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updateLinks="never" defaultThemeVersion="124226"/>
  <mc:AlternateContent xmlns:mc="http://schemas.openxmlformats.org/markup-compatibility/2006">
    <mc:Choice Requires="x15">
      <x15ac:absPath xmlns:x15ac="http://schemas.microsoft.com/office/spreadsheetml/2010/11/ac" url="\\S102osksvr-m2\cl0道路\CQF5\58N3014-101_Ｒ６大崎トンネル定期点検_大崎トンネル他点検\07 成果品\3.点検結果調書\3.1_点検調書（山口県様式）\"/>
    </mc:Choice>
  </mc:AlternateContent>
  <xr:revisionPtr revIDLastSave="0" documentId="13_ncr:1_{BB04E00E-8978-4817-81EA-4E64B8ED4F91}" xr6:coauthVersionLast="47" xr6:coauthVersionMax="47" xr10:uidLastSave="{00000000-0000-0000-0000-000000000000}"/>
  <bookViews>
    <workbookView xWindow="-120" yWindow="-120" windowWidth="29040" windowHeight="15720" tabRatio="701" firstSheet="53" activeTab="62" xr2:uid="{00000000-000D-0000-FFFF-FFFF00000000}"/>
  </bookViews>
  <sheets>
    <sheet name="点検様式作成フロー" sheetId="75" state="hidden" r:id="rId1"/>
    <sheet name="変状面積算出方法" sheetId="98" state="hidden" r:id="rId2"/>
    <sheet name="記入の留意点" sheetId="96" state="hidden" r:id="rId3"/>
    <sheet name="様式A-1" sheetId="57" r:id="rId4"/>
    <sheet name="様式A-2" sheetId="58" r:id="rId5"/>
    <sheet name="様式A-3" sheetId="59" r:id="rId6"/>
    <sheet name="様式B (1)" sheetId="93" r:id="rId7"/>
    <sheet name="様式B (2)" sheetId="99" r:id="rId8"/>
    <sheet name="様式B (3)" sheetId="100" r:id="rId9"/>
    <sheet name="様式B (4)" sheetId="101" r:id="rId10"/>
    <sheet name="様式C-1-1" sheetId="60" r:id="rId11"/>
    <sheet name="様式C-1-2" sheetId="61" r:id="rId12"/>
    <sheet name="様式C-2" sheetId="63" r:id="rId13"/>
    <sheet name="様式D-1-1 (1)" sheetId="94" r:id="rId14"/>
    <sheet name="様式D-1-1 (2)" sheetId="103" r:id="rId15"/>
    <sheet name="様式D-1-1 (3)" sheetId="104" r:id="rId16"/>
    <sheet name="様式D-1-1 (4)" sheetId="105" r:id="rId17"/>
    <sheet name="様式D-1-1 (5)" sheetId="106" r:id="rId18"/>
    <sheet name="様式D-1-1 (6)" sheetId="107" r:id="rId19"/>
    <sheet name="様式D-1-1 (7)" sheetId="108" r:id="rId20"/>
    <sheet name="様式D-1-1 (8)" sheetId="109" r:id="rId21"/>
    <sheet name="様式D-1-1 (9)" sheetId="110" r:id="rId22"/>
    <sheet name="様式D-1-1 (10)" sheetId="111" r:id="rId23"/>
    <sheet name="様式D-1-1 (11)" sheetId="112" r:id="rId24"/>
    <sheet name="様式D-1-1 (12)" sheetId="113" r:id="rId25"/>
    <sheet name="様式D-1-1 (13)" sheetId="114" r:id="rId26"/>
    <sheet name="様式D-1-1 (14)" sheetId="115" r:id="rId27"/>
    <sheet name="様式D-1-1 (15)" sheetId="116" r:id="rId28"/>
    <sheet name="様式D-1-1 (16)" sheetId="117" r:id="rId29"/>
    <sheet name="様式D-1-2" sheetId="65" r:id="rId30"/>
    <sheet name="様式D-2-1 (1)" sheetId="42" r:id="rId31"/>
    <sheet name="様式D-2-1 (2)" sheetId="150" r:id="rId32"/>
    <sheet name="様式D-2-1 (3)" sheetId="151" r:id="rId33"/>
    <sheet name="様式D-2-1 (4)" sheetId="152" r:id="rId34"/>
    <sheet name="様式D-2-1´ (1)" sheetId="55" r:id="rId35"/>
    <sheet name="様式D-2-1´ (2)" sheetId="155" r:id="rId36"/>
    <sheet name="様式D-3_PS" sheetId="97" r:id="rId37"/>
    <sheet name="様式D-3_S001" sheetId="160" r:id="rId38"/>
    <sheet name="様式D-3_S002" sheetId="163" r:id="rId39"/>
    <sheet name="様式D-3_S003" sheetId="164" r:id="rId40"/>
    <sheet name="様式D-3_S004" sheetId="165" r:id="rId41"/>
    <sheet name="様式D-3_S005" sheetId="166" r:id="rId42"/>
    <sheet name="様式D-3_S006" sheetId="167" r:id="rId43"/>
    <sheet name="様式D-3_S007" sheetId="168" r:id="rId44"/>
    <sheet name="様式D-3_S008" sheetId="169" r:id="rId45"/>
    <sheet name="様式D-3_S009" sheetId="170" r:id="rId46"/>
    <sheet name="様式D-3_S010" sheetId="171" r:id="rId47"/>
    <sheet name="様式D-3_S011" sheetId="172" r:id="rId48"/>
    <sheet name="様式D-3_S012" sheetId="173" r:id="rId49"/>
    <sheet name="様式D-3_S013" sheetId="174" r:id="rId50"/>
    <sheet name="様式D-3_S014" sheetId="175" r:id="rId51"/>
    <sheet name="様式D-3_S015" sheetId="176" r:id="rId52"/>
    <sheet name="様式D-3_S016" sheetId="177" r:id="rId53"/>
    <sheet name="様式D-3_S017" sheetId="178" r:id="rId54"/>
    <sheet name="様式D-3_S018" sheetId="179" r:id="rId55"/>
    <sheet name="様式D-3_S019" sheetId="180" r:id="rId56"/>
    <sheet name="様式D-3_S020" sheetId="181" r:id="rId57"/>
    <sheet name="様式D-3_S021" sheetId="182" r:id="rId58"/>
    <sheet name="様式D-3_S022" sheetId="183" r:id="rId59"/>
    <sheet name="様式D-3_PE" sheetId="192" r:id="rId60"/>
    <sheet name="様式E" sheetId="64" r:id="rId61"/>
    <sheet name="様式F " sheetId="81" r:id="rId62"/>
    <sheet name="様式G" sheetId="95" r:id="rId63"/>
    <sheet name="(参考)リスト" sheetId="74" state="hidden" r:id="rId64"/>
  </sheets>
  <externalReferences>
    <externalReference r:id="rId65"/>
    <externalReference r:id="rId66"/>
    <externalReference r:id="rId67"/>
  </externalReferences>
  <definedNames>
    <definedName name="_xlnm._FilterDatabase" localSheetId="10" hidden="1">'様式C-1-1'!$B$8:$Y$82</definedName>
    <definedName name="_xlnm.Print_Area" localSheetId="63">'(参考)リスト'!$A$3:$K$84</definedName>
    <definedName name="_xlnm.Print_Area" localSheetId="0">点検様式作成フロー!$A$1:$N$38</definedName>
    <definedName name="_xlnm.Print_Area" localSheetId="1">変状面積算出方法!$A$1:$N$30</definedName>
    <definedName name="_xlnm.Print_Area" localSheetId="3">'様式A-1'!$B$2:$AB$29</definedName>
    <definedName name="_xlnm.Print_Area" localSheetId="4">'様式A-2'!$B$3:$AN$42</definedName>
    <definedName name="_xlnm.Print_Area" localSheetId="5">'様式A-3'!$B$3:$AI$18</definedName>
    <definedName name="_xlnm.Print_Area" localSheetId="6">'様式B (1)'!$B$2:$AA$33</definedName>
    <definedName name="_xlnm.Print_Area" localSheetId="7">'様式B (2)'!$B$2:$AA$33</definedName>
    <definedName name="_xlnm.Print_Area" localSheetId="8">'様式B (3)'!$B$2:$AA$33</definedName>
    <definedName name="_xlnm.Print_Area" localSheetId="9">'様式B (4)'!$B$2:$AA$33</definedName>
    <definedName name="_xlnm.Print_Area" localSheetId="10">'様式C-1-1'!$B$2:$Y$76</definedName>
    <definedName name="_xlnm.Print_Area" localSheetId="11">'様式C-1-2'!$B$2:$X$46</definedName>
    <definedName name="_xlnm.Print_Area" localSheetId="12">'様式C-2'!$B$2:$Z$23</definedName>
    <definedName name="_xlnm.Print_Area" localSheetId="13">'様式D-1-1 (1)'!$B$2:$W$30</definedName>
    <definedName name="_xlnm.Print_Area" localSheetId="22">'様式D-1-1 (10)'!$B$2:$W$30</definedName>
    <definedName name="_xlnm.Print_Area" localSheetId="23">'様式D-1-1 (11)'!$B$2:$W$30</definedName>
    <definedName name="_xlnm.Print_Area" localSheetId="24">'様式D-1-1 (12)'!$B$2:$W$30</definedName>
    <definedName name="_xlnm.Print_Area" localSheetId="25">'様式D-1-1 (13)'!$B$2:$W$30</definedName>
    <definedName name="_xlnm.Print_Area" localSheetId="26">'様式D-1-1 (14)'!$B$2:$W$30</definedName>
    <definedName name="_xlnm.Print_Area" localSheetId="27">'様式D-1-1 (15)'!$B$2:$W$30</definedName>
    <definedName name="_xlnm.Print_Area" localSheetId="28">'様式D-1-1 (16)'!$B$2:$W$30</definedName>
    <definedName name="_xlnm.Print_Area" localSheetId="14">'様式D-1-1 (2)'!$B$2:$W$30</definedName>
    <definedName name="_xlnm.Print_Area" localSheetId="15">'様式D-1-1 (3)'!$B$2:$W$30</definedName>
    <definedName name="_xlnm.Print_Area" localSheetId="16">'様式D-1-1 (4)'!$B$2:$W$30</definedName>
    <definedName name="_xlnm.Print_Area" localSheetId="17">'様式D-1-1 (5)'!$B$2:$W$30</definedName>
    <definedName name="_xlnm.Print_Area" localSheetId="18">'様式D-1-1 (6)'!$B$2:$W$30</definedName>
    <definedName name="_xlnm.Print_Area" localSheetId="19">'様式D-1-1 (7)'!$B$2:$W$30</definedName>
    <definedName name="_xlnm.Print_Area" localSheetId="20">'様式D-1-1 (8)'!$B$2:$W$30</definedName>
    <definedName name="_xlnm.Print_Area" localSheetId="21">'様式D-1-1 (9)'!$B$2:$W$30</definedName>
    <definedName name="_xlnm.Print_Area" localSheetId="29">'様式D-1-2'!$B$2:$Y$41</definedName>
    <definedName name="_xlnm.Print_Area" localSheetId="30">'様式D-2-1 (1)'!$B$3:$AI$18</definedName>
    <definedName name="_xlnm.Print_Area" localSheetId="31">'様式D-2-1 (2)'!$B$3:$AI$18</definedName>
    <definedName name="_xlnm.Print_Area" localSheetId="32">'様式D-2-1 (3)'!$B$3:$AI$18</definedName>
    <definedName name="_xlnm.Print_Area" localSheetId="33">'様式D-2-1 (4)'!$B$3:$AI$18</definedName>
    <definedName name="_xlnm.Print_Area" localSheetId="34">'様式D-2-1´ (1)'!$B$3:$AI$18</definedName>
    <definedName name="_xlnm.Print_Area" localSheetId="35">'様式D-2-1´ (2)'!$B$3:$AI$18</definedName>
    <definedName name="_xlnm.Print_Area" localSheetId="59">'様式D-3_PE'!$B$1:$AO$45</definedName>
    <definedName name="_xlnm.Print_Area" localSheetId="36">'様式D-3_PS'!$B$1:$AO$45</definedName>
    <definedName name="_xlnm.Print_Area" localSheetId="37">'様式D-3_S001'!$B$1:$AO$45</definedName>
    <definedName name="_xlnm.Print_Area" localSheetId="38">'様式D-3_S002'!$B$1:$AO$45</definedName>
    <definedName name="_xlnm.Print_Area" localSheetId="39">'様式D-3_S003'!$B$1:$AO$45</definedName>
    <definedName name="_xlnm.Print_Area" localSheetId="40">'様式D-3_S004'!$B$1:$AO$45</definedName>
    <definedName name="_xlnm.Print_Area" localSheetId="41">'様式D-3_S005'!$B$1:$AO$45</definedName>
    <definedName name="_xlnm.Print_Area" localSheetId="42">'様式D-3_S006'!$B$1:$AO$45</definedName>
    <definedName name="_xlnm.Print_Area" localSheetId="43">'様式D-3_S007'!$B$1:$AO$45</definedName>
    <definedName name="_xlnm.Print_Area" localSheetId="44">'様式D-3_S008'!$B$1:$AO$45</definedName>
    <definedName name="_xlnm.Print_Area" localSheetId="45">'様式D-3_S009'!$B$1:$AO$45</definedName>
    <definedName name="_xlnm.Print_Area" localSheetId="46">'様式D-3_S010'!$B$1:$AO$45</definedName>
    <definedName name="_xlnm.Print_Area" localSheetId="47">'様式D-3_S011'!$B$1:$AO$45</definedName>
    <definedName name="_xlnm.Print_Area" localSheetId="48">'様式D-3_S012'!$B$1:$AO$45</definedName>
    <definedName name="_xlnm.Print_Area" localSheetId="49">'様式D-3_S013'!$B$1:$AO$45</definedName>
    <definedName name="_xlnm.Print_Area" localSheetId="50">'様式D-3_S014'!$B$1:$AO$45</definedName>
    <definedName name="_xlnm.Print_Area" localSheetId="51">'様式D-3_S015'!$B$1:$AO$45</definedName>
    <definedName name="_xlnm.Print_Area" localSheetId="52">'様式D-3_S016'!$B$1:$AO$45</definedName>
    <definedName name="_xlnm.Print_Area" localSheetId="53">'様式D-3_S017'!$B$1:$AO$45</definedName>
    <definedName name="_xlnm.Print_Area" localSheetId="54">'様式D-3_S018'!$B$1:$AO$45</definedName>
    <definedName name="_xlnm.Print_Area" localSheetId="55">'様式D-3_S019'!$B$1:$AO$45</definedName>
    <definedName name="_xlnm.Print_Area" localSheetId="56">'様式D-3_S020'!$B$1:$AO$45</definedName>
    <definedName name="_xlnm.Print_Area" localSheetId="57">'様式D-3_S021'!$B$1:$AO$45</definedName>
    <definedName name="_xlnm.Print_Area" localSheetId="58">'様式D-3_S022'!$B$1:$AO$45</definedName>
    <definedName name="_xlnm.Print_Area" localSheetId="60">様式E!$B$2:$BK$21</definedName>
    <definedName name="_xlnm.Print_Area" localSheetId="61">'様式F '!$B$1:$AB$50</definedName>
    <definedName name="_xlnm.Print_Area" localSheetId="62">様式G!$B$2:$Z$15</definedName>
    <definedName name="_xlnm.Print_Titles" localSheetId="4">'様式A-2'!$3:$9</definedName>
    <definedName name="_xlnm.Print_Titles" localSheetId="10">'様式C-1-1'!$2:$8</definedName>
    <definedName name="_xlnm.Print_Titles" localSheetId="13">'様式D-1-1 (1)'!$B:$W,'様式D-1-1 (1)'!$2:$4</definedName>
    <definedName name="_xlnm.Print_Titles" localSheetId="22">'様式D-1-1 (10)'!$B:$W,'様式D-1-1 (10)'!$2:$4</definedName>
    <definedName name="_xlnm.Print_Titles" localSheetId="23">'様式D-1-1 (11)'!$B:$W,'様式D-1-1 (11)'!$2:$4</definedName>
    <definedName name="_xlnm.Print_Titles" localSheetId="24">'様式D-1-1 (12)'!$B:$W,'様式D-1-1 (12)'!$2:$4</definedName>
    <definedName name="_xlnm.Print_Titles" localSheetId="25">'様式D-1-1 (13)'!$B:$W,'様式D-1-1 (13)'!$2:$4</definedName>
    <definedName name="_xlnm.Print_Titles" localSheetId="26">'様式D-1-1 (14)'!$B:$W,'様式D-1-1 (14)'!$2:$4</definedName>
    <definedName name="_xlnm.Print_Titles" localSheetId="27">'様式D-1-1 (15)'!$B:$W,'様式D-1-1 (15)'!$2:$4</definedName>
    <definedName name="_xlnm.Print_Titles" localSheetId="28">'様式D-1-1 (16)'!$B:$W,'様式D-1-1 (16)'!$2:$4</definedName>
    <definedName name="_xlnm.Print_Titles" localSheetId="14">'様式D-1-1 (2)'!$B:$W,'様式D-1-1 (2)'!$2:$4</definedName>
    <definedName name="_xlnm.Print_Titles" localSheetId="15">'様式D-1-1 (3)'!$B:$W,'様式D-1-1 (3)'!$2:$4</definedName>
    <definedName name="_xlnm.Print_Titles" localSheetId="16">'様式D-1-1 (4)'!$B:$W,'様式D-1-1 (4)'!$2:$4</definedName>
    <definedName name="_xlnm.Print_Titles" localSheetId="17">'様式D-1-1 (5)'!$B:$W,'様式D-1-1 (5)'!$2:$4</definedName>
    <definedName name="_xlnm.Print_Titles" localSheetId="18">'様式D-1-1 (6)'!$B:$W,'様式D-1-1 (6)'!$2:$4</definedName>
    <definedName name="_xlnm.Print_Titles" localSheetId="19">'様式D-1-1 (7)'!$B:$W,'様式D-1-1 (7)'!$2:$4</definedName>
    <definedName name="_xlnm.Print_Titles" localSheetId="20">'様式D-1-1 (8)'!$B:$W,'様式D-1-1 (8)'!$2:$4</definedName>
    <definedName name="_xlnm.Print_Titles" localSheetId="21">'様式D-1-1 (9)'!$B:$W,'様式D-1-1 (9)'!$2:$4</definedName>
    <definedName name="_xlnm.Print_Titles" localSheetId="29">'様式D-1-2'!$B:$Y,'様式D-1-2'!$2:$8</definedName>
    <definedName name="_xlnm.Print_Titles" localSheetId="59">'様式D-3_PE'!$B:$AO,'様式D-3_PE'!$3:$5</definedName>
    <definedName name="_xlnm.Print_Titles" localSheetId="36">'様式D-3_PS'!$B:$AO,'様式D-3_PS'!$3:$5</definedName>
    <definedName name="_xlnm.Print_Titles" localSheetId="37">'様式D-3_S001'!$B:$AO,'様式D-3_S001'!$3:$5</definedName>
    <definedName name="_xlnm.Print_Titles" localSheetId="38">'様式D-3_S002'!$B:$AO,'様式D-3_S002'!$3:$5</definedName>
    <definedName name="_xlnm.Print_Titles" localSheetId="39">'様式D-3_S003'!$B:$AO,'様式D-3_S003'!$3:$5</definedName>
    <definedName name="_xlnm.Print_Titles" localSheetId="40">'様式D-3_S004'!$B:$AO,'様式D-3_S004'!$3:$5</definedName>
    <definedName name="_xlnm.Print_Titles" localSheetId="41">'様式D-3_S005'!$B:$AO,'様式D-3_S005'!$3:$5</definedName>
    <definedName name="_xlnm.Print_Titles" localSheetId="42">'様式D-3_S006'!$B:$AO,'様式D-3_S006'!$3:$5</definedName>
    <definedName name="_xlnm.Print_Titles" localSheetId="43">'様式D-3_S007'!$B:$AO,'様式D-3_S007'!$3:$5</definedName>
    <definedName name="_xlnm.Print_Titles" localSheetId="44">'様式D-3_S008'!$B:$AO,'様式D-3_S008'!$3:$5</definedName>
    <definedName name="_xlnm.Print_Titles" localSheetId="45">'様式D-3_S009'!$B:$AO,'様式D-3_S009'!$3:$5</definedName>
    <definedName name="_xlnm.Print_Titles" localSheetId="46">'様式D-3_S010'!$B:$AO,'様式D-3_S010'!$3:$5</definedName>
    <definedName name="_xlnm.Print_Titles" localSheetId="47">'様式D-3_S011'!$B:$AO,'様式D-3_S011'!$3:$5</definedName>
    <definedName name="_xlnm.Print_Titles" localSheetId="48">'様式D-3_S012'!$B:$AO,'様式D-3_S012'!$3:$5</definedName>
    <definedName name="_xlnm.Print_Titles" localSheetId="49">'様式D-3_S013'!$B:$AO,'様式D-3_S013'!$3:$5</definedName>
    <definedName name="_xlnm.Print_Titles" localSheetId="50">'様式D-3_S014'!$B:$AO,'様式D-3_S014'!$3:$5</definedName>
    <definedName name="_xlnm.Print_Titles" localSheetId="51">'様式D-3_S015'!$B:$AO,'様式D-3_S015'!$3:$5</definedName>
    <definedName name="_xlnm.Print_Titles" localSheetId="52">'様式D-3_S016'!$B:$AO,'様式D-3_S016'!$3:$5</definedName>
    <definedName name="_xlnm.Print_Titles" localSheetId="53">'様式D-3_S017'!$B:$AO,'様式D-3_S017'!$3:$5</definedName>
    <definedName name="_xlnm.Print_Titles" localSheetId="54">'様式D-3_S018'!$B:$AO,'様式D-3_S018'!$3:$5</definedName>
    <definedName name="_xlnm.Print_Titles" localSheetId="55">'様式D-3_S019'!$B:$AO,'様式D-3_S019'!$3:$5</definedName>
    <definedName name="_xlnm.Print_Titles" localSheetId="56">'様式D-3_S020'!$B:$AO,'様式D-3_S020'!$3:$5</definedName>
    <definedName name="_xlnm.Print_Titles" localSheetId="57">'様式D-3_S021'!$B:$AO,'様式D-3_S021'!$3:$5</definedName>
    <definedName name="_xlnm.Print_Titles" localSheetId="58">'様式D-3_S022'!$B:$AO,'様式D-3_S022'!$3:$5</definedName>
    <definedName name="Z_D77EBD73_782E_4A63_AC37_29D349B4D009_.wvu.Cols" localSheetId="10" hidden="1">'様式C-1-1'!#REF!</definedName>
    <definedName name="Z_D77EBD73_782E_4A63_AC37_29D349B4D009_.wvu.Cols" localSheetId="11" hidden="1">'様式C-1-2'!#REF!</definedName>
    <definedName name="Z_D77EBD73_782E_4A63_AC37_29D349B4D009_.wvu.Cols" localSheetId="12" hidden="1">'様式C-2'!$AA:$AA</definedName>
    <definedName name="Z_D77EBD73_782E_4A63_AC37_29D349B4D009_.wvu.PrintArea" localSheetId="3" hidden="1">'様式A-1'!$B$2:$AB$29</definedName>
    <definedName name="Z_D77EBD73_782E_4A63_AC37_29D349B4D009_.wvu.PrintArea" localSheetId="4" hidden="1">'様式A-2'!$B$3:$AN$18</definedName>
    <definedName name="Z_D77EBD73_782E_4A63_AC37_29D349B4D009_.wvu.PrintArea" localSheetId="5" hidden="1">'様式A-3'!$B$3:$AI$18</definedName>
    <definedName name="Z_D77EBD73_782E_4A63_AC37_29D349B4D009_.wvu.PrintArea" localSheetId="6" hidden="1">'様式B (1)'!$B$20:$Z$29</definedName>
    <definedName name="Z_D77EBD73_782E_4A63_AC37_29D349B4D009_.wvu.PrintArea" localSheetId="7" hidden="1">'様式B (2)'!$B$20:$Z$29</definedName>
    <definedName name="Z_D77EBD73_782E_4A63_AC37_29D349B4D009_.wvu.PrintArea" localSheetId="8" hidden="1">'様式B (3)'!$B$20:$Z$29</definedName>
    <definedName name="Z_D77EBD73_782E_4A63_AC37_29D349B4D009_.wvu.PrintArea" localSheetId="9" hidden="1">'様式B (4)'!$B$20:$Z$29</definedName>
    <definedName name="Z_D77EBD73_782E_4A63_AC37_29D349B4D009_.wvu.PrintArea" localSheetId="10" hidden="1">'様式C-1-1'!$B$2:$X$80</definedName>
    <definedName name="Z_D77EBD73_782E_4A63_AC37_29D349B4D009_.wvu.PrintArea" localSheetId="11" hidden="1">'様式C-1-2'!#REF!</definedName>
    <definedName name="Z_D77EBD73_782E_4A63_AC37_29D349B4D009_.wvu.PrintArea" localSheetId="12" hidden="1">'様式C-2'!$B$2:$Z$21</definedName>
    <definedName name="Z_D77EBD73_782E_4A63_AC37_29D349B4D009_.wvu.PrintArea" localSheetId="30" hidden="1">'様式D-2-1 (1)'!$B$3:$AI$18</definedName>
    <definedName name="Z_D77EBD73_782E_4A63_AC37_29D349B4D009_.wvu.PrintArea" localSheetId="31" hidden="1">'様式D-2-1 (2)'!$B$3:$AI$18</definedName>
    <definedName name="Z_D77EBD73_782E_4A63_AC37_29D349B4D009_.wvu.PrintArea" localSheetId="32" hidden="1">'様式D-2-1 (3)'!$B$3:$AI$18</definedName>
    <definedName name="Z_D77EBD73_782E_4A63_AC37_29D349B4D009_.wvu.PrintArea" localSheetId="33" hidden="1">'様式D-2-1 (4)'!$B$3:$AI$18</definedName>
    <definedName name="Z_D77EBD73_782E_4A63_AC37_29D349B4D009_.wvu.PrintArea" localSheetId="34" hidden="1">'様式D-2-1´ (1)'!$B$3:$AI$18</definedName>
    <definedName name="Z_D77EBD73_782E_4A63_AC37_29D349B4D009_.wvu.PrintArea" localSheetId="35" hidden="1">'様式D-2-1´ (2)'!$B$3:$AI$18</definedName>
    <definedName name="Z_D77EBD73_782E_4A63_AC37_29D349B4D009_.wvu.PrintArea" localSheetId="59" hidden="1">'様式D-3_PE'!$B$3:$AO$47</definedName>
    <definedName name="Z_D77EBD73_782E_4A63_AC37_29D349B4D009_.wvu.PrintArea" localSheetId="36" hidden="1">'様式D-3_PS'!$B$3:$AO$47</definedName>
    <definedName name="Z_D77EBD73_782E_4A63_AC37_29D349B4D009_.wvu.PrintArea" localSheetId="37" hidden="1">'様式D-3_S001'!$B$3:$AO$47</definedName>
    <definedName name="Z_D77EBD73_782E_4A63_AC37_29D349B4D009_.wvu.PrintArea" localSheetId="38" hidden="1">'様式D-3_S002'!$B$3:$AO$47</definedName>
    <definedName name="Z_D77EBD73_782E_4A63_AC37_29D349B4D009_.wvu.PrintArea" localSheetId="39" hidden="1">'様式D-3_S003'!$B$3:$AO$47</definedName>
    <definedName name="Z_D77EBD73_782E_4A63_AC37_29D349B4D009_.wvu.PrintArea" localSheetId="40" hidden="1">'様式D-3_S004'!$B$3:$AO$47</definedName>
    <definedName name="Z_D77EBD73_782E_4A63_AC37_29D349B4D009_.wvu.PrintArea" localSheetId="41" hidden="1">'様式D-3_S005'!$B$3:$AO$47</definedName>
    <definedName name="Z_D77EBD73_782E_4A63_AC37_29D349B4D009_.wvu.PrintArea" localSheetId="42" hidden="1">'様式D-3_S006'!$B$3:$AO$47</definedName>
    <definedName name="Z_D77EBD73_782E_4A63_AC37_29D349B4D009_.wvu.PrintArea" localSheetId="43" hidden="1">'様式D-3_S007'!$B$3:$AO$47</definedName>
    <definedName name="Z_D77EBD73_782E_4A63_AC37_29D349B4D009_.wvu.PrintArea" localSheetId="44" hidden="1">'様式D-3_S008'!$B$3:$AO$47</definedName>
    <definedName name="Z_D77EBD73_782E_4A63_AC37_29D349B4D009_.wvu.PrintArea" localSheetId="45" hidden="1">'様式D-3_S009'!$B$3:$AO$47</definedName>
    <definedName name="Z_D77EBD73_782E_4A63_AC37_29D349B4D009_.wvu.PrintArea" localSheetId="46" hidden="1">'様式D-3_S010'!$B$3:$AO$47</definedName>
    <definedName name="Z_D77EBD73_782E_4A63_AC37_29D349B4D009_.wvu.PrintArea" localSheetId="47" hidden="1">'様式D-3_S011'!$B$3:$AO$47</definedName>
    <definedName name="Z_D77EBD73_782E_4A63_AC37_29D349B4D009_.wvu.PrintArea" localSheetId="48" hidden="1">'様式D-3_S012'!$B$3:$AO$47</definedName>
    <definedName name="Z_D77EBD73_782E_4A63_AC37_29D349B4D009_.wvu.PrintArea" localSheetId="49" hidden="1">'様式D-3_S013'!$B$3:$AO$47</definedName>
    <definedName name="Z_D77EBD73_782E_4A63_AC37_29D349B4D009_.wvu.PrintArea" localSheetId="50" hidden="1">'様式D-3_S014'!$B$3:$AO$47</definedName>
    <definedName name="Z_D77EBD73_782E_4A63_AC37_29D349B4D009_.wvu.PrintArea" localSheetId="51" hidden="1">'様式D-3_S015'!$B$3:$AO$47</definedName>
    <definedName name="Z_D77EBD73_782E_4A63_AC37_29D349B4D009_.wvu.PrintArea" localSheetId="52" hidden="1">'様式D-3_S016'!$B$3:$AO$47</definedName>
    <definedName name="Z_D77EBD73_782E_4A63_AC37_29D349B4D009_.wvu.PrintArea" localSheetId="53" hidden="1">'様式D-3_S017'!$B$3:$AO$47</definedName>
    <definedName name="Z_D77EBD73_782E_4A63_AC37_29D349B4D009_.wvu.PrintArea" localSheetId="54" hidden="1">'様式D-3_S018'!$B$3:$AO$47</definedName>
    <definedName name="Z_D77EBD73_782E_4A63_AC37_29D349B4D009_.wvu.PrintArea" localSheetId="55" hidden="1">'様式D-3_S019'!$B$3:$AO$47</definedName>
    <definedName name="Z_D77EBD73_782E_4A63_AC37_29D349B4D009_.wvu.PrintArea" localSheetId="56" hidden="1">'様式D-3_S020'!$B$3:$AO$47</definedName>
    <definedName name="Z_D77EBD73_782E_4A63_AC37_29D349B4D009_.wvu.PrintArea" localSheetId="57" hidden="1">'様式D-3_S021'!$B$3:$AO$47</definedName>
    <definedName name="Z_D77EBD73_782E_4A63_AC37_29D349B4D009_.wvu.PrintArea" localSheetId="58" hidden="1">'様式D-3_S022'!$B$3:$AO$47</definedName>
    <definedName name="Z_D77EBD73_782E_4A63_AC37_29D349B4D009_.wvu.PrintArea" localSheetId="62" hidden="1">様式G!$B$2:$Z$16</definedName>
    <definedName name="その他">'(参考)リスト'!$C$47</definedName>
    <definedName name="その他施設" localSheetId="2">'[1](参考)リスト'!#REF!</definedName>
    <definedName name="その他施設">'(参考)リスト'!$C$79:$C$83</definedName>
    <definedName name="換気施設" localSheetId="2">'[1](参考)リスト'!#REF!</definedName>
    <definedName name="換気施設">'(参考)リスト'!$C$56:$C$60</definedName>
    <definedName name="坑門">'(参考)リスト'!$C$31:$C$32</definedName>
    <definedName name="照明施設" localSheetId="2">'[1](参考)リスト'!#REF!</definedName>
    <definedName name="照明施設">'(参考)リスト'!$C$52:$C$54</definedName>
    <definedName name="対象箇所">[2]!テーブル1[対象箇所]</definedName>
    <definedName name="天井板">'(参考)リスト'!$C$37:$C$39</definedName>
    <definedName name="内装板">'(参考)リスト'!$C$34:$C$35</definedName>
    <definedName name="非常用施設" localSheetId="2">'[1](参考)リスト'!#REF!</definedName>
    <definedName name="非常用施設">'(参考)リスト'!$C$62:$C$77</definedName>
    <definedName name="覆工">'(参考)リスト'!$C$16:$C$29</definedName>
    <definedName name="路面">'(参考)リスト'!$C$41:$C$45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A33" i="81" l="1"/>
  <c r="Z33" i="81"/>
  <c r="Y33" i="81"/>
  <c r="X33" i="81"/>
  <c r="W33" i="81"/>
  <c r="V33" i="81"/>
  <c r="U33" i="81"/>
  <c r="T33" i="81"/>
  <c r="S33" i="81"/>
  <c r="R33" i="81"/>
  <c r="Q33" i="81"/>
  <c r="P33" i="81"/>
  <c r="O33" i="81"/>
  <c r="N33" i="81"/>
  <c r="M33" i="81"/>
  <c r="L33" i="81"/>
  <c r="K33" i="81"/>
  <c r="J33" i="81"/>
  <c r="I33" i="81"/>
  <c r="H33" i="81"/>
  <c r="G33" i="81"/>
  <c r="F33" i="81"/>
  <c r="E33" i="81"/>
  <c r="D33" i="81"/>
  <c r="C33" i="81"/>
  <c r="B33" i="81"/>
  <c r="AA32" i="81"/>
  <c r="Z32" i="81"/>
  <c r="Y32" i="81"/>
  <c r="X32" i="81"/>
  <c r="W32" i="81"/>
  <c r="V32" i="81"/>
  <c r="U32" i="81"/>
  <c r="T32" i="81"/>
  <c r="S32" i="81"/>
  <c r="R32" i="81"/>
  <c r="Q32" i="81"/>
  <c r="P32" i="81"/>
  <c r="O32" i="81"/>
  <c r="N32" i="81"/>
  <c r="M32" i="81"/>
  <c r="L32" i="81"/>
  <c r="K32" i="81"/>
  <c r="J32" i="81"/>
  <c r="I32" i="81"/>
  <c r="H32" i="81"/>
  <c r="G32" i="81"/>
  <c r="F32" i="81"/>
  <c r="E32" i="81"/>
  <c r="D32" i="81"/>
  <c r="C32" i="81"/>
  <c r="B32" i="81"/>
  <c r="AA31" i="81"/>
  <c r="Z31" i="81"/>
  <c r="Y31" i="81"/>
  <c r="X31" i="81"/>
  <c r="W31" i="81"/>
  <c r="V31" i="81"/>
  <c r="U31" i="81"/>
  <c r="T31" i="81"/>
  <c r="S31" i="81"/>
  <c r="R31" i="81"/>
  <c r="Q31" i="81"/>
  <c r="P31" i="81"/>
  <c r="O31" i="81"/>
  <c r="N31" i="81"/>
  <c r="M31" i="81"/>
  <c r="L31" i="81"/>
  <c r="K31" i="81"/>
  <c r="J31" i="81"/>
  <c r="I31" i="81"/>
  <c r="H31" i="81"/>
  <c r="G31" i="81"/>
  <c r="F31" i="81"/>
  <c r="E31" i="81"/>
  <c r="D31" i="81"/>
  <c r="C31" i="81"/>
  <c r="B31" i="81"/>
  <c r="AA30" i="81"/>
  <c r="Z30" i="81"/>
  <c r="Y30" i="81"/>
  <c r="X30" i="81"/>
  <c r="W30" i="81"/>
  <c r="V30" i="81"/>
  <c r="U30" i="81"/>
  <c r="T30" i="81"/>
  <c r="S30" i="81"/>
  <c r="R30" i="81"/>
  <c r="Q30" i="81"/>
  <c r="P30" i="81"/>
  <c r="O30" i="81"/>
  <c r="N30" i="81"/>
  <c r="M30" i="81"/>
  <c r="L30" i="81"/>
  <c r="K30" i="81"/>
  <c r="J30" i="81"/>
  <c r="I30" i="81"/>
  <c r="H30" i="81"/>
  <c r="G30" i="81"/>
  <c r="F30" i="81"/>
  <c r="E30" i="81"/>
  <c r="D30" i="81"/>
  <c r="C30" i="81"/>
  <c r="B30" i="81"/>
  <c r="AA29" i="81"/>
  <c r="Z29" i="81"/>
  <c r="Y29" i="81"/>
  <c r="X29" i="81"/>
  <c r="W29" i="81"/>
  <c r="V29" i="81"/>
  <c r="U29" i="81"/>
  <c r="T29" i="81"/>
  <c r="S29" i="81"/>
  <c r="R29" i="81"/>
  <c r="Q29" i="81"/>
  <c r="P29" i="81"/>
  <c r="O29" i="81"/>
  <c r="N29" i="81"/>
  <c r="M29" i="81"/>
  <c r="L29" i="81"/>
  <c r="K29" i="81"/>
  <c r="J29" i="81"/>
  <c r="I29" i="81"/>
  <c r="H29" i="81"/>
  <c r="G29" i="81"/>
  <c r="F29" i="81"/>
  <c r="E29" i="81"/>
  <c r="D29" i="81"/>
  <c r="C29" i="81"/>
  <c r="B29" i="81"/>
  <c r="AA28" i="81"/>
  <c r="Z28" i="81"/>
  <c r="Y28" i="81"/>
  <c r="X28" i="81"/>
  <c r="W28" i="81"/>
  <c r="V28" i="81"/>
  <c r="U28" i="81"/>
  <c r="T28" i="81"/>
  <c r="S28" i="81"/>
  <c r="R28" i="81"/>
  <c r="Q28" i="81"/>
  <c r="P28" i="81"/>
  <c r="O28" i="81"/>
  <c r="N28" i="81"/>
  <c r="M28" i="81"/>
  <c r="L28" i="81"/>
  <c r="K28" i="81"/>
  <c r="J28" i="81"/>
  <c r="I28" i="81"/>
  <c r="H28" i="81"/>
  <c r="G28" i="81"/>
  <c r="F28" i="81"/>
  <c r="E28" i="81"/>
  <c r="D28" i="81"/>
  <c r="C28" i="81"/>
  <c r="B28" i="81"/>
  <c r="AA27" i="81"/>
  <c r="Z27" i="81"/>
  <c r="Y27" i="81"/>
  <c r="X27" i="81"/>
  <c r="W27" i="81"/>
  <c r="V27" i="81"/>
  <c r="U27" i="81"/>
  <c r="T27" i="81"/>
  <c r="S27" i="81"/>
  <c r="R27" i="81"/>
  <c r="Q27" i="81"/>
  <c r="P27" i="81"/>
  <c r="O27" i="81"/>
  <c r="N27" i="81"/>
  <c r="M27" i="81"/>
  <c r="L27" i="81"/>
  <c r="K27" i="81"/>
  <c r="J27" i="81"/>
  <c r="I27" i="81"/>
  <c r="H27" i="81"/>
  <c r="G27" i="81"/>
  <c r="F27" i="81"/>
  <c r="E27" i="81"/>
  <c r="D27" i="81"/>
  <c r="C27" i="81"/>
  <c r="B27" i="81"/>
  <c r="AA26" i="81"/>
  <c r="Z26" i="81"/>
  <c r="Y26" i="81"/>
  <c r="X26" i="81"/>
  <c r="W26" i="81"/>
  <c r="V26" i="81"/>
  <c r="U26" i="81"/>
  <c r="T26" i="81"/>
  <c r="S26" i="81"/>
  <c r="R26" i="81"/>
  <c r="Q26" i="81"/>
  <c r="P26" i="81"/>
  <c r="O26" i="81"/>
  <c r="N26" i="81"/>
  <c r="M26" i="81"/>
  <c r="L26" i="81"/>
  <c r="K26" i="81"/>
  <c r="J26" i="81"/>
  <c r="I26" i="81"/>
  <c r="H26" i="81"/>
  <c r="G26" i="81"/>
  <c r="F26" i="81"/>
  <c r="E26" i="81"/>
  <c r="D26" i="81"/>
  <c r="C26" i="81"/>
  <c r="B26" i="81"/>
  <c r="AA25" i="81"/>
  <c r="Z25" i="81"/>
  <c r="Y25" i="81"/>
  <c r="X25" i="81"/>
  <c r="W25" i="81"/>
  <c r="V25" i="81"/>
  <c r="U25" i="81"/>
  <c r="T25" i="81"/>
  <c r="S25" i="81"/>
  <c r="R25" i="81"/>
  <c r="Q25" i="81"/>
  <c r="P25" i="81"/>
  <c r="O25" i="81"/>
  <c r="N25" i="81"/>
  <c r="M25" i="81"/>
  <c r="L25" i="81"/>
  <c r="K25" i="81"/>
  <c r="J25" i="81"/>
  <c r="I25" i="81"/>
  <c r="H25" i="81"/>
  <c r="G25" i="81"/>
  <c r="F25" i="81"/>
  <c r="E25" i="81"/>
  <c r="D25" i="81"/>
  <c r="C25" i="81"/>
  <c r="B25" i="81"/>
  <c r="AA24" i="81"/>
  <c r="Z24" i="81"/>
  <c r="Y24" i="81"/>
  <c r="X24" i="81"/>
  <c r="W24" i="81"/>
  <c r="V24" i="81"/>
  <c r="U24" i="81"/>
  <c r="T24" i="81"/>
  <c r="S24" i="81"/>
  <c r="R24" i="81"/>
  <c r="Q24" i="81"/>
  <c r="P24" i="81"/>
  <c r="O24" i="81"/>
  <c r="N24" i="81"/>
  <c r="M24" i="81"/>
  <c r="L24" i="81"/>
  <c r="K24" i="81"/>
  <c r="J24" i="81"/>
  <c r="I24" i="81"/>
  <c r="H24" i="81"/>
  <c r="G24" i="81"/>
  <c r="F24" i="81"/>
  <c r="E24" i="81"/>
  <c r="D24" i="81"/>
  <c r="C24" i="81"/>
  <c r="B24" i="81"/>
  <c r="AA23" i="81"/>
  <c r="Z23" i="81"/>
  <c r="Y23" i="81"/>
  <c r="X23" i="81"/>
  <c r="W23" i="81"/>
  <c r="V23" i="81"/>
  <c r="U23" i="81"/>
  <c r="T23" i="81"/>
  <c r="S23" i="81"/>
  <c r="R23" i="81"/>
  <c r="Q23" i="81"/>
  <c r="P23" i="81"/>
  <c r="O23" i="81"/>
  <c r="N23" i="81"/>
  <c r="M23" i="81"/>
  <c r="L23" i="81"/>
  <c r="K23" i="81"/>
  <c r="J23" i="81"/>
  <c r="I23" i="81"/>
  <c r="H23" i="81"/>
  <c r="G23" i="81"/>
  <c r="F23" i="81"/>
  <c r="E23" i="81"/>
  <c r="D23" i="81"/>
  <c r="C23" i="81"/>
  <c r="B23" i="81"/>
  <c r="AA22" i="81"/>
  <c r="Z22" i="81"/>
  <c r="Y22" i="81"/>
  <c r="X22" i="81"/>
  <c r="W22" i="81"/>
  <c r="V22" i="81"/>
  <c r="U22" i="81"/>
  <c r="T22" i="81"/>
  <c r="S22" i="81"/>
  <c r="R22" i="81"/>
  <c r="Q22" i="81"/>
  <c r="P22" i="81"/>
  <c r="O22" i="81"/>
  <c r="N22" i="81"/>
  <c r="M22" i="81"/>
  <c r="L22" i="81"/>
  <c r="K22" i="81"/>
  <c r="J22" i="81"/>
  <c r="I22" i="81"/>
  <c r="H22" i="81"/>
  <c r="G22" i="81"/>
  <c r="F22" i="81"/>
  <c r="E22" i="81"/>
  <c r="D22" i="81"/>
  <c r="C22" i="81"/>
  <c r="B22" i="81"/>
  <c r="AA21" i="81"/>
  <c r="Z21" i="81"/>
  <c r="Y21" i="81"/>
  <c r="X21" i="81"/>
  <c r="W21" i="81"/>
  <c r="V21" i="81"/>
  <c r="U21" i="81"/>
  <c r="T21" i="81"/>
  <c r="S21" i="81"/>
  <c r="R21" i="81"/>
  <c r="Q21" i="81"/>
  <c r="P21" i="81"/>
  <c r="O21" i="81"/>
  <c r="N21" i="81"/>
  <c r="M21" i="81"/>
  <c r="L21" i="81"/>
  <c r="K21" i="81"/>
  <c r="J21" i="81"/>
  <c r="I21" i="81"/>
  <c r="H21" i="81"/>
  <c r="G21" i="81"/>
  <c r="F21" i="81"/>
  <c r="E21" i="81"/>
  <c r="D21" i="81"/>
  <c r="C21" i="81"/>
  <c r="B21" i="81"/>
  <c r="AA20" i="81"/>
  <c r="Z20" i="81"/>
  <c r="Y20" i="81"/>
  <c r="X20" i="81"/>
  <c r="W20" i="81"/>
  <c r="V20" i="81"/>
  <c r="U20" i="81"/>
  <c r="T20" i="81"/>
  <c r="S20" i="81"/>
  <c r="R20" i="81"/>
  <c r="Q20" i="81"/>
  <c r="P20" i="81"/>
  <c r="O20" i="81"/>
  <c r="N20" i="81"/>
  <c r="M20" i="81"/>
  <c r="L20" i="81"/>
  <c r="K20" i="81"/>
  <c r="J20" i="81"/>
  <c r="I20" i="81"/>
  <c r="H20" i="81"/>
  <c r="G20" i="81"/>
  <c r="F20" i="81"/>
  <c r="E20" i="81"/>
  <c r="D20" i="81"/>
  <c r="C20" i="81"/>
  <c r="B20" i="81"/>
  <c r="AA19" i="81"/>
  <c r="Z19" i="81"/>
  <c r="Y19" i="81"/>
  <c r="X19" i="81"/>
  <c r="W19" i="81"/>
  <c r="V19" i="81"/>
  <c r="U19" i="81"/>
  <c r="T19" i="81"/>
  <c r="S19" i="81"/>
  <c r="R19" i="81"/>
  <c r="Q19" i="81"/>
  <c r="P19" i="81"/>
  <c r="O19" i="81"/>
  <c r="N19" i="81"/>
  <c r="M19" i="81"/>
  <c r="L19" i="81"/>
  <c r="K19" i="81"/>
  <c r="J19" i="81"/>
  <c r="I19" i="81"/>
  <c r="H19" i="81"/>
  <c r="G19" i="81"/>
  <c r="F19" i="81"/>
  <c r="E19" i="81"/>
  <c r="D19" i="81"/>
  <c r="C19" i="81"/>
  <c r="B19" i="81"/>
  <c r="AA18" i="81"/>
  <c r="Z18" i="81"/>
  <c r="Y18" i="81"/>
  <c r="X18" i="81"/>
  <c r="W18" i="81"/>
  <c r="V18" i="81"/>
  <c r="U18" i="81"/>
  <c r="T18" i="81"/>
  <c r="S18" i="81"/>
  <c r="R18" i="81"/>
  <c r="Q18" i="81"/>
  <c r="P18" i="81"/>
  <c r="O18" i="81"/>
  <c r="N18" i="81"/>
  <c r="M18" i="81"/>
  <c r="L18" i="81"/>
  <c r="K18" i="81"/>
  <c r="J18" i="81"/>
  <c r="I18" i="81"/>
  <c r="H18" i="81"/>
  <c r="G18" i="81"/>
  <c r="F18" i="81"/>
  <c r="E18" i="81"/>
  <c r="D18" i="81"/>
  <c r="C18" i="81"/>
  <c r="B18" i="81"/>
  <c r="AA17" i="81"/>
  <c r="Z17" i="81"/>
  <c r="Y17" i="81"/>
  <c r="X17" i="81"/>
  <c r="W17" i="81"/>
  <c r="V17" i="81"/>
  <c r="U17" i="81"/>
  <c r="T17" i="81"/>
  <c r="S17" i="81"/>
  <c r="R17" i="81"/>
  <c r="Q17" i="81"/>
  <c r="P17" i="81"/>
  <c r="O17" i="81"/>
  <c r="N17" i="81"/>
  <c r="M17" i="81"/>
  <c r="L17" i="81"/>
  <c r="K17" i="81"/>
  <c r="J17" i="81"/>
  <c r="I17" i="81"/>
  <c r="H17" i="81"/>
  <c r="G17" i="81"/>
  <c r="F17" i="81"/>
  <c r="E17" i="81"/>
  <c r="D17" i="81"/>
  <c r="C17" i="81"/>
  <c r="B17" i="81"/>
  <c r="AA16" i="81"/>
  <c r="Z16" i="81"/>
  <c r="Y16" i="81"/>
  <c r="X16" i="81"/>
  <c r="W16" i="81"/>
  <c r="V16" i="81"/>
  <c r="U16" i="81"/>
  <c r="T16" i="81"/>
  <c r="S16" i="81"/>
  <c r="R16" i="81"/>
  <c r="Q16" i="81"/>
  <c r="P16" i="81"/>
  <c r="O16" i="81"/>
  <c r="N16" i="81"/>
  <c r="M16" i="81"/>
  <c r="L16" i="81"/>
  <c r="K16" i="81"/>
  <c r="J16" i="81"/>
  <c r="I16" i="81"/>
  <c r="H16" i="81"/>
  <c r="G16" i="81"/>
  <c r="F16" i="81"/>
  <c r="E16" i="81"/>
  <c r="D16" i="81"/>
  <c r="C16" i="81"/>
  <c r="B16" i="81"/>
  <c r="AA15" i="81"/>
  <c r="Z15" i="81"/>
  <c r="Y15" i="81"/>
  <c r="X15" i="81"/>
  <c r="W15" i="81"/>
  <c r="V15" i="81"/>
  <c r="U15" i="81"/>
  <c r="T15" i="81"/>
  <c r="S15" i="81"/>
  <c r="R15" i="81"/>
  <c r="Q15" i="81"/>
  <c r="P15" i="81"/>
  <c r="O15" i="81"/>
  <c r="N15" i="81"/>
  <c r="M15" i="81"/>
  <c r="L15" i="81"/>
  <c r="K15" i="81"/>
  <c r="J15" i="81"/>
  <c r="I15" i="81"/>
  <c r="H15" i="81"/>
  <c r="G15" i="81"/>
  <c r="F15" i="81"/>
  <c r="E15" i="81"/>
  <c r="D15" i="81"/>
  <c r="C15" i="81"/>
  <c r="B15" i="81"/>
  <c r="AA14" i="81"/>
  <c r="Z14" i="81"/>
  <c r="Y14" i="81"/>
  <c r="X14" i="81"/>
  <c r="W14" i="81"/>
  <c r="V14" i="81"/>
  <c r="U14" i="81"/>
  <c r="T14" i="81"/>
  <c r="S14" i="81"/>
  <c r="R14" i="81"/>
  <c r="Q14" i="81"/>
  <c r="P14" i="81"/>
  <c r="O14" i="81"/>
  <c r="N14" i="81"/>
  <c r="M14" i="81"/>
  <c r="L14" i="81"/>
  <c r="K14" i="81"/>
  <c r="J14" i="81"/>
  <c r="I14" i="81"/>
  <c r="H14" i="81"/>
  <c r="G14" i="81"/>
  <c r="F14" i="81"/>
  <c r="E14" i="81"/>
  <c r="D14" i="81"/>
  <c r="C14" i="81"/>
  <c r="B14" i="81"/>
  <c r="AA13" i="81"/>
  <c r="Z13" i="81"/>
  <c r="Y13" i="81"/>
  <c r="X13" i="81"/>
  <c r="W13" i="81"/>
  <c r="V13" i="81"/>
  <c r="U13" i="81"/>
  <c r="T13" i="81"/>
  <c r="S13" i="81"/>
  <c r="R13" i="81"/>
  <c r="Q13" i="81"/>
  <c r="P13" i="81"/>
  <c r="O13" i="81"/>
  <c r="N13" i="81"/>
  <c r="M13" i="81"/>
  <c r="L13" i="81"/>
  <c r="K13" i="81"/>
  <c r="J13" i="81"/>
  <c r="I13" i="81"/>
  <c r="H13" i="81"/>
  <c r="G13" i="81"/>
  <c r="F13" i="81"/>
  <c r="E13" i="81"/>
  <c r="D13" i="81"/>
  <c r="C13" i="81"/>
  <c r="B13" i="81"/>
  <c r="AA12" i="81"/>
  <c r="Z12" i="81"/>
  <c r="Y12" i="81"/>
  <c r="X12" i="81"/>
  <c r="W12" i="81"/>
  <c r="V12" i="81"/>
  <c r="U12" i="81"/>
  <c r="T12" i="81"/>
  <c r="S12" i="81"/>
  <c r="R12" i="81"/>
  <c r="Q12" i="81"/>
  <c r="P12" i="81"/>
  <c r="O12" i="81"/>
  <c r="N12" i="81"/>
  <c r="M12" i="81"/>
  <c r="L12" i="81"/>
  <c r="K12" i="81"/>
  <c r="J12" i="81"/>
  <c r="I12" i="81"/>
  <c r="H12" i="81"/>
  <c r="G12" i="81"/>
  <c r="F12" i="81"/>
  <c r="E12" i="81"/>
  <c r="D12" i="81"/>
  <c r="C12" i="81"/>
  <c r="B12" i="81"/>
  <c r="AA11" i="81"/>
  <c r="Z11" i="81"/>
  <c r="Y11" i="81"/>
  <c r="X11" i="81"/>
  <c r="W11" i="81"/>
  <c r="V11" i="81"/>
  <c r="U11" i="81"/>
  <c r="T11" i="81"/>
  <c r="S11" i="81"/>
  <c r="R11" i="81"/>
  <c r="Q11" i="81"/>
  <c r="P11" i="81"/>
  <c r="O11" i="81"/>
  <c r="N11" i="81"/>
  <c r="M11" i="81"/>
  <c r="L11" i="81"/>
  <c r="K11" i="81"/>
  <c r="J11" i="81"/>
  <c r="I11" i="81"/>
  <c r="H11" i="81"/>
  <c r="G11" i="81"/>
  <c r="F11" i="81"/>
  <c r="E11" i="81"/>
  <c r="D11" i="81"/>
  <c r="C11" i="81"/>
  <c r="B11" i="81"/>
  <c r="AA10" i="81"/>
  <c r="Z10" i="81"/>
  <c r="Y10" i="81"/>
  <c r="X10" i="81"/>
  <c r="W10" i="81"/>
  <c r="V10" i="81"/>
  <c r="U10" i="81"/>
  <c r="T10" i="81"/>
  <c r="S10" i="81"/>
  <c r="R10" i="81"/>
  <c r="Q10" i="81"/>
  <c r="P10" i="81"/>
  <c r="O10" i="81"/>
  <c r="N10" i="81"/>
  <c r="M10" i="81"/>
  <c r="L10" i="81"/>
  <c r="K10" i="81"/>
  <c r="J10" i="81"/>
  <c r="I10" i="81"/>
  <c r="H10" i="81"/>
  <c r="G10" i="81"/>
  <c r="F10" i="81"/>
  <c r="E10" i="81"/>
  <c r="D10" i="81"/>
  <c r="C10" i="81"/>
  <c r="B10" i="81"/>
  <c r="AB33" i="81"/>
  <c r="AB32" i="81"/>
  <c r="AB31" i="81"/>
  <c r="AB30" i="81"/>
  <c r="AB29" i="81"/>
  <c r="AB28" i="81"/>
  <c r="AB27" i="81"/>
  <c r="AB26" i="81"/>
  <c r="AB25" i="81"/>
  <c r="AB24" i="81"/>
  <c r="AB23" i="81"/>
  <c r="AB22" i="81"/>
  <c r="AB21" i="81"/>
  <c r="AB20" i="81"/>
  <c r="AB19" i="81"/>
  <c r="AB18" i="81"/>
  <c r="AB17" i="81"/>
  <c r="AB16" i="81"/>
  <c r="AB15" i="81"/>
  <c r="AB14" i="81"/>
  <c r="AB13" i="81"/>
  <c r="AB12" i="81"/>
  <c r="AB11" i="81"/>
  <c r="AB10" i="81"/>
  <c r="AJ37" i="192"/>
  <c r="AI37" i="192"/>
  <c r="AH37" i="192"/>
  <c r="AG37" i="192"/>
  <c r="AF37" i="192"/>
  <c r="AE37" i="192"/>
  <c r="AD37" i="192"/>
  <c r="AC37" i="192"/>
  <c r="AB37" i="192"/>
  <c r="AA37" i="192"/>
  <c r="Z37" i="192"/>
  <c r="Y37" i="192"/>
  <c r="AJ35" i="192"/>
  <c r="AI35" i="192"/>
  <c r="AH35" i="192"/>
  <c r="AG35" i="192"/>
  <c r="AF35" i="192"/>
  <c r="AE35" i="192"/>
  <c r="AD35" i="192"/>
  <c r="AC35" i="192"/>
  <c r="AJ37" i="183"/>
  <c r="AI37" i="183"/>
  <c r="AH37" i="183"/>
  <c r="AG37" i="183"/>
  <c r="AF37" i="183"/>
  <c r="AE37" i="183"/>
  <c r="AD37" i="183"/>
  <c r="AC37" i="183"/>
  <c r="AB37" i="183"/>
  <c r="AA37" i="183"/>
  <c r="Z37" i="183"/>
  <c r="Y37" i="183"/>
  <c r="AJ35" i="183"/>
  <c r="AI35" i="183"/>
  <c r="AH35" i="183"/>
  <c r="AG35" i="183"/>
  <c r="AF35" i="183"/>
  <c r="AE35" i="183"/>
  <c r="AD35" i="183"/>
  <c r="AC35" i="183"/>
  <c r="AJ37" i="182"/>
  <c r="AI37" i="182"/>
  <c r="AH37" i="182"/>
  <c r="AG37" i="182"/>
  <c r="AF37" i="182"/>
  <c r="AE37" i="182"/>
  <c r="AD37" i="182"/>
  <c r="AC37" i="182"/>
  <c r="AB37" i="182"/>
  <c r="AA37" i="182"/>
  <c r="Z37" i="182"/>
  <c r="Y37" i="182"/>
  <c r="AJ35" i="182"/>
  <c r="AI35" i="182"/>
  <c r="AH35" i="182"/>
  <c r="AG35" i="182"/>
  <c r="AF35" i="182"/>
  <c r="AE35" i="182"/>
  <c r="AD35" i="182"/>
  <c r="AC35" i="182"/>
  <c r="AJ37" i="181"/>
  <c r="AI37" i="181"/>
  <c r="AH37" i="181"/>
  <c r="AG37" i="181"/>
  <c r="AF37" i="181"/>
  <c r="AE37" i="181"/>
  <c r="AD37" i="181"/>
  <c r="AC37" i="181"/>
  <c r="AB37" i="181"/>
  <c r="AA37" i="181"/>
  <c r="Z37" i="181"/>
  <c r="Y37" i="181"/>
  <c r="AJ35" i="181"/>
  <c r="AI35" i="181"/>
  <c r="AH35" i="181"/>
  <c r="AG35" i="181"/>
  <c r="AF35" i="181"/>
  <c r="AE35" i="181"/>
  <c r="AD35" i="181"/>
  <c r="AC35" i="181"/>
  <c r="AJ37" i="180"/>
  <c r="AI37" i="180"/>
  <c r="AH37" i="180"/>
  <c r="AG37" i="180"/>
  <c r="AF37" i="180"/>
  <c r="AE37" i="180"/>
  <c r="AD37" i="180"/>
  <c r="AC37" i="180"/>
  <c r="AB37" i="180"/>
  <c r="AA37" i="180"/>
  <c r="Z37" i="180"/>
  <c r="Y37" i="180"/>
  <c r="AJ35" i="180"/>
  <c r="AI35" i="180"/>
  <c r="AH35" i="180"/>
  <c r="AG35" i="180"/>
  <c r="AF35" i="180"/>
  <c r="AE35" i="180"/>
  <c r="AD35" i="180"/>
  <c r="AC35" i="180"/>
  <c r="AJ37" i="179"/>
  <c r="AI37" i="179"/>
  <c r="AH37" i="179"/>
  <c r="AG37" i="179"/>
  <c r="AF37" i="179"/>
  <c r="AE37" i="179"/>
  <c r="AD37" i="179"/>
  <c r="AC37" i="179"/>
  <c r="AB37" i="179"/>
  <c r="AA37" i="179"/>
  <c r="Z37" i="179"/>
  <c r="Y37" i="179"/>
  <c r="AJ35" i="179"/>
  <c r="AI35" i="179"/>
  <c r="AH35" i="179"/>
  <c r="AG35" i="179"/>
  <c r="AF35" i="179"/>
  <c r="AE35" i="179"/>
  <c r="AD35" i="179"/>
  <c r="AC35" i="179"/>
  <c r="AJ37" i="178"/>
  <c r="AI37" i="178"/>
  <c r="AH37" i="178"/>
  <c r="AG37" i="178"/>
  <c r="AF37" i="178"/>
  <c r="AE37" i="178"/>
  <c r="AD37" i="178"/>
  <c r="AC37" i="178"/>
  <c r="AB37" i="178"/>
  <c r="AA37" i="178"/>
  <c r="Z37" i="178"/>
  <c r="Y37" i="178"/>
  <c r="AJ35" i="178"/>
  <c r="AI35" i="178"/>
  <c r="AH35" i="178"/>
  <c r="AG35" i="178"/>
  <c r="AF35" i="178"/>
  <c r="AE35" i="178"/>
  <c r="AD35" i="178"/>
  <c r="AC35" i="178"/>
  <c r="AJ37" i="177"/>
  <c r="AI37" i="177"/>
  <c r="AH37" i="177"/>
  <c r="AG37" i="177"/>
  <c r="AF37" i="177"/>
  <c r="AE37" i="177"/>
  <c r="AD37" i="177"/>
  <c r="AC37" i="177"/>
  <c r="AB37" i="177"/>
  <c r="AA37" i="177"/>
  <c r="Z37" i="177"/>
  <c r="Y37" i="177"/>
  <c r="AJ35" i="177"/>
  <c r="AI35" i="177"/>
  <c r="AH35" i="177"/>
  <c r="AG35" i="177"/>
  <c r="AF35" i="177"/>
  <c r="AE35" i="177"/>
  <c r="AD35" i="177"/>
  <c r="AC35" i="177"/>
  <c r="AJ37" i="176"/>
  <c r="AI37" i="176"/>
  <c r="AH37" i="176"/>
  <c r="AG37" i="176"/>
  <c r="AF37" i="176"/>
  <c r="AE37" i="176"/>
  <c r="AD37" i="176"/>
  <c r="AC37" i="176"/>
  <c r="AB37" i="176"/>
  <c r="AA37" i="176"/>
  <c r="Z37" i="176"/>
  <c r="Y37" i="176"/>
  <c r="AJ35" i="176"/>
  <c r="AI35" i="176"/>
  <c r="AH35" i="176"/>
  <c r="AG35" i="176"/>
  <c r="AF35" i="176"/>
  <c r="AE35" i="176"/>
  <c r="AD35" i="176"/>
  <c r="AC35" i="176"/>
  <c r="AJ37" i="175"/>
  <c r="AI37" i="175"/>
  <c r="AH37" i="175"/>
  <c r="AG37" i="175"/>
  <c r="AF37" i="175"/>
  <c r="AE37" i="175"/>
  <c r="AD37" i="175"/>
  <c r="AC37" i="175"/>
  <c r="AB37" i="175"/>
  <c r="AA37" i="175"/>
  <c r="Z37" i="175"/>
  <c r="Y37" i="175"/>
  <c r="AJ35" i="175"/>
  <c r="AI35" i="175"/>
  <c r="AH35" i="175"/>
  <c r="AG35" i="175"/>
  <c r="AF35" i="175"/>
  <c r="AE35" i="175"/>
  <c r="AD35" i="175"/>
  <c r="AC35" i="175"/>
  <c r="AJ37" i="174"/>
  <c r="AI37" i="174"/>
  <c r="AH37" i="174"/>
  <c r="AG37" i="174"/>
  <c r="AF37" i="174"/>
  <c r="AE37" i="174"/>
  <c r="AD37" i="174"/>
  <c r="AC37" i="174"/>
  <c r="AB37" i="174"/>
  <c r="AA37" i="174"/>
  <c r="Z37" i="174"/>
  <c r="Y37" i="174"/>
  <c r="AJ35" i="174"/>
  <c r="AI35" i="174"/>
  <c r="AH35" i="174"/>
  <c r="AG35" i="174"/>
  <c r="AF35" i="174"/>
  <c r="AE35" i="174"/>
  <c r="AD35" i="174"/>
  <c r="AC35" i="174"/>
  <c r="AJ37" i="173"/>
  <c r="AI37" i="173"/>
  <c r="AH37" i="173"/>
  <c r="AG37" i="173"/>
  <c r="AF37" i="173"/>
  <c r="AE37" i="173"/>
  <c r="AD37" i="173"/>
  <c r="AC37" i="173"/>
  <c r="AB37" i="173"/>
  <c r="AA37" i="173"/>
  <c r="Z37" i="173"/>
  <c r="Y37" i="173"/>
  <c r="AJ35" i="173"/>
  <c r="AI35" i="173"/>
  <c r="AH35" i="173"/>
  <c r="AG35" i="173"/>
  <c r="AF35" i="173"/>
  <c r="AE35" i="173"/>
  <c r="AD35" i="173"/>
  <c r="AC35" i="173"/>
  <c r="AJ37" i="172"/>
  <c r="AI37" i="172"/>
  <c r="AH37" i="172"/>
  <c r="AG37" i="172"/>
  <c r="AF37" i="172"/>
  <c r="AE37" i="172"/>
  <c r="AD37" i="172"/>
  <c r="AC37" i="172"/>
  <c r="AB37" i="172"/>
  <c r="AA37" i="172"/>
  <c r="Z37" i="172"/>
  <c r="Y37" i="172"/>
  <c r="AJ35" i="172"/>
  <c r="AI35" i="172"/>
  <c r="AH35" i="172"/>
  <c r="AG35" i="172"/>
  <c r="AF35" i="172"/>
  <c r="AE35" i="172"/>
  <c r="AD35" i="172"/>
  <c r="AC35" i="172"/>
  <c r="AJ37" i="171"/>
  <c r="AI37" i="171"/>
  <c r="AH37" i="171"/>
  <c r="AG37" i="171"/>
  <c r="AF37" i="171"/>
  <c r="AE37" i="171"/>
  <c r="AD37" i="171"/>
  <c r="AC37" i="171"/>
  <c r="AB37" i="171"/>
  <c r="AA37" i="171"/>
  <c r="Z37" i="171"/>
  <c r="Y37" i="171"/>
  <c r="AJ35" i="171"/>
  <c r="AI35" i="171"/>
  <c r="AH35" i="171"/>
  <c r="AG35" i="171"/>
  <c r="AF35" i="171"/>
  <c r="AE35" i="171"/>
  <c r="AD35" i="171"/>
  <c r="AC35" i="171"/>
  <c r="AJ37" i="170"/>
  <c r="AI37" i="170"/>
  <c r="AH37" i="170"/>
  <c r="AG37" i="170"/>
  <c r="AF37" i="170"/>
  <c r="AE37" i="170"/>
  <c r="AD37" i="170"/>
  <c r="AC37" i="170"/>
  <c r="AB37" i="170"/>
  <c r="AA37" i="170"/>
  <c r="Z37" i="170"/>
  <c r="Y37" i="170"/>
  <c r="AJ35" i="170"/>
  <c r="AI35" i="170"/>
  <c r="AH35" i="170"/>
  <c r="AG35" i="170"/>
  <c r="AF35" i="170"/>
  <c r="AE35" i="170"/>
  <c r="AD35" i="170"/>
  <c r="AC35" i="170"/>
  <c r="AJ37" i="169"/>
  <c r="AI37" i="169"/>
  <c r="AH37" i="169"/>
  <c r="AG37" i="169"/>
  <c r="AF37" i="169"/>
  <c r="AE37" i="169"/>
  <c r="AD37" i="169"/>
  <c r="AC37" i="169"/>
  <c r="AB37" i="169"/>
  <c r="AA37" i="169"/>
  <c r="Z37" i="169"/>
  <c r="Y37" i="169"/>
  <c r="AJ35" i="169"/>
  <c r="AI35" i="169"/>
  <c r="AH35" i="169"/>
  <c r="AG35" i="169"/>
  <c r="AF35" i="169"/>
  <c r="AE35" i="169"/>
  <c r="AD35" i="169"/>
  <c r="AC35" i="169"/>
  <c r="AJ37" i="168"/>
  <c r="AI37" i="168"/>
  <c r="AH37" i="168"/>
  <c r="AG37" i="168"/>
  <c r="AF37" i="168"/>
  <c r="AE37" i="168"/>
  <c r="AD37" i="168"/>
  <c r="AC37" i="168"/>
  <c r="AB37" i="168"/>
  <c r="AA37" i="168"/>
  <c r="Z37" i="168"/>
  <c r="Y37" i="168"/>
  <c r="AJ35" i="168"/>
  <c r="AI35" i="168"/>
  <c r="AH35" i="168"/>
  <c r="AG35" i="168"/>
  <c r="AF35" i="168"/>
  <c r="AE35" i="168"/>
  <c r="AD35" i="168"/>
  <c r="AC35" i="168"/>
  <c r="AJ37" i="167"/>
  <c r="AI37" i="167"/>
  <c r="AH37" i="167"/>
  <c r="AG37" i="167"/>
  <c r="AF37" i="167"/>
  <c r="AE37" i="167"/>
  <c r="AD37" i="167"/>
  <c r="AC37" i="167"/>
  <c r="AB37" i="167"/>
  <c r="AA37" i="167"/>
  <c r="Z37" i="167"/>
  <c r="Y37" i="167"/>
  <c r="AJ35" i="167"/>
  <c r="AI35" i="167"/>
  <c r="AH35" i="167"/>
  <c r="AG35" i="167"/>
  <c r="AF35" i="167"/>
  <c r="AE35" i="167"/>
  <c r="AD35" i="167"/>
  <c r="AC35" i="167"/>
  <c r="AJ37" i="166"/>
  <c r="AI37" i="166"/>
  <c r="AH37" i="166"/>
  <c r="AG37" i="166"/>
  <c r="AF37" i="166"/>
  <c r="AE37" i="166"/>
  <c r="AD37" i="166"/>
  <c r="AC37" i="166"/>
  <c r="AB37" i="166"/>
  <c r="AA37" i="166"/>
  <c r="Z37" i="166"/>
  <c r="Y37" i="166"/>
  <c r="AJ35" i="166"/>
  <c r="AI35" i="166"/>
  <c r="AH35" i="166"/>
  <c r="AG35" i="166"/>
  <c r="AF35" i="166"/>
  <c r="AE35" i="166"/>
  <c r="AD35" i="166"/>
  <c r="AC35" i="166"/>
  <c r="AJ37" i="165"/>
  <c r="AI37" i="165"/>
  <c r="AH37" i="165"/>
  <c r="AG37" i="165"/>
  <c r="AF37" i="165"/>
  <c r="AE37" i="165"/>
  <c r="AD37" i="165"/>
  <c r="AC37" i="165"/>
  <c r="AB37" i="165"/>
  <c r="AA37" i="165"/>
  <c r="Z37" i="165"/>
  <c r="Y37" i="165"/>
  <c r="AJ35" i="165"/>
  <c r="AI35" i="165"/>
  <c r="AH35" i="165"/>
  <c r="AG35" i="165"/>
  <c r="AF35" i="165"/>
  <c r="AE35" i="165"/>
  <c r="AD35" i="165"/>
  <c r="AC35" i="165"/>
  <c r="AJ37" i="164"/>
  <c r="AI37" i="164"/>
  <c r="AH37" i="164"/>
  <c r="AG37" i="164"/>
  <c r="AF37" i="164"/>
  <c r="AE37" i="164"/>
  <c r="AD37" i="164"/>
  <c r="AC37" i="164"/>
  <c r="AB37" i="164"/>
  <c r="AA37" i="164"/>
  <c r="Z37" i="164"/>
  <c r="Y37" i="164"/>
  <c r="AJ35" i="164"/>
  <c r="AI35" i="164"/>
  <c r="AH35" i="164"/>
  <c r="AG35" i="164"/>
  <c r="AF35" i="164"/>
  <c r="AE35" i="164"/>
  <c r="AD35" i="164"/>
  <c r="AC35" i="164"/>
  <c r="AJ37" i="163"/>
  <c r="AI37" i="163"/>
  <c r="AH37" i="163"/>
  <c r="AG37" i="163"/>
  <c r="AF37" i="163"/>
  <c r="AE37" i="163"/>
  <c r="AD37" i="163"/>
  <c r="AC37" i="163"/>
  <c r="AB37" i="163"/>
  <c r="AA37" i="163"/>
  <c r="Z37" i="163"/>
  <c r="Y37" i="163"/>
  <c r="AJ35" i="163"/>
  <c r="AI35" i="163"/>
  <c r="AH35" i="163"/>
  <c r="AG35" i="163"/>
  <c r="AF35" i="163"/>
  <c r="AE35" i="163"/>
  <c r="AD35" i="163"/>
  <c r="AC35" i="163"/>
  <c r="AJ37" i="160"/>
  <c r="AI37" i="160"/>
  <c r="AH37" i="160"/>
  <c r="AG37" i="160"/>
  <c r="AF37" i="160"/>
  <c r="AE37" i="160"/>
  <c r="AD37" i="160"/>
  <c r="AC37" i="160"/>
  <c r="AB37" i="160"/>
  <c r="AA37" i="160"/>
  <c r="Z37" i="160"/>
  <c r="Y37" i="160"/>
  <c r="AJ35" i="160"/>
  <c r="AI35" i="160"/>
  <c r="AH35" i="160"/>
  <c r="AG35" i="160"/>
  <c r="AF35" i="160"/>
  <c r="AE35" i="160"/>
  <c r="AD35" i="160"/>
  <c r="AC35" i="160"/>
  <c r="AJ37" i="97"/>
  <c r="AI37" i="97"/>
  <c r="AH37" i="97"/>
  <c r="AG37" i="97"/>
  <c r="AF37" i="97"/>
  <c r="AE37" i="97"/>
  <c r="AD37" i="97"/>
  <c r="AC37" i="97"/>
  <c r="AB37" i="97"/>
  <c r="AA37" i="97"/>
  <c r="Z37" i="97"/>
  <c r="Y37" i="97"/>
  <c r="AJ35" i="97"/>
  <c r="AI35" i="97"/>
  <c r="AH35" i="97"/>
  <c r="AG35" i="97"/>
  <c r="AF35" i="97"/>
  <c r="AE35" i="97"/>
  <c r="AD35" i="97"/>
  <c r="AC35" i="97"/>
  <c r="D11" i="58" l="1"/>
  <c r="E11" i="58" s="1"/>
  <c r="D12" i="58" s="1"/>
  <c r="E12" i="58" s="1"/>
  <c r="D13" i="58" s="1"/>
  <c r="E13" i="58" s="1"/>
  <c r="D14" i="58" s="1"/>
  <c r="E14" i="58" s="1"/>
  <c r="D15" i="58" s="1"/>
  <c r="E15" i="58" s="1"/>
  <c r="D16" i="58" s="1"/>
  <c r="E16" i="58" s="1"/>
  <c r="D17" i="58" s="1"/>
  <c r="E17" i="58" s="1"/>
  <c r="D18" i="58" s="1"/>
  <c r="E18" i="58" s="1"/>
  <c r="D19" i="58" s="1"/>
  <c r="E19" i="58" s="1"/>
  <c r="D20" i="58" s="1"/>
  <c r="E20" i="58" s="1"/>
  <c r="D21" i="58" s="1"/>
  <c r="E21" i="58" s="1"/>
  <c r="D22" i="58" s="1"/>
  <c r="E22" i="58" s="1"/>
  <c r="D23" i="58" s="1"/>
  <c r="E23" i="58" s="1"/>
  <c r="D24" i="58" s="1"/>
  <c r="E24" i="58" s="1"/>
  <c r="D25" i="58" s="1"/>
  <c r="E25" i="58" s="1"/>
  <c r="D26" i="58" s="1"/>
  <c r="E26" i="58" s="1"/>
  <c r="D27" i="58" s="1"/>
  <c r="E27" i="58" s="1"/>
  <c r="D28" i="58" s="1"/>
  <c r="E28" i="58" s="1"/>
  <c r="D29" i="58" s="1"/>
  <c r="E29" i="58" s="1"/>
  <c r="D30" i="58" s="1"/>
  <c r="E30" i="58" s="1"/>
  <c r="D31" i="58" s="1"/>
  <c r="E31" i="58" s="1"/>
  <c r="D32" i="58" s="1"/>
  <c r="E32" i="58" s="1"/>
  <c r="D33" i="58" s="1"/>
  <c r="E33" i="58" s="1"/>
  <c r="BH5" i="192" l="1"/>
  <c r="BG5" i="192"/>
  <c r="BC5" i="192"/>
  <c r="AU37" i="192"/>
  <c r="BV5" i="192"/>
  <c r="BU5" i="192"/>
  <c r="BT5" i="192"/>
  <c r="BR5" i="192"/>
  <c r="AQ34" i="192"/>
  <c r="AQ33" i="192"/>
  <c r="AQ32" i="192"/>
  <c r="AQ31" i="192"/>
  <c r="AQ30" i="192"/>
  <c r="AQ29" i="192"/>
  <c r="AQ28" i="192"/>
  <c r="AQ27" i="192"/>
  <c r="AQ26" i="192"/>
  <c r="AQ25" i="192"/>
  <c r="AQ24" i="192"/>
  <c r="AQ23" i="192"/>
  <c r="AQ22" i="192"/>
  <c r="AQ21" i="192"/>
  <c r="AQ20" i="192"/>
  <c r="AQ19" i="192"/>
  <c r="AQ18" i="192"/>
  <c r="AQ17" i="192"/>
  <c r="AQ16" i="192"/>
  <c r="AQ15" i="192"/>
  <c r="AQ14" i="192"/>
  <c r="AQ13" i="192"/>
  <c r="AQ12" i="192"/>
  <c r="AS11" i="192"/>
  <c r="AQ11" i="192"/>
  <c r="BS5" i="192"/>
  <c r="BQ5" i="192"/>
  <c r="BP5" i="192"/>
  <c r="BO5" i="192"/>
  <c r="BN5" i="192"/>
  <c r="BJ5" i="192"/>
  <c r="BI5" i="192"/>
  <c r="BF5" i="192"/>
  <c r="BE5" i="192"/>
  <c r="BD5" i="192"/>
  <c r="AX5" i="192"/>
  <c r="AW5" i="192"/>
  <c r="AV5" i="192"/>
  <c r="AU37" i="183"/>
  <c r="BE5" i="183"/>
  <c r="BD5" i="183"/>
  <c r="AZ5" i="183"/>
  <c r="BT5" i="183"/>
  <c r="BS5" i="183"/>
  <c r="BR5" i="183"/>
  <c r="BQ5" i="183"/>
  <c r="BP5" i="183"/>
  <c r="BO5" i="183"/>
  <c r="AQ34" i="183"/>
  <c r="AQ33" i="183"/>
  <c r="AQ32" i="183"/>
  <c r="AQ31" i="183"/>
  <c r="AQ30" i="183"/>
  <c r="AQ29" i="183"/>
  <c r="AQ28" i="183"/>
  <c r="AQ27" i="183"/>
  <c r="AQ26" i="183"/>
  <c r="AQ25" i="183"/>
  <c r="AQ24" i="183"/>
  <c r="AQ23" i="183"/>
  <c r="AQ22" i="183"/>
  <c r="AQ21" i="183"/>
  <c r="AQ20" i="183"/>
  <c r="AQ19" i="183"/>
  <c r="AQ18" i="183"/>
  <c r="AQ17" i="183"/>
  <c r="AQ16" i="183"/>
  <c r="AQ15" i="183"/>
  <c r="AQ14" i="183"/>
  <c r="AQ13" i="183"/>
  <c r="AQ12" i="183"/>
  <c r="AS11" i="183"/>
  <c r="AQ11" i="183"/>
  <c r="BV5" i="183"/>
  <c r="BU5" i="183"/>
  <c r="BN5" i="183"/>
  <c r="BM5" i="183"/>
  <c r="BL5" i="183"/>
  <c r="BK5" i="183"/>
  <c r="BJ5" i="183"/>
  <c r="BI5" i="183"/>
  <c r="BH5" i="183"/>
  <c r="BG5" i="183"/>
  <c r="BF5" i="183"/>
  <c r="BC5" i="183"/>
  <c r="BB5" i="183"/>
  <c r="BA5" i="183"/>
  <c r="AX5" i="183"/>
  <c r="AW5" i="183"/>
  <c r="AV5" i="183"/>
  <c r="AU37" i="182"/>
  <c r="BJ5" i="182"/>
  <c r="BI5" i="182"/>
  <c r="BH5" i="182"/>
  <c r="BG5" i="182"/>
  <c r="BF5" i="182"/>
  <c r="BE5" i="182"/>
  <c r="BC5" i="182"/>
  <c r="BM5" i="182"/>
  <c r="BU5" i="182"/>
  <c r="AQ34" i="182"/>
  <c r="AQ33" i="182"/>
  <c r="AQ32" i="182"/>
  <c r="AQ31" i="182"/>
  <c r="AQ30" i="182"/>
  <c r="AQ29" i="182"/>
  <c r="AQ28" i="182"/>
  <c r="AQ27" i="182"/>
  <c r="AQ26" i="182"/>
  <c r="AQ25" i="182"/>
  <c r="AQ24" i="182"/>
  <c r="AQ23" i="182"/>
  <c r="AQ22" i="182"/>
  <c r="AQ21" i="182"/>
  <c r="AQ20" i="182"/>
  <c r="AQ19" i="182"/>
  <c r="AQ18" i="182"/>
  <c r="AQ17" i="182"/>
  <c r="AQ16" i="182"/>
  <c r="AQ15" i="182"/>
  <c r="AQ14" i="182"/>
  <c r="AQ13" i="182"/>
  <c r="AQ12" i="182"/>
  <c r="AS11" i="182"/>
  <c r="AQ11" i="182"/>
  <c r="BV5" i="182"/>
  <c r="BT5" i="182"/>
  <c r="BS5" i="182"/>
  <c r="BR5" i="182"/>
  <c r="BQ5" i="182"/>
  <c r="BP5" i="182"/>
  <c r="BO5" i="182"/>
  <c r="BN5" i="182"/>
  <c r="BD5" i="182"/>
  <c r="BB5" i="182"/>
  <c r="BA5" i="182"/>
  <c r="AZ5" i="182"/>
  <c r="AY5" i="182"/>
  <c r="AX5" i="182"/>
  <c r="AW5" i="182"/>
  <c r="AV5" i="182"/>
  <c r="BJ5" i="181"/>
  <c r="BF5" i="181"/>
  <c r="BE5" i="181"/>
  <c r="BD5" i="181"/>
  <c r="BC5" i="181"/>
  <c r="BK5" i="181"/>
  <c r="BV5" i="181"/>
  <c r="BU5" i="181"/>
  <c r="BT5" i="181"/>
  <c r="BS5" i="181"/>
  <c r="AQ34" i="181"/>
  <c r="AQ33" i="181"/>
  <c r="AQ32" i="181"/>
  <c r="AQ31" i="181"/>
  <c r="AQ30" i="181"/>
  <c r="AQ29" i="181"/>
  <c r="AQ28" i="181"/>
  <c r="AQ27" i="181"/>
  <c r="AQ26" i="181"/>
  <c r="AQ25" i="181"/>
  <c r="AQ24" i="181"/>
  <c r="AQ23" i="181"/>
  <c r="AQ22" i="181"/>
  <c r="AQ21" i="181"/>
  <c r="AQ20" i="181"/>
  <c r="AQ19" i="181"/>
  <c r="AQ18" i="181"/>
  <c r="AQ17" i="181"/>
  <c r="AQ16" i="181"/>
  <c r="AQ15" i="181"/>
  <c r="AQ14" i="181"/>
  <c r="AQ13" i="181"/>
  <c r="AQ12" i="181"/>
  <c r="AS11" i="181"/>
  <c r="AQ11" i="181"/>
  <c r="BR5" i="181"/>
  <c r="BQ5" i="181"/>
  <c r="BP5" i="181"/>
  <c r="BO5" i="181"/>
  <c r="BI5" i="181"/>
  <c r="BH5" i="181"/>
  <c r="BG5" i="181"/>
  <c r="AX5" i="181"/>
  <c r="AW5" i="181"/>
  <c r="AV5" i="181"/>
  <c r="AU37" i="180"/>
  <c r="BD5" i="180"/>
  <c r="BC5" i="180"/>
  <c r="AY5" i="180"/>
  <c r="BS5" i="180"/>
  <c r="BR5" i="180"/>
  <c r="BQ5" i="180"/>
  <c r="BP5" i="180"/>
  <c r="BO5" i="180"/>
  <c r="AQ34" i="180"/>
  <c r="AQ33" i="180"/>
  <c r="AQ32" i="180"/>
  <c r="AQ31" i="180"/>
  <c r="AQ30" i="180"/>
  <c r="AQ29" i="180"/>
  <c r="AQ28" i="180"/>
  <c r="AQ27" i="180"/>
  <c r="AQ26" i="180"/>
  <c r="AQ25" i="180"/>
  <c r="AQ24" i="180"/>
  <c r="AQ23" i="180"/>
  <c r="AQ22" i="180"/>
  <c r="AQ21" i="180"/>
  <c r="AQ20" i="180"/>
  <c r="AQ19" i="180"/>
  <c r="AQ18" i="180"/>
  <c r="AQ17" i="180"/>
  <c r="AQ16" i="180"/>
  <c r="AQ15" i="180"/>
  <c r="AQ14" i="180"/>
  <c r="AQ13" i="180"/>
  <c r="AQ12" i="180"/>
  <c r="AS11" i="180"/>
  <c r="AQ11" i="180"/>
  <c r="BV5" i="180"/>
  <c r="BU5" i="180"/>
  <c r="BT5" i="180"/>
  <c r="BN5" i="180"/>
  <c r="BM5" i="180"/>
  <c r="BL5" i="180"/>
  <c r="BK5" i="180"/>
  <c r="BJ5" i="180"/>
  <c r="BI5" i="180"/>
  <c r="BH5" i="180"/>
  <c r="BG5" i="180"/>
  <c r="BF5" i="180"/>
  <c r="BE5" i="180"/>
  <c r="BB5" i="180"/>
  <c r="BA5" i="180"/>
  <c r="AZ5" i="180"/>
  <c r="AX5" i="180"/>
  <c r="AW5" i="180"/>
  <c r="AV5" i="180"/>
  <c r="BJ5" i="179"/>
  <c r="BI5" i="179"/>
  <c r="BH5" i="179"/>
  <c r="BG5" i="179"/>
  <c r="BF5" i="179"/>
  <c r="BE5" i="179"/>
  <c r="BD5" i="179"/>
  <c r="BC5" i="179"/>
  <c r="BN5" i="179"/>
  <c r="BL5" i="179"/>
  <c r="BT5" i="179"/>
  <c r="AQ34" i="179"/>
  <c r="AQ33" i="179"/>
  <c r="AQ32" i="179"/>
  <c r="AQ31" i="179"/>
  <c r="AQ30" i="179"/>
  <c r="AQ29" i="179"/>
  <c r="AQ28" i="179"/>
  <c r="AQ27" i="179"/>
  <c r="AQ26" i="179"/>
  <c r="AQ25" i="179"/>
  <c r="AQ24" i="179"/>
  <c r="AQ23" i="179"/>
  <c r="AQ22" i="179"/>
  <c r="AQ21" i="179"/>
  <c r="AQ20" i="179"/>
  <c r="AQ19" i="179"/>
  <c r="AQ18" i="179"/>
  <c r="AQ17" i="179"/>
  <c r="AQ16" i="179"/>
  <c r="AQ15" i="179"/>
  <c r="AQ14" i="179"/>
  <c r="AQ13" i="179"/>
  <c r="AQ12" i="179"/>
  <c r="AS11" i="179"/>
  <c r="AQ11" i="179"/>
  <c r="BV5" i="179"/>
  <c r="BU5" i="179"/>
  <c r="BS5" i="179"/>
  <c r="BR5" i="179"/>
  <c r="BQ5" i="179"/>
  <c r="BP5" i="179"/>
  <c r="BO5" i="179"/>
  <c r="BM5" i="179"/>
  <c r="BA5" i="179"/>
  <c r="AZ5" i="179"/>
  <c r="AY5" i="179"/>
  <c r="AX5" i="179"/>
  <c r="AW5" i="179"/>
  <c r="AV5" i="179"/>
  <c r="BJ5" i="178"/>
  <c r="BI5" i="178"/>
  <c r="BE5" i="178"/>
  <c r="BD5" i="178"/>
  <c r="BC5" i="178"/>
  <c r="AU37" i="178"/>
  <c r="BV5" i="178"/>
  <c r="BU5" i="178"/>
  <c r="BT5" i="178"/>
  <c r="BS5" i="178"/>
  <c r="BR5" i="178"/>
  <c r="AQ34" i="178"/>
  <c r="AQ33" i="178"/>
  <c r="AQ32" i="178"/>
  <c r="AQ31" i="178"/>
  <c r="AQ30" i="178"/>
  <c r="AQ29" i="178"/>
  <c r="AQ28" i="178"/>
  <c r="AQ27" i="178"/>
  <c r="AQ26" i="178"/>
  <c r="AQ25" i="178"/>
  <c r="AQ24" i="178"/>
  <c r="AQ23" i="178"/>
  <c r="AQ22" i="178"/>
  <c r="AQ21" i="178"/>
  <c r="AQ20" i="178"/>
  <c r="AQ19" i="178"/>
  <c r="AQ18" i="178"/>
  <c r="AQ17" i="178"/>
  <c r="AQ16" i="178"/>
  <c r="AQ15" i="178"/>
  <c r="AQ14" i="178"/>
  <c r="AQ13" i="178"/>
  <c r="AQ12" i="178"/>
  <c r="AS11" i="178"/>
  <c r="AQ11" i="178"/>
  <c r="BQ5" i="178"/>
  <c r="BP5" i="178"/>
  <c r="BO5" i="178"/>
  <c r="BH5" i="178"/>
  <c r="BG5" i="178"/>
  <c r="BF5" i="178"/>
  <c r="AX5" i="178"/>
  <c r="AW5" i="178"/>
  <c r="AV5" i="178"/>
  <c r="AU37" i="177"/>
  <c r="BJ5" i="177"/>
  <c r="BI5" i="177"/>
  <c r="BH5" i="177"/>
  <c r="BC5" i="177"/>
  <c r="BB5" i="177"/>
  <c r="BR5" i="177"/>
  <c r="BQ5" i="177"/>
  <c r="BP5" i="177"/>
  <c r="BO5" i="177"/>
  <c r="AQ34" i="177"/>
  <c r="AQ33" i="177"/>
  <c r="AQ32" i="177"/>
  <c r="AQ31" i="177"/>
  <c r="AQ30" i="177"/>
  <c r="AQ29" i="177"/>
  <c r="AQ28" i="177"/>
  <c r="AQ27" i="177"/>
  <c r="AQ26" i="177"/>
  <c r="AQ25" i="177"/>
  <c r="AQ24" i="177"/>
  <c r="AQ23" i="177"/>
  <c r="AQ22" i="177"/>
  <c r="AQ21" i="177"/>
  <c r="AQ20" i="177"/>
  <c r="AQ19" i="177"/>
  <c r="AQ18" i="177"/>
  <c r="AQ17" i="177"/>
  <c r="AQ16" i="177"/>
  <c r="AQ15" i="177"/>
  <c r="AQ14" i="177"/>
  <c r="AQ13" i="177"/>
  <c r="AQ12" i="177"/>
  <c r="AS11" i="177"/>
  <c r="AQ11" i="177"/>
  <c r="BV5" i="177"/>
  <c r="BU5" i="177"/>
  <c r="BT5" i="177"/>
  <c r="BS5" i="177"/>
  <c r="BM5" i="177"/>
  <c r="BL5" i="177"/>
  <c r="BK5" i="177"/>
  <c r="BG5" i="177"/>
  <c r="BF5" i="177"/>
  <c r="BE5" i="177"/>
  <c r="BD5" i="177"/>
  <c r="BA5" i="177"/>
  <c r="AZ5" i="177"/>
  <c r="AY5" i="177"/>
  <c r="AX5" i="177"/>
  <c r="AW5" i="177"/>
  <c r="AV5" i="177"/>
  <c r="BH5" i="176"/>
  <c r="BG5" i="176"/>
  <c r="BF5" i="176"/>
  <c r="BE5" i="176"/>
  <c r="BD5" i="176"/>
  <c r="BC5" i="176"/>
  <c r="AU37" i="176"/>
  <c r="BV5" i="176"/>
  <c r="BU5" i="176"/>
  <c r="BT5" i="176"/>
  <c r="BS5" i="176"/>
  <c r="BR5" i="176"/>
  <c r="BQ5" i="176"/>
  <c r="AQ34" i="176"/>
  <c r="AQ33" i="176"/>
  <c r="AQ32" i="176"/>
  <c r="AQ31" i="176"/>
  <c r="AQ30" i="176"/>
  <c r="AQ29" i="176"/>
  <c r="AQ28" i="176"/>
  <c r="AQ27" i="176"/>
  <c r="AQ26" i="176"/>
  <c r="AQ25" i="176"/>
  <c r="AQ24" i="176"/>
  <c r="AQ23" i="176"/>
  <c r="AQ22" i="176"/>
  <c r="AQ21" i="176"/>
  <c r="AQ20" i="176"/>
  <c r="AQ19" i="176"/>
  <c r="AQ18" i="176"/>
  <c r="AQ17" i="176"/>
  <c r="AQ16" i="176"/>
  <c r="AQ15" i="176"/>
  <c r="AQ14" i="176"/>
  <c r="AQ13" i="176"/>
  <c r="AQ12" i="176"/>
  <c r="AS11" i="176"/>
  <c r="AQ11" i="176"/>
  <c r="BP5" i="176"/>
  <c r="BO5" i="176"/>
  <c r="BN5" i="176"/>
  <c r="BM5" i="176"/>
  <c r="BL5" i="176"/>
  <c r="BK5" i="176"/>
  <c r="BJ5" i="176"/>
  <c r="BI5" i="176"/>
  <c r="AX5" i="176"/>
  <c r="AW5" i="176"/>
  <c r="AV5" i="176"/>
  <c r="AU37" i="175"/>
  <c r="BJ5" i="175"/>
  <c r="BI5" i="175"/>
  <c r="BH5" i="175"/>
  <c r="BG5" i="175"/>
  <c r="BF5" i="175"/>
  <c r="BA5" i="175"/>
  <c r="BU5" i="175"/>
  <c r="BT5" i="175"/>
  <c r="BS5" i="175"/>
  <c r="BR5" i="175"/>
  <c r="BQ5" i="175"/>
  <c r="BP5" i="175"/>
  <c r="BO5" i="175"/>
  <c r="AQ34" i="175"/>
  <c r="AQ33" i="175"/>
  <c r="AQ32" i="175"/>
  <c r="AQ31" i="175"/>
  <c r="AQ30" i="175"/>
  <c r="AQ29" i="175"/>
  <c r="AQ28" i="175"/>
  <c r="AQ27" i="175"/>
  <c r="AQ26" i="175"/>
  <c r="AQ25" i="175"/>
  <c r="AQ24" i="175"/>
  <c r="AQ23" i="175"/>
  <c r="AQ22" i="175"/>
  <c r="AQ21" i="175"/>
  <c r="AQ20" i="175"/>
  <c r="AQ19" i="175"/>
  <c r="AQ18" i="175"/>
  <c r="AQ17" i="175"/>
  <c r="AQ16" i="175"/>
  <c r="AQ15" i="175"/>
  <c r="AQ14" i="175"/>
  <c r="AQ13" i="175"/>
  <c r="AQ12" i="175"/>
  <c r="AS11" i="175"/>
  <c r="AQ11" i="175"/>
  <c r="BV5" i="175"/>
  <c r="BN5" i="175"/>
  <c r="BM5" i="175"/>
  <c r="BL5" i="175"/>
  <c r="BK5" i="175"/>
  <c r="BE5" i="175"/>
  <c r="BD5" i="175"/>
  <c r="BC5" i="175"/>
  <c r="BB5" i="175"/>
  <c r="AX5" i="175"/>
  <c r="AW5" i="175"/>
  <c r="AV5" i="175"/>
  <c r="BJ5" i="174"/>
  <c r="BI5" i="174"/>
  <c r="BH5" i="174"/>
  <c r="BG5" i="174"/>
  <c r="BF5" i="174"/>
  <c r="BE5" i="174"/>
  <c r="BD5" i="174"/>
  <c r="BC5" i="174"/>
  <c r="BN5" i="174"/>
  <c r="AQ34" i="174"/>
  <c r="AQ33" i="174"/>
  <c r="AQ32" i="174"/>
  <c r="AQ31" i="174"/>
  <c r="AQ30" i="174"/>
  <c r="AQ29" i="174"/>
  <c r="AQ28" i="174"/>
  <c r="AQ27" i="174"/>
  <c r="AQ26" i="174"/>
  <c r="AQ25" i="174"/>
  <c r="AQ24" i="174"/>
  <c r="AQ23" i="174"/>
  <c r="AQ22" i="174"/>
  <c r="AQ21" i="174"/>
  <c r="AQ20" i="174"/>
  <c r="AQ19" i="174"/>
  <c r="AQ18" i="174"/>
  <c r="AQ17" i="174"/>
  <c r="AQ16" i="174"/>
  <c r="AQ15" i="174"/>
  <c r="AQ14" i="174"/>
  <c r="AQ13" i="174"/>
  <c r="AQ12" i="174"/>
  <c r="AS11" i="174"/>
  <c r="AQ11" i="174"/>
  <c r="BV5" i="174"/>
  <c r="BU5" i="174"/>
  <c r="BT5" i="174"/>
  <c r="BS5" i="174"/>
  <c r="BR5" i="174"/>
  <c r="BQ5" i="174"/>
  <c r="BP5" i="174"/>
  <c r="BO5" i="174"/>
  <c r="AX5" i="174"/>
  <c r="AW5" i="174"/>
  <c r="AV5" i="174"/>
  <c r="AU37" i="173"/>
  <c r="BG5" i="173"/>
  <c r="BF5" i="173"/>
  <c r="BE5" i="173"/>
  <c r="BD5" i="173"/>
  <c r="BC5" i="173"/>
  <c r="BB5" i="173"/>
  <c r="BV5" i="173"/>
  <c r="BU5" i="173"/>
  <c r="BT5" i="173"/>
  <c r="BS5" i="173"/>
  <c r="BR5" i="173"/>
  <c r="BQ5" i="173"/>
  <c r="BP5" i="173"/>
  <c r="AQ34" i="173"/>
  <c r="AQ33" i="173"/>
  <c r="AQ32" i="173"/>
  <c r="AQ31" i="173"/>
  <c r="AQ30" i="173"/>
  <c r="AQ29" i="173"/>
  <c r="AQ28" i="173"/>
  <c r="AQ27" i="173"/>
  <c r="AQ26" i="173"/>
  <c r="AQ25" i="173"/>
  <c r="AQ24" i="173"/>
  <c r="AQ23" i="173"/>
  <c r="AQ22" i="173"/>
  <c r="AQ21" i="173"/>
  <c r="AQ20" i="173"/>
  <c r="AQ19" i="173"/>
  <c r="AQ18" i="173"/>
  <c r="AQ17" i="173"/>
  <c r="AQ16" i="173"/>
  <c r="AQ15" i="173"/>
  <c r="AQ14" i="173"/>
  <c r="AQ13" i="173"/>
  <c r="AQ12" i="173"/>
  <c r="AS11" i="173"/>
  <c r="AQ11" i="173"/>
  <c r="BO5" i="173"/>
  <c r="BN5" i="173"/>
  <c r="BM5" i="173"/>
  <c r="BL5" i="173"/>
  <c r="BK5" i="173"/>
  <c r="BJ5" i="173"/>
  <c r="BI5" i="173"/>
  <c r="BH5" i="173"/>
  <c r="AX5" i="173"/>
  <c r="AW5" i="173"/>
  <c r="AV5" i="173"/>
  <c r="AU37" i="172"/>
  <c r="BJ5" i="172"/>
  <c r="BI5" i="172"/>
  <c r="BH5" i="172"/>
  <c r="BG5" i="172"/>
  <c r="BF5" i="172"/>
  <c r="BE5" i="172"/>
  <c r="AZ5" i="172"/>
  <c r="BT5" i="172"/>
  <c r="BS5" i="172"/>
  <c r="BR5" i="172"/>
  <c r="BQ5" i="172"/>
  <c r="BP5" i="172"/>
  <c r="BO5" i="172"/>
  <c r="AQ34" i="172"/>
  <c r="AQ33" i="172"/>
  <c r="AQ32" i="172"/>
  <c r="AQ31" i="172"/>
  <c r="AQ30" i="172"/>
  <c r="AQ29" i="172"/>
  <c r="AQ28" i="172"/>
  <c r="AQ27" i="172"/>
  <c r="AQ26" i="172"/>
  <c r="AQ25" i="172"/>
  <c r="AQ24" i="172"/>
  <c r="AQ23" i="172"/>
  <c r="AQ22" i="172"/>
  <c r="AQ21" i="172"/>
  <c r="AQ20" i="172"/>
  <c r="AQ19" i="172"/>
  <c r="AQ18" i="172"/>
  <c r="AQ17" i="172"/>
  <c r="AQ16" i="172"/>
  <c r="AQ15" i="172"/>
  <c r="AQ14" i="172"/>
  <c r="AQ13" i="172"/>
  <c r="AQ12" i="172"/>
  <c r="AS11" i="172"/>
  <c r="AQ11" i="172"/>
  <c r="BV5" i="172"/>
  <c r="BU5" i="172"/>
  <c r="BN5" i="172"/>
  <c r="BM5" i="172"/>
  <c r="BL5" i="172"/>
  <c r="BK5" i="172"/>
  <c r="BD5" i="172"/>
  <c r="BC5" i="172"/>
  <c r="BB5" i="172"/>
  <c r="BA5" i="172"/>
  <c r="AX5" i="172"/>
  <c r="AW5" i="172"/>
  <c r="AV5" i="172"/>
  <c r="BJ5" i="171"/>
  <c r="BI5" i="171"/>
  <c r="BH5" i="171"/>
  <c r="BG5" i="171"/>
  <c r="BF5" i="171"/>
  <c r="BE5" i="171"/>
  <c r="BD5" i="171"/>
  <c r="BC5" i="171"/>
  <c r="BM5" i="171"/>
  <c r="BV5" i="171"/>
  <c r="BU5" i="171"/>
  <c r="AQ34" i="171"/>
  <c r="AQ33" i="171"/>
  <c r="AQ32" i="171"/>
  <c r="AQ31" i="171"/>
  <c r="AQ30" i="171"/>
  <c r="AQ29" i="171"/>
  <c r="AQ28" i="171"/>
  <c r="AQ27" i="171"/>
  <c r="AQ26" i="171"/>
  <c r="AQ25" i="171"/>
  <c r="AQ24" i="171"/>
  <c r="AQ23" i="171"/>
  <c r="AQ22" i="171"/>
  <c r="AQ21" i="171"/>
  <c r="AQ20" i="171"/>
  <c r="AQ19" i="171"/>
  <c r="AQ18" i="171"/>
  <c r="AQ17" i="171"/>
  <c r="AQ16" i="171"/>
  <c r="AQ15" i="171"/>
  <c r="AQ14" i="171"/>
  <c r="AQ13" i="171"/>
  <c r="AQ12" i="171"/>
  <c r="AS11" i="171"/>
  <c r="AQ11" i="171"/>
  <c r="BT5" i="171"/>
  <c r="BS5" i="171"/>
  <c r="BR5" i="171"/>
  <c r="BQ5" i="171"/>
  <c r="BP5" i="171"/>
  <c r="BO5" i="171"/>
  <c r="AX5" i="171"/>
  <c r="AW5" i="171"/>
  <c r="AV5" i="171"/>
  <c r="AU37" i="170"/>
  <c r="BF5" i="170"/>
  <c r="BE5" i="170"/>
  <c r="BD5" i="170"/>
  <c r="BC5" i="170"/>
  <c r="BA5" i="170"/>
  <c r="BV5" i="170"/>
  <c r="BU5" i="170"/>
  <c r="BT5" i="170"/>
  <c r="BS5" i="170"/>
  <c r="BR5" i="170"/>
  <c r="BQ5" i="170"/>
  <c r="BP5" i="170"/>
  <c r="BO5" i="170"/>
  <c r="AQ34" i="170"/>
  <c r="AQ33" i="170"/>
  <c r="AQ32" i="170"/>
  <c r="AQ31" i="170"/>
  <c r="AQ30" i="170"/>
  <c r="AQ29" i="170"/>
  <c r="AQ28" i="170"/>
  <c r="AQ27" i="170"/>
  <c r="AQ26" i="170"/>
  <c r="AQ25" i="170"/>
  <c r="AQ24" i="170"/>
  <c r="AQ23" i="170"/>
  <c r="AQ22" i="170"/>
  <c r="AQ21" i="170"/>
  <c r="AQ20" i="170"/>
  <c r="AQ19" i="170"/>
  <c r="AQ18" i="170"/>
  <c r="AQ17" i="170"/>
  <c r="AQ16" i="170"/>
  <c r="AQ15" i="170"/>
  <c r="AQ14" i="170"/>
  <c r="AQ13" i="170"/>
  <c r="AQ12" i="170"/>
  <c r="AS11" i="170"/>
  <c r="AQ11" i="170"/>
  <c r="BN5" i="170"/>
  <c r="BM5" i="170"/>
  <c r="BL5" i="170"/>
  <c r="BK5" i="170"/>
  <c r="BJ5" i="170"/>
  <c r="BI5" i="170"/>
  <c r="BH5" i="170"/>
  <c r="BG5" i="170"/>
  <c r="AX5" i="170"/>
  <c r="AW5" i="170"/>
  <c r="AV5" i="170"/>
  <c r="AU37" i="169"/>
  <c r="BJ5" i="169"/>
  <c r="BI5" i="169"/>
  <c r="BH5" i="169"/>
  <c r="BG5" i="169"/>
  <c r="BF5" i="169"/>
  <c r="BE5" i="169"/>
  <c r="BD5" i="169"/>
  <c r="AY5" i="169"/>
  <c r="BS5" i="169"/>
  <c r="BR5" i="169"/>
  <c r="BQ5" i="169"/>
  <c r="BP5" i="169"/>
  <c r="BO5" i="169"/>
  <c r="AQ34" i="169"/>
  <c r="AQ33" i="169"/>
  <c r="AQ32" i="169"/>
  <c r="AQ31" i="169"/>
  <c r="AQ30" i="169"/>
  <c r="AQ29" i="169"/>
  <c r="AQ28" i="169"/>
  <c r="AQ27" i="169"/>
  <c r="AQ26" i="169"/>
  <c r="AQ25" i="169"/>
  <c r="AQ24" i="169"/>
  <c r="AQ23" i="169"/>
  <c r="AQ22" i="169"/>
  <c r="AQ21" i="169"/>
  <c r="AQ20" i="169"/>
  <c r="AQ19" i="169"/>
  <c r="AQ18" i="169"/>
  <c r="AQ17" i="169"/>
  <c r="AQ16" i="169"/>
  <c r="AQ15" i="169"/>
  <c r="AQ14" i="169"/>
  <c r="AQ13" i="169"/>
  <c r="AQ12" i="169"/>
  <c r="AS11" i="169"/>
  <c r="AQ11" i="169"/>
  <c r="BV5" i="169"/>
  <c r="BU5" i="169"/>
  <c r="BT5" i="169"/>
  <c r="BN5" i="169"/>
  <c r="BM5" i="169"/>
  <c r="BL5" i="169"/>
  <c r="BK5" i="169"/>
  <c r="BC5" i="169"/>
  <c r="BB5" i="169"/>
  <c r="BA5" i="169"/>
  <c r="AZ5" i="169"/>
  <c r="AX5" i="169"/>
  <c r="AW5" i="169"/>
  <c r="AV5" i="169"/>
  <c r="BH5" i="168"/>
  <c r="BF5" i="168"/>
  <c r="BE5" i="168"/>
  <c r="BD5" i="168"/>
  <c r="BC5" i="168"/>
  <c r="AU37" i="168"/>
  <c r="BV5" i="168"/>
  <c r="BU5" i="168"/>
  <c r="BT5" i="168"/>
  <c r="BS5" i="168"/>
  <c r="BR5" i="168"/>
  <c r="BQ5" i="168"/>
  <c r="BP5" i="168"/>
  <c r="AQ34" i="168"/>
  <c r="AQ33" i="168"/>
  <c r="AQ32" i="168"/>
  <c r="AQ31" i="168"/>
  <c r="AQ30" i="168"/>
  <c r="AQ29" i="168"/>
  <c r="AQ28" i="168"/>
  <c r="AQ27" i="168"/>
  <c r="AQ26" i="168"/>
  <c r="AQ25" i="168"/>
  <c r="AQ24" i="168"/>
  <c r="AQ23" i="168"/>
  <c r="AQ22" i="168"/>
  <c r="AQ21" i="168"/>
  <c r="AQ20" i="168"/>
  <c r="AQ19" i="168"/>
  <c r="AQ18" i="168"/>
  <c r="AQ17" i="168"/>
  <c r="AQ16" i="168"/>
  <c r="AQ15" i="168"/>
  <c r="AQ14" i="168"/>
  <c r="AQ13" i="168"/>
  <c r="AQ12" i="168"/>
  <c r="AS11" i="168"/>
  <c r="AQ11" i="168"/>
  <c r="BO5" i="168"/>
  <c r="BN5" i="168"/>
  <c r="BM5" i="168"/>
  <c r="BL5" i="168"/>
  <c r="BK5" i="168"/>
  <c r="BJ5" i="168"/>
  <c r="BI5" i="168"/>
  <c r="BG5" i="168"/>
  <c r="AX5" i="168"/>
  <c r="AW5" i="168"/>
  <c r="AV5" i="168"/>
  <c r="AU37" i="167"/>
  <c r="BJ5" i="167"/>
  <c r="BI5" i="167"/>
  <c r="BH5" i="167"/>
  <c r="BG5" i="167"/>
  <c r="BF5" i="167"/>
  <c r="BE5" i="167"/>
  <c r="BA5" i="167"/>
  <c r="BU5" i="167"/>
  <c r="BT5" i="167"/>
  <c r="BS5" i="167"/>
  <c r="BR5" i="167"/>
  <c r="BQ5" i="167"/>
  <c r="BP5" i="167"/>
  <c r="BO5" i="167"/>
  <c r="AQ34" i="167"/>
  <c r="AQ33" i="167"/>
  <c r="AQ32" i="167"/>
  <c r="AQ31" i="167"/>
  <c r="AQ30" i="167"/>
  <c r="AQ29" i="167"/>
  <c r="AQ28" i="167"/>
  <c r="AQ27" i="167"/>
  <c r="AQ26" i="167"/>
  <c r="AQ25" i="167"/>
  <c r="AQ24" i="167"/>
  <c r="AQ23" i="167"/>
  <c r="AQ22" i="167"/>
  <c r="AQ21" i="167"/>
  <c r="AQ20" i="167"/>
  <c r="AQ19" i="167"/>
  <c r="AQ18" i="167"/>
  <c r="AQ17" i="167"/>
  <c r="AQ16" i="167"/>
  <c r="AQ15" i="167"/>
  <c r="AQ14" i="167"/>
  <c r="AQ13" i="167"/>
  <c r="AQ12" i="167"/>
  <c r="AS11" i="167"/>
  <c r="AQ11" i="167"/>
  <c r="BV5" i="167"/>
  <c r="BN5" i="167"/>
  <c r="BM5" i="167"/>
  <c r="BL5" i="167"/>
  <c r="BK5" i="167"/>
  <c r="BD5" i="167"/>
  <c r="BC5" i="167"/>
  <c r="BB5" i="167"/>
  <c r="AX5" i="167"/>
  <c r="AW5" i="167"/>
  <c r="AV5" i="167"/>
  <c r="BJ5" i="166"/>
  <c r="BI5" i="166"/>
  <c r="BH5" i="166"/>
  <c r="BG5" i="166"/>
  <c r="BF5" i="166"/>
  <c r="BE5" i="166"/>
  <c r="BD5" i="166"/>
  <c r="BC5" i="166"/>
  <c r="BN5" i="166"/>
  <c r="BV5" i="166"/>
  <c r="AQ34" i="166"/>
  <c r="AQ33" i="166"/>
  <c r="AQ32" i="166"/>
  <c r="AQ31" i="166"/>
  <c r="AQ30" i="166"/>
  <c r="AQ29" i="166"/>
  <c r="AQ28" i="166"/>
  <c r="AQ27" i="166"/>
  <c r="AQ26" i="166"/>
  <c r="AQ25" i="166"/>
  <c r="AQ24" i="166"/>
  <c r="AQ23" i="166"/>
  <c r="AQ22" i="166"/>
  <c r="AQ21" i="166"/>
  <c r="AQ20" i="166"/>
  <c r="AQ19" i="166"/>
  <c r="AQ18" i="166"/>
  <c r="AQ17" i="166"/>
  <c r="AQ16" i="166"/>
  <c r="AQ15" i="166"/>
  <c r="AQ14" i="166"/>
  <c r="AQ13" i="166"/>
  <c r="AQ12" i="166"/>
  <c r="AS11" i="166"/>
  <c r="AQ11" i="166"/>
  <c r="BU5" i="166"/>
  <c r="BT5" i="166"/>
  <c r="BS5" i="166"/>
  <c r="BR5" i="166"/>
  <c r="BQ5" i="166"/>
  <c r="BP5" i="166"/>
  <c r="BO5" i="166"/>
  <c r="AX5" i="166"/>
  <c r="AW5" i="166"/>
  <c r="AV5" i="166"/>
  <c r="AU37" i="165"/>
  <c r="BG5" i="165"/>
  <c r="BF5" i="165"/>
  <c r="BE5" i="165"/>
  <c r="BD5" i="165"/>
  <c r="BC5" i="165"/>
  <c r="BB5" i="165"/>
  <c r="BV5" i="165"/>
  <c r="BU5" i="165"/>
  <c r="BT5" i="165"/>
  <c r="BS5" i="165"/>
  <c r="BR5" i="165"/>
  <c r="BQ5" i="165"/>
  <c r="BP5" i="165"/>
  <c r="BO5" i="165"/>
  <c r="AQ34" i="165"/>
  <c r="AQ33" i="165"/>
  <c r="AQ32" i="165"/>
  <c r="AQ31" i="165"/>
  <c r="AQ30" i="165"/>
  <c r="AQ29" i="165"/>
  <c r="AQ28" i="165"/>
  <c r="AQ27" i="165"/>
  <c r="AQ26" i="165"/>
  <c r="AQ25" i="165"/>
  <c r="AQ24" i="165"/>
  <c r="AQ23" i="165"/>
  <c r="AQ22" i="165"/>
  <c r="AQ21" i="165"/>
  <c r="AQ20" i="165"/>
  <c r="AQ19" i="165"/>
  <c r="AQ18" i="165"/>
  <c r="AQ17" i="165"/>
  <c r="AQ16" i="165"/>
  <c r="AQ15" i="165"/>
  <c r="AQ14" i="165"/>
  <c r="AQ13" i="165"/>
  <c r="AQ12" i="165"/>
  <c r="AS11" i="165"/>
  <c r="AQ11" i="165"/>
  <c r="BN5" i="165"/>
  <c r="BM5" i="165"/>
  <c r="BL5" i="165"/>
  <c r="BK5" i="165"/>
  <c r="BJ5" i="165"/>
  <c r="BI5" i="165"/>
  <c r="BH5" i="165"/>
  <c r="AX5" i="165"/>
  <c r="AW5" i="165"/>
  <c r="AV5" i="165"/>
  <c r="BH5" i="164"/>
  <c r="BG5" i="164"/>
  <c r="BF5" i="164"/>
  <c r="BE5" i="164"/>
  <c r="BD5" i="164"/>
  <c r="BC5" i="164"/>
  <c r="BN5" i="164"/>
  <c r="AU37" i="164"/>
  <c r="BV5" i="164"/>
  <c r="BU5" i="164"/>
  <c r="BT5" i="164"/>
  <c r="BS5" i="164"/>
  <c r="BR5" i="164"/>
  <c r="BQ5" i="164"/>
  <c r="BP5" i="164"/>
  <c r="AQ34" i="164"/>
  <c r="AQ33" i="164"/>
  <c r="AQ32" i="164"/>
  <c r="AQ31" i="164"/>
  <c r="AQ30" i="164"/>
  <c r="AQ29" i="164"/>
  <c r="AQ28" i="164"/>
  <c r="AQ27" i="164"/>
  <c r="AQ26" i="164"/>
  <c r="AQ25" i="164"/>
  <c r="AQ24" i="164"/>
  <c r="AQ23" i="164"/>
  <c r="AQ22" i="164"/>
  <c r="AQ21" i="164"/>
  <c r="AQ20" i="164"/>
  <c r="AQ19" i="164"/>
  <c r="AQ18" i="164"/>
  <c r="AQ17" i="164"/>
  <c r="AQ16" i="164"/>
  <c r="AQ15" i="164"/>
  <c r="AQ14" i="164"/>
  <c r="AQ13" i="164"/>
  <c r="AQ12" i="164"/>
  <c r="AS11" i="164"/>
  <c r="AQ11" i="164"/>
  <c r="BO5" i="164"/>
  <c r="BM5" i="164"/>
  <c r="BL5" i="164"/>
  <c r="BK5" i="164"/>
  <c r="BJ5" i="164"/>
  <c r="BI5" i="164"/>
  <c r="AX5" i="164"/>
  <c r="AW5" i="164"/>
  <c r="AV5" i="164"/>
  <c r="AU37" i="163"/>
  <c r="BJ5" i="163"/>
  <c r="BI5" i="163"/>
  <c r="BH5" i="163"/>
  <c r="BG5" i="163"/>
  <c r="BF5" i="163"/>
  <c r="BE5" i="163"/>
  <c r="BN5" i="163"/>
  <c r="BA5" i="163"/>
  <c r="BU5" i="163"/>
  <c r="BT5" i="163"/>
  <c r="BS5" i="163"/>
  <c r="BR5" i="163"/>
  <c r="BQ5" i="163"/>
  <c r="BP5" i="163"/>
  <c r="BO5" i="163"/>
  <c r="AQ34" i="163"/>
  <c r="AQ33" i="163"/>
  <c r="AQ32" i="163"/>
  <c r="AQ31" i="163"/>
  <c r="AQ30" i="163"/>
  <c r="AQ29" i="163"/>
  <c r="AQ28" i="163"/>
  <c r="AQ27" i="163"/>
  <c r="AQ26" i="163"/>
  <c r="AQ25" i="163"/>
  <c r="AQ24" i="163"/>
  <c r="AQ23" i="163"/>
  <c r="AQ22" i="163"/>
  <c r="AQ21" i="163"/>
  <c r="AQ20" i="163"/>
  <c r="AQ19" i="163"/>
  <c r="AQ18" i="163"/>
  <c r="AQ17" i="163"/>
  <c r="AQ16" i="163"/>
  <c r="AQ15" i="163"/>
  <c r="AQ14" i="163"/>
  <c r="AQ13" i="163"/>
  <c r="AQ12" i="163"/>
  <c r="AS11" i="163"/>
  <c r="AQ11" i="163"/>
  <c r="BV5" i="163"/>
  <c r="BK5" i="163"/>
  <c r="BD5" i="163"/>
  <c r="BC5" i="163"/>
  <c r="BB5" i="163"/>
  <c r="AX5" i="163"/>
  <c r="AW5" i="163"/>
  <c r="AV5" i="163"/>
  <c r="BH5" i="160"/>
  <c r="BG5" i="160"/>
  <c r="BF5" i="160"/>
  <c r="BE5" i="160"/>
  <c r="BD5" i="160"/>
  <c r="BC5" i="160"/>
  <c r="AU37" i="160"/>
  <c r="BV5" i="160"/>
  <c r="BU5" i="160"/>
  <c r="BT5" i="160"/>
  <c r="BS5" i="160"/>
  <c r="BR5" i="160"/>
  <c r="BQ5" i="160"/>
  <c r="BP5" i="160"/>
  <c r="AQ34" i="160"/>
  <c r="AQ33" i="160"/>
  <c r="AQ32" i="160"/>
  <c r="AQ31" i="160"/>
  <c r="AQ30" i="160"/>
  <c r="AQ29" i="160"/>
  <c r="AQ28" i="160"/>
  <c r="AQ27" i="160"/>
  <c r="AQ26" i="160"/>
  <c r="AQ25" i="160"/>
  <c r="AQ24" i="160"/>
  <c r="AQ23" i="160"/>
  <c r="AQ22" i="160"/>
  <c r="AQ21" i="160"/>
  <c r="AQ20" i="160"/>
  <c r="AQ19" i="160"/>
  <c r="AQ18" i="160"/>
  <c r="AQ17" i="160"/>
  <c r="AQ16" i="160"/>
  <c r="AQ15" i="160"/>
  <c r="AQ14" i="160"/>
  <c r="AQ13" i="160"/>
  <c r="AQ12" i="160"/>
  <c r="AS11" i="160"/>
  <c r="AQ11" i="160"/>
  <c r="BO5" i="160"/>
  <c r="BJ5" i="160"/>
  <c r="BI5" i="160"/>
  <c r="AX5" i="160"/>
  <c r="AW5" i="160"/>
  <c r="AV5" i="160"/>
  <c r="AV5" i="97"/>
  <c r="AW5" i="97"/>
  <c r="AX5" i="97"/>
  <c r="AQ11" i="97"/>
  <c r="AS11" i="97"/>
  <c r="AQ12" i="97"/>
  <c r="AQ13" i="97"/>
  <c r="AQ14" i="97"/>
  <c r="AQ15" i="97"/>
  <c r="AQ16" i="97"/>
  <c r="AQ17" i="97"/>
  <c r="AQ18" i="97"/>
  <c r="AQ19" i="97"/>
  <c r="AQ20" i="97"/>
  <c r="AQ21" i="97"/>
  <c r="AQ22" i="97"/>
  <c r="AQ23" i="97"/>
  <c r="AQ24" i="97"/>
  <c r="AQ25" i="97"/>
  <c r="AQ26" i="97"/>
  <c r="AQ27" i="97"/>
  <c r="AQ28" i="97"/>
  <c r="AQ29" i="97"/>
  <c r="AQ30" i="97"/>
  <c r="AQ31" i="97"/>
  <c r="AQ32" i="97"/>
  <c r="AQ33" i="97"/>
  <c r="AQ34" i="97"/>
  <c r="BO5" i="97"/>
  <c r="BP5" i="97"/>
  <c r="BQ5" i="97"/>
  <c r="BR5" i="97"/>
  <c r="BS5" i="97"/>
  <c r="BT5" i="97"/>
  <c r="BU5" i="97"/>
  <c r="BV5" i="97"/>
  <c r="BC5" i="97"/>
  <c r="BD5" i="97"/>
  <c r="BE5" i="97"/>
  <c r="BF5" i="97"/>
  <c r="BG5" i="97"/>
  <c r="BH5" i="97"/>
  <c r="BI5" i="97"/>
  <c r="BJ5" i="97"/>
  <c r="BK5" i="178" l="1"/>
  <c r="BL5" i="181"/>
  <c r="BL5" i="178"/>
  <c r="BM5" i="181"/>
  <c r="BN5" i="181"/>
  <c r="BK5" i="192"/>
  <c r="BL5" i="192"/>
  <c r="BM5" i="192"/>
  <c r="BN5" i="178"/>
  <c r="BM5" i="178"/>
  <c r="AY5" i="181"/>
  <c r="AZ5" i="178"/>
  <c r="BN5" i="177"/>
  <c r="AU37" i="179"/>
  <c r="BB5" i="181"/>
  <c r="BB5" i="178"/>
  <c r="AZ5" i="192"/>
  <c r="BK5" i="182"/>
  <c r="BA5" i="192"/>
  <c r="BB5" i="179"/>
  <c r="AY5" i="178"/>
  <c r="AZ5" i="181"/>
  <c r="BA5" i="178"/>
  <c r="AY5" i="192"/>
  <c r="BK5" i="179"/>
  <c r="BL5" i="182"/>
  <c r="AY5" i="183"/>
  <c r="BB5" i="192"/>
  <c r="BA5" i="181"/>
  <c r="AU37" i="181"/>
  <c r="BN5" i="171"/>
  <c r="AY5" i="171"/>
  <c r="AZ5" i="174"/>
  <c r="BA5" i="174"/>
  <c r="AZ5" i="176"/>
  <c r="AY5" i="170"/>
  <c r="AZ5" i="170"/>
  <c r="BA5" i="173"/>
  <c r="AU37" i="174"/>
  <c r="BB5" i="176"/>
  <c r="AU37" i="171"/>
  <c r="BB5" i="174"/>
  <c r="BK5" i="171"/>
  <c r="BL5" i="174"/>
  <c r="AY5" i="175"/>
  <c r="AZ5" i="171"/>
  <c r="BB5" i="171"/>
  <c r="BA5" i="176"/>
  <c r="BB5" i="170"/>
  <c r="BL5" i="171"/>
  <c r="AY5" i="172"/>
  <c r="BM5" i="174"/>
  <c r="AZ5" i="175"/>
  <c r="AY5" i="174"/>
  <c r="BA5" i="171"/>
  <c r="AY5" i="176"/>
  <c r="AY5" i="173"/>
  <c r="AZ5" i="173"/>
  <c r="BK5" i="174"/>
  <c r="AY5" i="166"/>
  <c r="AY5" i="168"/>
  <c r="AZ5" i="165"/>
  <c r="BB5" i="168"/>
  <c r="AZ5" i="166"/>
  <c r="BA5" i="166"/>
  <c r="AY5" i="165"/>
  <c r="BA5" i="165"/>
  <c r="AU37" i="166"/>
  <c r="BB5" i="166"/>
  <c r="AZ5" i="168"/>
  <c r="BA5" i="168"/>
  <c r="BK5" i="166"/>
  <c r="BL5" i="166"/>
  <c r="AY5" i="167"/>
  <c r="BM5" i="166"/>
  <c r="AZ5" i="167"/>
  <c r="AY5" i="164"/>
  <c r="AZ5" i="164"/>
  <c r="BA5" i="164"/>
  <c r="BB5" i="164"/>
  <c r="BL5" i="163"/>
  <c r="BM5" i="163"/>
  <c r="AY5" i="163"/>
  <c r="AZ5" i="163"/>
  <c r="BN5" i="160"/>
  <c r="BK5" i="160"/>
  <c r="BL5" i="160"/>
  <c r="BM5" i="160"/>
  <c r="AY5" i="160"/>
  <c r="AZ5" i="160"/>
  <c r="BA5" i="160"/>
  <c r="BB5" i="160"/>
  <c r="BL5" i="97"/>
  <c r="BK5" i="97"/>
  <c r="BB5" i="97"/>
  <c r="BA5" i="97"/>
  <c r="AZ5" i="97"/>
  <c r="AU37" i="97"/>
  <c r="AY5" i="97"/>
  <c r="BN5" i="97"/>
  <c r="BM5" i="97"/>
  <c r="AI4" i="58" l="1"/>
  <c r="AF4" i="59"/>
  <c r="G44" i="81"/>
  <c r="E44" i="81"/>
  <c r="AE7" i="57" l="1"/>
  <c r="AF7" i="57" l="1"/>
  <c r="E4" i="58"/>
  <c r="E5" i="58"/>
  <c r="T44" i="81"/>
  <c r="S44" i="81"/>
  <c r="R44" i="81"/>
  <c r="J44" i="81"/>
  <c r="P44" i="81"/>
  <c r="Q44" i="81"/>
  <c r="Z44" i="81"/>
  <c r="U44" i="81"/>
  <c r="M44" i="81"/>
  <c r="AG7" i="57" l="1"/>
  <c r="AH7" i="57" s="1"/>
  <c r="AI7" i="57" s="1"/>
  <c r="AB44" i="81"/>
  <c r="AA44" i="81"/>
  <c r="Y44" i="81"/>
  <c r="X44" i="81" l="1"/>
  <c r="W44" i="81"/>
  <c r="V44" i="81"/>
  <c r="O44" i="81"/>
  <c r="N44" i="81"/>
  <c r="L44" i="81"/>
  <c r="K44" i="81"/>
  <c r="I44" i="81"/>
  <c r="H44" i="81"/>
  <c r="F44" i="81"/>
  <c r="E5" i="59"/>
  <c r="K45" i="81" l="1"/>
  <c r="G45" i="81"/>
  <c r="O45" i="81"/>
  <c r="AE8" i="57"/>
  <c r="AF8" i="57" s="1"/>
  <c r="AG8" i="57" l="1"/>
  <c r="AH8" i="57" s="1"/>
  <c r="AI8" i="57" s="1"/>
  <c r="M5" i="59" l="1"/>
  <c r="W4" i="59"/>
  <c r="M4" i="59"/>
  <c r="E4" i="59"/>
  <c r="M5" i="58"/>
  <c r="Y4" i="58"/>
  <c r="M4" i="58"/>
</calcChain>
</file>

<file path=xl/sharedStrings.xml><?xml version="1.0" encoding="utf-8"?>
<sst xmlns="http://schemas.openxmlformats.org/spreadsheetml/2006/main" count="6968" uniqueCount="712">
  <si>
    <t>点検様式作成フロ-</t>
    <rPh sb="0" eb="2">
      <t>テンケン</t>
    </rPh>
    <rPh sb="2" eb="4">
      <t>ヨウシキ</t>
    </rPh>
    <rPh sb="4" eb="6">
      <t>サクセイ</t>
    </rPh>
    <phoneticPr fontId="12"/>
  </si>
  <si>
    <t>作成フロー図</t>
    <rPh sb="0" eb="2">
      <t>サクセイ</t>
    </rPh>
    <rPh sb="5" eb="6">
      <t>ズ</t>
    </rPh>
    <phoneticPr fontId="12"/>
  </si>
  <si>
    <t>点検調書作成手順</t>
    <rPh sb="0" eb="2">
      <t>テンケン</t>
    </rPh>
    <rPh sb="2" eb="4">
      <t>チョウショ</t>
    </rPh>
    <rPh sb="4" eb="6">
      <t>サクセイ</t>
    </rPh>
    <rPh sb="6" eb="8">
      <t>テジュン</t>
    </rPh>
    <phoneticPr fontId="12"/>
  </si>
  <si>
    <t>①様式A-1～A-3（トンネル台帳）</t>
    <rPh sb="1" eb="3">
      <t>ヨウシキ</t>
    </rPh>
    <rPh sb="15" eb="17">
      <t>ダイチョウ</t>
    </rPh>
    <phoneticPr fontId="12"/>
  </si>
  <si>
    <t>トンネル点検の実施にあたっては，現場点検作業に先行してトンネル情報を収集する。トンネル台帳（様式Ａ－1～様式Ａ－3）はトンネル完成後に作成され，維持管理の段階で引き継がれるが，関連資料等を確認したうえで，追加情報があれば必要に応じて追記することが望ましい。</t>
  </si>
  <si>
    <r>
      <t>②様式</t>
    </r>
    <r>
      <rPr>
        <sz val="11"/>
        <color theme="1"/>
        <rFont val="ＭＳ Ｐゴシック"/>
        <family val="3"/>
        <charset val="128"/>
        <scheme val="minor"/>
      </rPr>
      <t>D-2-1、様式D-2-1´</t>
    </r>
    <rPh sb="1" eb="3">
      <t>ヨウシキ</t>
    </rPh>
    <rPh sb="9" eb="11">
      <t>ヨウシキ</t>
    </rPh>
    <phoneticPr fontId="12"/>
  </si>
  <si>
    <t>現場点検作業を実施し，近接目視点検で確認した変状状況や補修履歴を忠実に変状展開図に転記する。</t>
    <phoneticPr fontId="12"/>
  </si>
  <si>
    <t>③様式D-1-1、様式D-1-2</t>
    <rPh sb="1" eb="3">
      <t>ヨウシキ</t>
    </rPh>
    <rPh sb="9" eb="11">
      <t>ヨウシキ</t>
    </rPh>
    <phoneticPr fontId="12"/>
  </si>
  <si>
    <t>変状展開図や撮影した写真等をもとに，対象トンネルの対策区分を決定し，対策区分がⅡ～Ⅳの変状および異常判定区分「×」を抽出し，写真台帳を作成する。</t>
    <rPh sb="30" eb="32">
      <t>ケッテイ</t>
    </rPh>
    <phoneticPr fontId="12"/>
  </si>
  <si>
    <t>④様式B</t>
    <rPh sb="1" eb="3">
      <t>ヨウシキ</t>
    </rPh>
    <phoneticPr fontId="12"/>
  </si>
  <si>
    <t>写真台帳の作成と同時に，トンネルの構造を展開した位置図に変状写真位置を記録する。</t>
    <phoneticPr fontId="12"/>
  </si>
  <si>
    <t>⑤様式D-3</t>
    <rPh sb="1" eb="3">
      <t>ヨウシキ</t>
    </rPh>
    <phoneticPr fontId="12"/>
  </si>
  <si>
    <t>変状展開図ならびに写真台帳をもとに覆工スパンごとの変状展開図を作成し，変状発生状況をとりまとめる。</t>
    <phoneticPr fontId="12"/>
  </si>
  <si>
    <t>⑥様式E</t>
    <rPh sb="1" eb="3">
      <t>ヨウシキ</t>
    </rPh>
    <phoneticPr fontId="12"/>
  </si>
  <si>
    <t>近接目視または打音検査，触診ができていない箇所および近接目視によらない方法を講じた場所に対する調査結果を記録する。</t>
    <rPh sb="0" eb="2">
      <t>キンセツ</t>
    </rPh>
    <rPh sb="2" eb="4">
      <t>モクシ</t>
    </rPh>
    <rPh sb="7" eb="9">
      <t>ダオン</t>
    </rPh>
    <rPh sb="9" eb="11">
      <t>ケンサ</t>
    </rPh>
    <rPh sb="12" eb="14">
      <t>ショクシン</t>
    </rPh>
    <rPh sb="21" eb="23">
      <t>カショ</t>
    </rPh>
    <rPh sb="26" eb="28">
      <t>キンセツ</t>
    </rPh>
    <rPh sb="28" eb="30">
      <t>モクシ</t>
    </rPh>
    <rPh sb="35" eb="37">
      <t>ホウホウ</t>
    </rPh>
    <rPh sb="38" eb="39">
      <t>コウ</t>
    </rPh>
    <rPh sb="41" eb="43">
      <t>バショ</t>
    </rPh>
    <rPh sb="44" eb="45">
      <t>タイ</t>
    </rPh>
    <rPh sb="47" eb="49">
      <t>チョウサ</t>
    </rPh>
    <rPh sb="49" eb="51">
      <t>ケッカ</t>
    </rPh>
    <rPh sb="52" eb="54">
      <t>キロク</t>
    </rPh>
    <phoneticPr fontId="12"/>
  </si>
  <si>
    <r>
      <t>⑦様式F、</t>
    </r>
    <r>
      <rPr>
        <sz val="11"/>
        <color theme="1"/>
        <rFont val="ＭＳ Ｐゴシック"/>
        <family val="3"/>
        <charset val="128"/>
        <scheme val="minor"/>
      </rPr>
      <t>様式G</t>
    </r>
    <rPh sb="1" eb="3">
      <t>ヨウシキ</t>
    </rPh>
    <rPh sb="5" eb="7">
      <t>ヨウシキ</t>
    </rPh>
    <phoneticPr fontId="12"/>
  </si>
  <si>
    <t>様式Ｄ－1～様式Ｄ－3をもとに、健全性の診断結果を集計する。また，健全性の診断の区分に関する所見を記録する。</t>
    <rPh sb="33" eb="36">
      <t>ケンゼンセイ</t>
    </rPh>
    <rPh sb="37" eb="39">
      <t>シンダン</t>
    </rPh>
    <rPh sb="40" eb="42">
      <t>クブン</t>
    </rPh>
    <rPh sb="43" eb="44">
      <t>カン</t>
    </rPh>
    <rPh sb="46" eb="48">
      <t>ショケン</t>
    </rPh>
    <rPh sb="49" eb="51">
      <t>キロク</t>
    </rPh>
    <phoneticPr fontId="12"/>
  </si>
  <si>
    <t>⑧様式C-1-1、様式C-1-2</t>
    <rPh sb="1" eb="3">
      <t>ヨウシキ</t>
    </rPh>
    <rPh sb="9" eb="11">
      <t>ヨウシキ</t>
    </rPh>
    <phoneticPr fontId="12"/>
  </si>
  <si>
    <t>写真台帳をもとに，対策区分がⅡ～Ⅳの変状（対策実施後のⅠを含む），異常判定区分「×」（対策実施後の「○」を含む）の概要を記録する。</t>
    <phoneticPr fontId="12"/>
  </si>
  <si>
    <t>⑨様式C-2</t>
    <rPh sb="1" eb="3">
      <t>ヨウシキ</t>
    </rPh>
    <phoneticPr fontId="12"/>
  </si>
  <si>
    <t>調査，措置を実施した場合，その履歴を記録する。</t>
    <phoneticPr fontId="12"/>
  </si>
  <si>
    <t>ファイル作成にあたって</t>
    <rPh sb="4" eb="6">
      <t>サクセイ</t>
    </rPh>
    <phoneticPr fontId="12"/>
  </si>
  <si>
    <t>①ファイルの分割について</t>
    <rPh sb="6" eb="8">
      <t>ブンカツ</t>
    </rPh>
    <phoneticPr fontId="12"/>
  </si>
  <si>
    <t>ファイルは以下の分割規則に従う。
※各ファイルとも　（参考）リスト　のシートを付けて保存すること。
・様式A-1～A-3は同一ファイルとする。
・様式B、D-1-1、D-1-2、D-2-1（もしくはD-2-1'）は別ファイルとする。
・様式C-1-1、C-1-2、C-2は同一ファイルとする。
・様式D-3、E、F、Gは同一ファイルとする。</t>
    <rPh sb="18" eb="19">
      <t>カク</t>
    </rPh>
    <rPh sb="27" eb="29">
      <t>サンコウ</t>
    </rPh>
    <rPh sb="39" eb="40">
      <t>ツ</t>
    </rPh>
    <rPh sb="42" eb="44">
      <t>ホゾン</t>
    </rPh>
    <phoneticPr fontId="12"/>
  </si>
  <si>
    <t>変状面積算出方法</t>
    <rPh sb="0" eb="2">
      <t>ヘンジョウ</t>
    </rPh>
    <rPh sb="2" eb="4">
      <t>メンセキ</t>
    </rPh>
    <rPh sb="4" eb="6">
      <t>サンシュツ</t>
    </rPh>
    <rPh sb="6" eb="8">
      <t>ホウホウ</t>
    </rPh>
    <phoneticPr fontId="12"/>
  </si>
  <si>
    <t>注1）外力による変状：ひび割れや圧ざの場合は変状の寸法を記録する。</t>
    <rPh sb="0" eb="1">
      <t>チュウ</t>
    </rPh>
    <rPh sb="3" eb="5">
      <t>ガイリョク</t>
    </rPh>
    <rPh sb="8" eb="10">
      <t>ヘンジョウ</t>
    </rPh>
    <rPh sb="13" eb="14">
      <t>ワ</t>
    </rPh>
    <rPh sb="16" eb="17">
      <t>アツ</t>
    </rPh>
    <rPh sb="19" eb="21">
      <t>バアイ</t>
    </rPh>
    <rPh sb="22" eb="24">
      <t>ヘンジョウ</t>
    </rPh>
    <rPh sb="25" eb="27">
      <t>スンポウ</t>
    </rPh>
    <rPh sb="28" eb="30">
      <t>キロク</t>
    </rPh>
    <phoneticPr fontId="12"/>
  </si>
  <si>
    <t>　　　例）ひび割れ：長さ（L）×最大ひび割れ幅（t）を記録する。　　
　　　　　変形，移動，沈下：数値的な記載が可能な場合のみ記載する。</t>
    <rPh sb="3" eb="4">
      <t>レイ</t>
    </rPh>
    <phoneticPr fontId="12"/>
  </si>
  <si>
    <t>注3）漏水による変状：漏水発生範囲を包括し，垂れ下がりの可能性がある側壁下端まで含めた寸法を，L×Wで記録する。打継ぎ目地沿いの
       漏水については目地を跨いだ50cm幅を横幅とする。</t>
    <rPh sb="0" eb="1">
      <t>チュウ</t>
    </rPh>
    <phoneticPr fontId="12"/>
  </si>
  <si>
    <t>トンネルDBでは、Excelに記載された文字や数値・配置された画像を自動的に読込みデータベースへ登録します。</t>
    <rPh sb="15" eb="17">
      <t>キサイ</t>
    </rPh>
    <rPh sb="20" eb="22">
      <t>モジ</t>
    </rPh>
    <rPh sb="23" eb="25">
      <t>スウチ</t>
    </rPh>
    <rPh sb="26" eb="28">
      <t>ハイチ</t>
    </rPh>
    <rPh sb="31" eb="33">
      <t>ガゾウ</t>
    </rPh>
    <rPh sb="34" eb="37">
      <t>ジドウテキ</t>
    </rPh>
    <rPh sb="38" eb="40">
      <t>ヨミコ</t>
    </rPh>
    <rPh sb="48" eb="50">
      <t>トウロク</t>
    </rPh>
    <phoneticPr fontId="22"/>
  </si>
  <si>
    <t>記録様式へ記入の留意点を下記に示します。</t>
    <rPh sb="0" eb="4">
      <t>キロクヨウシキ</t>
    </rPh>
    <rPh sb="5" eb="7">
      <t>キニュウ</t>
    </rPh>
    <rPh sb="8" eb="11">
      <t>リュウイテン</t>
    </rPh>
    <rPh sb="12" eb="14">
      <t>カキ</t>
    </rPh>
    <rPh sb="15" eb="16">
      <t>シメ</t>
    </rPh>
    <phoneticPr fontId="22"/>
  </si>
  <si>
    <t>１．記録様式への記入</t>
    <rPh sb="2" eb="4">
      <t>キロク</t>
    </rPh>
    <rPh sb="4" eb="6">
      <t>ヨウシキ</t>
    </rPh>
    <rPh sb="8" eb="10">
      <t>キニュウ</t>
    </rPh>
    <phoneticPr fontId="22"/>
  </si>
  <si>
    <r>
      <t>➤各セルに表示されるコメントに従って、様式A-1～様式Gのシートに、</t>
    </r>
    <r>
      <rPr>
        <b/>
        <sz val="11"/>
        <color rgb="FFFF0000"/>
        <rFont val="ＭＳ Ｐゴシック"/>
        <family val="3"/>
        <charset val="128"/>
        <scheme val="minor"/>
      </rPr>
      <t>点検結果（テキスト入力、選択項目）を入力</t>
    </r>
    <r>
      <rPr>
        <sz val="11"/>
        <color theme="1"/>
        <rFont val="ＭＳ Ｐゴシック"/>
        <family val="3"/>
        <charset val="128"/>
        <scheme val="minor"/>
      </rPr>
      <t>してください。</t>
    </r>
    <rPh sb="1" eb="2">
      <t>カク</t>
    </rPh>
    <rPh sb="5" eb="7">
      <t>ヒョウジ</t>
    </rPh>
    <rPh sb="15" eb="16">
      <t>シタガ</t>
    </rPh>
    <rPh sb="19" eb="21">
      <t>ヨウシキ</t>
    </rPh>
    <phoneticPr fontId="22"/>
  </si>
  <si>
    <t>➤位置図(様式B)、変状写真(様式D-1-1)、異常写真(様式D-1-2)は記入した変状写真番号等に対応した画像を間違いないように貼り付けてください。</t>
    <rPh sb="1" eb="4">
      <t>イチズ</t>
    </rPh>
    <rPh sb="5" eb="7">
      <t>ヨウシキ</t>
    </rPh>
    <rPh sb="10" eb="14">
      <t>ヘンジョウシャシン</t>
    </rPh>
    <rPh sb="15" eb="17">
      <t>ヨウシキ</t>
    </rPh>
    <rPh sb="24" eb="26">
      <t>イジョウ</t>
    </rPh>
    <rPh sb="38" eb="40">
      <t>キニュウ</t>
    </rPh>
    <rPh sb="42" eb="48">
      <t>ヘンジョウシャシンバンゴウ</t>
    </rPh>
    <rPh sb="48" eb="49">
      <t>トウ</t>
    </rPh>
    <rPh sb="50" eb="52">
      <t>タイオウ</t>
    </rPh>
    <rPh sb="54" eb="56">
      <t>ガゾウ</t>
    </rPh>
    <rPh sb="57" eb="59">
      <t>マチガ</t>
    </rPh>
    <rPh sb="65" eb="66">
      <t>ハ</t>
    </rPh>
    <rPh sb="67" eb="68">
      <t>ツ</t>
    </rPh>
    <phoneticPr fontId="22"/>
  </si>
  <si>
    <t>➤列や行の挿入削除は行わず、セルの位置がずれないようにしてください。データベースへ読み取り時にずれて取り込まれてしまいます。</t>
    <rPh sb="1" eb="2">
      <t>レツ</t>
    </rPh>
    <rPh sb="3" eb="4">
      <t>ギョウ</t>
    </rPh>
    <rPh sb="5" eb="9">
      <t>ソウニュウサクジョ</t>
    </rPh>
    <rPh sb="10" eb="11">
      <t>オコナ</t>
    </rPh>
    <rPh sb="17" eb="19">
      <t>イチ</t>
    </rPh>
    <rPh sb="41" eb="42">
      <t>ヨ</t>
    </rPh>
    <rPh sb="43" eb="44">
      <t>ト</t>
    </rPh>
    <rPh sb="45" eb="46">
      <t>ジ</t>
    </rPh>
    <rPh sb="50" eb="51">
      <t>ト</t>
    </rPh>
    <rPh sb="52" eb="53">
      <t>コ</t>
    </rPh>
    <phoneticPr fontId="22"/>
  </si>
  <si>
    <t>２．画像ファイルの配置の注意点</t>
    <rPh sb="2" eb="4">
      <t>ガゾウ</t>
    </rPh>
    <rPh sb="9" eb="11">
      <t>ハイチ</t>
    </rPh>
    <rPh sb="12" eb="15">
      <t>チュウイテン</t>
    </rPh>
    <phoneticPr fontId="22"/>
  </si>
  <si>
    <t>　登録に使用可能な画像ファイルの拡張子は「jpg」「jpeg」「png」の3種類のみです。</t>
    <rPh sb="1" eb="3">
      <t>トウロク</t>
    </rPh>
    <rPh sb="4" eb="8">
      <t>シヨウカノウ</t>
    </rPh>
    <rPh sb="9" eb="11">
      <t>ガゾウ</t>
    </rPh>
    <rPh sb="16" eb="19">
      <t>カクチョウシ</t>
    </rPh>
    <rPh sb="38" eb="40">
      <t>シュルイ</t>
    </rPh>
    <phoneticPr fontId="22"/>
  </si>
  <si>
    <r>
      <t>　必ず、１か所に</t>
    </r>
    <r>
      <rPr>
        <b/>
        <sz val="11"/>
        <color rgb="FFFF0000"/>
        <rFont val="ＭＳ Ｐゴシック"/>
        <family val="3"/>
        <charset val="128"/>
        <scheme val="minor"/>
      </rPr>
      <t>画像１枚のみ</t>
    </r>
    <r>
      <rPr>
        <sz val="11"/>
        <color theme="1"/>
        <rFont val="ＭＳ Ｐゴシック"/>
        <family val="3"/>
        <charset val="128"/>
        <scheme val="minor"/>
      </rPr>
      <t>を張り付けてください。エクセルの</t>
    </r>
    <r>
      <rPr>
        <b/>
        <sz val="11"/>
        <color rgb="FFFF0000"/>
        <rFont val="ＭＳ Ｐゴシック"/>
        <family val="3"/>
        <charset val="128"/>
        <scheme val="minor"/>
      </rPr>
      <t>図形などのオブジェクトは使用しない</t>
    </r>
    <r>
      <rPr>
        <sz val="11"/>
        <color theme="1"/>
        <rFont val="ＭＳ Ｐゴシック"/>
        <family val="3"/>
        <charset val="128"/>
        <scheme val="minor"/>
      </rPr>
      <t>でください。</t>
    </r>
    <rPh sb="1" eb="2">
      <t>カナラ</t>
    </rPh>
    <rPh sb="6" eb="7">
      <t>ショ</t>
    </rPh>
    <rPh sb="8" eb="10">
      <t>ガゾウ</t>
    </rPh>
    <rPh sb="11" eb="12">
      <t>マイ</t>
    </rPh>
    <rPh sb="15" eb="16">
      <t>ハ</t>
    </rPh>
    <rPh sb="17" eb="18">
      <t>ツ</t>
    </rPh>
    <rPh sb="30" eb="32">
      <t>ズケイ</t>
    </rPh>
    <rPh sb="42" eb="44">
      <t>シヨウ</t>
    </rPh>
    <phoneticPr fontId="22"/>
  </si>
  <si>
    <r>
      <t>　張り付けた画像はエクセルの</t>
    </r>
    <r>
      <rPr>
        <b/>
        <sz val="11"/>
        <color rgb="FFFF0000"/>
        <rFont val="ＭＳ Ｐゴシック"/>
        <family val="3"/>
        <charset val="128"/>
        <scheme val="minor"/>
      </rPr>
      <t>トリミング機能を使用しない</t>
    </r>
    <r>
      <rPr>
        <sz val="11"/>
        <color theme="1"/>
        <rFont val="ＭＳ Ｐゴシック"/>
        <family val="3"/>
        <charset val="128"/>
        <scheme val="minor"/>
      </rPr>
      <t>でください。あらかじめ切り抜いた画像を利用してください。</t>
    </r>
    <rPh sb="1" eb="2">
      <t>ハ</t>
    </rPh>
    <rPh sb="3" eb="4">
      <t>ツ</t>
    </rPh>
    <rPh sb="6" eb="8">
      <t>ガゾウ</t>
    </rPh>
    <rPh sb="19" eb="21">
      <t>キノウ</t>
    </rPh>
    <rPh sb="22" eb="24">
      <t>シヨウ</t>
    </rPh>
    <rPh sb="38" eb="39">
      <t>キ</t>
    </rPh>
    <rPh sb="40" eb="41">
      <t>ヌ</t>
    </rPh>
    <rPh sb="43" eb="45">
      <t>ガゾウ</t>
    </rPh>
    <rPh sb="46" eb="48">
      <t>リヨウ</t>
    </rPh>
    <phoneticPr fontId="22"/>
  </si>
  <si>
    <t>　※１　画像の左上を必ずセルの内部に含め、はみ出ないようにしてください。</t>
    <rPh sb="4" eb="6">
      <t>ガゾウ</t>
    </rPh>
    <rPh sb="7" eb="9">
      <t>ヒダリウエ</t>
    </rPh>
    <rPh sb="10" eb="11">
      <t>カナラ</t>
    </rPh>
    <rPh sb="15" eb="17">
      <t>ナイブ</t>
    </rPh>
    <rPh sb="18" eb="19">
      <t>フク</t>
    </rPh>
    <rPh sb="23" eb="24">
      <t>デ</t>
    </rPh>
    <phoneticPr fontId="22"/>
  </si>
  <si>
    <r>
      <t>　※２　図の書式設定で</t>
    </r>
    <r>
      <rPr>
        <b/>
        <sz val="11"/>
        <color rgb="FFFF0000"/>
        <rFont val="ＭＳ Ｐゴシック"/>
        <family val="3"/>
        <charset val="128"/>
        <scheme val="minor"/>
      </rPr>
      <t>「セルに合わせて移動やサイズを変更しない」のモードを使用しない</t>
    </r>
    <r>
      <rPr>
        <sz val="11"/>
        <color theme="1"/>
        <rFont val="ＭＳ Ｐゴシック"/>
        <family val="3"/>
        <charset val="128"/>
        <scheme val="minor"/>
      </rPr>
      <t>でください。</t>
    </r>
    <rPh sb="4" eb="5">
      <t>ズ</t>
    </rPh>
    <rPh sb="6" eb="10">
      <t>ショシキセッテイ</t>
    </rPh>
    <rPh sb="37" eb="39">
      <t>シヨウ</t>
    </rPh>
    <phoneticPr fontId="22"/>
  </si>
  <si>
    <t>　※３　「挿入」→「画像」→「セルの上に配置」してください。</t>
    <rPh sb="5" eb="7">
      <t>ソウニュウ</t>
    </rPh>
    <rPh sb="10" eb="12">
      <t>ガゾウ</t>
    </rPh>
    <rPh sb="18" eb="19">
      <t>ウエ</t>
    </rPh>
    <rPh sb="20" eb="22">
      <t>ハイチ</t>
    </rPh>
    <phoneticPr fontId="22"/>
  </si>
  <si>
    <t>３．シート名の連番について</t>
    <rPh sb="5" eb="6">
      <t>メイ</t>
    </rPh>
    <rPh sb="7" eb="9">
      <t>レンバン</t>
    </rPh>
    <phoneticPr fontId="22"/>
  </si>
  <si>
    <r>
      <t>１ページに記載しきれない場合は、１シート内にページを増やすのではなく</t>
    </r>
    <r>
      <rPr>
        <b/>
        <sz val="11"/>
        <color rgb="FFFF0000"/>
        <rFont val="ＭＳ Ｐゴシック"/>
        <family val="3"/>
        <charset val="128"/>
        <scheme val="minor"/>
      </rPr>
      <t>シート自体をコピー</t>
    </r>
    <r>
      <rPr>
        <sz val="11"/>
        <color theme="1"/>
        <rFont val="ＭＳ Ｐゴシック"/>
        <family val="3"/>
        <charset val="128"/>
        <scheme val="minor"/>
      </rPr>
      <t>しシート名の末尾を連番にしてください。</t>
    </r>
    <rPh sb="5" eb="7">
      <t>キサイ</t>
    </rPh>
    <rPh sb="12" eb="14">
      <t>バアイ</t>
    </rPh>
    <rPh sb="47" eb="48">
      <t>メイ</t>
    </rPh>
    <rPh sb="49" eb="51">
      <t>マツビ</t>
    </rPh>
    <rPh sb="52" eb="54">
      <t>レンバン</t>
    </rPh>
    <phoneticPr fontId="22"/>
  </si>
  <si>
    <t>対象様式</t>
    <rPh sb="0" eb="4">
      <t>タイショウヨウシキ</t>
    </rPh>
    <phoneticPr fontId="12"/>
  </si>
  <si>
    <t>　様式B</t>
    <phoneticPr fontId="12"/>
  </si>
  <si>
    <t>　様式D-1-1</t>
    <phoneticPr fontId="12"/>
  </si>
  <si>
    <t>　様式D-1-2</t>
    <phoneticPr fontId="12"/>
  </si>
  <si>
    <t>　様式D-2-1</t>
    <phoneticPr fontId="12"/>
  </si>
  <si>
    <t>　様式D-2-1´</t>
    <phoneticPr fontId="12"/>
  </si>
  <si>
    <t>　様式D-3_S00  　※スパン名を記載</t>
    <rPh sb="17" eb="18">
      <t>メイ</t>
    </rPh>
    <rPh sb="19" eb="21">
      <t>キサイ</t>
    </rPh>
    <phoneticPr fontId="12"/>
  </si>
  <si>
    <t>　様式G</t>
    <phoneticPr fontId="12"/>
  </si>
  <si>
    <r>
      <rPr>
        <sz val="11"/>
        <color rgb="FFFF0000"/>
        <rFont val="ＭＳ Ｐゴシック"/>
        <family val="3"/>
        <charset val="128"/>
        <scheme val="minor"/>
      </rPr>
      <t>※</t>
    </r>
    <r>
      <rPr>
        <sz val="11"/>
        <color theme="1"/>
        <rFont val="ＭＳ Ｐゴシック"/>
        <family val="3"/>
        <charset val="128"/>
        <scheme val="minor"/>
      </rPr>
      <t>DB登録における留意点であり、道路トンネル定期点検要領（令和6年9月国土交通省 道路局 国道・技術課）</t>
    </r>
    <rPh sb="9" eb="12">
      <t>リュウイテン</t>
    </rPh>
    <rPh sb="16" eb="18">
      <t>ドウロ</t>
    </rPh>
    <rPh sb="22" eb="24">
      <t>テイキ</t>
    </rPh>
    <phoneticPr fontId="22"/>
  </si>
  <si>
    <t>　 https://www.mlit.go.jp/road/sisaku/yobohozen/yobohozen.html</t>
    <phoneticPr fontId="22"/>
  </si>
  <si>
    <t>　 で示される要領を制限するものではありません。</t>
    <rPh sb="7" eb="9">
      <t>ヨウリョウ</t>
    </rPh>
    <phoneticPr fontId="22"/>
  </si>
  <si>
    <t>フリガナ</t>
    <phoneticPr fontId="7"/>
  </si>
  <si>
    <t>路線名</t>
    <phoneticPr fontId="11"/>
  </si>
  <si>
    <t>緊急輸送道路</t>
  </si>
  <si>
    <t>代替路の有無</t>
  </si>
  <si>
    <t>作成者</t>
    <rPh sb="0" eb="3">
      <t>サクセイシャ</t>
    </rPh>
    <phoneticPr fontId="11"/>
  </si>
  <si>
    <t>作成年月日</t>
    <rPh sb="0" eb="2">
      <t>サクセイ</t>
    </rPh>
    <rPh sb="2" eb="5">
      <t>ネンガッピ</t>
    </rPh>
    <phoneticPr fontId="11"/>
  </si>
  <si>
    <t>m</t>
  </si>
  <si>
    <t>m2</t>
  </si>
  <si>
    <t>台/日</t>
  </si>
  <si>
    <t>■トンネル台帳 　トンネル情報一覧表　【様式A-2】</t>
    <rPh sb="5" eb="7">
      <t>ダイチョウ</t>
    </rPh>
    <rPh sb="13" eb="15">
      <t>ジョウホウ</t>
    </rPh>
    <rPh sb="15" eb="17">
      <t>イチラン</t>
    </rPh>
    <rPh sb="17" eb="18">
      <t>ヒョウ</t>
    </rPh>
    <rPh sb="20" eb="22">
      <t>ヨウシキ</t>
    </rPh>
    <phoneticPr fontId="7"/>
  </si>
  <si>
    <t>名  称</t>
    <rPh sb="0" eb="4">
      <t>メイショウ</t>
    </rPh>
    <phoneticPr fontId="7"/>
  </si>
  <si>
    <t>管理者名</t>
    <rPh sb="0" eb="4">
      <t>カンリシャメイ</t>
    </rPh>
    <phoneticPr fontId="7"/>
  </si>
  <si>
    <t>覆工
ｽﾊﾟﾝ
番号</t>
    <rPh sb="0" eb="2">
      <t>フッコウ</t>
    </rPh>
    <rPh sb="8" eb="10">
      <t>バンゴウ</t>
    </rPh>
    <phoneticPr fontId="7"/>
  </si>
  <si>
    <t>ｽﾊﾟﾝ長</t>
    <rPh sb="4" eb="5">
      <t>チョウ</t>
    </rPh>
    <phoneticPr fontId="7"/>
  </si>
  <si>
    <t>追加距離</t>
    <rPh sb="0" eb="1">
      <t>ツイカ</t>
    </rPh>
    <rPh sb="1" eb="3">
      <t>キョリ</t>
    </rPh>
    <phoneticPr fontId="7"/>
  </si>
  <si>
    <t>トンネル本体工</t>
    <rPh sb="4" eb="7">
      <t>ホンタイコウ</t>
    </rPh>
    <phoneticPr fontId="7"/>
  </si>
  <si>
    <t>照明施設</t>
    <rPh sb="0" eb="2">
      <t>ショウメイ</t>
    </rPh>
    <rPh sb="2" eb="4">
      <t>シセツ</t>
    </rPh>
    <phoneticPr fontId="7"/>
  </si>
  <si>
    <t>非常用施設</t>
    <rPh sb="0" eb="3">
      <t>ヒジョウヨウ</t>
    </rPh>
    <rPh sb="3" eb="5">
      <t>シセツ</t>
    </rPh>
    <phoneticPr fontId="7"/>
  </si>
  <si>
    <t>換気施設</t>
    <rPh sb="0" eb="2">
      <t>カンキ</t>
    </rPh>
    <rPh sb="2" eb="4">
      <t>シセツ</t>
    </rPh>
    <phoneticPr fontId="7"/>
  </si>
  <si>
    <t>その他附属物等</t>
    <rPh sb="2" eb="3">
      <t>タ</t>
    </rPh>
    <rPh sb="3" eb="6">
      <t>フゾクブツ</t>
    </rPh>
    <rPh sb="6" eb="7">
      <t>トウ</t>
    </rPh>
    <phoneticPr fontId="11"/>
  </si>
  <si>
    <t>通報設備</t>
  </si>
  <si>
    <t>警報設備</t>
  </si>
  <si>
    <t>消火設備</t>
  </si>
  <si>
    <t>避難誘導設備</t>
  </si>
  <si>
    <t>その他の設備</t>
  </si>
  <si>
    <t>特記事項</t>
    <rPh sb="0" eb="2">
      <t>トッキ</t>
    </rPh>
    <rPh sb="2" eb="4">
      <t>ジコウ</t>
    </rPh>
    <phoneticPr fontId="11"/>
  </si>
  <si>
    <t>起点側</t>
    <rPh sb="0" eb="2">
      <t>キテン</t>
    </rPh>
    <rPh sb="2" eb="3">
      <t>ガワ</t>
    </rPh>
    <phoneticPr fontId="7"/>
  </si>
  <si>
    <t>終点側</t>
    <rPh sb="0" eb="2">
      <t>シュウテン</t>
    </rPh>
    <rPh sb="2" eb="3">
      <t>ガワ</t>
    </rPh>
    <phoneticPr fontId="7"/>
  </si>
  <si>
    <t>特記事項</t>
    <rPh sb="0" eb="2">
      <t>トッキ</t>
    </rPh>
    <rPh sb="2" eb="4">
      <t>ジコウ</t>
    </rPh>
    <phoneticPr fontId="7"/>
  </si>
  <si>
    <t>内装板</t>
    <rPh sb="0" eb="3">
      <t>ナイソウバン</t>
    </rPh>
    <phoneticPr fontId="11"/>
  </si>
  <si>
    <t>天井板</t>
    <rPh sb="0" eb="2">
      <t>テンジョウ</t>
    </rPh>
    <rPh sb="2" eb="3">
      <t>イタ</t>
    </rPh>
    <phoneticPr fontId="11"/>
  </si>
  <si>
    <t>基本照明</t>
    <rPh sb="0" eb="2">
      <t>キホン</t>
    </rPh>
    <rPh sb="2" eb="4">
      <t>ショウメイ</t>
    </rPh>
    <phoneticPr fontId="11"/>
  </si>
  <si>
    <t>入口出口照明</t>
    <rPh sb="0" eb="1">
      <t>イ</t>
    </rPh>
    <rPh sb="1" eb="2">
      <t>グチ</t>
    </rPh>
    <rPh sb="2" eb="3">
      <t>デ</t>
    </rPh>
    <rPh sb="3" eb="4">
      <t>グチ</t>
    </rPh>
    <rPh sb="4" eb="6">
      <t>ショウメイ</t>
    </rPh>
    <phoneticPr fontId="11"/>
  </si>
  <si>
    <t>通話型通報設備</t>
  </si>
  <si>
    <t>操作型通報設備</t>
  </si>
  <si>
    <t>自動通報設備</t>
  </si>
  <si>
    <t>非常警報設備</t>
  </si>
  <si>
    <t>消 火 器</t>
  </si>
  <si>
    <t>消火栓設備</t>
  </si>
  <si>
    <t>誘導表示設備</t>
  </si>
  <si>
    <t>避難情報提供設備</t>
  </si>
  <si>
    <t>避難通路</t>
  </si>
  <si>
    <t>排煙設備</t>
  </si>
  <si>
    <t>給水栓設備</t>
  </si>
  <si>
    <t>無線通信補助設備</t>
  </si>
  <si>
    <t>水噴霧設備</t>
  </si>
  <si>
    <t>監視設備</t>
  </si>
  <si>
    <t>JF</t>
    <phoneticPr fontId="11"/>
  </si>
  <si>
    <t>VI計</t>
    <rPh sb="2" eb="3">
      <t>ケイ</t>
    </rPh>
    <phoneticPr fontId="11"/>
  </si>
  <si>
    <t>CO計</t>
    <rPh sb="2" eb="3">
      <t>ケイ</t>
    </rPh>
    <phoneticPr fontId="11"/>
  </si>
  <si>
    <t>風向
風速計</t>
    <rPh sb="0" eb="2">
      <t>フウコウ</t>
    </rPh>
    <rPh sb="3" eb="5">
      <t>フウソク</t>
    </rPh>
    <rPh sb="5" eb="6">
      <t>ケイ</t>
    </rPh>
    <phoneticPr fontId="11"/>
  </si>
  <si>
    <t>(m)</t>
    <phoneticPr fontId="7"/>
  </si>
  <si>
    <t>※　行が不足する場合は、適時、表の行を増やすこと。</t>
    <rPh sb="2" eb="3">
      <t>ギョウ</t>
    </rPh>
    <rPh sb="4" eb="6">
      <t>フソク</t>
    </rPh>
    <rPh sb="8" eb="10">
      <t>バアイ</t>
    </rPh>
    <phoneticPr fontId="12"/>
  </si>
  <si>
    <t>■トンネル台帳　トンネル記録（位置図、断面図、施工実績他）【様式A-3】</t>
    <rPh sb="5" eb="7">
      <t>ダイチョウ</t>
    </rPh>
    <rPh sb="12" eb="14">
      <t>キロク</t>
    </rPh>
    <rPh sb="15" eb="18">
      <t>イチズ</t>
    </rPh>
    <rPh sb="19" eb="22">
      <t>ダンメンズ</t>
    </rPh>
    <rPh sb="23" eb="25">
      <t>セコウ</t>
    </rPh>
    <rPh sb="25" eb="27">
      <t>ジッセキ</t>
    </rPh>
    <rPh sb="27" eb="28">
      <t>ホカ</t>
    </rPh>
    <rPh sb="30" eb="32">
      <t>ヨウシキ</t>
    </rPh>
    <phoneticPr fontId="7"/>
  </si>
  <si>
    <t>作成年月日</t>
    <rPh sb="0" eb="2">
      <t>サクセイ</t>
    </rPh>
    <rPh sb="2" eb="5">
      <t>ネンガッピ</t>
    </rPh>
    <phoneticPr fontId="7"/>
  </si>
  <si>
    <t>位置図・現況写真・標準断面図・地質縦断図・施工実績</t>
    <rPh sb="0" eb="3">
      <t>イチズ</t>
    </rPh>
    <rPh sb="4" eb="6">
      <t>ゲンキョウ</t>
    </rPh>
    <rPh sb="6" eb="8">
      <t>シャシン</t>
    </rPh>
    <rPh sb="9" eb="11">
      <t>ヒョウジュン</t>
    </rPh>
    <rPh sb="11" eb="14">
      <t>ダンメンズ</t>
    </rPh>
    <rPh sb="15" eb="17">
      <t>チシツ</t>
    </rPh>
    <rPh sb="17" eb="19">
      <t>ジュウダン</t>
    </rPh>
    <rPh sb="19" eb="20">
      <t>ズ</t>
    </rPh>
    <rPh sb="21" eb="23">
      <t>セコウ</t>
    </rPh>
    <rPh sb="23" eb="25">
      <t>ジッセキ</t>
    </rPh>
    <phoneticPr fontId="11"/>
  </si>
  <si>
    <t>トンネル変状・異常箇所写真位置図</t>
    <rPh sb="4" eb="6">
      <t>ヘンジョウ</t>
    </rPh>
    <rPh sb="7" eb="9">
      <t>イジョウ</t>
    </rPh>
    <rPh sb="9" eb="11">
      <t>カショ</t>
    </rPh>
    <rPh sb="11" eb="13">
      <t>シャシン</t>
    </rPh>
    <rPh sb="13" eb="16">
      <t>イチズ</t>
    </rPh>
    <phoneticPr fontId="11"/>
  </si>
  <si>
    <t>注１：本位置図は、見下げた状態で記載すること。
注２：覆工スパン番号は横断目地毎(矢板工法の場合は上半アーチの
　　　横断目地毎)に設定すること。</t>
    <phoneticPr fontId="22"/>
  </si>
  <si>
    <t>注３：写真番号に付する変状番号は、各覆工スパンの変状に対して新たに確認された場合
　　　は順次追加していくこと。
注４：横断目地の変状は前の覆工スパン番号で計上すること。
注５：１枚に収まらない場合は、複数枚に分けて作成すること。</t>
    <phoneticPr fontId="22"/>
  </si>
  <si>
    <t>※1　トンネル本体工の変状数は、材質劣化、漏水に起因するものは変状単位で、外力に起因するものはスパン単位で計上すること。</t>
    <rPh sb="7" eb="10">
      <t>ホンタイコウ</t>
    </rPh>
    <phoneticPr fontId="11"/>
  </si>
  <si>
    <t>※2　トンネル本体工の変状に対しては、措置の必要性（Ⅱ～Ⅳ）について表記すること。また、点検前に実施された措置によりⅠと判定された箇所についても記載すること。</t>
    <rPh sb="7" eb="10">
      <t>ホンタイコウ</t>
    </rPh>
    <rPh sb="11" eb="13">
      <t>ヘンジョウ</t>
    </rPh>
    <rPh sb="14" eb="15">
      <t>タイ</t>
    </rPh>
    <rPh sb="19" eb="21">
      <t>ソチ</t>
    </rPh>
    <rPh sb="22" eb="25">
      <t>ヒツヨウセイ</t>
    </rPh>
    <rPh sb="34" eb="36">
      <t>ヒョウキ</t>
    </rPh>
    <rPh sb="44" eb="47">
      <t>テンケンマエ</t>
    </rPh>
    <rPh sb="48" eb="50">
      <t>ジッシ</t>
    </rPh>
    <rPh sb="53" eb="55">
      <t>ソチ</t>
    </rPh>
    <phoneticPr fontId="11"/>
  </si>
  <si>
    <t>※3　附属物等の取付状態の○欄については、応急措置前に判定区分×とした箇所のうち応急措置により○判定とした箇所の数を記入すること。</t>
    <rPh sb="3" eb="6">
      <t>フゾクブツ</t>
    </rPh>
    <rPh sb="6" eb="7">
      <t>トウ</t>
    </rPh>
    <rPh sb="8" eb="10">
      <t>トリツケ</t>
    </rPh>
    <rPh sb="10" eb="12">
      <t>ジョウタイ</t>
    </rPh>
    <rPh sb="14" eb="15">
      <t>ラン</t>
    </rPh>
    <rPh sb="21" eb="23">
      <t>オウキュウ</t>
    </rPh>
    <rPh sb="23" eb="25">
      <t>ソチ</t>
    </rPh>
    <rPh sb="25" eb="26">
      <t>マエ</t>
    </rPh>
    <rPh sb="27" eb="29">
      <t>ハンテイ</t>
    </rPh>
    <rPh sb="29" eb="31">
      <t>クブン</t>
    </rPh>
    <rPh sb="35" eb="37">
      <t>カショ</t>
    </rPh>
    <rPh sb="40" eb="42">
      <t>オウキュウ</t>
    </rPh>
    <rPh sb="42" eb="44">
      <t>ソチ</t>
    </rPh>
    <rPh sb="48" eb="50">
      <t>ハンテイ</t>
    </rPh>
    <rPh sb="53" eb="55">
      <t>カショ</t>
    </rPh>
    <rPh sb="56" eb="57">
      <t>カズ</t>
    </rPh>
    <rPh sb="58" eb="60">
      <t>キニュウ</t>
    </rPh>
    <phoneticPr fontId="11"/>
  </si>
  <si>
    <t>※4　附属物等の異常番号は、本体工と番号が重複しないよう101番以降とする等の配慮を行い、分かりやすく記録すること。</t>
    <rPh sb="3" eb="6">
      <t>フゾクブツ</t>
    </rPh>
    <rPh sb="6" eb="7">
      <t>トウ</t>
    </rPh>
    <rPh sb="8" eb="10">
      <t>イジョウ</t>
    </rPh>
    <rPh sb="10" eb="12">
      <t>バンゴウ</t>
    </rPh>
    <rPh sb="14" eb="17">
      <t>ホンタイコウ</t>
    </rPh>
    <rPh sb="18" eb="20">
      <t>バンゴウ</t>
    </rPh>
    <rPh sb="21" eb="23">
      <t>チョウフク</t>
    </rPh>
    <rPh sb="31" eb="32">
      <t>バン</t>
    </rPh>
    <rPh sb="32" eb="34">
      <t>イコウ</t>
    </rPh>
    <rPh sb="37" eb="38">
      <t>トウ</t>
    </rPh>
    <rPh sb="39" eb="41">
      <t>ハイリョ</t>
    </rPh>
    <rPh sb="42" eb="43">
      <t>オコナ</t>
    </rPh>
    <rPh sb="45" eb="46">
      <t>ワ</t>
    </rPh>
    <rPh sb="51" eb="53">
      <t>キロク</t>
    </rPh>
    <phoneticPr fontId="11"/>
  </si>
  <si>
    <t>■定期点検記録様式　全スパン定期点検結果総括表（トンネル本体工）　【様式C-1-1】</t>
    <rPh sb="1" eb="3">
      <t>テイキ</t>
    </rPh>
    <rPh sb="3" eb="5">
      <t>テンケン</t>
    </rPh>
    <rPh sb="5" eb="7">
      <t>キロク</t>
    </rPh>
    <rPh sb="7" eb="9">
      <t>ヨウシキ</t>
    </rPh>
    <rPh sb="10" eb="11">
      <t>ゼン</t>
    </rPh>
    <rPh sb="34" eb="36">
      <t>ヨウシキ</t>
    </rPh>
    <phoneticPr fontId="7"/>
  </si>
  <si>
    <t>定期点検結果</t>
    <rPh sb="4" eb="6">
      <t>ケッカ</t>
    </rPh>
    <phoneticPr fontId="7"/>
  </si>
  <si>
    <t>覆工
スパン
番号</t>
    <rPh sb="0" eb="2">
      <t>フッコウ</t>
    </rPh>
    <rPh sb="7" eb="9">
      <t>バンゴウ</t>
    </rPh>
    <phoneticPr fontId="7"/>
  </si>
  <si>
    <t>変状
番号</t>
    <rPh sb="0" eb="2">
      <t>ヘンジョウ</t>
    </rPh>
    <rPh sb="3" eb="5">
      <t>バンゴウ</t>
    </rPh>
    <phoneticPr fontId="7"/>
  </si>
  <si>
    <t>距離
（m）</t>
    <rPh sb="0" eb="2">
      <t>キョリ</t>
    </rPh>
    <phoneticPr fontId="7"/>
  </si>
  <si>
    <t>変状部位</t>
    <rPh sb="0" eb="2">
      <t>ヘンジョウ</t>
    </rPh>
    <rPh sb="2" eb="4">
      <t>ブイ</t>
    </rPh>
    <phoneticPr fontId="7"/>
  </si>
  <si>
    <t>変  状  の  内  容</t>
    <rPh sb="0" eb="1">
      <t>ヘン</t>
    </rPh>
    <rPh sb="3" eb="4">
      <t>ジョウ</t>
    </rPh>
    <rPh sb="9" eb="10">
      <t>ウチ</t>
    </rPh>
    <rPh sb="12" eb="13">
      <t>カタチ</t>
    </rPh>
    <phoneticPr fontId="7"/>
  </si>
  <si>
    <t>前回定期点検時の状態</t>
    <rPh sb="0" eb="2">
      <t>ゼンカイ</t>
    </rPh>
    <rPh sb="6" eb="7">
      <t>ジ</t>
    </rPh>
    <rPh sb="8" eb="10">
      <t>ジョウタイ</t>
    </rPh>
    <phoneticPr fontId="7"/>
  </si>
  <si>
    <t>今回定期点検結果</t>
    <rPh sb="0" eb="2">
      <t>コンカイ</t>
    </rPh>
    <rPh sb="6" eb="8">
      <t>ケッカ</t>
    </rPh>
    <phoneticPr fontId="7"/>
  </si>
  <si>
    <t>措置履歴</t>
    <rPh sb="0" eb="2">
      <t>ソチ</t>
    </rPh>
    <rPh sb="2" eb="4">
      <t>リレキ</t>
    </rPh>
    <phoneticPr fontId="7"/>
  </si>
  <si>
    <t>対応方針
・
特記事項</t>
    <rPh sb="0" eb="2">
      <t>タイオウ</t>
    </rPh>
    <rPh sb="2" eb="4">
      <t>ホウシン</t>
    </rPh>
    <rPh sb="7" eb="9">
      <t>トッキ</t>
    </rPh>
    <rPh sb="9" eb="11">
      <t>ジコウ</t>
    </rPh>
    <phoneticPr fontId="7"/>
  </si>
  <si>
    <t>対象箇所</t>
    <rPh sb="0" eb="2">
      <t>タイショウ</t>
    </rPh>
    <rPh sb="2" eb="4">
      <t>カショ</t>
    </rPh>
    <phoneticPr fontId="11"/>
  </si>
  <si>
    <t>部位区分</t>
    <rPh sb="0" eb="2">
      <t>ブイ</t>
    </rPh>
    <rPh sb="2" eb="4">
      <t>クブン</t>
    </rPh>
    <phoneticPr fontId="11"/>
  </si>
  <si>
    <t>変状区分</t>
    <rPh sb="0" eb="2">
      <t>ヘンジョウ</t>
    </rPh>
    <rPh sb="2" eb="4">
      <t>クブン</t>
    </rPh>
    <phoneticPr fontId="7"/>
  </si>
  <si>
    <t>変状種類</t>
    <rPh sb="0" eb="2">
      <t>ヘンジョウ</t>
    </rPh>
    <rPh sb="2" eb="4">
      <t>シュルイ</t>
    </rPh>
    <phoneticPr fontId="7"/>
  </si>
  <si>
    <t>変状の発生範囲の規模</t>
    <rPh sb="0" eb="2">
      <t>ヘンジョウ</t>
    </rPh>
    <rPh sb="3" eb="5">
      <t>ハッセイ</t>
    </rPh>
    <rPh sb="5" eb="7">
      <t>ハンイ</t>
    </rPh>
    <rPh sb="8" eb="10">
      <t>キボ</t>
    </rPh>
    <phoneticPr fontId="7"/>
  </si>
  <si>
    <t>前回定期点検時の変状の発生範囲及び規模</t>
    <rPh sb="2" eb="4">
      <t>テイキ</t>
    </rPh>
    <rPh sb="4" eb="6">
      <t>テンケン</t>
    </rPh>
    <rPh sb="6" eb="7">
      <t>ジ</t>
    </rPh>
    <phoneticPr fontId="12"/>
  </si>
  <si>
    <t>対策区分</t>
    <rPh sb="0" eb="2">
      <t>タイサク</t>
    </rPh>
    <rPh sb="2" eb="4">
      <t>クブン</t>
    </rPh>
    <phoneticPr fontId="7"/>
  </si>
  <si>
    <t>対策区分</t>
    <phoneticPr fontId="12"/>
  </si>
  <si>
    <t>調査の
要否</t>
    <rPh sb="0" eb="2">
      <t>チョウサ</t>
    </rPh>
    <rPh sb="4" eb="6">
      <t>ヨウヒ</t>
    </rPh>
    <phoneticPr fontId="7"/>
  </si>
  <si>
    <t>措置の
要否</t>
    <rPh sb="0" eb="2">
      <t>ソチ</t>
    </rPh>
    <rPh sb="4" eb="6">
      <t>ヨウヒ</t>
    </rPh>
    <phoneticPr fontId="7"/>
  </si>
  <si>
    <t>実施</t>
    <rPh sb="0" eb="2">
      <t>ジッシ</t>
    </rPh>
    <phoneticPr fontId="7"/>
  </si>
  <si>
    <t>措置の実施状況</t>
    <rPh sb="0" eb="2">
      <t>ソチ</t>
    </rPh>
    <rPh sb="3" eb="5">
      <t>ジッシ</t>
    </rPh>
    <rPh sb="5" eb="7">
      <t>ジョウキョウ</t>
    </rPh>
    <phoneticPr fontId="7"/>
  </si>
  <si>
    <t>応急措置前</t>
    <rPh sb="0" eb="2">
      <t>オウキュウ</t>
    </rPh>
    <rPh sb="2" eb="4">
      <t>ソチ</t>
    </rPh>
    <rPh sb="4" eb="5">
      <t>マエ</t>
    </rPh>
    <phoneticPr fontId="7"/>
  </si>
  <si>
    <t>応急措置後</t>
    <rPh sb="0" eb="2">
      <t>オウキュウ</t>
    </rPh>
    <rPh sb="2" eb="4">
      <t>ソチ</t>
    </rPh>
    <rPh sb="4" eb="5">
      <t>ゴ</t>
    </rPh>
    <phoneticPr fontId="7"/>
  </si>
  <si>
    <t>※　対策区分（応急措置後）のⅡb～Ⅳについて記入すること。また、点検前に実施された措置によりⅠと判定された変状も記入すること。</t>
    <rPh sb="2" eb="4">
      <t>タイサク</t>
    </rPh>
    <rPh sb="4" eb="6">
      <t>クブン</t>
    </rPh>
    <rPh sb="7" eb="9">
      <t>オウキュウ</t>
    </rPh>
    <rPh sb="9" eb="11">
      <t>ソチ</t>
    </rPh>
    <rPh sb="11" eb="12">
      <t>ゴ</t>
    </rPh>
    <rPh sb="22" eb="24">
      <t>キニュウ</t>
    </rPh>
    <rPh sb="53" eb="55">
      <t>ヘンジョウ</t>
    </rPh>
    <rPh sb="56" eb="58">
      <t>キニュウ</t>
    </rPh>
    <phoneticPr fontId="11"/>
  </si>
  <si>
    <t>※　応急措置を実施しないで判定した変状の対策区分は、対策区分の応急措置後の欄に記入すること。</t>
    <rPh sb="37" eb="38">
      <t>ラン</t>
    </rPh>
    <rPh sb="39" eb="41">
      <t>キニュウ</t>
    </rPh>
    <phoneticPr fontId="12"/>
  </si>
  <si>
    <t>※　変状の除去が不完全で、緊急対応が必要な場合は対応方針欄に記入すること。</t>
    <rPh sb="2" eb="4">
      <t>ヘンジョウ</t>
    </rPh>
    <rPh sb="5" eb="7">
      <t>ジョキョ</t>
    </rPh>
    <rPh sb="8" eb="11">
      <t>フカンゼン</t>
    </rPh>
    <rPh sb="13" eb="15">
      <t>キンキュウ</t>
    </rPh>
    <rPh sb="15" eb="17">
      <t>タイオウ</t>
    </rPh>
    <rPh sb="18" eb="20">
      <t>ヒツヨウ</t>
    </rPh>
    <rPh sb="21" eb="23">
      <t>バアイ</t>
    </rPh>
    <rPh sb="30" eb="32">
      <t>キニュウ</t>
    </rPh>
    <phoneticPr fontId="7"/>
  </si>
  <si>
    <t>※　１区間の覆工に複数の変状がある場合は、変状箇所毎に記入すること。</t>
    <rPh sb="3" eb="5">
      <t>クカン</t>
    </rPh>
    <rPh sb="6" eb="8">
      <t>フッコウ</t>
    </rPh>
    <rPh sb="9" eb="11">
      <t>フクスウ</t>
    </rPh>
    <rPh sb="12" eb="14">
      <t>ヘンジョウ</t>
    </rPh>
    <rPh sb="17" eb="19">
      <t>バアイ</t>
    </rPh>
    <rPh sb="21" eb="23">
      <t>ヘンジョウ</t>
    </rPh>
    <rPh sb="23" eb="25">
      <t>カショ</t>
    </rPh>
    <rPh sb="25" eb="26">
      <t>ゴト</t>
    </rPh>
    <rPh sb="27" eb="29">
      <t>キニュウ</t>
    </rPh>
    <phoneticPr fontId="7"/>
  </si>
  <si>
    <t>※　措置・監視点検を行った場合には、措置履歴、特記事項に記録を残すこと。（実施年度も記載）</t>
    <rPh sb="2" eb="4">
      <t>ソチ</t>
    </rPh>
    <rPh sb="5" eb="7">
      <t>カンシ</t>
    </rPh>
    <rPh sb="7" eb="9">
      <t>テンケン</t>
    </rPh>
    <rPh sb="10" eb="11">
      <t>オコナ</t>
    </rPh>
    <rPh sb="13" eb="15">
      <t>バアイ</t>
    </rPh>
    <rPh sb="18" eb="20">
      <t>ソチ</t>
    </rPh>
    <rPh sb="20" eb="22">
      <t>リレキ</t>
    </rPh>
    <rPh sb="23" eb="25">
      <t>トッキ</t>
    </rPh>
    <rPh sb="25" eb="27">
      <t>ジコウ</t>
    </rPh>
    <rPh sb="28" eb="30">
      <t>キロク</t>
    </rPh>
    <rPh sb="31" eb="32">
      <t>ノコ</t>
    </rPh>
    <rPh sb="37" eb="39">
      <t>ジッシ</t>
    </rPh>
    <rPh sb="39" eb="41">
      <t>ネンド</t>
    </rPh>
    <rPh sb="42" eb="44">
      <t>キサイ</t>
    </rPh>
    <phoneticPr fontId="7"/>
  </si>
  <si>
    <t>■定期点検記録様式　定期点検結果総括表（トンネル内附属物等の取付状態）　【様式C-1-2】</t>
    <rPh sb="14" eb="15">
      <t>ムスビ</t>
    </rPh>
    <rPh sb="15" eb="16">
      <t>ハタシ</t>
    </rPh>
    <rPh sb="28" eb="29">
      <t>トウ</t>
    </rPh>
    <rPh sb="37" eb="39">
      <t>ヨウシキ</t>
    </rPh>
    <phoneticPr fontId="7"/>
  </si>
  <si>
    <t>異常
番号</t>
    <rPh sb="0" eb="2">
      <t>イジョウ</t>
    </rPh>
    <rPh sb="3" eb="5">
      <t>バンゴウ</t>
    </rPh>
    <phoneticPr fontId="7"/>
  </si>
  <si>
    <t>異常部位</t>
    <rPh sb="0" eb="2">
      <t>イジョウ</t>
    </rPh>
    <rPh sb="2" eb="4">
      <t>ブイ</t>
    </rPh>
    <phoneticPr fontId="7"/>
  </si>
  <si>
    <t>異　常  の  内　容</t>
    <rPh sb="0" eb="1">
      <t>イ</t>
    </rPh>
    <rPh sb="2" eb="3">
      <t>ツネ</t>
    </rPh>
    <rPh sb="8" eb="9">
      <t>ナイ</t>
    </rPh>
    <rPh sb="10" eb="11">
      <t>カタチ</t>
    </rPh>
    <phoneticPr fontId="7"/>
  </si>
  <si>
    <t>応急措置の
実施状況</t>
    <rPh sb="0" eb="2">
      <t>オウキュウ</t>
    </rPh>
    <rPh sb="2" eb="4">
      <t>ソチ</t>
    </rPh>
    <rPh sb="6" eb="8">
      <t>ジッシ</t>
    </rPh>
    <rPh sb="8" eb="10">
      <t>ジョウキョウ</t>
    </rPh>
    <phoneticPr fontId="7"/>
  </si>
  <si>
    <t>対象箇所</t>
    <rPh sb="0" eb="2">
      <t>タイショウ</t>
    </rPh>
    <rPh sb="2" eb="4">
      <t>カショ</t>
    </rPh>
    <phoneticPr fontId="7"/>
  </si>
  <si>
    <t>異常種類</t>
    <rPh sb="0" eb="2">
      <t>イジョウ</t>
    </rPh>
    <rPh sb="2" eb="4">
      <t>シュルイ</t>
    </rPh>
    <phoneticPr fontId="7"/>
  </si>
  <si>
    <t>異常の発生範囲の規模</t>
    <rPh sb="0" eb="2">
      <t>イジョウ</t>
    </rPh>
    <rPh sb="3" eb="5">
      <t>ハッセイ</t>
    </rPh>
    <rPh sb="5" eb="7">
      <t>ハンイ</t>
    </rPh>
    <rPh sb="8" eb="10">
      <t>キボ</t>
    </rPh>
    <phoneticPr fontId="7"/>
  </si>
  <si>
    <t>異常判定区分</t>
    <rPh sb="0" eb="2">
      <t>イジョウ</t>
    </rPh>
    <rPh sb="2" eb="4">
      <t>ハンテイ</t>
    </rPh>
    <rPh sb="4" eb="6">
      <t>クブン</t>
    </rPh>
    <phoneticPr fontId="7"/>
  </si>
  <si>
    <t>応急措置の内容</t>
    <rPh sb="0" eb="2">
      <t>オウキュウ</t>
    </rPh>
    <rPh sb="2" eb="4">
      <t>ソチ</t>
    </rPh>
    <rPh sb="5" eb="7">
      <t>ナイヨウ</t>
    </rPh>
    <phoneticPr fontId="7"/>
  </si>
  <si>
    <t>※　異常判定区分×について記入すること。また、応急措置により○と判定された箇所も記入すること。</t>
    <rPh sb="2" eb="4">
      <t>イジョウ</t>
    </rPh>
    <rPh sb="4" eb="6">
      <t>ハンテイ</t>
    </rPh>
    <rPh sb="6" eb="8">
      <t>クブン</t>
    </rPh>
    <rPh sb="13" eb="15">
      <t>キニュウ</t>
    </rPh>
    <rPh sb="23" eb="25">
      <t>オウキュウ</t>
    </rPh>
    <rPh sb="37" eb="39">
      <t>カショ</t>
    </rPh>
    <rPh sb="40" eb="42">
      <t>キニュウ</t>
    </rPh>
    <phoneticPr fontId="11"/>
  </si>
  <si>
    <t>※　応急措置を実施しないで判定した箇所の異常判定区分は、異常判定区分の応急措置後の欄に記入すること。</t>
    <rPh sb="17" eb="19">
      <t>カショ</t>
    </rPh>
    <rPh sb="20" eb="22">
      <t>イジョウ</t>
    </rPh>
    <rPh sb="22" eb="24">
      <t>ハンテイ</t>
    </rPh>
    <rPh sb="24" eb="26">
      <t>クブン</t>
    </rPh>
    <rPh sb="28" eb="30">
      <t>イジョウ</t>
    </rPh>
    <rPh sb="30" eb="32">
      <t>ハンテイ</t>
    </rPh>
    <rPh sb="32" eb="34">
      <t>クブン</t>
    </rPh>
    <rPh sb="41" eb="42">
      <t>ラン</t>
    </rPh>
    <rPh sb="43" eb="45">
      <t>キニュウ</t>
    </rPh>
    <phoneticPr fontId="12"/>
  </si>
  <si>
    <t>※　異常の除去が不完全で、緊急対応が必要な場合は対応方針欄に記入すること。</t>
    <rPh sb="2" eb="4">
      <t>イジョウ</t>
    </rPh>
    <rPh sb="5" eb="7">
      <t>ジョキョ</t>
    </rPh>
    <rPh sb="8" eb="11">
      <t>フカンゼン</t>
    </rPh>
    <rPh sb="13" eb="15">
      <t>キンキュウ</t>
    </rPh>
    <rPh sb="15" eb="17">
      <t>タイオウ</t>
    </rPh>
    <rPh sb="18" eb="20">
      <t>ヒツヨウ</t>
    </rPh>
    <rPh sb="21" eb="23">
      <t>バアイ</t>
    </rPh>
    <rPh sb="30" eb="32">
      <t>キニュウ</t>
    </rPh>
    <phoneticPr fontId="7"/>
  </si>
  <si>
    <t>※　１スパンの覆工に複数の異常がある場合は、異常箇所毎に記入すること。</t>
    <rPh sb="7" eb="9">
      <t>フッコウ</t>
    </rPh>
    <rPh sb="10" eb="12">
      <t>フクスウ</t>
    </rPh>
    <rPh sb="13" eb="15">
      <t>イジョウ</t>
    </rPh>
    <rPh sb="18" eb="20">
      <t>バアイ</t>
    </rPh>
    <rPh sb="22" eb="24">
      <t>イジョウ</t>
    </rPh>
    <rPh sb="24" eb="26">
      <t>カショ</t>
    </rPh>
    <rPh sb="26" eb="27">
      <t>ゴト</t>
    </rPh>
    <rPh sb="28" eb="30">
      <t>キニュウ</t>
    </rPh>
    <phoneticPr fontId="7"/>
  </si>
  <si>
    <t>■定期点検記録様式　状態の把握の内容　【様式C-2】</t>
    <rPh sb="1" eb="3">
      <t>テイキ</t>
    </rPh>
    <rPh sb="3" eb="5">
      <t>テンケン</t>
    </rPh>
    <rPh sb="5" eb="7">
      <t>キロク</t>
    </rPh>
    <rPh sb="7" eb="9">
      <t>ヨウシキ</t>
    </rPh>
    <rPh sb="10" eb="12">
      <t>ジョウタイ</t>
    </rPh>
    <rPh sb="13" eb="15">
      <t>ハアク</t>
    </rPh>
    <rPh sb="16" eb="18">
      <t>ナイヨウ</t>
    </rPh>
    <rPh sb="20" eb="22">
      <t>ヨウシキ</t>
    </rPh>
    <phoneticPr fontId="7"/>
  </si>
  <si>
    <t>状態の把握の内容</t>
    <rPh sb="0" eb="2">
      <t>ジョウタイ</t>
    </rPh>
    <rPh sb="3" eb="5">
      <t>ハアク</t>
    </rPh>
    <rPh sb="6" eb="8">
      <t>ナイヨウ</t>
    </rPh>
    <phoneticPr fontId="11"/>
  </si>
  <si>
    <t>覆工スパン
番号</t>
    <rPh sb="0" eb="2">
      <t>フッコウ</t>
    </rPh>
    <rPh sb="6" eb="8">
      <t>バンゴウ</t>
    </rPh>
    <phoneticPr fontId="11"/>
  </si>
  <si>
    <t>年月日</t>
    <rPh sb="0" eb="2">
      <t>ネンゲツ</t>
    </rPh>
    <rPh sb="2" eb="3">
      <t>ニチ</t>
    </rPh>
    <phoneticPr fontId="11"/>
  </si>
  <si>
    <t>内容</t>
    <rPh sb="0" eb="2">
      <t>ナイヨウ</t>
    </rPh>
    <phoneticPr fontId="11"/>
  </si>
  <si>
    <t>結果</t>
    <rPh sb="0" eb="2">
      <t>ケッカ</t>
    </rPh>
    <phoneticPr fontId="11"/>
  </si>
  <si>
    <t>対策区分の
判定</t>
    <rPh sb="0" eb="2">
      <t>タイサク</t>
    </rPh>
    <rPh sb="2" eb="4">
      <t>クブン</t>
    </rPh>
    <rPh sb="6" eb="8">
      <t>ハンテイ</t>
    </rPh>
    <phoneticPr fontId="11"/>
  </si>
  <si>
    <t>注）状態の把握において、微破壊・非破壊検査や各種試験等を実施した場合について記載する。</t>
    <rPh sb="0" eb="1">
      <t>チュウ</t>
    </rPh>
    <rPh sb="2" eb="4">
      <t>ジョウタイ</t>
    </rPh>
    <rPh sb="5" eb="7">
      <t>ハアク</t>
    </rPh>
    <rPh sb="12" eb="13">
      <t>ビ</t>
    </rPh>
    <rPh sb="13" eb="15">
      <t>ハカイ</t>
    </rPh>
    <rPh sb="16" eb="19">
      <t>ヒハカイ</t>
    </rPh>
    <rPh sb="19" eb="21">
      <t>ケンサ</t>
    </rPh>
    <rPh sb="22" eb="24">
      <t>カクシュ</t>
    </rPh>
    <rPh sb="24" eb="26">
      <t>シケン</t>
    </rPh>
    <rPh sb="26" eb="27">
      <t>トウ</t>
    </rPh>
    <rPh sb="28" eb="30">
      <t>ジッシ</t>
    </rPh>
    <rPh sb="32" eb="34">
      <t>バアイ</t>
    </rPh>
    <rPh sb="38" eb="40">
      <t>キサイ</t>
    </rPh>
    <phoneticPr fontId="12"/>
  </si>
  <si>
    <t>写真
番号</t>
    <phoneticPr fontId="7"/>
  </si>
  <si>
    <t>覆工スパン
番号</t>
    <rPh sb="0" eb="2">
      <t>フッコウ</t>
    </rPh>
    <rPh sb="6" eb="8">
      <t>バンゴウ</t>
    </rPh>
    <phoneticPr fontId="7"/>
  </si>
  <si>
    <t>変状番号</t>
    <rPh sb="0" eb="2">
      <t>ヘンジョウ</t>
    </rPh>
    <rPh sb="2" eb="4">
      <t>バンゴウ</t>
    </rPh>
    <phoneticPr fontId="11"/>
  </si>
  <si>
    <t>変状
部位</t>
    <rPh sb="0" eb="2">
      <t>ヘンジョウ</t>
    </rPh>
    <rPh sb="3" eb="5">
      <t>ブイ</t>
    </rPh>
    <phoneticPr fontId="7"/>
  </si>
  <si>
    <t>対策
区分</t>
    <rPh sb="0" eb="2">
      <t>タイサク</t>
    </rPh>
    <rPh sb="3" eb="5">
      <t>クブン</t>
    </rPh>
    <phoneticPr fontId="7"/>
  </si>
  <si>
    <t>変状区分</t>
    <rPh sb="0" eb="2">
      <t>ヘンジョウ</t>
    </rPh>
    <rPh sb="2" eb="4">
      <t>クブン</t>
    </rPh>
    <phoneticPr fontId="12"/>
  </si>
  <si>
    <t>変状の発生範囲及び規模</t>
    <rPh sb="0" eb="2">
      <t>ヘンジョウ</t>
    </rPh>
    <rPh sb="3" eb="5">
      <t>ハッセイ</t>
    </rPh>
    <rPh sb="5" eb="7">
      <t>ハンイ</t>
    </rPh>
    <rPh sb="7" eb="8">
      <t>オヨ</t>
    </rPh>
    <rPh sb="9" eb="11">
      <t>キボ</t>
    </rPh>
    <phoneticPr fontId="12"/>
  </si>
  <si>
    <t>対策履歴</t>
    <rPh sb="0" eb="2">
      <t>タイサク</t>
    </rPh>
    <rPh sb="2" eb="4">
      <t>リレキ</t>
    </rPh>
    <phoneticPr fontId="7"/>
  </si>
  <si>
    <t>メモ</t>
    <phoneticPr fontId="12"/>
  </si>
  <si>
    <t>※　応急措置後の対策区分について添付すること。また、点検前に
　　実施された措置によりⅠと判定された箇所も添付すること。</t>
    <rPh sb="2" eb="4">
      <t>オウキュウ</t>
    </rPh>
    <rPh sb="4" eb="7">
      <t>ソチゴ</t>
    </rPh>
    <rPh sb="8" eb="10">
      <t>タイサク</t>
    </rPh>
    <rPh sb="10" eb="12">
      <t>クブン</t>
    </rPh>
    <rPh sb="16" eb="18">
      <t>テンプ</t>
    </rPh>
    <rPh sb="26" eb="28">
      <t>テンケン</t>
    </rPh>
    <rPh sb="28" eb="29">
      <t>マエ</t>
    </rPh>
    <rPh sb="45" eb="47">
      <t>ハンテイ</t>
    </rPh>
    <rPh sb="50" eb="52">
      <t>カショ</t>
    </rPh>
    <rPh sb="53" eb="55">
      <t>テンプ</t>
    </rPh>
    <phoneticPr fontId="11"/>
  </si>
  <si>
    <t>※　変状の発生範囲の規模とは、対策を行う際に参考となる変状の長さや面積をいう。</t>
    <rPh sb="2" eb="3">
      <t>ヘン</t>
    </rPh>
    <rPh sb="3" eb="4">
      <t>ジョウ</t>
    </rPh>
    <rPh sb="5" eb="7">
      <t>ハッセイ</t>
    </rPh>
    <rPh sb="7" eb="9">
      <t>ハンイ</t>
    </rPh>
    <rPh sb="10" eb="12">
      <t>キボ</t>
    </rPh>
    <rPh sb="15" eb="17">
      <t>タイサク</t>
    </rPh>
    <rPh sb="18" eb="19">
      <t>オコナ</t>
    </rPh>
    <rPh sb="20" eb="21">
      <t>サイ</t>
    </rPh>
    <rPh sb="22" eb="24">
      <t>サンコウ</t>
    </rPh>
    <rPh sb="27" eb="28">
      <t>ヘン</t>
    </rPh>
    <rPh sb="28" eb="29">
      <t>ジョウ</t>
    </rPh>
    <rPh sb="30" eb="31">
      <t>ナガ</t>
    </rPh>
    <rPh sb="33" eb="35">
      <t>メンセキ</t>
    </rPh>
    <phoneticPr fontId="7"/>
  </si>
  <si>
    <t>※　応急措置を実施しないで決定した変状の対策区分は、対策区分の応急措置後の欄に記入すること。</t>
    <rPh sb="13" eb="15">
      <t>ケッテイ</t>
    </rPh>
    <rPh sb="20" eb="22">
      <t>タイサク</t>
    </rPh>
    <rPh sb="22" eb="24">
      <t>クブン</t>
    </rPh>
    <rPh sb="26" eb="28">
      <t>タイサク</t>
    </rPh>
    <rPh sb="28" eb="30">
      <t>クブン</t>
    </rPh>
    <rPh sb="31" eb="33">
      <t>オウキュウ</t>
    </rPh>
    <rPh sb="33" eb="36">
      <t>ソチゴ</t>
    </rPh>
    <rPh sb="37" eb="38">
      <t>ラン</t>
    </rPh>
    <rPh sb="39" eb="41">
      <t>キニュウ</t>
    </rPh>
    <phoneticPr fontId="7"/>
  </si>
  <si>
    <t>※　たたき落としを実施した場合は、実施後の写真を添付すること。</t>
    <rPh sb="5" eb="6">
      <t>オ</t>
    </rPh>
    <rPh sb="9" eb="11">
      <t>ジッシ</t>
    </rPh>
    <rPh sb="13" eb="15">
      <t>バアイ</t>
    </rPh>
    <rPh sb="17" eb="20">
      <t>ジッシゴ</t>
    </rPh>
    <rPh sb="21" eb="23">
      <t>シャシン</t>
    </rPh>
    <rPh sb="24" eb="26">
      <t>テンプ</t>
    </rPh>
    <phoneticPr fontId="7"/>
  </si>
  <si>
    <t>※　変状の発生範囲の規模は、面積・寸法を記載すること。(ひび割れ幅のみmmとし、その他をm表記とする)</t>
    <rPh sb="5" eb="7">
      <t>ハッセイ</t>
    </rPh>
    <rPh sb="7" eb="9">
      <t>ハンイ</t>
    </rPh>
    <rPh sb="10" eb="12">
      <t>キボ</t>
    </rPh>
    <rPh sb="14" eb="16">
      <t>メンセキ</t>
    </rPh>
    <rPh sb="17" eb="19">
      <t>スンポウ</t>
    </rPh>
    <rPh sb="20" eb="22">
      <t>キサイ</t>
    </rPh>
    <phoneticPr fontId="12"/>
  </si>
  <si>
    <t>※　構造用鋼材以外の異物に伴ううき・はく離については、メモ欄に異物の概要を記入すること。</t>
    <rPh sb="2" eb="5">
      <t>コウゾウヨウ</t>
    </rPh>
    <rPh sb="5" eb="7">
      <t>コウザイ</t>
    </rPh>
    <rPh sb="7" eb="9">
      <t>イガイ</t>
    </rPh>
    <rPh sb="10" eb="12">
      <t>イブツ</t>
    </rPh>
    <rPh sb="13" eb="14">
      <t>トモナ</t>
    </rPh>
    <rPh sb="20" eb="21">
      <t>リ</t>
    </rPh>
    <rPh sb="29" eb="30">
      <t>ラン</t>
    </rPh>
    <rPh sb="31" eb="33">
      <t>イブツ</t>
    </rPh>
    <rPh sb="34" eb="36">
      <t>ガイヨウ</t>
    </rPh>
    <rPh sb="37" eb="39">
      <t>キニュウ</t>
    </rPh>
    <phoneticPr fontId="12"/>
  </si>
  <si>
    <t>■定期点検記録様式　異常写真台帳（トンネル内附属物等の取付状態）　【様式D-1-2】</t>
    <rPh sb="1" eb="3">
      <t>テイキ</t>
    </rPh>
    <rPh sb="3" eb="5">
      <t>テンケン</t>
    </rPh>
    <rPh sb="5" eb="7">
      <t>キロク</t>
    </rPh>
    <rPh sb="7" eb="9">
      <t>ヨウシキ</t>
    </rPh>
    <rPh sb="10" eb="12">
      <t>イジョウ</t>
    </rPh>
    <rPh sb="12" eb="14">
      <t>シャシン</t>
    </rPh>
    <rPh sb="14" eb="16">
      <t>ダイチョウ</t>
    </rPh>
    <rPh sb="21" eb="22">
      <t>ナイ</t>
    </rPh>
    <rPh sb="22" eb="24">
      <t>フゾク</t>
    </rPh>
    <rPh sb="24" eb="25">
      <t>ブツ</t>
    </rPh>
    <rPh sb="25" eb="26">
      <t>トウ</t>
    </rPh>
    <rPh sb="27" eb="29">
      <t>トリツケ</t>
    </rPh>
    <rPh sb="29" eb="31">
      <t>ジョウタイ</t>
    </rPh>
    <rPh sb="34" eb="36">
      <t>ヨウシキ</t>
    </rPh>
    <phoneticPr fontId="21"/>
  </si>
  <si>
    <t>覆工スパン番号</t>
    <rPh sb="0" eb="2">
      <t>フッコウ</t>
    </rPh>
    <rPh sb="5" eb="7">
      <t>バンゴウ</t>
    </rPh>
    <phoneticPr fontId="22"/>
  </si>
  <si>
    <t>異常番号</t>
    <rPh sb="0" eb="2">
      <t>イジョウ</t>
    </rPh>
    <rPh sb="2" eb="4">
      <t>バンゴウ</t>
    </rPh>
    <phoneticPr fontId="22"/>
  </si>
  <si>
    <t>対象箇所</t>
    <rPh sb="0" eb="2">
      <t>タイショウ</t>
    </rPh>
    <rPh sb="2" eb="4">
      <t>カショ</t>
    </rPh>
    <phoneticPr fontId="22"/>
  </si>
  <si>
    <t>部位区分</t>
    <rPh sb="0" eb="2">
      <t>ブイ</t>
    </rPh>
    <rPh sb="2" eb="4">
      <t>クブン</t>
    </rPh>
    <phoneticPr fontId="22"/>
  </si>
  <si>
    <t>異常の種類</t>
    <rPh sb="0" eb="2">
      <t>イジョウ</t>
    </rPh>
    <rPh sb="3" eb="5">
      <t>シュルイ</t>
    </rPh>
    <phoneticPr fontId="22"/>
  </si>
  <si>
    <t>異常判定区分</t>
    <rPh sb="0" eb="2">
      <t>イジョウ</t>
    </rPh>
    <rPh sb="2" eb="4">
      <t>ハンテイ</t>
    </rPh>
    <rPh sb="4" eb="6">
      <t>クブン</t>
    </rPh>
    <phoneticPr fontId="22"/>
  </si>
  <si>
    <t>メモ</t>
    <phoneticPr fontId="22"/>
  </si>
  <si>
    <t>※　異常判定区分×について記入すること。また、応急措置前に異常判定区分×とした箇所のうち応急措置により○と判定した箇所も記入すること。</t>
    <rPh sb="2" eb="4">
      <t>イジョウ</t>
    </rPh>
    <rPh sb="13" eb="15">
      <t>キニュウ</t>
    </rPh>
    <rPh sb="29" eb="31">
      <t>イジョウ</t>
    </rPh>
    <phoneticPr fontId="11"/>
  </si>
  <si>
    <t>※　応急措置を実施した場合は、その実施状況が分かる写真を添付すること。</t>
    <rPh sb="4" eb="6">
      <t>ソチ</t>
    </rPh>
    <phoneticPr fontId="12"/>
  </si>
  <si>
    <t>※　変状数に準じてシートを追加すること。</t>
    <rPh sb="2" eb="4">
      <t>ヘンジョウ</t>
    </rPh>
    <rPh sb="4" eb="5">
      <t>スウ</t>
    </rPh>
    <rPh sb="6" eb="7">
      <t>ジュン</t>
    </rPh>
    <rPh sb="13" eb="15">
      <t>ツイカ</t>
    </rPh>
    <phoneticPr fontId="11"/>
  </si>
  <si>
    <t>■定期点検記録様式 　トンネル全体変状展開図　【様式D-2-1】</t>
    <rPh sb="1" eb="3">
      <t>テイキ</t>
    </rPh>
    <rPh sb="3" eb="5">
      <t>テンケン</t>
    </rPh>
    <rPh sb="5" eb="7">
      <t>キロク</t>
    </rPh>
    <rPh sb="7" eb="9">
      <t>ヨウシキ</t>
    </rPh>
    <rPh sb="15" eb="17">
      <t>ゼンタイ</t>
    </rPh>
    <rPh sb="17" eb="19">
      <t>ヘンジョウ</t>
    </rPh>
    <rPh sb="19" eb="22">
      <t>テンカイズ</t>
    </rPh>
    <rPh sb="24" eb="26">
      <t>ヨウシキ</t>
    </rPh>
    <phoneticPr fontId="7"/>
  </si>
  <si>
    <t>トンネル変状展開図</t>
    <rPh sb="4" eb="5">
      <t>ヘン</t>
    </rPh>
    <rPh sb="5" eb="6">
      <t>ジョウ</t>
    </rPh>
    <rPh sb="6" eb="9">
      <t>テンカイズ</t>
    </rPh>
    <phoneticPr fontId="11"/>
  </si>
  <si>
    <t>トンネル全体変状展開図</t>
    <rPh sb="4" eb="6">
      <t>ゼンタイ</t>
    </rPh>
    <rPh sb="6" eb="7">
      <t>ヘン</t>
    </rPh>
    <rPh sb="7" eb="8">
      <t>ジョウ</t>
    </rPh>
    <rPh sb="8" eb="11">
      <t>テンカイズ</t>
    </rPh>
    <phoneticPr fontId="11"/>
  </si>
  <si>
    <t>注１：本展開図は、見下げた状態で記載すること。
注２：覆工スパン番号は横断目地毎（矢板工法の場合は上半アーチ
　　　の横断目地毎)に設定すること。
注３：横断目地の変状は前の覆工スパン番号で計上すること。
注４：１枚に収まらない場合は、複数枚に分けて作成すること。</t>
    <rPh sb="3" eb="4">
      <t>ホン</t>
    </rPh>
    <rPh sb="4" eb="7">
      <t>テンカイズ</t>
    </rPh>
    <rPh sb="39" eb="40">
      <t>ゴト</t>
    </rPh>
    <rPh sb="41" eb="43">
      <t>ヤイタ</t>
    </rPh>
    <rPh sb="43" eb="45">
      <t>コウホウ</t>
    </rPh>
    <rPh sb="46" eb="48">
      <t>バアイ</t>
    </rPh>
    <rPh sb="49" eb="51">
      <t>ジョウハン</t>
    </rPh>
    <rPh sb="59" eb="61">
      <t>オウダン</t>
    </rPh>
    <rPh sb="61" eb="63">
      <t>メジ</t>
    </rPh>
    <rPh sb="63" eb="64">
      <t>ゴト</t>
    </rPh>
    <rPh sb="74" eb="75">
      <t>チュウ</t>
    </rPh>
    <rPh sb="77" eb="79">
      <t>オウダン</t>
    </rPh>
    <rPh sb="79" eb="81">
      <t>メジ</t>
    </rPh>
    <rPh sb="82" eb="84">
      <t>ヘンジョウ</t>
    </rPh>
    <rPh sb="85" eb="86">
      <t>マエ</t>
    </rPh>
    <rPh sb="87" eb="89">
      <t>フッコウ</t>
    </rPh>
    <rPh sb="92" eb="94">
      <t>バンゴウ</t>
    </rPh>
    <rPh sb="95" eb="97">
      <t>ケイジョウ</t>
    </rPh>
    <phoneticPr fontId="11"/>
  </si>
  <si>
    <t>■定期点検記録様式 　トンネル全体変状展開図（機器の活用時）　【様式D-2-1’】</t>
    <rPh sb="1" eb="3">
      <t>テイキ</t>
    </rPh>
    <rPh sb="3" eb="5">
      <t>テンケン</t>
    </rPh>
    <rPh sb="5" eb="7">
      <t>キロク</t>
    </rPh>
    <rPh sb="7" eb="9">
      <t>ヨウシキ</t>
    </rPh>
    <rPh sb="15" eb="17">
      <t>ゼンタイ</t>
    </rPh>
    <rPh sb="17" eb="19">
      <t>ヘンジョウ</t>
    </rPh>
    <rPh sb="19" eb="22">
      <t>テンカイズ</t>
    </rPh>
    <rPh sb="23" eb="25">
      <t>キキ</t>
    </rPh>
    <rPh sb="26" eb="28">
      <t>カツヨウ</t>
    </rPh>
    <rPh sb="28" eb="29">
      <t>ジ</t>
    </rPh>
    <rPh sb="32" eb="34">
      <t>ヨウシキ</t>
    </rPh>
    <phoneticPr fontId="7"/>
  </si>
  <si>
    <t>様式F用→</t>
    <rPh sb="0" eb="2">
      <t>ヨウシキ</t>
    </rPh>
    <rPh sb="3" eb="4">
      <t>ヨウ</t>
    </rPh>
    <phoneticPr fontId="11"/>
  </si>
  <si>
    <t>覆工スパン</t>
    <rPh sb="0" eb="2">
      <t>フッコウ</t>
    </rPh>
    <phoneticPr fontId="22"/>
  </si>
  <si>
    <t>変    状    数</t>
    <rPh sb="0" eb="1">
      <t>ヘン</t>
    </rPh>
    <rPh sb="5" eb="6">
      <t>ジョウ</t>
    </rPh>
    <rPh sb="10" eb="11">
      <t>スウ</t>
    </rPh>
    <phoneticPr fontId="22"/>
  </si>
  <si>
    <t>変    状    規    模</t>
    <rPh sb="0" eb="1">
      <t>ヘン</t>
    </rPh>
    <rPh sb="5" eb="6">
      <t>ジョウ</t>
    </rPh>
    <rPh sb="10" eb="11">
      <t>キ</t>
    </rPh>
    <rPh sb="15" eb="16">
      <t>ボ</t>
    </rPh>
    <phoneticPr fontId="22"/>
  </si>
  <si>
    <t>番号</t>
    <rPh sb="0" eb="2">
      <t>バンゴウ</t>
    </rPh>
    <phoneticPr fontId="12"/>
  </si>
  <si>
    <t>延長
（ｍ）</t>
    <rPh sb="0" eb="2">
      <t>エンチョウ</t>
    </rPh>
    <phoneticPr fontId="12"/>
  </si>
  <si>
    <t>健全性の診断の
区分</t>
    <rPh sb="4" eb="6">
      <t>シンダン</t>
    </rPh>
    <rPh sb="8" eb="10">
      <t>クブン</t>
    </rPh>
    <phoneticPr fontId="12"/>
  </si>
  <si>
    <t>対策区分の判定</t>
    <rPh sb="0" eb="2">
      <t>タイサク</t>
    </rPh>
    <rPh sb="2" eb="4">
      <t>クブン</t>
    </rPh>
    <rPh sb="5" eb="7">
      <t>ハンテイ</t>
    </rPh>
    <phoneticPr fontId="22"/>
  </si>
  <si>
    <t>覆工スパン長（ｍ）</t>
    <rPh sb="0" eb="2">
      <t>フッコウ</t>
    </rPh>
    <rPh sb="5" eb="6">
      <t>ナガ</t>
    </rPh>
    <phoneticPr fontId="22"/>
  </si>
  <si>
    <t>変状の発生範囲の規模（㎡）</t>
    <rPh sb="0" eb="2">
      <t>ヘンジョウ</t>
    </rPh>
    <rPh sb="3" eb="5">
      <t>ハッセイ</t>
    </rPh>
    <rPh sb="5" eb="7">
      <t>ハンイ</t>
    </rPh>
    <rPh sb="8" eb="10">
      <t>キボ</t>
    </rPh>
    <phoneticPr fontId="22"/>
  </si>
  <si>
    <t>■定期点検記録様式 　覆工スパン別変状詳細展開図　【様式D-3】</t>
    <rPh sb="1" eb="3">
      <t>テイキ</t>
    </rPh>
    <rPh sb="3" eb="5">
      <t>テンケン</t>
    </rPh>
    <rPh sb="5" eb="7">
      <t>キロク</t>
    </rPh>
    <rPh sb="7" eb="9">
      <t>ヨウシキ</t>
    </rPh>
    <rPh sb="11" eb="12">
      <t>フク</t>
    </rPh>
    <rPh sb="12" eb="13">
      <t>コウ</t>
    </rPh>
    <rPh sb="16" eb="17">
      <t>ベツ</t>
    </rPh>
    <rPh sb="17" eb="19">
      <t>ヘンジョウ</t>
    </rPh>
    <rPh sb="19" eb="21">
      <t>ショウサイ</t>
    </rPh>
    <rPh sb="21" eb="24">
      <t>テンカイズ</t>
    </rPh>
    <rPh sb="26" eb="28">
      <t>ヨウシキ</t>
    </rPh>
    <phoneticPr fontId="7"/>
  </si>
  <si>
    <t xml:space="preserve">外力 </t>
    <rPh sb="0" eb="2">
      <t>ガイリョク</t>
    </rPh>
    <phoneticPr fontId="22"/>
  </si>
  <si>
    <t>材質劣化</t>
    <rPh sb="0" eb="2">
      <t>ザイシツ</t>
    </rPh>
    <rPh sb="2" eb="4">
      <t>レッカ</t>
    </rPh>
    <phoneticPr fontId="22"/>
  </si>
  <si>
    <t>漏水</t>
    <rPh sb="0" eb="2">
      <t>ロウスイ</t>
    </rPh>
    <phoneticPr fontId="22"/>
  </si>
  <si>
    <r>
      <t xml:space="preserve">外力 </t>
    </r>
    <r>
      <rPr>
        <vertAlign val="superscript"/>
        <sz val="9"/>
        <rFont val="HGSｺﾞｼｯｸM"/>
        <family val="3"/>
        <charset val="128"/>
      </rPr>
      <t>注2</t>
    </r>
    <rPh sb="0" eb="2">
      <t>ガイリョク</t>
    </rPh>
    <rPh sb="3" eb="4">
      <t>チュウ</t>
    </rPh>
    <phoneticPr fontId="22"/>
  </si>
  <si>
    <t>Ⅳ</t>
    <phoneticPr fontId="22"/>
  </si>
  <si>
    <t>Ⅲ</t>
    <phoneticPr fontId="22"/>
  </si>
  <si>
    <t>Ⅱa</t>
    <phoneticPr fontId="22"/>
  </si>
  <si>
    <t>Ⅱb</t>
    <phoneticPr fontId="22"/>
  </si>
  <si>
    <t>スパン別変状展開図</t>
    <rPh sb="3" eb="4">
      <t>ベツ</t>
    </rPh>
    <rPh sb="4" eb="5">
      <t>ヘン</t>
    </rPh>
    <rPh sb="5" eb="6">
      <t>ジョウ</t>
    </rPh>
    <rPh sb="6" eb="9">
      <t>テンカイズ</t>
    </rPh>
    <phoneticPr fontId="11"/>
  </si>
  <si>
    <t>所見</t>
    <rPh sb="0" eb="2">
      <t>ショケン</t>
    </rPh>
    <phoneticPr fontId="11"/>
  </si>
  <si>
    <t>注1：誤記入防止のため、当該変状区分以外のセルは灰色表示とすること。</t>
    <rPh sb="0" eb="1">
      <t>チュウ</t>
    </rPh>
    <rPh sb="3" eb="6">
      <t>ゴキニュウ</t>
    </rPh>
    <rPh sb="6" eb="8">
      <t>ボウシ</t>
    </rPh>
    <rPh sb="12" eb="14">
      <t>トウガイ</t>
    </rPh>
    <rPh sb="14" eb="16">
      <t>ヘンジョウ</t>
    </rPh>
    <rPh sb="16" eb="18">
      <t>クブン</t>
    </rPh>
    <rPh sb="18" eb="20">
      <t>イガイ</t>
    </rPh>
    <rPh sb="24" eb="26">
      <t>ハイイロ</t>
    </rPh>
    <rPh sb="26" eb="28">
      <t>ヒョウジ</t>
    </rPh>
    <phoneticPr fontId="11"/>
  </si>
  <si>
    <t>注2：応急措置を実施した場合は、その詳細を備考に記載すること。</t>
    <phoneticPr fontId="12"/>
  </si>
  <si>
    <t>注3：外力は覆工スパン単位、材質劣化、漏水は変状単位とすること。</t>
    <rPh sb="3" eb="5">
      <t>ガイリョク</t>
    </rPh>
    <rPh sb="6" eb="8">
      <t>フッコウ</t>
    </rPh>
    <rPh sb="11" eb="13">
      <t>タンイ</t>
    </rPh>
    <rPh sb="14" eb="16">
      <t>ザイシツ</t>
    </rPh>
    <rPh sb="16" eb="18">
      <t>レッカ</t>
    </rPh>
    <rPh sb="19" eb="21">
      <t>ロウスイ</t>
    </rPh>
    <rPh sb="22" eb="24">
      <t>ヘンジョウ</t>
    </rPh>
    <rPh sb="24" eb="26">
      <t>タンイ</t>
    </rPh>
    <phoneticPr fontId="12"/>
  </si>
  <si>
    <t>（以下、印刷不要）</t>
    <rPh sb="1" eb="3">
      <t>イカ</t>
    </rPh>
    <rPh sb="4" eb="6">
      <t>インサツ</t>
    </rPh>
    <rPh sb="6" eb="8">
      <t>フヨウ</t>
    </rPh>
    <phoneticPr fontId="11"/>
  </si>
  <si>
    <t>※1：本シートは作成洩れのないよう、変状が無くても全スパン分を作成すること．また変状展開図は、様式D-2-1、様式D-2-1'と同じものを覆工スパン単位で拡大し掲載すること。</t>
    <rPh sb="3" eb="4">
      <t>ホン</t>
    </rPh>
    <rPh sb="8" eb="10">
      <t>サクセイ</t>
    </rPh>
    <rPh sb="10" eb="11">
      <t>モ</t>
    </rPh>
    <rPh sb="18" eb="20">
      <t>ヘンジョウ</t>
    </rPh>
    <rPh sb="21" eb="22">
      <t>ナ</t>
    </rPh>
    <rPh sb="25" eb="26">
      <t>ゼン</t>
    </rPh>
    <rPh sb="29" eb="30">
      <t>ブン</t>
    </rPh>
    <rPh sb="31" eb="33">
      <t>サクセイ</t>
    </rPh>
    <rPh sb="40" eb="42">
      <t>ヘンジョウ</t>
    </rPh>
    <rPh sb="42" eb="45">
      <t>テンカイズ</t>
    </rPh>
    <rPh sb="47" eb="49">
      <t>ヨウシキ</t>
    </rPh>
    <rPh sb="55" eb="57">
      <t>ヨウシキ</t>
    </rPh>
    <rPh sb="64" eb="65">
      <t>オナ</t>
    </rPh>
    <rPh sb="69" eb="71">
      <t>フッコウ</t>
    </rPh>
    <rPh sb="74" eb="76">
      <t>タンイ</t>
    </rPh>
    <rPh sb="77" eb="79">
      <t>カクダイ</t>
    </rPh>
    <rPh sb="80" eb="82">
      <t>ケイサイ</t>
    </rPh>
    <phoneticPr fontId="11"/>
  </si>
  <si>
    <t>※2：変状番号は、様式D-1-1で記入した番号と整合させること。</t>
    <rPh sb="3" eb="5">
      <t>ヘンジョウ</t>
    </rPh>
    <rPh sb="5" eb="7">
      <t>バンゴウ</t>
    </rPh>
    <rPh sb="9" eb="11">
      <t>ヨウシキ</t>
    </rPh>
    <rPh sb="17" eb="19">
      <t>キニュウ</t>
    </rPh>
    <rPh sb="21" eb="23">
      <t>バンゴウ</t>
    </rPh>
    <rPh sb="24" eb="26">
      <t>セイゴウ</t>
    </rPh>
    <phoneticPr fontId="11"/>
  </si>
  <si>
    <t>※3：対策区分毎の変状発生規模は、様式D-1-1に記載した面積を記入すること（ただし外力はスパン単位で評価するため変状の有無の欄には面積でなく○を記入し、備考欄に状況を記入）。</t>
    <rPh sb="3" eb="5">
      <t>タイサク</t>
    </rPh>
    <rPh sb="5" eb="7">
      <t>クブン</t>
    </rPh>
    <rPh sb="7" eb="8">
      <t>ゴト</t>
    </rPh>
    <rPh sb="9" eb="11">
      <t>ヘンジョウ</t>
    </rPh>
    <rPh sb="11" eb="13">
      <t>ハッセイ</t>
    </rPh>
    <rPh sb="13" eb="15">
      <t>キボ</t>
    </rPh>
    <rPh sb="17" eb="19">
      <t>ヨウシキ</t>
    </rPh>
    <rPh sb="25" eb="27">
      <t>キサイ</t>
    </rPh>
    <rPh sb="29" eb="31">
      <t>メンセキ</t>
    </rPh>
    <rPh sb="32" eb="34">
      <t>キニュウ</t>
    </rPh>
    <rPh sb="42" eb="44">
      <t>ガイリョク</t>
    </rPh>
    <rPh sb="48" eb="50">
      <t>タンイ</t>
    </rPh>
    <rPh sb="51" eb="53">
      <t>ヒョウカ</t>
    </rPh>
    <rPh sb="57" eb="59">
      <t>ヘンジョウ</t>
    </rPh>
    <rPh sb="60" eb="62">
      <t>ウム</t>
    </rPh>
    <rPh sb="63" eb="64">
      <t>ラン</t>
    </rPh>
    <rPh sb="66" eb="68">
      <t>メンセキ</t>
    </rPh>
    <rPh sb="73" eb="75">
      <t>キニュウ</t>
    </rPh>
    <rPh sb="77" eb="79">
      <t>ビコウ</t>
    </rPh>
    <rPh sb="79" eb="80">
      <t>ラン</t>
    </rPh>
    <rPh sb="81" eb="83">
      <t>ジョウキョウ</t>
    </rPh>
    <rPh sb="84" eb="86">
      <t>キニュウ</t>
    </rPh>
    <phoneticPr fontId="11"/>
  </si>
  <si>
    <t>※4：本様式は覆工スパン毎に作成すること。</t>
    <rPh sb="3" eb="4">
      <t>ホン</t>
    </rPh>
    <rPh sb="4" eb="6">
      <t>ヨウシキ</t>
    </rPh>
    <rPh sb="7" eb="9">
      <t>フッコウ</t>
    </rPh>
    <rPh sb="12" eb="13">
      <t>ゴト</t>
    </rPh>
    <rPh sb="14" eb="16">
      <t>サクセイ</t>
    </rPh>
    <phoneticPr fontId="11"/>
  </si>
  <si>
    <t>※5：変状数が多い場合は、適時、表の行を増やして覆工スパン毎に1枚のシートに収めること。また、1スパン１シートとし、スパンに合わせてシートを追加すること。</t>
    <rPh sb="3" eb="5">
      <t>ヘンジョウ</t>
    </rPh>
    <rPh sb="5" eb="6">
      <t>スウ</t>
    </rPh>
    <rPh sb="7" eb="8">
      <t>オオ</t>
    </rPh>
    <rPh sb="9" eb="11">
      <t>バアイ</t>
    </rPh>
    <rPh sb="13" eb="15">
      <t>テキジ</t>
    </rPh>
    <rPh sb="16" eb="17">
      <t>ヒョウ</t>
    </rPh>
    <rPh sb="18" eb="19">
      <t>ギョウ</t>
    </rPh>
    <rPh sb="20" eb="21">
      <t>フ</t>
    </rPh>
    <rPh sb="24" eb="26">
      <t>フッコウ</t>
    </rPh>
    <rPh sb="29" eb="30">
      <t>ゴト</t>
    </rPh>
    <rPh sb="32" eb="33">
      <t>マイ</t>
    </rPh>
    <rPh sb="38" eb="39">
      <t>オサ</t>
    </rPh>
    <phoneticPr fontId="11"/>
  </si>
  <si>
    <t>※6：対策区分毎の変状の発生範囲の規模とは，対策を行う際に参考となる変状の長さや面積であり，変状を包含する長さや面積とする。</t>
    <rPh sb="3" eb="5">
      <t>タイサク</t>
    </rPh>
    <rPh sb="5" eb="7">
      <t>クブン</t>
    </rPh>
    <rPh sb="7" eb="8">
      <t>マイ</t>
    </rPh>
    <rPh sb="9" eb="11">
      <t>ヘンジョウ</t>
    </rPh>
    <rPh sb="12" eb="14">
      <t>ハッセイ</t>
    </rPh>
    <rPh sb="14" eb="16">
      <t>ハンイ</t>
    </rPh>
    <rPh sb="17" eb="19">
      <t>キボ</t>
    </rPh>
    <rPh sb="22" eb="24">
      <t>タイサク</t>
    </rPh>
    <rPh sb="25" eb="26">
      <t>オコナ</t>
    </rPh>
    <rPh sb="27" eb="28">
      <t>サイ</t>
    </rPh>
    <rPh sb="29" eb="31">
      <t>サンコウ</t>
    </rPh>
    <rPh sb="34" eb="36">
      <t>ヘンジョウ</t>
    </rPh>
    <rPh sb="37" eb="38">
      <t>ナガ</t>
    </rPh>
    <rPh sb="40" eb="42">
      <t>メンセキ</t>
    </rPh>
    <rPh sb="46" eb="48">
      <t>ヘンジョウ</t>
    </rPh>
    <rPh sb="49" eb="51">
      <t>ホウガン</t>
    </rPh>
    <rPh sb="53" eb="54">
      <t>ナガ</t>
    </rPh>
    <rPh sb="56" eb="58">
      <t>メンセキ</t>
    </rPh>
    <phoneticPr fontId="11"/>
  </si>
  <si>
    <t>※7：対策範囲を示す発生範囲の規模を面積で記入することが妥当ではない変状は、発生範囲の規模の欄に○を記入するとともに、備考に内容を記入すること。</t>
    <rPh sb="3" eb="5">
      <t>タイサク</t>
    </rPh>
    <rPh sb="5" eb="7">
      <t>ハンイ</t>
    </rPh>
    <rPh sb="8" eb="9">
      <t>シメ</t>
    </rPh>
    <rPh sb="10" eb="12">
      <t>ハッセイ</t>
    </rPh>
    <rPh sb="12" eb="14">
      <t>ハンイ</t>
    </rPh>
    <rPh sb="15" eb="17">
      <t>キボ</t>
    </rPh>
    <rPh sb="18" eb="20">
      <t>メンセキ</t>
    </rPh>
    <rPh sb="21" eb="23">
      <t>キニュウ</t>
    </rPh>
    <rPh sb="28" eb="30">
      <t>ダトウ</t>
    </rPh>
    <rPh sb="34" eb="36">
      <t>ヘンジョウ</t>
    </rPh>
    <rPh sb="38" eb="40">
      <t>ハッセイ</t>
    </rPh>
    <rPh sb="40" eb="42">
      <t>ハンイ</t>
    </rPh>
    <rPh sb="43" eb="45">
      <t>キボ</t>
    </rPh>
    <rPh sb="46" eb="47">
      <t>ラン</t>
    </rPh>
    <rPh sb="50" eb="52">
      <t>キニュウ</t>
    </rPh>
    <rPh sb="59" eb="61">
      <t>ビコウ</t>
    </rPh>
    <rPh sb="62" eb="64">
      <t>ナイヨウ</t>
    </rPh>
    <rPh sb="65" eb="67">
      <t>キニュウ</t>
    </rPh>
    <phoneticPr fontId="11"/>
  </si>
  <si>
    <t>不可能な理由</t>
    <rPh sb="0" eb="3">
      <t>フカノウ</t>
    </rPh>
    <rPh sb="4" eb="6">
      <t>リユウ</t>
    </rPh>
    <phoneticPr fontId="7"/>
  </si>
  <si>
    <t>対応策</t>
    <rPh sb="0" eb="3">
      <t>タイオウサク</t>
    </rPh>
    <phoneticPr fontId="7"/>
  </si>
  <si>
    <t>注）近接目視又は打音、触診ができない箇所を記載する。現状の評価、日常の維持管理での注意点を記載する。</t>
    <rPh sb="0" eb="1">
      <t>チュウ</t>
    </rPh>
    <rPh sb="2" eb="4">
      <t>キンセツ</t>
    </rPh>
    <rPh sb="4" eb="6">
      <t>モクシ</t>
    </rPh>
    <rPh sb="6" eb="7">
      <t>マタ</t>
    </rPh>
    <rPh sb="8" eb="10">
      <t>ダオン</t>
    </rPh>
    <rPh sb="11" eb="13">
      <t>ショクシン</t>
    </rPh>
    <rPh sb="18" eb="20">
      <t>カショ</t>
    </rPh>
    <rPh sb="21" eb="23">
      <t>キサイ</t>
    </rPh>
    <rPh sb="26" eb="28">
      <t>ゲンジョウ</t>
    </rPh>
    <rPh sb="29" eb="31">
      <t>ヒョウカ</t>
    </rPh>
    <rPh sb="32" eb="34">
      <t>ニチジョウ</t>
    </rPh>
    <rPh sb="35" eb="37">
      <t>イジ</t>
    </rPh>
    <rPh sb="37" eb="39">
      <t>カンリ</t>
    </rPh>
    <rPh sb="41" eb="44">
      <t>チュウイテン</t>
    </rPh>
    <rPh sb="45" eb="47">
      <t>キサイ</t>
    </rPh>
    <phoneticPr fontId="7"/>
  </si>
  <si>
    <t>※　数が多い場合は、適時、表の行を増やすこと。</t>
    <phoneticPr fontId="12"/>
  </si>
  <si>
    <t>■定期点検記録様式　覆工スパン毎の変状数・変状規模の集計　【様式F】</t>
    <rPh sb="1" eb="3">
      <t>テイキ</t>
    </rPh>
    <rPh sb="3" eb="5">
      <t>テンケン</t>
    </rPh>
    <rPh sb="5" eb="7">
      <t>キロク</t>
    </rPh>
    <rPh sb="7" eb="9">
      <t>ヨウシキ</t>
    </rPh>
    <rPh sb="10" eb="12">
      <t>フッコウ</t>
    </rPh>
    <rPh sb="15" eb="16">
      <t>ゴト</t>
    </rPh>
    <rPh sb="17" eb="19">
      <t>ヘンジョウ</t>
    </rPh>
    <rPh sb="19" eb="20">
      <t>スウ</t>
    </rPh>
    <rPh sb="21" eb="23">
      <t>ヘンジョウ</t>
    </rPh>
    <rPh sb="23" eb="25">
      <t>キボ</t>
    </rPh>
    <rPh sb="26" eb="28">
      <t>シュウケイ</t>
    </rPh>
    <rPh sb="30" eb="32">
      <t>ヨウシキ</t>
    </rPh>
    <phoneticPr fontId="22"/>
  </si>
  <si>
    <t xml:space="preserve"> </t>
    <phoneticPr fontId="22"/>
  </si>
  <si>
    <t>計</t>
    <rPh sb="0" eb="1">
      <t>ケイ</t>
    </rPh>
    <phoneticPr fontId="22"/>
  </si>
  <si>
    <t>注１：外力は覆工スパン単位で診断するため、覆工スパンの中で最も評価の厳しい対策区分の判定の区分欄にのみスパン数1を、材質劣化、漏水はそれぞれの対策区分に変状数を記入すること。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タイサク</t>
    </rPh>
    <rPh sb="39" eb="41">
      <t>クブン</t>
    </rPh>
    <rPh sb="42" eb="44">
      <t>ハンテイ</t>
    </rPh>
    <rPh sb="45" eb="47">
      <t>クブン</t>
    </rPh>
    <rPh sb="47" eb="48">
      <t>ラン</t>
    </rPh>
    <rPh sb="54" eb="55">
      <t>スウ</t>
    </rPh>
    <rPh sb="71" eb="73">
      <t>タイサク</t>
    </rPh>
    <phoneticPr fontId="22"/>
  </si>
  <si>
    <t>注２：外力は覆工スパン単位で診断するため、覆工スパンの中で最も評価の厳しい対策区分の判定の区分欄にのみスパン長を記入すること。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タイサク</t>
    </rPh>
    <rPh sb="39" eb="41">
      <t>クブン</t>
    </rPh>
    <rPh sb="42" eb="44">
      <t>ハンテイ</t>
    </rPh>
    <rPh sb="45" eb="47">
      <t>クブン</t>
    </rPh>
    <rPh sb="47" eb="48">
      <t>ラン</t>
    </rPh>
    <rPh sb="54" eb="55">
      <t>ナガ</t>
    </rPh>
    <rPh sb="56" eb="58">
      <t>キニュウ</t>
    </rPh>
    <phoneticPr fontId="22"/>
  </si>
  <si>
    <t>※１：本様式は様式D‐3の集計結果を掲載すること。</t>
    <rPh sb="3" eb="4">
      <t>ホン</t>
    </rPh>
    <rPh sb="4" eb="6">
      <t>ヨウシキ</t>
    </rPh>
    <rPh sb="7" eb="9">
      <t>ヨウシキ</t>
    </rPh>
    <rPh sb="13" eb="15">
      <t>シュウケイ</t>
    </rPh>
    <rPh sb="15" eb="17">
      <t>ケッカ</t>
    </rPh>
    <rPh sb="18" eb="20">
      <t>ケイサイ</t>
    </rPh>
    <phoneticPr fontId="22"/>
  </si>
  <si>
    <t>※２：覆工スパン数が多い場合は、適時、表の行を増やしてトンネル毎に1枚のシートに収めること。</t>
    <rPh sb="3" eb="5">
      <t>フッコウ</t>
    </rPh>
    <rPh sb="8" eb="9">
      <t>スウ</t>
    </rPh>
    <rPh sb="10" eb="11">
      <t>オオ</t>
    </rPh>
    <rPh sb="12" eb="14">
      <t>バアイ</t>
    </rPh>
    <rPh sb="16" eb="18">
      <t>テキジ</t>
    </rPh>
    <rPh sb="19" eb="20">
      <t>ヒョウ</t>
    </rPh>
    <rPh sb="21" eb="22">
      <t>ギョウ</t>
    </rPh>
    <rPh sb="23" eb="24">
      <t>フ</t>
    </rPh>
    <rPh sb="31" eb="32">
      <t>ゴト</t>
    </rPh>
    <rPh sb="34" eb="35">
      <t>マイ</t>
    </rPh>
    <rPh sb="40" eb="41">
      <t>オサ</t>
    </rPh>
    <phoneticPr fontId="22"/>
  </si>
  <si>
    <t>※３：本様式の集計結果に基づいて、様式Bのトンネル本体工における変状区分毎の対策区分の箇所を記載する。</t>
    <rPh sb="3" eb="4">
      <t>ホン</t>
    </rPh>
    <rPh sb="4" eb="6">
      <t>ヨウシキ</t>
    </rPh>
    <rPh sb="7" eb="9">
      <t>シュウケイ</t>
    </rPh>
    <rPh sb="9" eb="11">
      <t>ケッカ</t>
    </rPh>
    <rPh sb="12" eb="13">
      <t>モト</t>
    </rPh>
    <rPh sb="17" eb="19">
      <t>ヨウシキ</t>
    </rPh>
    <rPh sb="25" eb="27">
      <t>ホンタイ</t>
    </rPh>
    <rPh sb="27" eb="28">
      <t>コウ</t>
    </rPh>
    <rPh sb="32" eb="34">
      <t>ヘンジョウ</t>
    </rPh>
    <rPh sb="34" eb="36">
      <t>クブン</t>
    </rPh>
    <rPh sb="36" eb="37">
      <t>ゴト</t>
    </rPh>
    <rPh sb="38" eb="40">
      <t>タイサク</t>
    </rPh>
    <rPh sb="40" eb="42">
      <t>クブン</t>
    </rPh>
    <rPh sb="43" eb="45">
      <t>カショ</t>
    </rPh>
    <rPh sb="46" eb="48">
      <t>キサイ</t>
    </rPh>
    <phoneticPr fontId="22"/>
  </si>
  <si>
    <t>道路トンネルの健全性の診断の区分の所見</t>
    <rPh sb="0" eb="2">
      <t>ドウロ</t>
    </rPh>
    <rPh sb="7" eb="10">
      <t>ケンゼンセイ</t>
    </rPh>
    <rPh sb="11" eb="13">
      <t>シンダン</t>
    </rPh>
    <rPh sb="14" eb="16">
      <t>クブン</t>
    </rPh>
    <rPh sb="17" eb="19">
      <t>ショケン</t>
    </rPh>
    <phoneticPr fontId="12"/>
  </si>
  <si>
    <t>様式A～B</t>
    <rPh sb="0" eb="2">
      <t>ヨウシキ</t>
    </rPh>
    <phoneticPr fontId="12"/>
  </si>
  <si>
    <t>トンネルの分類</t>
    <rPh sb="5" eb="7">
      <t>ブンルイ</t>
    </rPh>
    <phoneticPr fontId="12"/>
  </si>
  <si>
    <t>トンネル工法</t>
  </si>
  <si>
    <t>自専道or一般道</t>
  </si>
  <si>
    <t>緊急輸送路</t>
  </si>
  <si>
    <t>代替路</t>
  </si>
  <si>
    <t>陸上トンネル（掘進工法）</t>
    <rPh sb="0" eb="2">
      <t>リクジョウ</t>
    </rPh>
    <rPh sb="7" eb="9">
      <t>クッシン</t>
    </rPh>
    <rPh sb="9" eb="11">
      <t>コウホウ</t>
    </rPh>
    <phoneticPr fontId="12"/>
  </si>
  <si>
    <t>山岳トンネル工法（NATM）</t>
    <rPh sb="0" eb="2">
      <t>サンガク</t>
    </rPh>
    <rPh sb="6" eb="8">
      <t>コウホウ</t>
    </rPh>
    <phoneticPr fontId="12"/>
  </si>
  <si>
    <t>自専道</t>
    <phoneticPr fontId="12"/>
  </si>
  <si>
    <t>一次</t>
    <rPh sb="0" eb="2">
      <t>イチジ</t>
    </rPh>
    <phoneticPr fontId="12"/>
  </si>
  <si>
    <t>有</t>
    <rPh sb="0" eb="1">
      <t>アリ</t>
    </rPh>
    <phoneticPr fontId="12"/>
  </si>
  <si>
    <t>陸上トンネル（開削工法）</t>
    <rPh sb="0" eb="2">
      <t>リクジョウ</t>
    </rPh>
    <rPh sb="7" eb="9">
      <t>カイサク</t>
    </rPh>
    <rPh sb="9" eb="11">
      <t>コウホウ</t>
    </rPh>
    <phoneticPr fontId="12"/>
  </si>
  <si>
    <t>矢板工法</t>
    <rPh sb="0" eb="2">
      <t>ヤイタ</t>
    </rPh>
    <rPh sb="2" eb="4">
      <t>コウホウ</t>
    </rPh>
    <phoneticPr fontId="12"/>
  </si>
  <si>
    <t>一般道</t>
    <phoneticPr fontId="12"/>
  </si>
  <si>
    <t>二次</t>
    <rPh sb="0" eb="2">
      <t>ニジ</t>
    </rPh>
    <phoneticPr fontId="12"/>
  </si>
  <si>
    <t>無</t>
    <rPh sb="0" eb="1">
      <t>ナシ</t>
    </rPh>
    <phoneticPr fontId="12"/>
  </si>
  <si>
    <t>陸上トンネル（その他）</t>
    <rPh sb="0" eb="2">
      <t>リクジョウ</t>
    </rPh>
    <rPh sb="9" eb="10">
      <t>タ</t>
    </rPh>
    <phoneticPr fontId="12"/>
  </si>
  <si>
    <t>開削工法</t>
    <rPh sb="0" eb="2">
      <t>カイサク</t>
    </rPh>
    <rPh sb="2" eb="4">
      <t>コウホウ</t>
    </rPh>
    <phoneticPr fontId="12"/>
  </si>
  <si>
    <t>三次</t>
    <rPh sb="0" eb="2">
      <t>サンジ</t>
    </rPh>
    <phoneticPr fontId="12"/>
  </si>
  <si>
    <t>水底トンネル（掘進工法）</t>
    <rPh sb="0" eb="2">
      <t>スイテイ</t>
    </rPh>
    <rPh sb="7" eb="9">
      <t>クッシン</t>
    </rPh>
    <rPh sb="9" eb="11">
      <t>コウホウ</t>
    </rPh>
    <phoneticPr fontId="12"/>
  </si>
  <si>
    <t>シールド工法</t>
    <rPh sb="4" eb="6">
      <t>コウホウ</t>
    </rPh>
    <phoneticPr fontId="12"/>
  </si>
  <si>
    <t>市町村指定</t>
    <rPh sb="0" eb="5">
      <t>シチョウソンシテイ</t>
    </rPh>
    <phoneticPr fontId="12"/>
  </si>
  <si>
    <t>水底トンネル（沈埋工法）</t>
    <rPh sb="0" eb="2">
      <t>スイテイ</t>
    </rPh>
    <rPh sb="7" eb="9">
      <t>チンマイ</t>
    </rPh>
    <rPh sb="9" eb="11">
      <t>コウホウ</t>
    </rPh>
    <phoneticPr fontId="12"/>
  </si>
  <si>
    <t>その他</t>
    <rPh sb="2" eb="3">
      <t>タ</t>
    </rPh>
    <phoneticPr fontId="12"/>
  </si>
  <si>
    <t>指定なし</t>
    <rPh sb="0" eb="2">
      <t>シテイ</t>
    </rPh>
    <phoneticPr fontId="12"/>
  </si>
  <si>
    <t>水底トンネル（開削工法）</t>
    <rPh sb="0" eb="2">
      <t>スイテイ</t>
    </rPh>
    <rPh sb="7" eb="9">
      <t>カイサク</t>
    </rPh>
    <rPh sb="9" eb="11">
      <t>コウホウ</t>
    </rPh>
    <phoneticPr fontId="12"/>
  </si>
  <si>
    <t>不明</t>
    <rPh sb="0" eb="2">
      <t>フメイ</t>
    </rPh>
    <phoneticPr fontId="12"/>
  </si>
  <si>
    <t>水底トンネル（その他）</t>
    <rPh sb="0" eb="2">
      <t>スイテイ</t>
    </rPh>
    <rPh sb="9" eb="10">
      <t>タ</t>
    </rPh>
    <phoneticPr fontId="12"/>
  </si>
  <si>
    <t>様式C-1-1(本体工)、C-2、D-1-1、D-3</t>
    <rPh sb="0" eb="2">
      <t>ヨウシキ</t>
    </rPh>
    <rPh sb="8" eb="11">
      <t>ホンタイコウ</t>
    </rPh>
    <phoneticPr fontId="12"/>
  </si>
  <si>
    <t>対象箇所</t>
    <rPh sb="0" eb="2">
      <t>タイショウ</t>
    </rPh>
    <rPh sb="2" eb="4">
      <t>カショ</t>
    </rPh>
    <phoneticPr fontId="12"/>
  </si>
  <si>
    <t>部位区分</t>
  </si>
  <si>
    <t>変状区分</t>
  </si>
  <si>
    <t>変状種類</t>
  </si>
  <si>
    <t>対策区分</t>
  </si>
  <si>
    <t>健全性</t>
  </si>
  <si>
    <t>調査の要否</t>
  </si>
  <si>
    <t>措置の要否</t>
  </si>
  <si>
    <t>実施有無</t>
  </si>
  <si>
    <t>覆工</t>
    <rPh sb="0" eb="2">
      <t>フッコウ</t>
    </rPh>
    <phoneticPr fontId="12"/>
  </si>
  <si>
    <t>アーチ（右側）</t>
    <rPh sb="4" eb="6">
      <t>ミギガワ</t>
    </rPh>
    <phoneticPr fontId="12"/>
  </si>
  <si>
    <t>外力</t>
    <rPh sb="0" eb="2">
      <t>ガイリョク</t>
    </rPh>
    <phoneticPr fontId="12"/>
  </si>
  <si>
    <t>圧ざ、ひび割れ</t>
  </si>
  <si>
    <t>Ⅰ</t>
    <phoneticPr fontId="12"/>
  </si>
  <si>
    <t>要</t>
    <rPh sb="0" eb="1">
      <t>ヨウ</t>
    </rPh>
    <phoneticPr fontId="12"/>
  </si>
  <si>
    <t>要監視</t>
    <rPh sb="0" eb="1">
      <t>ヨウ</t>
    </rPh>
    <rPh sb="1" eb="3">
      <t>カンシ</t>
    </rPh>
    <phoneticPr fontId="12"/>
  </si>
  <si>
    <t>未</t>
    <rPh sb="0" eb="1">
      <t>ミ</t>
    </rPh>
    <phoneticPr fontId="12"/>
  </si>
  <si>
    <t>坑門</t>
    <rPh sb="0" eb="2">
      <t>コウモン</t>
    </rPh>
    <phoneticPr fontId="12"/>
  </si>
  <si>
    <t>アーチ（左側）</t>
    <rPh sb="4" eb="5">
      <t>ヒダリ</t>
    </rPh>
    <rPh sb="5" eb="6">
      <t>ガワ</t>
    </rPh>
    <phoneticPr fontId="12"/>
  </si>
  <si>
    <t>材質劣化</t>
    <rPh sb="0" eb="4">
      <t>ザイシツレッカ</t>
    </rPh>
    <phoneticPr fontId="12"/>
  </si>
  <si>
    <t>うき・はく離</t>
  </si>
  <si>
    <t>Ⅱa</t>
    <phoneticPr fontId="12"/>
  </si>
  <si>
    <t>Ⅱ</t>
    <phoneticPr fontId="12"/>
  </si>
  <si>
    <t>否</t>
    <rPh sb="0" eb="1">
      <t>ヒ</t>
    </rPh>
    <phoneticPr fontId="12"/>
  </si>
  <si>
    <t>要対策</t>
    <rPh sb="0" eb="1">
      <t>ヨウ</t>
    </rPh>
    <rPh sb="1" eb="3">
      <t>タイサク</t>
    </rPh>
    <phoneticPr fontId="12"/>
  </si>
  <si>
    <t>済</t>
    <rPh sb="0" eb="1">
      <t>スミ</t>
    </rPh>
    <phoneticPr fontId="12"/>
  </si>
  <si>
    <t>内装板</t>
    <rPh sb="0" eb="2">
      <t>ナイソウ</t>
    </rPh>
    <rPh sb="2" eb="3">
      <t>イタ</t>
    </rPh>
    <phoneticPr fontId="12"/>
  </si>
  <si>
    <t>アーチ（天端）</t>
    <rPh sb="4" eb="5">
      <t>テン</t>
    </rPh>
    <rPh sb="5" eb="6">
      <t>タン</t>
    </rPh>
    <phoneticPr fontId="12"/>
  </si>
  <si>
    <t>漏水</t>
    <rPh sb="0" eb="2">
      <t>ロウスイ</t>
    </rPh>
    <phoneticPr fontId="12"/>
  </si>
  <si>
    <t>鋼材腐食</t>
  </si>
  <si>
    <t>Ⅱb</t>
    <phoneticPr fontId="12"/>
  </si>
  <si>
    <t>Ⅲ</t>
    <phoneticPr fontId="12"/>
  </si>
  <si>
    <t>継続</t>
    <rPh sb="0" eb="2">
      <t>ケイゾク</t>
    </rPh>
    <phoneticPr fontId="12"/>
  </si>
  <si>
    <t>天井板</t>
    <rPh sb="0" eb="2">
      <t>テンジョウ</t>
    </rPh>
    <rPh sb="2" eb="3">
      <t>バン</t>
    </rPh>
    <phoneticPr fontId="12"/>
  </si>
  <si>
    <t>アーチ（全周）</t>
    <rPh sb="4" eb="6">
      <t>ゼンシュウ</t>
    </rPh>
    <phoneticPr fontId="12"/>
  </si>
  <si>
    <t>変形・移動</t>
  </si>
  <si>
    <t>Ⅳ</t>
    <phoneticPr fontId="12"/>
  </si>
  <si>
    <t>路面</t>
    <rPh sb="0" eb="2">
      <t>ロメン</t>
    </rPh>
    <phoneticPr fontId="12"/>
  </si>
  <si>
    <t>側壁（右側）</t>
    <rPh sb="0" eb="2">
      <t>ソクヘキ</t>
    </rPh>
    <rPh sb="3" eb="5">
      <t>ミギガワ</t>
    </rPh>
    <phoneticPr fontId="12"/>
  </si>
  <si>
    <t>沈下</t>
  </si>
  <si>
    <t>－</t>
    <phoneticPr fontId="12"/>
  </si>
  <si>
    <t>側壁（左側）</t>
    <rPh sb="0" eb="2">
      <t>ソクヘキ</t>
    </rPh>
    <rPh sb="3" eb="5">
      <t>ヒダリガワ</t>
    </rPh>
    <phoneticPr fontId="12"/>
  </si>
  <si>
    <t>隆起</t>
  </si>
  <si>
    <t>横断目地（右側）</t>
    <rPh sb="0" eb="2">
      <t>オウダン</t>
    </rPh>
    <rPh sb="2" eb="4">
      <t>メジ</t>
    </rPh>
    <rPh sb="5" eb="7">
      <t>ミギガワ</t>
    </rPh>
    <phoneticPr fontId="12"/>
  </si>
  <si>
    <t>巻厚の不足または減少、背面空洞</t>
  </si>
  <si>
    <t>横断目地（左側）</t>
    <rPh sb="0" eb="2">
      <t>オウダン</t>
    </rPh>
    <rPh sb="2" eb="4">
      <t>メジ</t>
    </rPh>
    <rPh sb="5" eb="7">
      <t>ヒダリガワ</t>
    </rPh>
    <phoneticPr fontId="12"/>
  </si>
  <si>
    <t>補修・補強材の破損</t>
  </si>
  <si>
    <t>横断目地（天端）</t>
    <rPh sb="0" eb="2">
      <t>オウダン</t>
    </rPh>
    <rPh sb="2" eb="4">
      <t>メジ</t>
    </rPh>
    <rPh sb="5" eb="6">
      <t>テン</t>
    </rPh>
    <rPh sb="6" eb="7">
      <t>タン</t>
    </rPh>
    <phoneticPr fontId="12"/>
  </si>
  <si>
    <t>漏水</t>
  </si>
  <si>
    <t>横断目地（全周）</t>
    <rPh sb="0" eb="2">
      <t>オウダン</t>
    </rPh>
    <rPh sb="2" eb="4">
      <t>メジ</t>
    </rPh>
    <rPh sb="5" eb="7">
      <t>ゼンシュウ</t>
    </rPh>
    <phoneticPr fontId="12"/>
  </si>
  <si>
    <t>滞水</t>
  </si>
  <si>
    <t>水平打ち継ぎ目（右側）</t>
    <rPh sb="0" eb="2">
      <t>スイヘイ</t>
    </rPh>
    <rPh sb="2" eb="3">
      <t>ウ</t>
    </rPh>
    <rPh sb="4" eb="5">
      <t>ツ</t>
    </rPh>
    <rPh sb="6" eb="7">
      <t>メ</t>
    </rPh>
    <rPh sb="8" eb="10">
      <t>ミギガワ</t>
    </rPh>
    <phoneticPr fontId="12"/>
  </si>
  <si>
    <t>土砂流出</t>
  </si>
  <si>
    <t>水平打ち継ぎ目（左側）</t>
    <rPh sb="0" eb="2">
      <t>スイヘイ</t>
    </rPh>
    <rPh sb="2" eb="3">
      <t>ウ</t>
    </rPh>
    <rPh sb="4" eb="5">
      <t>ツ</t>
    </rPh>
    <rPh sb="6" eb="7">
      <t>メ</t>
    </rPh>
    <rPh sb="8" eb="10">
      <t>ヒダリガワ</t>
    </rPh>
    <phoneticPr fontId="12"/>
  </si>
  <si>
    <t>その他</t>
  </si>
  <si>
    <t>面壁・妻壁等</t>
    <rPh sb="0" eb="2">
      <t>メンペキ</t>
    </rPh>
    <rPh sb="3" eb="4">
      <t>ツマ</t>
    </rPh>
    <rPh sb="4" eb="5">
      <t>カベ</t>
    </rPh>
    <rPh sb="5" eb="6">
      <t>トウ</t>
    </rPh>
    <phoneticPr fontId="12"/>
  </si>
  <si>
    <t>側壁</t>
    <rPh sb="0" eb="2">
      <t>ソクヘキ</t>
    </rPh>
    <phoneticPr fontId="12"/>
  </si>
  <si>
    <t>車道側</t>
    <rPh sb="0" eb="2">
      <t>シャドウ</t>
    </rPh>
    <rPh sb="2" eb="3">
      <t>ガワ</t>
    </rPh>
    <phoneticPr fontId="12"/>
  </si>
  <si>
    <t>ダクト側</t>
    <rPh sb="3" eb="4">
      <t>ガワ</t>
    </rPh>
    <phoneticPr fontId="12"/>
  </si>
  <si>
    <t>車道</t>
    <rPh sb="0" eb="2">
      <t>シャドウ</t>
    </rPh>
    <phoneticPr fontId="12"/>
  </si>
  <si>
    <t>歩道</t>
    <rPh sb="0" eb="2">
      <t>ホドウ</t>
    </rPh>
    <phoneticPr fontId="12"/>
  </si>
  <si>
    <t>監査歩路</t>
    <rPh sb="0" eb="2">
      <t>カンサ</t>
    </rPh>
    <rPh sb="2" eb="3">
      <t>ホ</t>
    </rPh>
    <rPh sb="3" eb="4">
      <t>ロ</t>
    </rPh>
    <phoneticPr fontId="12"/>
  </si>
  <si>
    <t>側溝</t>
    <rPh sb="0" eb="2">
      <t>ソッコウ</t>
    </rPh>
    <phoneticPr fontId="12"/>
  </si>
  <si>
    <t>様式C-1-2（附属物）、D-1-2</t>
    <rPh sb="0" eb="2">
      <t>ヨウシキ</t>
    </rPh>
    <rPh sb="8" eb="10">
      <t>フゾク</t>
    </rPh>
    <rPh sb="10" eb="11">
      <t>ブツ</t>
    </rPh>
    <phoneticPr fontId="12"/>
  </si>
  <si>
    <t>施設の内訳</t>
    <rPh sb="0" eb="2">
      <t>シセツ</t>
    </rPh>
    <rPh sb="3" eb="5">
      <t>ウチワケ</t>
    </rPh>
    <phoneticPr fontId="12"/>
  </si>
  <si>
    <t>部位区分</t>
    <rPh sb="0" eb="2">
      <t>ブイ</t>
    </rPh>
    <rPh sb="2" eb="4">
      <t>クブン</t>
    </rPh>
    <phoneticPr fontId="12"/>
  </si>
  <si>
    <t>異常の種類</t>
    <rPh sb="0" eb="2">
      <t>イジョウ</t>
    </rPh>
    <rPh sb="3" eb="5">
      <t>シュルイ</t>
    </rPh>
    <phoneticPr fontId="12"/>
  </si>
  <si>
    <t xml:space="preserve">異常判定区分 </t>
    <rPh sb="0" eb="2">
      <t>イジョウ</t>
    </rPh>
    <rPh sb="2" eb="4">
      <t>ハンテイ</t>
    </rPh>
    <rPh sb="4" eb="6">
      <t>クブン</t>
    </rPh>
    <phoneticPr fontId="12"/>
  </si>
  <si>
    <t>実施有無</t>
    <rPh sb="0" eb="2">
      <t>ジッシ</t>
    </rPh>
    <rPh sb="2" eb="4">
      <t>ウム</t>
    </rPh>
    <phoneticPr fontId="12"/>
  </si>
  <si>
    <t>照明施設</t>
    <rPh sb="0" eb="2">
      <t>ショウメイ</t>
    </rPh>
    <rPh sb="2" eb="4">
      <t>シセツ</t>
    </rPh>
    <phoneticPr fontId="12"/>
  </si>
  <si>
    <t>灯具</t>
    <rPh sb="0" eb="2">
      <t>トウグ</t>
    </rPh>
    <phoneticPr fontId="12"/>
  </si>
  <si>
    <t>附属物本体</t>
    <rPh sb="0" eb="2">
      <t>フゾク</t>
    </rPh>
    <rPh sb="2" eb="3">
      <t>ブツ</t>
    </rPh>
    <rPh sb="3" eb="5">
      <t>ホンタイ</t>
    </rPh>
    <phoneticPr fontId="12"/>
  </si>
  <si>
    <t>破断</t>
  </si>
  <si>
    <t>○</t>
    <phoneticPr fontId="12"/>
  </si>
  <si>
    <t>換気施設</t>
    <rPh sb="0" eb="2">
      <t>カンキ</t>
    </rPh>
    <rPh sb="2" eb="4">
      <t>シセツ</t>
    </rPh>
    <phoneticPr fontId="12"/>
  </si>
  <si>
    <t>ケーブル本体</t>
    <rPh sb="4" eb="6">
      <t>ホンタイ</t>
    </rPh>
    <phoneticPr fontId="12"/>
  </si>
  <si>
    <t>取付部材</t>
    <rPh sb="0" eb="1">
      <t>ト</t>
    </rPh>
    <rPh sb="1" eb="2">
      <t>ツ</t>
    </rPh>
    <rPh sb="2" eb="4">
      <t>ブザイ</t>
    </rPh>
    <phoneticPr fontId="12"/>
  </si>
  <si>
    <t>緩み、脱落</t>
  </si>
  <si>
    <t>×</t>
    <phoneticPr fontId="12"/>
  </si>
  <si>
    <t>非常用施設</t>
    <rPh sb="0" eb="3">
      <t>ヒジョウヨウ</t>
    </rPh>
    <rPh sb="3" eb="5">
      <t>シセツ</t>
    </rPh>
    <phoneticPr fontId="12"/>
  </si>
  <si>
    <t>ケーブル本体以外</t>
    <rPh sb="4" eb="6">
      <t>ホンタイ</t>
    </rPh>
    <rPh sb="6" eb="8">
      <t>イガイ</t>
    </rPh>
    <phoneticPr fontId="12"/>
  </si>
  <si>
    <t>ボルト・ナット，アンカー類</t>
    <phoneticPr fontId="12"/>
  </si>
  <si>
    <t>亀裂</t>
  </si>
  <si>
    <t>その他施設</t>
    <rPh sb="2" eb="3">
      <t>タ</t>
    </rPh>
    <rPh sb="3" eb="5">
      <t>シセツ</t>
    </rPh>
    <phoneticPr fontId="12"/>
  </si>
  <si>
    <t>腐食</t>
  </si>
  <si>
    <t>ジェットファン</t>
    <phoneticPr fontId="12"/>
  </si>
  <si>
    <t>変形，欠損</t>
  </si>
  <si>
    <t>VI計</t>
    <rPh sb="2" eb="3">
      <t>ケイ</t>
    </rPh>
    <phoneticPr fontId="12"/>
  </si>
  <si>
    <t>がたつき</t>
  </si>
  <si>
    <t>CO計</t>
    <rPh sb="2" eb="3">
      <t>ケイ</t>
    </rPh>
    <phoneticPr fontId="12"/>
  </si>
  <si>
    <t>風向風速計</t>
    <rPh sb="0" eb="2">
      <t>フウコウ</t>
    </rPh>
    <rPh sb="2" eb="5">
      <t>フウソクケイ</t>
    </rPh>
    <phoneticPr fontId="12"/>
  </si>
  <si>
    <t>点 滅 灯</t>
    <phoneticPr fontId="12"/>
  </si>
  <si>
    <t>音信号発生器</t>
  </si>
  <si>
    <t>誘導表示施設</t>
  </si>
  <si>
    <t>標識</t>
  </si>
  <si>
    <t>天井板取付部材</t>
  </si>
  <si>
    <t>内装板取付部材</t>
  </si>
  <si>
    <t>吸音板取付部材</t>
  </si>
  <si>
    <t>末尾の連番の形式例</t>
    <rPh sb="0" eb="2">
      <t>マツビ</t>
    </rPh>
    <rPh sb="3" eb="5">
      <t>レンバン</t>
    </rPh>
    <rPh sb="6" eb="8">
      <t>ケイシキ</t>
    </rPh>
    <rPh sb="8" eb="9">
      <t>レイ</t>
    </rPh>
    <phoneticPr fontId="12"/>
  </si>
  <si>
    <t>　様式B(1)　様式B(2)　様式B(3)</t>
    <phoneticPr fontId="12"/>
  </si>
  <si>
    <t>　様式B_001　様式B_002　様式B_003</t>
    <phoneticPr fontId="12"/>
  </si>
  <si>
    <t>　様式B_P001　様式B_P002　様式B_P003</t>
    <phoneticPr fontId="12"/>
  </si>
  <si>
    <r>
      <t xml:space="preserve">　　　例）うき，はく離（閉合ひび割れ）：変状範囲を包括する寸法（L×W）
　　　　　うき，はく離（ひび割れ沿い）：打音異常箇所を包括する寸法（L×W）
</t>
    </r>
    <r>
      <rPr>
        <sz val="11"/>
        <color theme="1"/>
        <rFont val="ＭＳ Ｐゴシック"/>
        <family val="3"/>
        <charset val="128"/>
        <scheme val="minor"/>
      </rPr>
      <t xml:space="preserve">　　　　　ひび割れ：長さ（L）×幅 </t>
    </r>
    <r>
      <rPr>
        <vertAlign val="superscript"/>
        <sz val="11"/>
        <color theme="1"/>
        <rFont val="ＭＳ Ｐゴシック"/>
        <family val="3"/>
        <charset val="128"/>
        <scheme val="minor"/>
      </rPr>
      <t>*</t>
    </r>
    <r>
      <rPr>
        <sz val="11"/>
        <color theme="1"/>
        <rFont val="ＭＳ Ｐゴシック"/>
        <family val="3"/>
        <charset val="128"/>
        <scheme val="minor"/>
      </rPr>
      <t xml:space="preserve"> (W=0.1m：一律）を面積として記録する。
　　　　　*ここでいう幅は実測幅ではなく便宜上一律に0.1mとする。
　　　　　※ただし，密集したひび割れの場合は，密集した範囲を面積として記載する。
　　　　　鋼材腐食（鉄筋腐食）：一括した対策が適当と考えられる範囲を包括する寸法（L×W）
</t>
    </r>
    <rPh sb="3" eb="4">
      <t>レイ</t>
    </rPh>
    <phoneticPr fontId="12"/>
  </si>
  <si>
    <r>
      <t>注2）材料劣化による</t>
    </r>
    <r>
      <rPr>
        <sz val="11"/>
        <color theme="1"/>
        <rFont val="ＭＳ Ｐゴシック"/>
        <family val="3"/>
        <charset val="128"/>
        <scheme val="minor"/>
      </rPr>
      <t>変状：材質劣化による変状を包括する面積を記録する。</t>
    </r>
    <rPh sb="0" eb="1">
      <t>チュウ</t>
    </rPh>
    <rPh sb="3" eb="7">
      <t>ザイリョウレッカ</t>
    </rPh>
    <rPh sb="10" eb="12">
      <t>ヘンジョウ</t>
    </rPh>
    <phoneticPr fontId="12"/>
  </si>
  <si>
    <t>※緯度・経度については、十進緯度経度小数第５位で記入すること。</t>
    <phoneticPr fontId="7"/>
  </si>
  <si>
    <t>定期点検結果</t>
  </si>
  <si>
    <t>■トンネル台帳  トンネル諸元、非常用施設諸元　【様式A-1】</t>
  </si>
  <si>
    <t>施設ID</t>
  </si>
  <si>
    <t>33.98392,132.19256</t>
  </si>
  <si>
    <t>フリガナ</t>
  </si>
  <si>
    <t>イワオノタキトンネル</t>
  </si>
  <si>
    <t>路線名</t>
  </si>
  <si>
    <t>管理者名</t>
  </si>
  <si>
    <t>柳井土木建築事務所</t>
  </si>
  <si>
    <t>二次</t>
  </si>
  <si>
    <t>名　称</t>
  </si>
  <si>
    <t>岩尾の滝トンネル</t>
  </si>
  <si>
    <t>有</t>
  </si>
  <si>
    <t>所在地</t>
  </si>
  <si>
    <t>自</t>
  </si>
  <si>
    <t>作成者</t>
  </si>
  <si>
    <t>株式会社 長大
鷲尾 寛</t>
  </si>
  <si>
    <t>作成年月日</t>
  </si>
  <si>
    <t>トンネル延長</t>
  </si>
  <si>
    <t>L=</t>
  </si>
  <si>
    <t>ｍ</t>
  </si>
  <si>
    <t>至</t>
  </si>
  <si>
    <t>ﾄﾝﾈﾙの分類</t>
  </si>
  <si>
    <t>陸上トンネル（掘進工法）</t>
  </si>
  <si>
    <t>起点</t>
  </si>
  <si>
    <t>緯度</t>
  </si>
  <si>
    <t>完成年月日</t>
  </si>
  <si>
    <t>1993年</t>
  </si>
  <si>
    <t>舗装</t>
  </si>
  <si>
    <t>種　別</t>
  </si>
  <si>
    <t>コンクリート系</t>
  </si>
  <si>
    <t>トンネル非常用施設</t>
  </si>
  <si>
    <t>施設の内訳</t>
  </si>
  <si>
    <t>種別・方式</t>
  </si>
  <si>
    <t>型式</t>
  </si>
  <si>
    <t>個数</t>
  </si>
  <si>
    <t>更新年度</t>
  </si>
  <si>
    <t>経度</t>
  </si>
  <si>
    <t>供用年月日</t>
  </si>
  <si>
    <t>厚　さ</t>
  </si>
  <si>
    <t>終点</t>
  </si>
  <si>
    <t>トンネル等級</t>
  </si>
  <si>
    <t>面　積</t>
  </si>
  <si>
    <t>内装種類</t>
  </si>
  <si>
    <t>更新年次</t>
  </si>
  <si>
    <t>一般有料区分</t>
  </si>
  <si>
    <t>一般</t>
  </si>
  <si>
    <t>天井板種類</t>
  </si>
  <si>
    <t>排水</t>
  </si>
  <si>
    <t>土かぶり</t>
  </si>
  <si>
    <t>坑門</t>
  </si>
  <si>
    <t>形式</t>
  </si>
  <si>
    <t>面壁型</t>
  </si>
  <si>
    <t>内空断面積</t>
  </si>
  <si>
    <t>延長</t>
  </si>
  <si>
    <t>施設</t>
  </si>
  <si>
    <t>交 通 量</t>
  </si>
  <si>
    <t>道路附属物等</t>
  </si>
  <si>
    <t>照明</t>
  </si>
  <si>
    <t>LED</t>
  </si>
  <si>
    <t>道 路 幅</t>
  </si>
  <si>
    <t>換気</t>
  </si>
  <si>
    <t>自然換気</t>
  </si>
  <si>
    <t>幅　員</t>
  </si>
  <si>
    <t>車 道 幅</t>
  </si>
  <si>
    <t>竣工巻厚</t>
  </si>
  <si>
    <t>アーチ</t>
  </si>
  <si>
    <t>cm</t>
  </si>
  <si>
    <t>側　壁</t>
  </si>
  <si>
    <t>警報表示板</t>
  </si>
  <si>
    <t>歩道等幅</t>
  </si>
  <si>
    <t>吸音板</t>
  </si>
  <si>
    <t>高さ</t>
  </si>
  <si>
    <t>建築限界高</t>
  </si>
  <si>
    <t>インバート</t>
  </si>
  <si>
    <t>中央高</t>
  </si>
  <si>
    <t>半径</t>
  </si>
  <si>
    <t>有効高</t>
  </si>
  <si>
    <t>縦断勾配</t>
  </si>
  <si>
    <t>線　形</t>
  </si>
  <si>
    <t>直線区間長</t>
  </si>
  <si>
    <t>占用物件</t>
  </si>
  <si>
    <t>種　類</t>
  </si>
  <si>
    <t>寸　法</t>
  </si>
  <si>
    <t>非常用施設
関連設備</t>
  </si>
  <si>
    <t>予備発電設備</t>
  </si>
  <si>
    <t>曲線区間</t>
  </si>
  <si>
    <t>区間長</t>
  </si>
  <si>
    <t>起点側ｸﾛｿｲﾄﾞ</t>
  </si>
  <si>
    <t>曲線半径</t>
  </si>
  <si>
    <t>終点側ｸﾛｿｲﾄﾞ</t>
  </si>
  <si>
    <t>非常駐車帯</t>
  </si>
  <si>
    <t>山岳トンネル工法（NATM）</t>
  </si>
  <si>
    <t>方向転換所</t>
  </si>
  <si>
    <t>PS</t>
  </si>
  <si>
    <t>0</t>
  </si>
  <si>
    <t>○</t>
  </si>
  <si>
    <t>S001</t>
  </si>
  <si>
    <t>S002</t>
  </si>
  <si>
    <t>S003</t>
  </si>
  <si>
    <t>S004</t>
  </si>
  <si>
    <t>S005</t>
  </si>
  <si>
    <t>S006</t>
  </si>
  <si>
    <t>S007</t>
  </si>
  <si>
    <t>S008</t>
  </si>
  <si>
    <t>S009</t>
  </si>
  <si>
    <t>S010</t>
  </si>
  <si>
    <t>S011</t>
  </si>
  <si>
    <t>S012</t>
  </si>
  <si>
    <t>S013</t>
  </si>
  <si>
    <t>S014</t>
  </si>
  <si>
    <t>S015</t>
  </si>
  <si>
    <t>S016</t>
  </si>
  <si>
    <t>S017</t>
  </si>
  <si>
    <t>S018</t>
  </si>
  <si>
    <t>S019</t>
  </si>
  <si>
    <t>S020</t>
  </si>
  <si>
    <t>S021</t>
  </si>
  <si>
    <t>S022</t>
  </si>
  <si>
    <t>PE</t>
  </si>
  <si>
    <t>■定期点検記録様式　トンネル変状・異常箇所写真位置図　【様式B】</t>
  </si>
  <si>
    <t>定期点検年月日</t>
  </si>
  <si>
    <t>国道437号線</t>
  </si>
  <si>
    <t>定期点検実施者</t>
  </si>
  <si>
    <t>株式会社 長大</t>
  </si>
  <si>
    <t>鷲尾 寛</t>
  </si>
  <si>
    <t>山口県柳井市大畠地先</t>
  </si>
  <si>
    <t>自専道
or
一般道</t>
  </si>
  <si>
    <t>一般道</t>
  </si>
  <si>
    <t>建設年度</t>
  </si>
  <si>
    <t>幅員</t>
  </si>
  <si>
    <t>トンネル毎
の健全性の
診断の区分</t>
  </si>
  <si>
    <t>Ⅱ</t>
  </si>
  <si>
    <t>変状・異常
箇所数合計</t>
  </si>
  <si>
    <t>トンネル本体工</t>
  </si>
  <si>
    <t>材質劣化</t>
  </si>
  <si>
    <t>Ⅲ</t>
  </si>
  <si>
    <t>Ⅳ</t>
  </si>
  <si>
    <t>附属物等
の取付状態</t>
  </si>
  <si>
    <t>◯
（応急措置後)</t>
  </si>
  <si>
    <t>✕</t>
  </si>
  <si>
    <t>外力</t>
  </si>
  <si>
    <t>名  称</t>
  </si>
  <si>
    <t>面壁・妻壁等</t>
  </si>
  <si>
    <t>－</t>
  </si>
  <si>
    <t>Ⅰ</t>
  </si>
  <si>
    <t>否</t>
  </si>
  <si>
    <t>済</t>
  </si>
  <si>
    <t>除草を実施</t>
  </si>
  <si>
    <t>覆工</t>
  </si>
  <si>
    <t>横断目地（天端）</t>
  </si>
  <si>
    <t>0.03m2</t>
  </si>
  <si>
    <t>Ⅱb</t>
  </si>
  <si>
    <t>要監視</t>
  </si>
  <si>
    <t>監視</t>
  </si>
  <si>
    <t>アーチ（天端）</t>
  </si>
  <si>
    <t>はく落防止対策工を実施</t>
  </si>
  <si>
    <t>アーチ（右側）</t>
  </si>
  <si>
    <t>横断目地（左側）</t>
  </si>
  <si>
    <t>0.45m2</t>
  </si>
  <si>
    <t>継続</t>
  </si>
  <si>
    <t>監視(日常巡視)</t>
  </si>
  <si>
    <t>路面</t>
  </si>
  <si>
    <t>車道</t>
  </si>
  <si>
    <t>0.01m2</t>
  </si>
  <si>
    <t>0.05m2</t>
  </si>
  <si>
    <t>側壁（右側）</t>
  </si>
  <si>
    <t>0.02m2</t>
  </si>
  <si>
    <t>0.30m2</t>
  </si>
  <si>
    <t>横断目地（右側）</t>
  </si>
  <si>
    <t>9.98m2</t>
  </si>
  <si>
    <t>W=0.6～0.3mm</t>
  </si>
  <si>
    <t>10.38m2</t>
  </si>
  <si>
    <t>W=1.0mm,0.5mm,0.4mm</t>
  </si>
  <si>
    <t>1.28m2</t>
  </si>
  <si>
    <t>Ⅱa</t>
  </si>
  <si>
    <t>要対策</t>
  </si>
  <si>
    <t>はく落防止対策工</t>
  </si>
  <si>
    <t>0.09m2</t>
  </si>
  <si>
    <t>0.55m2</t>
  </si>
  <si>
    <t>0.06m2</t>
  </si>
  <si>
    <t>アーチ（左側）</t>
  </si>
  <si>
    <t>0.12m2</t>
  </si>
  <si>
    <t>0.07m2</t>
  </si>
  <si>
    <t>0.24m2</t>
  </si>
  <si>
    <t>照明施設</t>
  </si>
  <si>
    <t>ケーブル類</t>
  </si>
  <si>
    <t>ボルト・ナット，アンカー類</t>
  </si>
  <si>
    <t>1箇所</t>
  </si>
  <si>
    <t>×</t>
  </si>
  <si>
    <t>再設置</t>
  </si>
  <si>
    <t>■定期点検記録様式　変状写真台帳【様式D-1-1】</t>
  </si>
  <si>
    <t>路 線 名</t>
  </si>
  <si>
    <t>写真
番号</t>
  </si>
  <si>
    <t>覆工スパン
番号</t>
  </si>
  <si>
    <t>変状番号</t>
  </si>
  <si>
    <t>変状
部位</t>
  </si>
  <si>
    <t>対象箇所</t>
  </si>
  <si>
    <t>対策
区分</t>
  </si>
  <si>
    <t>応急措置前</t>
  </si>
  <si>
    <t>応急措置後</t>
  </si>
  <si>
    <t>前回変状の発生範囲及び規模</t>
  </si>
  <si>
    <t>除草済み (判定Ⅰ)</t>
  </si>
  <si>
    <t>変状の発生範囲及び規模</t>
  </si>
  <si>
    <t>0.03m2(0.60m×0.05m、D=30mm)</t>
  </si>
  <si>
    <t>補修跡 (判定Ⅰ)</t>
  </si>
  <si>
    <t>実施状況（実施日）</t>
  </si>
  <si>
    <t>対策履歴</t>
  </si>
  <si>
    <t xml:space="preserve">面壁に植生(除草済み)。現状で利用者被害がないと判断しⅠ判定とした。 </t>
  </si>
  <si>
    <t>メモ</t>
  </si>
  <si>
    <t>横断目地部(天端)に豆板(補修箇所の劣化)。現状で利用者被害の可能性は低いため、監視にとどめる。 ※打音異常無し</t>
  </si>
  <si>
    <t>不明</t>
  </si>
  <si>
    <t xml:space="preserve">アーチ部(天端)に補修跡(FRPメッシュ工)。対策箇所に劣化・損傷はみられない。現状で利用者被害がないと判断しⅠ判定とした。 </t>
  </si>
  <si>
    <t xml:space="preserve">アーチ部(右側)に補修跡(炭素繊維シート)。対策箇所に劣化・損傷はみられない。現状で利用者被害がないと判断しⅠ判定とした。 </t>
  </si>
  <si>
    <t>0.45m2(0.90m×0.50m)</t>
  </si>
  <si>
    <t>規模記載なし (判定Ⅱb)</t>
  </si>
  <si>
    <t>0.01m2(0.20m×0.05m)</t>
  </si>
  <si>
    <t>0.20m×0.03m (判定Ⅱb)</t>
  </si>
  <si>
    <t xml:space="preserve">横断目地部(側壁左側)に漏水跡。現状で利用者被害の可能性は低いため、監視にとどめる。 </t>
  </si>
  <si>
    <t>車道目地部の目地部にうき。現状で利用者被害の可能性は低い。 ※打音異常無し</t>
  </si>
  <si>
    <t>0.05m2(0.90m×0.05m)</t>
  </si>
  <si>
    <t>今回新規変状</t>
  </si>
  <si>
    <t>0.02m2(0.30m×0.05m)</t>
  </si>
  <si>
    <t>横断目地部(天端)に豆板。新たに発生。現状で利用者被害の可能性は低いため、監視にとどめる。 ※打音異常無し</t>
  </si>
  <si>
    <t xml:space="preserve">側壁部(右側)に鋼材露出。前回調書記載なし。現状で利用者被害の可能性は低いため、監視にとどめる。 </t>
  </si>
  <si>
    <t>0.03m2(0.50m×0.05m)</t>
  </si>
  <si>
    <t>0.01m2(0.25m×0.05m)</t>
  </si>
  <si>
    <t>0.25m×0.03m (判定Ⅱb)</t>
  </si>
  <si>
    <t>車道目地部の目地部にうき。範囲拡大。現状で利用者被害の可能性は低い。 ※打音異常無し</t>
  </si>
  <si>
    <t xml:space="preserve">横断目地部(天端)に補修跡(FRPメッシュ工)。対策箇所に劣化・損傷はみられない。現状で利用者被害がないと判断しⅠ判定とした。 </t>
  </si>
  <si>
    <t>0.30m2(0.60m×0.50m)</t>
  </si>
  <si>
    <t>0.01m2(0.20m×0.05m、D=20mm)</t>
  </si>
  <si>
    <t>規模記載なし (判定Ⅰ)</t>
  </si>
  <si>
    <t>横断目地部(アーチ左側)にはく落。現状で利用者被害がないと判断しⅠ判定とした。 ※打音異常無し</t>
  </si>
  <si>
    <t>0.03m2(0.60m×0.05m、D=20mm)</t>
  </si>
  <si>
    <t>0.01m2(0.10m×0.05m、D=20mm)</t>
  </si>
  <si>
    <t>横断目地部(アーチ右側)にはく落。現状で利用者被害がないと判断しⅠ判定とした。 ※打音異常無し</t>
  </si>
  <si>
    <t>0.02m2(0.20m×0.10m、D=10mm)</t>
  </si>
  <si>
    <t>アーチ部(天端)にはく落(鋼材露出)。新たに発生。現状で利用者被害の可能性は低いため、監視にとどめる。 ※打音異常無し</t>
  </si>
  <si>
    <t>0.01m2(0.15m×0.05m)</t>
  </si>
  <si>
    <t>0.15m×0.03m (判定Ⅱb)</t>
  </si>
  <si>
    <t>車道目地部の目地部にうき。現状で利用者被害の可能性は低い。(前回S5-5) ※打音異常無し</t>
  </si>
  <si>
    <t>車道目地部の目地部にうき。現状で利用者被害の可能性は低い。(前回S5-6) ※打音異常無し</t>
  </si>
  <si>
    <t>0.01m2(0.20m×0.05m、D=100mm)</t>
  </si>
  <si>
    <t>9.98m2(4.75m×2.10m、幅0.4mm)</t>
  </si>
  <si>
    <t>W=0.6～0.3mm (判定Ⅱb)</t>
  </si>
  <si>
    <t>横断目地部(天端)にはく落。現状で利用者被害がないと判断しⅠ判定とした。 ※打音異常無し</t>
  </si>
  <si>
    <t>アーチ部(天端)に半月状のひび割れ。現状で利用者被害の可能性は低いため、監視にとどめる。 ※打音異常無し</t>
  </si>
  <si>
    <t>0.01m2(0.20m×0.05m、D=30mm)</t>
  </si>
  <si>
    <t>0.50m×0.03m (判定Ⅱb)</t>
  </si>
  <si>
    <t>0.01m2(0.10m×0.05m)</t>
  </si>
  <si>
    <t>横断目地部(側壁左側)にうき。新たに発生。現状で利用者被害の可能性は低いため、監視にとどめる。 ※打音異常無し</t>
  </si>
  <si>
    <t>10.38m2(8.65m×1.20m、幅0.7mm)</t>
  </si>
  <si>
    <t>W=1.0mm,0.5mm,0.4mm (判定Ⅱb)</t>
  </si>
  <si>
    <t>0.02m2(0.40m×0.05m)</t>
  </si>
  <si>
    <t>0.40m×0.03m (判定Ⅱb)</t>
  </si>
  <si>
    <t>1.28m2(2.55m×0.50m)</t>
  </si>
  <si>
    <t>0.01m2(0.05m×0.05m)</t>
  </si>
  <si>
    <t xml:space="preserve">横断目地部(アーチ左側)ににじみ。現状で利用者被害の可能性は低いため、監視にとどめる。 </t>
  </si>
  <si>
    <t xml:space="preserve">アーチ部(右側)に鋼材露出。新たに発生。現状で利用者被害の可能性は低いため、監視にとどめる。 </t>
  </si>
  <si>
    <t>0.30m×0.05m (判定Ⅱb)</t>
  </si>
  <si>
    <t>0.50m×0.05m (判定Ⅱb)</t>
  </si>
  <si>
    <t>横断目地部(側壁左側)にうき。現状で利用者被害の可能性は低いため、監視にとどめる。 ※打音異常無し</t>
  </si>
  <si>
    <t>横断目地部(アーチ左側)にうき。将来的に利用者に影響が及ぶ可能性があるため、重点的な監視及び計画的な対策を必要とする。 ※打音異常無し</t>
  </si>
  <si>
    <t>0.01m2(0.10m×0.05m、D=30mm)</t>
  </si>
  <si>
    <t>0.30m×0.03m (判定Ⅱb)</t>
  </si>
  <si>
    <t>横断目地部(アーチ左側)にうき(補修箇所の劣化)。将来的に利用者に影響が及ぶ可能性があるため、重点的な監視及び計画的な対策を必要とする。 ※打音異常無し</t>
  </si>
  <si>
    <t>横断目地部(アーチ左側)にうき。新たに発生。将来的に利用者に影響が及ぶ可能性があるため、重点的な監視及び計画的な対策を必要とする。 ※打音異常無し</t>
  </si>
  <si>
    <t>0.30m×0.04m (判定Ⅱb)</t>
  </si>
  <si>
    <t>0.09m2(1.70m×0.05m)</t>
  </si>
  <si>
    <t>0.02m2(0.40m×0.05m、D=20mm)</t>
  </si>
  <si>
    <t>0.03m2(0.60m×0.05m)</t>
  </si>
  <si>
    <t>0.60m×0.03m (判定Ⅱb)</t>
  </si>
  <si>
    <t>0.55m2(0.50m×1.10m)</t>
  </si>
  <si>
    <t>0.06m2(1.10m×0.05m)</t>
  </si>
  <si>
    <t>アーチ部(天端)に豆板。前回調書記載なし。現状で利用者被害の可能性は低いため、監視にとどめる。 ※打音異常無し</t>
  </si>
  <si>
    <t>0.01m2(0.10m×0.10m)</t>
  </si>
  <si>
    <t>0.01m2(0.10m×0.10m、D=20mm)</t>
  </si>
  <si>
    <t>0.12m2(1.20m×0.10m)</t>
  </si>
  <si>
    <t>0.20m×0.10m (判定Ⅱb)</t>
  </si>
  <si>
    <t>アーチ部(左側)にはく落。現状で利用者被害がないと判断しⅠ判定とした。 ※打音異常無し</t>
  </si>
  <si>
    <t>横断目地部(アーチ左側)にうき。範囲拡大。将来的に利用者に影響が及ぶ可能性があるため、重点的な監視及び計画的な対策を必要とする。 ※打音異常無し</t>
  </si>
  <si>
    <t>0.03m2(0.60m×0.05m、D=50mm)</t>
  </si>
  <si>
    <t xml:space="preserve">側壁部(右側)にひび割れ沿いの遊離石灰。現状で利用者被害の可能性は低いため、監視にとどめる。 </t>
  </si>
  <si>
    <t>0.10m×0.03m (判定Ⅱb)</t>
  </si>
  <si>
    <t>0.07m2(0.05m×1.40m)</t>
  </si>
  <si>
    <t>面壁に補修跡うき。新たに発生。将来的に利用者に影響が及ぶ可能性があるため、重点的な監視及び計画的な対策を必要とする。 ※打音異常無し</t>
  </si>
  <si>
    <t>0.24m2(0.60m×0.40m)</t>
  </si>
  <si>
    <t>アーチ部(左側)に補修跡うき。新たに発生。将来的に利用者に影響が及ぶ可能性があるため、重点的な監視及び計画的な対策を必要とする。 ※打音異常無し</t>
  </si>
  <si>
    <t>覆工スパン番号</t>
  </si>
  <si>
    <t>異常番号</t>
  </si>
  <si>
    <t>異常の種類</t>
  </si>
  <si>
    <t>異常判定区分</t>
  </si>
  <si>
    <t>ケーブルフックアンカー部緩み脱落(撤去)</t>
  </si>
  <si>
    <t>【健全性判定集計表】</t>
  </si>
  <si>
    <t>スパン番号</t>
  </si>
  <si>
    <t>スパン長</t>
  </si>
  <si>
    <t>前回定期点検時の判定</t>
  </si>
  <si>
    <t>応急措置前の判定</t>
  </si>
  <si>
    <t>集計
判定
診断</t>
  </si>
  <si>
    <t>変状の発生規模合計(㎡)</t>
  </si>
  <si>
    <t>覆工スパン単位の
健全性の
診断の区分</t>
  </si>
  <si>
    <t>対策区分の
判定結果</t>
  </si>
  <si>
    <t>対策区分毎の変状数注3</t>
  </si>
  <si>
    <t>定期点検
年月日</t>
  </si>
  <si>
    <t>【覆工スパン毎の変状数,  変状規模】</t>
  </si>
  <si>
    <t>覆工スパン</t>
  </si>
  <si>
    <t>変    状    数</t>
  </si>
  <si>
    <t>変    状    規    模</t>
  </si>
  <si>
    <t>番号</t>
  </si>
  <si>
    <t>延長
（ｍ）</t>
  </si>
  <si>
    <t>健全性の診断の
区分</t>
  </si>
  <si>
    <t>対策区分の判定注1</t>
  </si>
  <si>
    <t>覆工スパン長（ｍ）</t>
  </si>
  <si>
    <t>変状の発生範囲の規模（㎡）</t>
  </si>
  <si>
    <t xml:space="preserve">外力 </t>
  </si>
  <si>
    <t>外力 注2</t>
  </si>
  <si>
    <t>■定期点検記録様式　近接目視による状態の把握が不可能な箇所　【様式E】</t>
  </si>
  <si>
    <t>■定期点検記録様式　健全性の診断の区分に関する所見【様式G】</t>
  </si>
  <si>
    <t>対策区分毎の
変状の有無</t>
    <rPh sb="0" eb="2">
      <t>タイサク</t>
    </rPh>
    <rPh sb="2" eb="4">
      <t>クブン</t>
    </rPh>
    <rPh sb="4" eb="5">
      <t>ゴト</t>
    </rPh>
    <rPh sb="7" eb="9">
      <t>ヘンジョウ</t>
    </rPh>
    <rPh sb="10" eb="12">
      <t>ウム</t>
    </rPh>
    <phoneticPr fontId="11"/>
  </si>
  <si>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11"/>
  </si>
  <si>
    <r>
      <t>備考</t>
    </r>
    <r>
      <rPr>
        <vertAlign val="superscript"/>
        <sz val="9"/>
        <rFont val="HGSｺﾞｼｯｸM"/>
        <family val="3"/>
        <charset val="128"/>
      </rPr>
      <t>注2</t>
    </r>
    <rPh sb="0" eb="2">
      <t>ビコウ</t>
    </rPh>
    <rPh sb="2" eb="3">
      <t>チュウ</t>
    </rPh>
    <phoneticPr fontId="11"/>
  </si>
  <si>
    <r>
      <t>外力</t>
    </r>
    <r>
      <rPr>
        <vertAlign val="superscript"/>
        <sz val="9"/>
        <rFont val="HGSｺﾞｼｯｸM"/>
        <family val="3"/>
        <charset val="128"/>
      </rPr>
      <t>注1</t>
    </r>
    <rPh sb="0" eb="2">
      <t>ガイリョク</t>
    </rPh>
    <rPh sb="2" eb="3">
      <t>チュウ</t>
    </rPh>
    <phoneticPr fontId="11"/>
  </si>
  <si>
    <r>
      <t>材質劣化</t>
    </r>
    <r>
      <rPr>
        <vertAlign val="superscript"/>
        <sz val="9"/>
        <rFont val="HGSｺﾞｼｯｸM"/>
        <family val="3"/>
        <charset val="128"/>
      </rPr>
      <t>注1</t>
    </r>
    <rPh sb="0" eb="2">
      <t>ザイシツ</t>
    </rPh>
    <rPh sb="2" eb="4">
      <t>レッカ</t>
    </rPh>
    <rPh sb="4" eb="5">
      <t>チュウ</t>
    </rPh>
    <phoneticPr fontId="11"/>
  </si>
  <si>
    <r>
      <t>漏水</t>
    </r>
    <r>
      <rPr>
        <vertAlign val="superscript"/>
        <sz val="9"/>
        <rFont val="HGSｺﾞｼｯｸM"/>
        <family val="3"/>
        <charset val="128"/>
      </rPr>
      <t>注1</t>
    </r>
    <rPh sb="0" eb="2">
      <t>ロウスイ</t>
    </rPh>
    <rPh sb="2" eb="3">
      <t>チュウ</t>
    </rPh>
    <phoneticPr fontId="11"/>
  </si>
  <si>
    <t>Ⅳ</t>
    <phoneticPr fontId="11"/>
  </si>
  <si>
    <t>Ⅲ</t>
    <phoneticPr fontId="11"/>
  </si>
  <si>
    <t>Ⅱa</t>
    <phoneticPr fontId="11"/>
  </si>
  <si>
    <t>Ⅱb</t>
    <phoneticPr fontId="11"/>
  </si>
  <si>
    <t>一般国道437号</t>
    <phoneticPr fontId="12"/>
  </si>
  <si>
    <t>山口県柳井市神代</t>
    <phoneticPr fontId="12"/>
  </si>
  <si>
    <t>内装なし</t>
    <rPh sb="0" eb="2">
      <t>ナイソウ</t>
    </rPh>
    <phoneticPr fontId="12"/>
  </si>
  <si>
    <r>
      <t xml:space="preserve">【概要】本トンネルの健全性の診断の区分は、予防保全の観点からⅡa判定とする。
</t>
    </r>
    <r>
      <rPr>
        <u/>
        <sz val="16"/>
        <rFont val="HGSｺﾞｼｯｸM"/>
        <family val="3"/>
        <charset val="128"/>
      </rPr>
      <t>1)　変状・異常の内容とそれが確認された部材・部位（客観的事実）</t>
    </r>
    <r>
      <rPr>
        <sz val="16"/>
        <rFont val="HGSｺﾞｼｯｸM"/>
        <family val="3"/>
        <charset val="128"/>
      </rPr>
      <t xml:space="preserve">
・点検で確認された変状は、覆工（アーチ、横断目地）のうき（Ⅱa判定）・豆板（Ⅱb判定）、半月状のひび割れ（Ⅱb判定）、鋼材露出（Ⅱb判定）、横断目地沿いの漏水（Ⅱb判定）であった。
</t>
    </r>
    <r>
      <rPr>
        <sz val="16"/>
        <color theme="1"/>
        <rFont val="HGSｺﾞｼｯｸM"/>
        <family val="3"/>
        <charset val="128"/>
      </rPr>
      <t xml:space="preserve">・うきや豆板について、進行性が認められないことや利用者被害の可能性が低いことからⅡb判定とし、監視を行う。
</t>
    </r>
    <r>
      <rPr>
        <sz val="16"/>
        <rFont val="HGSｺﾞｼｯｸM"/>
        <family val="3"/>
        <charset val="128"/>
      </rPr>
      <t xml:space="preserve">
</t>
    </r>
    <r>
      <rPr>
        <u/>
        <sz val="16"/>
        <rFont val="HGSｺﾞｼｯｸM"/>
        <family val="3"/>
        <charset val="128"/>
      </rPr>
      <t>2)　変状等の原因（推定）</t>
    </r>
    <r>
      <rPr>
        <sz val="16"/>
        <rFont val="HGSｺﾞｼｯｸM"/>
        <family val="3"/>
        <charset val="128"/>
      </rPr>
      <t xml:space="preserve">
・横断目地やひび割れに沿って発生したうき・豆板は、経年による収縮（乾燥収縮等）やコンクリート打設時の締固め不足に起因して発生したものと推定される
・半月状のひび割れは、いずれも横断目地の起点側に見られることから、セントルの押上げに起因して発生したものと推定される。
</t>
    </r>
    <r>
      <rPr>
        <u/>
        <sz val="16"/>
        <rFont val="HGSｺﾞｼｯｸM"/>
        <family val="3"/>
        <charset val="128"/>
      </rPr>
      <t>3)　施設の現状と次回定期点検まで及び将来における構造物の状態（推定）</t>
    </r>
    <r>
      <rPr>
        <sz val="16"/>
        <rFont val="HGSｺﾞｼｯｸM"/>
        <family val="3"/>
        <charset val="128"/>
      </rPr>
      <t xml:space="preserve">
・岩尾の滝トンネル周辺の地質は、泥質の縞状片麻岩から構成され、珪質部と比べ風化の進行した岩盤となっている。
・現状として、道路トンネルの構造物としての安全性や安定性を損なう変状は見られない。
・緊急性の高い変状は認められないが、重点監視（2年程度以内を目安に近接目視を行うこと）が必要なⅡa以上の変状が見られる。
・横断目地沿いにうきが見られ、今後も、気温変動に伴うコンクリートの伸縮によって新たなうきの発生や変状が進展する可能性がある。
・アーチ部や横断目地沿いに豆板が散</t>
    </r>
    <r>
      <rPr>
        <sz val="16"/>
        <color theme="1"/>
        <rFont val="HGSｺﾞｼｯｸM"/>
        <family val="3"/>
        <charset val="128"/>
      </rPr>
      <t>見されるが、現状で骨材が抜け落ちる恐れはない。なお、これらの変状に対しては、点検時に劣化防止剤を噴霧している。
・漏水について、現状は横断目地沿いのアーチ脚部付近に見られるが、覆工背面の水位が上昇した場合は、漏水の発生範囲や性状が変化する可能性がある。</t>
    </r>
    <r>
      <rPr>
        <sz val="16"/>
        <rFont val="HGSｺﾞｼｯｸM"/>
        <family val="3"/>
        <charset val="128"/>
      </rPr>
      <t xml:space="preserve">
・現状として地すべり、膨張性地山、有害水等の特定事象の作用を示唆する変状は見られていない。
</t>
    </r>
    <r>
      <rPr>
        <u/>
        <sz val="16"/>
        <rFont val="HGSｺﾞｼｯｸM"/>
        <family val="3"/>
        <charset val="128"/>
      </rPr>
      <t xml:space="preserve">
4)　措置の必要性の判断に関わる事項</t>
    </r>
    <r>
      <rPr>
        <sz val="16"/>
        <rFont val="HGSｺﾞｼｯｸM"/>
        <family val="3"/>
        <charset val="128"/>
      </rPr>
      <t xml:space="preserve">
・現状、構造安定性を損なう状況ではないため、構造安定性に対する措置は不要である。
・うきに対して、はつり落しやFRPネット工および繊維シート接着工等によるはく落防止対策の実施が望ましいと判断する。
</t>
    </r>
    <r>
      <rPr>
        <u/>
        <sz val="16"/>
        <rFont val="HGSｺﾞｼｯｸM"/>
        <family val="3"/>
        <charset val="128"/>
      </rPr>
      <t>5)　その他、次回定期点検へ引き継ぐ事項等</t>
    </r>
    <r>
      <rPr>
        <sz val="16"/>
        <rFont val="HGSｺﾞｼｯｸM"/>
        <family val="3"/>
        <charset val="128"/>
      </rPr>
      <t xml:space="preserve">
・漏水の変状については、管理者へのヒアリングや季節に応じた観察を行い、判定に活用することが望ましい。</t>
    </r>
    <rPh sb="108" eb="109">
      <t>マメ</t>
    </rPh>
    <rPh sb="117" eb="119">
      <t>ハンゲツ</t>
    </rPh>
    <rPh sb="119" eb="120">
      <t>ジョウ</t>
    </rPh>
    <rPh sb="123" eb="124">
      <t>ワ</t>
    </rPh>
    <rPh sb="132" eb="134">
      <t>コウザイ</t>
    </rPh>
    <rPh sb="134" eb="136">
      <t>ロシュツ</t>
    </rPh>
    <rPh sb="143" eb="145">
      <t>オウダン</t>
    </rPh>
    <rPh sb="145" eb="147">
      <t>メジ</t>
    </rPh>
    <rPh sb="147" eb="148">
      <t>ソ</t>
    </rPh>
    <rPh sb="150" eb="152">
      <t>ロウスイ</t>
    </rPh>
    <rPh sb="307" eb="309">
      <t>ハンゲツ</t>
    </rPh>
    <rPh sb="309" eb="310">
      <t>ジョウ</t>
    </rPh>
    <rPh sb="313" eb="314">
      <t>ワ</t>
    </rPh>
    <rPh sb="321" eb="323">
      <t>オウダン</t>
    </rPh>
    <rPh sb="323" eb="325">
      <t>メジ</t>
    </rPh>
    <rPh sb="326" eb="328">
      <t>キテン</t>
    </rPh>
    <rPh sb="328" eb="329">
      <t>ガワ</t>
    </rPh>
    <rPh sb="330" eb="331">
      <t>ミ</t>
    </rPh>
    <rPh sb="344" eb="346">
      <t>オシアゲ</t>
    </rPh>
    <rPh sb="348" eb="350">
      <t>キイン</t>
    </rPh>
    <rPh sb="561" eb="563">
      <t>オウダン</t>
    </rPh>
    <rPh sb="563" eb="565">
      <t>メジ</t>
    </rPh>
    <rPh sb="565" eb="566">
      <t>ソ</t>
    </rPh>
    <rPh sb="605" eb="607">
      <t>ハッセイ</t>
    </rPh>
    <rPh sb="608" eb="610">
      <t>ヘンジョウ</t>
    </rPh>
    <rPh sb="611" eb="613">
      <t>シンテン</t>
    </rPh>
    <rPh sb="627" eb="628">
      <t>ブ</t>
    </rPh>
    <rPh sb="670" eb="672">
      <t>ヘンジョウ</t>
    </rPh>
    <rPh sb="673" eb="674">
      <t>タイ</t>
    </rPh>
    <rPh sb="678" eb="680">
      <t>テンケン</t>
    </rPh>
    <rPh sb="680" eb="681">
      <t>ジ</t>
    </rPh>
    <rPh sb="682" eb="684">
      <t>レッカ</t>
    </rPh>
    <rPh sb="684" eb="686">
      <t>ボウシ</t>
    </rPh>
    <rPh sb="686" eb="687">
      <t>ザイ</t>
    </rPh>
    <rPh sb="688" eb="690">
      <t>フンム</t>
    </rPh>
    <rPh sb="697" eb="699">
      <t>ロウスイ</t>
    </rPh>
    <rPh sb="704" eb="706">
      <t>ゲンジョウ</t>
    </rPh>
    <rPh sb="707" eb="709">
      <t>オウダン</t>
    </rPh>
    <rPh sb="709" eb="711">
      <t>メジ</t>
    </rPh>
    <rPh sb="711" eb="712">
      <t>ソ</t>
    </rPh>
    <rPh sb="717" eb="719">
      <t>キャクブ</t>
    </rPh>
    <rPh sb="719" eb="721">
      <t>フキン</t>
    </rPh>
    <rPh sb="722" eb="723">
      <t>ミ</t>
    </rPh>
    <rPh sb="728" eb="730">
      <t>フッコウ</t>
    </rPh>
    <rPh sb="730" eb="732">
      <t>ハイメン</t>
    </rPh>
    <rPh sb="733" eb="735">
      <t>スイイ</t>
    </rPh>
    <rPh sb="736" eb="738">
      <t>ジョウショウ</t>
    </rPh>
    <rPh sb="740" eb="742">
      <t>バアイ</t>
    </rPh>
    <rPh sb="744" eb="746">
      <t>ロウスイ</t>
    </rPh>
    <rPh sb="747" eb="749">
      <t>ハッセイ</t>
    </rPh>
    <rPh sb="749" eb="751">
      <t>ハンイ</t>
    </rPh>
    <rPh sb="752" eb="754">
      <t>セイジョウ</t>
    </rPh>
    <rPh sb="755" eb="757">
      <t>ヘンカ</t>
    </rPh>
    <rPh sb="759" eb="762">
      <t>カノウセイ</t>
    </rPh>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</si>
</sst>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7">
    <numFmt numFmtId="176" formatCode="yyyy&quot;年&quot;m&quot;月&quot;d&quot;日&quot;;@"/>
    <numFmt numFmtId="177" formatCode="[$-F800]dddd\,\ mmmm\ dd\,\ yyyy"/>
    <numFmt numFmtId="178" formatCode="&quot;S&quot;000"/>
    <numFmt numFmtId="179" formatCode="0.0"/>
    <numFmt numFmtId="180" formatCode="#,##0.0;[Red]\-#,##0.0"/>
    <numFmt numFmtId="181" formatCode="[=0]&quot;-&quot;;General&quot;m&quot;"/>
    <numFmt numFmtId="182" formatCode="General&quot;m&quot;"/>
    <numFmt numFmtId="183" formatCode="General&quot;%&quot;"/>
    <numFmt numFmtId="184" formatCode="#,##0_ "/>
    <numFmt numFmtId="185" formatCode="General&quot; ㎡&quot;"/>
    <numFmt numFmtId="186" formatCode="0.0_ "/>
    <numFmt numFmtId="187" formatCode="&quot;S&quot;0"/>
    <numFmt numFmtId="188" formatCode="\-"/>
    <numFmt numFmtId="189" formatCode="&quot;S&quot;#"/>
    <numFmt numFmtId="190" formatCode="0.00_ "/>
    <numFmt numFmtId="191" formatCode="0_ "/>
    <numFmt numFmtId="192" formatCode="0.0&quot;m&quot;"/>
    <numFmt numFmtId="193" formatCode="&quot;対策区分判定&quot;\ General"/>
    <numFmt numFmtId="194" formatCode="0.00_);[Red]\(0.00\)"/>
    <numFmt numFmtId="195" formatCode="0.00000"/>
    <numFmt numFmtId="196" formatCode="##&quot;°&quot;##&quot;′&quot;##.00&quot;″&quot;"/>
    <numFmt numFmtId="197" formatCode="##&quot;°&quot;##&quot;′&quot;##.0&quot;″&quot;"/>
    <numFmt numFmtId="198" formatCode="#,##0.0_);[Red]\(#,##0.0\)"/>
    <numFmt numFmtId="199" formatCode="#"/>
    <numFmt numFmtId="200" formatCode="0&quot; 箇所&quot;"/>
    <numFmt numFmtId="201" formatCode="0&quot; スパン&quot;"/>
    <numFmt numFmtId="202" formatCode="0_);[Red]\(0\)"/>
  </numFmts>
  <fonts count="65"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0"/>
      <name val="HGPｺﾞｼｯｸM"/>
      <family val="3"/>
      <charset val="128"/>
    </font>
    <font>
      <sz val="12"/>
      <name val="HGPｺﾞｼｯｸM"/>
      <family val="3"/>
      <charset val="128"/>
    </font>
    <font>
      <sz val="11"/>
      <name val="HGPｺﾞｼｯｸM"/>
      <family val="3"/>
      <charset val="128"/>
    </font>
    <font>
      <sz val="6"/>
      <name val="ＭＳ ゴシック"/>
      <family val="3"/>
      <charset val="128"/>
    </font>
    <font>
      <sz val="6"/>
      <name val="ＭＳ Ｐゴシック"/>
      <family val="3"/>
      <charset val="128"/>
      <scheme val="minor"/>
    </font>
    <font>
      <sz val="10"/>
      <name val="HGSｺﾞｼｯｸM"/>
      <family val="3"/>
      <charset val="128"/>
    </font>
    <font>
      <sz val="12"/>
      <name val="HGSｺﾞｼｯｸM"/>
      <family val="3"/>
      <charset val="128"/>
    </font>
    <font>
      <sz val="11"/>
      <name val="ＭＳ Ｐ明朝"/>
      <family val="1"/>
      <charset val="128"/>
    </font>
    <font>
      <sz val="10"/>
      <name val="ＭＳ ゴシック"/>
      <family val="3"/>
      <charset val="128"/>
    </font>
    <font>
      <sz val="9"/>
      <name val="HGPｺﾞｼｯｸM"/>
      <family val="3"/>
      <charset val="128"/>
    </font>
    <font>
      <sz val="14"/>
      <name val="HGPｺﾞｼｯｸM"/>
      <family val="3"/>
      <charset val="128"/>
    </font>
    <font>
      <sz val="9"/>
      <name val="HGSｺﾞｼｯｸM"/>
      <family val="3"/>
      <charset val="128"/>
    </font>
    <font>
      <sz val="10"/>
      <color theme="1"/>
      <name val="ＭＳ ゴシック"/>
      <family val="2"/>
      <charset val="128"/>
    </font>
    <font>
      <sz val="6"/>
      <name val="ＭＳ ゴシック"/>
      <family val="2"/>
      <charset val="128"/>
    </font>
    <font>
      <sz val="6"/>
      <name val="ＭＳ Ｐゴシック"/>
      <family val="2"/>
      <charset val="128"/>
      <scheme val="minor"/>
    </font>
    <font>
      <sz val="9"/>
      <color theme="1"/>
      <name val="ＭＳ Ｐゴシック"/>
      <family val="3"/>
      <charset val="128"/>
      <scheme val="minor"/>
    </font>
    <font>
      <sz val="10"/>
      <color indexed="8"/>
      <name val="HGSｺﾞｼｯｸM"/>
      <family val="3"/>
      <charset val="128"/>
    </font>
    <font>
      <sz val="8"/>
      <name val="ＭＳ ゴシック"/>
      <family val="3"/>
      <charset val="128"/>
    </font>
    <font>
      <sz val="8"/>
      <name val="ＭＳ Ｐ明朝"/>
      <family val="1"/>
      <charset val="128"/>
    </font>
    <font>
      <sz val="6"/>
      <name val="HGPｺﾞｼｯｸM"/>
      <family val="3"/>
      <charset val="128"/>
    </font>
    <font>
      <sz val="8"/>
      <name val="HGSｺﾞｼｯｸM"/>
      <family val="3"/>
      <charset val="128"/>
    </font>
    <font>
      <sz val="14"/>
      <name val="HGSｺﾞｼｯｸM"/>
      <family val="3"/>
      <charset val="128"/>
    </font>
    <font>
      <sz val="11"/>
      <name val="HGSｺﾞｼｯｸM"/>
      <family val="3"/>
      <charset val="128"/>
    </font>
    <font>
      <sz val="11"/>
      <name val="ＭＳ Ｐゴシック"/>
      <family val="3"/>
      <charset val="128"/>
      <scheme val="minor"/>
    </font>
    <font>
      <sz val="6"/>
      <name val="HGSｺﾞｼｯｸM"/>
      <family val="3"/>
      <charset val="128"/>
    </font>
    <font>
      <vertAlign val="superscript"/>
      <sz val="9"/>
      <name val="HGSｺﾞｼｯｸM"/>
      <family val="3"/>
      <charset val="128"/>
    </font>
    <font>
      <sz val="12"/>
      <name val="ＭＳ Ｐゴシック"/>
      <family val="3"/>
      <charset val="128"/>
      <scheme val="minor"/>
    </font>
    <font>
      <sz val="10"/>
      <color rgb="FFFF0000"/>
      <name val="ＭＳ ゴシック"/>
      <family val="3"/>
      <charset val="128"/>
    </font>
    <font>
      <sz val="7.5"/>
      <name val="HGSｺﾞｼｯｸM"/>
      <family val="3"/>
      <charset val="128"/>
    </font>
    <font>
      <sz val="7"/>
      <name val="HGPｺﾞｼｯｸM"/>
      <family val="3"/>
      <charset val="128"/>
    </font>
    <font>
      <u/>
      <sz val="10"/>
      <name val="HGSｺﾞｼｯｸM"/>
      <family val="3"/>
      <charset val="128"/>
    </font>
    <font>
      <sz val="11"/>
      <color theme="1"/>
      <name val="ＭＳ Ｐゴシック"/>
      <family val="3"/>
      <charset val="128"/>
      <scheme val="minor"/>
    </font>
    <font>
      <u/>
      <sz val="11"/>
      <name val="ＭＳ Ｐゴシック"/>
      <family val="3"/>
      <charset val="128"/>
      <scheme val="minor"/>
    </font>
    <font>
      <sz val="20"/>
      <name val="HGSｺﾞｼｯｸM"/>
      <family val="3"/>
      <charset val="128"/>
    </font>
    <font>
      <sz val="9"/>
      <name val="ＭＳ Ｐゴシック"/>
      <family val="3"/>
      <charset val="128"/>
      <scheme val="minor"/>
    </font>
    <font>
      <sz val="5"/>
      <name val="HGPｺﾞｼｯｸM"/>
      <family val="3"/>
      <charset val="128"/>
    </font>
    <font>
      <sz val="8"/>
      <name val="ＭＳ Ｐゴシック"/>
      <family val="3"/>
      <charset val="128"/>
      <scheme val="minor"/>
    </font>
    <font>
      <sz val="9"/>
      <name val="ＭＳ Ｐゴシック"/>
      <family val="3"/>
      <charset val="128"/>
    </font>
    <font>
      <sz val="10"/>
      <name val="ＭＳ Ｐゴシック"/>
      <family val="2"/>
      <charset val="128"/>
      <scheme val="minor"/>
    </font>
    <font>
      <sz val="9"/>
      <color theme="1"/>
      <name val="HGSｺﾞｼｯｸM"/>
      <family val="3"/>
      <charset val="128"/>
    </font>
    <font>
      <sz val="12"/>
      <color theme="1"/>
      <name val="HGSｺﾞｼｯｸM"/>
      <family val="3"/>
      <charset val="128"/>
    </font>
    <font>
      <sz val="10"/>
      <color theme="1"/>
      <name val="HGSｺﾞｼｯｸM"/>
      <family val="3"/>
      <charset val="128"/>
    </font>
    <font>
      <sz val="11"/>
      <color theme="1"/>
      <name val="ＭＳ Ｐ明朝"/>
      <family val="1"/>
      <charset val="128"/>
    </font>
    <font>
      <sz val="6"/>
      <color theme="1"/>
      <name val="HGSｺﾞｼｯｸM"/>
      <family val="3"/>
      <charset val="128"/>
    </font>
    <font>
      <b/>
      <sz val="24"/>
      <color theme="1"/>
      <name val="HGSｺﾞｼｯｸM"/>
      <family val="3"/>
      <charset val="128"/>
    </font>
    <font>
      <sz val="8"/>
      <color theme="1"/>
      <name val="HGSｺﾞｼｯｸM"/>
      <family val="3"/>
      <charset val="128"/>
    </font>
    <font>
      <sz val="11"/>
      <color theme="1"/>
      <name val="HGSｺﾞｼｯｸM"/>
      <family val="3"/>
      <charset val="128"/>
    </font>
    <font>
      <sz val="10"/>
      <color theme="1"/>
      <name val="Segoe UI Symbol"/>
      <family val="3"/>
    </font>
    <font>
      <b/>
      <sz val="10"/>
      <color theme="1"/>
      <name val="HGSｺﾞｼｯｸM"/>
      <family val="3"/>
      <charset val="128"/>
    </font>
    <font>
      <sz val="10"/>
      <color theme="1"/>
      <name val="HGPｺﾞｼｯｸM"/>
      <family val="3"/>
      <charset val="128"/>
    </font>
    <font>
      <sz val="11"/>
      <color theme="1"/>
      <name val="HGPｺﾞｼｯｸM"/>
      <family val="3"/>
      <charset val="128"/>
    </font>
    <font>
      <b/>
      <sz val="11"/>
      <color rgb="FFFF0000"/>
      <name val="ＭＳ Ｐゴシック"/>
      <family val="3"/>
      <charset val="128"/>
      <scheme val="minor"/>
    </font>
    <font>
      <sz val="11"/>
      <color rgb="FFFF0000"/>
      <name val="ＭＳ Ｐゴシック"/>
      <family val="3"/>
      <charset val="128"/>
      <scheme val="minor"/>
    </font>
    <font>
      <vertAlign val="superscript"/>
      <sz val="11"/>
      <color theme="1"/>
      <name val="ＭＳ Ｐゴシック"/>
      <family val="3"/>
      <charset val="128"/>
      <scheme val="minor"/>
    </font>
    <font>
      <sz val="16"/>
      <name val="HGSｺﾞｼｯｸM"/>
      <family val="3"/>
      <charset val="128"/>
    </font>
    <font>
      <u/>
      <sz val="16"/>
      <name val="HGSｺﾞｼｯｸM"/>
      <family val="3"/>
      <charset val="128"/>
    </font>
    <font>
      <sz val="16"/>
      <color theme="1"/>
      <name val="HGSｺﾞｼｯｸM"/>
      <family val="3"/>
      <charset val="128"/>
    </font>
  </fonts>
  <fills count="8">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0" tint="-4.9989318521683403E-2"/>
        <bgColor indexed="64"/>
      </patternFill>
    </fill>
    <fill>
      <patternFill patternType="solid">
        <fgColor rgb="FFFFFFCC"/>
        <bgColor indexed="64"/>
      </patternFill>
    </fill>
    <fill>
      <patternFill patternType="solid">
        <fgColor theme="4" tint="0.79998168889431442"/>
        <bgColor indexed="64"/>
      </patternFill>
    </fill>
  </fills>
  <borders count="7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auto="1"/>
      </right>
      <top style="thin">
        <color auto="1"/>
      </top>
      <bottom/>
      <diagonal/>
    </border>
    <border>
      <left/>
      <right style="medium">
        <color indexed="64"/>
      </right>
      <top style="thin">
        <color auto="1"/>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bottom style="thin">
        <color auto="1"/>
      </bottom>
      <diagonal/>
    </border>
    <border>
      <left style="medium">
        <color indexed="64"/>
      </left>
      <right/>
      <top style="thin">
        <color auto="1"/>
      </top>
      <bottom style="thin">
        <color auto="1"/>
      </bottom>
      <diagonal/>
    </border>
    <border>
      <left style="medium">
        <color indexed="64"/>
      </left>
      <right style="thin">
        <color auto="1"/>
      </right>
      <top/>
      <bottom/>
      <diagonal/>
    </border>
    <border>
      <left/>
      <right style="medium">
        <color indexed="64"/>
      </right>
      <top style="medium">
        <color indexed="64"/>
      </top>
      <bottom style="thin">
        <color auto="1"/>
      </bottom>
      <diagonal/>
    </border>
    <border>
      <left/>
      <right/>
      <top style="medium">
        <color indexed="64"/>
      </top>
      <bottom style="thin">
        <color auto="1"/>
      </bottom>
      <diagonal/>
    </border>
    <border>
      <left style="medium">
        <color indexed="64"/>
      </left>
      <right/>
      <top style="medium">
        <color indexed="64"/>
      </top>
      <bottom style="thin">
        <color auto="1"/>
      </bottom>
      <diagonal/>
    </border>
    <border>
      <left/>
      <right style="medium">
        <color indexed="64"/>
      </right>
      <top/>
      <bottom style="medium">
        <color indexed="64"/>
      </bottom>
      <diagonal/>
    </border>
    <border>
      <left/>
      <right/>
      <top/>
      <bottom style="medium">
        <color indexed="64"/>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bottom style="double">
        <color indexed="64"/>
      </bottom>
      <diagonal/>
    </border>
    <border>
      <left/>
      <right/>
      <top/>
      <bottom style="double">
        <color rgb="FF000000"/>
      </bottom>
      <diagonal/>
    </border>
    <border>
      <left/>
      <right/>
      <top style="double">
        <color indexed="64"/>
      </top>
      <bottom style="thin">
        <color indexed="64"/>
      </bottom>
      <diagonal/>
    </border>
    <border>
      <left/>
      <right style="medium">
        <color indexed="64"/>
      </right>
      <top/>
      <bottom/>
      <diagonal/>
    </border>
    <border>
      <left style="medium">
        <color indexed="64"/>
      </left>
      <right/>
      <top/>
      <bottom style="medium">
        <color indexed="64"/>
      </bottom>
      <diagonal/>
    </border>
    <border>
      <left style="medium">
        <color indexed="64"/>
      </left>
      <right/>
      <top style="double">
        <color indexed="64"/>
      </top>
      <bottom/>
      <diagonal/>
    </border>
    <border>
      <left/>
      <right style="medium">
        <color indexed="64"/>
      </right>
      <top style="double">
        <color indexed="64"/>
      </top>
      <bottom/>
      <diagonal/>
    </border>
    <border>
      <left/>
      <right style="medium">
        <color indexed="64"/>
      </right>
      <top style="double">
        <color indexed="64"/>
      </top>
      <bottom style="thin">
        <color indexed="64"/>
      </bottom>
      <diagonal/>
    </border>
    <border>
      <left style="thin">
        <color auto="1"/>
      </left>
      <right/>
      <top style="double">
        <color indexed="64"/>
      </top>
      <bottom style="thin">
        <color indexed="64"/>
      </bottom>
      <diagonal/>
    </border>
    <border>
      <left style="medium">
        <color indexed="64"/>
      </left>
      <right/>
      <top style="double">
        <color indexed="64"/>
      </top>
      <bottom style="thin">
        <color indexed="64"/>
      </bottom>
      <diagonal/>
    </border>
    <border>
      <left style="medium">
        <color indexed="64"/>
      </left>
      <right style="dotted">
        <color indexed="64"/>
      </right>
      <top style="thin">
        <color auto="1"/>
      </top>
      <bottom/>
      <diagonal/>
    </border>
    <border>
      <left style="medium">
        <color indexed="64"/>
      </left>
      <right style="dotted">
        <color indexed="64"/>
      </right>
      <top/>
      <bottom style="medium">
        <color indexed="64"/>
      </bottom>
      <diagonal/>
    </border>
    <border>
      <left style="dotted">
        <color indexed="64"/>
      </left>
      <right style="dotted">
        <color indexed="64"/>
      </right>
      <top style="thin">
        <color indexed="64"/>
      </top>
      <bottom/>
      <diagonal/>
    </border>
    <border>
      <left style="dotted">
        <color indexed="64"/>
      </left>
      <right style="dotted">
        <color indexed="64"/>
      </right>
      <top style="double">
        <color indexed="64"/>
      </top>
      <bottom style="thin">
        <color indexed="64"/>
      </bottom>
      <diagonal/>
    </border>
    <border>
      <left style="dotted">
        <color indexed="64"/>
      </left>
      <right style="dotted">
        <color indexed="64"/>
      </right>
      <top/>
      <bottom style="medium">
        <color indexed="64"/>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right style="dotted">
        <color indexed="64"/>
      </right>
      <top style="thin">
        <color auto="1"/>
      </top>
      <bottom style="thin">
        <color indexed="64"/>
      </bottom>
      <diagonal/>
    </border>
    <border>
      <left style="dotted">
        <color indexed="64"/>
      </left>
      <right/>
      <top style="thin">
        <color indexed="64"/>
      </top>
      <bottom style="thin">
        <color indexed="64"/>
      </bottom>
      <diagonal/>
    </border>
    <border>
      <left style="dotted">
        <color indexed="64"/>
      </left>
      <right/>
      <top style="double">
        <color indexed="64"/>
      </top>
      <bottom style="thin">
        <color indexed="64"/>
      </bottom>
      <diagonal/>
    </border>
    <border>
      <left/>
      <right style="medium">
        <color indexed="64"/>
      </right>
      <top/>
      <bottom style="thin">
        <color indexed="64"/>
      </bottom>
      <diagonal/>
    </border>
    <border>
      <left style="hair">
        <color indexed="64"/>
      </left>
      <right/>
      <top style="thin">
        <color indexed="64"/>
      </top>
      <bottom style="thin">
        <color indexed="64"/>
      </bottom>
      <diagonal/>
    </border>
    <border>
      <left/>
      <right/>
      <top style="double">
        <color indexed="64"/>
      </top>
      <bottom/>
      <diagonal/>
    </border>
    <border>
      <left style="thin">
        <color auto="1"/>
      </left>
      <right style="thin">
        <color indexed="64"/>
      </right>
      <top style="thin">
        <color auto="1"/>
      </top>
      <bottom style="double">
        <color indexed="64"/>
      </bottom>
      <diagonal/>
    </border>
    <border>
      <left style="dotted">
        <color indexed="64"/>
      </left>
      <right style="dotted">
        <color indexed="64"/>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style="dotted">
        <color indexed="64"/>
      </right>
      <top style="double">
        <color indexed="64"/>
      </top>
      <bottom/>
      <diagonal/>
    </border>
    <border>
      <left style="dotted">
        <color indexed="64"/>
      </left>
      <right style="dotted">
        <color indexed="64"/>
      </right>
      <top style="double">
        <color indexed="64"/>
      </top>
      <bottom/>
      <diagonal/>
    </border>
    <border>
      <left/>
      <right style="thin">
        <color indexed="64"/>
      </right>
      <top style="double">
        <color indexed="64"/>
      </top>
      <bottom/>
      <diagonal/>
    </border>
    <border>
      <left style="dotted">
        <color indexed="64"/>
      </left>
      <right/>
      <top style="dotted">
        <color indexed="64"/>
      </top>
      <bottom style="medium">
        <color indexed="64"/>
      </bottom>
      <diagonal/>
    </border>
    <border>
      <left/>
      <right style="thin">
        <color auto="1"/>
      </right>
      <top style="dotted">
        <color indexed="64"/>
      </top>
      <bottom style="medium">
        <color indexed="64"/>
      </bottom>
      <diagonal/>
    </border>
    <border>
      <left style="thin">
        <color indexed="64"/>
      </left>
      <right style="dotted">
        <color indexed="64"/>
      </right>
      <top style="double">
        <color indexed="64"/>
      </top>
      <bottom/>
      <diagonal/>
    </border>
    <border>
      <left style="dotted">
        <color indexed="64"/>
      </left>
      <right/>
      <top/>
      <bottom style="medium">
        <color indexed="64"/>
      </bottom>
      <diagonal/>
    </border>
    <border>
      <left style="dotted">
        <color indexed="64"/>
      </left>
      <right style="dotted">
        <color indexed="64"/>
      </right>
      <top style="double">
        <color indexed="64"/>
      </top>
      <bottom style="dotted">
        <color indexed="64"/>
      </bottom>
      <diagonal/>
    </border>
    <border>
      <left/>
      <right style="medium">
        <color indexed="64"/>
      </right>
      <top style="double">
        <color indexed="64"/>
      </top>
      <bottom style="dotted">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thin">
        <color indexed="64"/>
      </right>
      <top/>
      <bottom style="double">
        <color indexed="64"/>
      </bottom>
      <diagonal/>
    </border>
    <border>
      <left/>
      <right style="medium">
        <color indexed="64"/>
      </right>
      <top/>
      <bottom style="double">
        <color rgb="FF000000"/>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s>
  <cellStyleXfs count="15">
    <xf numFmtId="0" fontId="0" fillId="0" borderId="0">
      <alignment vertical="center"/>
    </xf>
    <xf numFmtId="0" fontId="15" fillId="0" borderId="0">
      <alignment vertical="center"/>
    </xf>
    <xf numFmtId="0" fontId="16" fillId="0" borderId="0"/>
    <xf numFmtId="38" fontId="16" fillId="0" borderId="0" applyFont="0" applyFill="0" applyBorder="0" applyAlignment="0" applyProtection="0">
      <alignment vertical="center"/>
    </xf>
    <xf numFmtId="0" fontId="20" fillId="0" borderId="0">
      <alignment vertical="center"/>
    </xf>
    <xf numFmtId="0" fontId="6" fillId="0" borderId="0">
      <alignment vertical="center"/>
    </xf>
    <xf numFmtId="38" fontId="6" fillId="0" borderId="0" applyFont="0" applyFill="0" applyBorder="0" applyAlignment="0" applyProtection="0">
      <alignment vertical="center"/>
    </xf>
    <xf numFmtId="0" fontId="16" fillId="0" borderId="0"/>
    <xf numFmtId="0" fontId="5" fillId="0" borderId="0">
      <alignment vertical="center"/>
    </xf>
    <xf numFmtId="38" fontId="5" fillId="0" borderId="0" applyFont="0" applyFill="0" applyBorder="0" applyAlignment="0" applyProtection="0">
      <alignment vertical="center"/>
    </xf>
    <xf numFmtId="0" fontId="15" fillId="0" borderId="0">
      <alignment vertical="center"/>
    </xf>
    <xf numFmtId="0" fontId="39" fillId="0" borderId="0">
      <alignment vertical="center"/>
    </xf>
    <xf numFmtId="0" fontId="4" fillId="0" borderId="0">
      <alignment vertical="center"/>
    </xf>
    <xf numFmtId="0" fontId="3" fillId="0" borderId="0">
      <alignment vertical="center"/>
    </xf>
    <xf numFmtId="0" fontId="1" fillId="0" borderId="0">
      <alignment vertical="center"/>
    </xf>
  </cellStyleXfs>
  <cellXfs count="1130">
    <xf numFmtId="0" fontId="0" fillId="0" borderId="0" xfId="0">
      <alignment vertical="center"/>
    </xf>
    <xf numFmtId="0" fontId="13" fillId="0" borderId="0" xfId="2" applyFont="1" applyAlignment="1" applyProtection="1">
      <alignment vertical="center"/>
      <protection locked="0"/>
    </xf>
    <xf numFmtId="0" fontId="13" fillId="0" borderId="0" xfId="2" applyFont="1" applyProtection="1">
      <protection locked="0"/>
    </xf>
    <xf numFmtId="0" fontId="13" fillId="0" borderId="0" xfId="2" applyFont="1" applyAlignment="1">
      <alignment vertical="center"/>
    </xf>
    <xf numFmtId="0" fontId="8" fillId="0" borderId="0" xfId="2" applyFont="1" applyAlignment="1" applyProtection="1">
      <alignment vertical="center"/>
      <protection locked="0"/>
    </xf>
    <xf numFmtId="0" fontId="13" fillId="0" borderId="0" xfId="2" applyFont="1" applyAlignment="1">
      <alignment horizontal="center" vertical="center"/>
    </xf>
    <xf numFmtId="0" fontId="8" fillId="0" borderId="0" xfId="2" applyFont="1" applyProtection="1">
      <protection locked="0"/>
    </xf>
    <xf numFmtId="0" fontId="13" fillId="0" borderId="0" xfId="2" applyFont="1" applyAlignment="1" applyProtection="1">
      <alignment horizontal="center" vertical="center"/>
      <protection locked="0"/>
    </xf>
    <xf numFmtId="0" fontId="24" fillId="0" borderId="0" xfId="2" applyFont="1" applyAlignment="1" applyProtection="1">
      <alignment vertical="center"/>
      <protection locked="0"/>
    </xf>
    <xf numFmtId="0" fontId="24" fillId="0" borderId="0" xfId="2" applyFont="1" applyAlignment="1" applyProtection="1">
      <alignment vertical="center" shrinkToFit="1"/>
      <protection locked="0"/>
    </xf>
    <xf numFmtId="0" fontId="24" fillId="0" borderId="0" xfId="2" applyFont="1" applyAlignment="1">
      <alignment vertical="center" shrinkToFit="1"/>
    </xf>
    <xf numFmtId="0" fontId="24" fillId="0" borderId="0" xfId="2" applyFont="1" applyAlignment="1">
      <alignment vertical="center" textRotation="255" shrinkToFit="1"/>
    </xf>
    <xf numFmtId="0" fontId="24" fillId="0" borderId="0" xfId="2" applyFont="1" applyAlignment="1" applyProtection="1">
      <alignment horizontal="center" vertical="center" shrinkToFit="1"/>
      <protection locked="0"/>
    </xf>
    <xf numFmtId="0" fontId="25" fillId="0" borderId="1" xfId="7" applyFont="1" applyBorder="1" applyAlignment="1">
      <alignment horizontal="center" vertical="center"/>
    </xf>
    <xf numFmtId="0" fontId="26" fillId="0" borderId="1" xfId="7" applyFont="1" applyBorder="1" applyAlignment="1">
      <alignment horizontal="center" vertical="center"/>
    </xf>
    <xf numFmtId="0" fontId="17" fillId="2" borderId="13" xfId="7" applyFont="1" applyFill="1" applyBorder="1" applyAlignment="1">
      <alignment horizontal="center" vertical="center"/>
    </xf>
    <xf numFmtId="0" fontId="17" fillId="2" borderId="14" xfId="7" quotePrefix="1" applyFont="1" applyFill="1" applyBorder="1" applyAlignment="1">
      <alignment horizontal="center" vertical="center" shrinkToFit="1"/>
    </xf>
    <xf numFmtId="58" fontId="17" fillId="2" borderId="14" xfId="7" quotePrefix="1" applyNumberFormat="1" applyFont="1" applyFill="1" applyBorder="1" applyAlignment="1">
      <alignment horizontal="center" vertical="center" shrinkToFit="1"/>
    </xf>
    <xf numFmtId="0" fontId="13" fillId="0" borderId="7" xfId="2" applyFont="1" applyBorder="1" applyAlignment="1">
      <alignment vertical="center"/>
    </xf>
    <xf numFmtId="0" fontId="14" fillId="0" borderId="0" xfId="2" applyFont="1" applyProtection="1">
      <protection locked="0"/>
    </xf>
    <xf numFmtId="0" fontId="13" fillId="0" borderId="1" xfId="2" applyFont="1" applyBorder="1" applyAlignment="1" applyProtection="1">
      <alignment vertical="center"/>
      <protection locked="0"/>
    </xf>
    <xf numFmtId="0" fontId="13" fillId="0" borderId="0" xfId="2" applyFont="1" applyAlignment="1">
      <alignment horizontal="center" vertical="center" wrapText="1"/>
    </xf>
    <xf numFmtId="0" fontId="8" fillId="2" borderId="13" xfId="7" applyFont="1" applyFill="1" applyBorder="1" applyAlignment="1">
      <alignment horizontal="center" vertical="center"/>
    </xf>
    <xf numFmtId="0" fontId="31" fillId="0" borderId="1" xfId="7" applyFont="1" applyBorder="1" applyAlignment="1">
      <alignment horizontal="center" vertical="center"/>
    </xf>
    <xf numFmtId="0" fontId="13" fillId="0" borderId="0" xfId="2" applyFont="1" applyAlignment="1" applyProtection="1">
      <alignment horizontal="center" vertical="center" shrinkToFit="1"/>
      <protection locked="0"/>
    </xf>
    <xf numFmtId="0" fontId="13" fillId="0" borderId="0" xfId="2" applyFont="1" applyAlignment="1" applyProtection="1">
      <alignment vertical="center" shrinkToFit="1"/>
      <protection locked="0"/>
    </xf>
    <xf numFmtId="0" fontId="13" fillId="4" borderId="0" xfId="2" applyFont="1" applyFill="1" applyAlignment="1">
      <alignment horizontal="center" vertical="center" textRotation="255"/>
    </xf>
    <xf numFmtId="0" fontId="13" fillId="4" borderId="0" xfId="2" applyFont="1" applyFill="1" applyAlignment="1">
      <alignment vertical="center"/>
    </xf>
    <xf numFmtId="0" fontId="13" fillId="0" borderId="0" xfId="4" applyFont="1">
      <alignment vertical="center"/>
    </xf>
    <xf numFmtId="0" fontId="19" fillId="0" borderId="0" xfId="4" applyFont="1" applyAlignment="1">
      <alignment horizontal="center" vertical="center"/>
    </xf>
    <xf numFmtId="0" fontId="13" fillId="0" borderId="0" xfId="4" applyFont="1" applyAlignment="1">
      <alignment horizontal="left" vertical="center"/>
    </xf>
    <xf numFmtId="0" fontId="19" fillId="0" borderId="0" xfId="4" applyFont="1">
      <alignment vertical="center"/>
    </xf>
    <xf numFmtId="0" fontId="19" fillId="0" borderId="0" xfId="4" applyFont="1" applyAlignment="1">
      <alignment horizontal="center" vertical="center" wrapText="1"/>
    </xf>
    <xf numFmtId="178" fontId="19" fillId="0" borderId="0" xfId="4" applyNumberFormat="1" applyFont="1" applyAlignment="1">
      <alignment horizontal="center" vertical="center" shrinkToFit="1"/>
    </xf>
    <xf numFmtId="0" fontId="19" fillId="0" borderId="0" xfId="4" applyFont="1" applyAlignment="1">
      <alignment horizontal="left" vertical="center"/>
    </xf>
    <xf numFmtId="0" fontId="19" fillId="0" borderId="0" xfId="2" applyFont="1" applyAlignment="1" applyProtection="1">
      <alignment vertical="center"/>
      <protection locked="0"/>
    </xf>
    <xf numFmtId="0" fontId="31" fillId="0" borderId="0" xfId="0" applyFont="1">
      <alignment vertical="center"/>
    </xf>
    <xf numFmtId="0" fontId="31" fillId="0" borderId="0" xfId="0" applyFont="1" applyAlignment="1">
      <alignment horizontal="center" vertical="center"/>
    </xf>
    <xf numFmtId="0" fontId="13" fillId="0" borderId="0" xfId="0" applyFont="1">
      <alignment vertical="center"/>
    </xf>
    <xf numFmtId="0" fontId="13" fillId="0" borderId="0" xfId="5" applyFont="1" applyAlignment="1">
      <alignment horizontal="center" vertical="center"/>
    </xf>
    <xf numFmtId="0" fontId="13" fillId="0" borderId="0" xfId="5" applyFont="1">
      <alignment vertical="center"/>
    </xf>
    <xf numFmtId="0" fontId="19" fillId="0" borderId="8" xfId="5" applyFont="1" applyBorder="1" applyAlignment="1">
      <alignment vertical="center" shrinkToFit="1"/>
    </xf>
    <xf numFmtId="0" fontId="19" fillId="0" borderId="5" xfId="5" applyFont="1" applyBorder="1" applyAlignment="1">
      <alignment vertical="center" shrinkToFit="1"/>
    </xf>
    <xf numFmtId="0" fontId="16" fillId="0" borderId="0" xfId="2" applyAlignment="1">
      <alignment vertical="center"/>
    </xf>
    <xf numFmtId="178" fontId="19" fillId="0" borderId="16" xfId="5" applyNumberFormat="1" applyFont="1" applyBorder="1" applyAlignment="1">
      <alignment horizontal="center" vertical="center" shrinkToFit="1"/>
    </xf>
    <xf numFmtId="0" fontId="0" fillId="0" borderId="31" xfId="0" applyBorder="1">
      <alignment vertical="center"/>
    </xf>
    <xf numFmtId="0" fontId="0" fillId="0" borderId="32" xfId="0" applyBorder="1">
      <alignment vertical="center"/>
    </xf>
    <xf numFmtId="0" fontId="0" fillId="0" borderId="0" xfId="0" applyAlignment="1">
      <alignment horizontal="left" vertical="center" wrapText="1"/>
    </xf>
    <xf numFmtId="0" fontId="0" fillId="0" borderId="0" xfId="0" applyAlignment="1">
      <alignment vertical="top"/>
    </xf>
    <xf numFmtId="0" fontId="28" fillId="2" borderId="1" xfId="2" applyFont="1" applyFill="1" applyBorder="1" applyAlignment="1">
      <alignment horizontal="center" vertical="center" wrapText="1"/>
    </xf>
    <xf numFmtId="189" fontId="16" fillId="0" borderId="1" xfId="2" applyNumberFormat="1" applyBorder="1" applyAlignment="1">
      <alignment vertical="center"/>
    </xf>
    <xf numFmtId="0" fontId="0" fillId="0" borderId="0" xfId="0" applyAlignment="1">
      <alignment horizontal="center" vertical="center"/>
    </xf>
    <xf numFmtId="0" fontId="13" fillId="0" borderId="0" xfId="2" applyFont="1" applyAlignment="1" applyProtection="1">
      <alignment horizontal="center"/>
      <protection locked="0"/>
    </xf>
    <xf numFmtId="0" fontId="28" fillId="2" borderId="8" xfId="2" applyFont="1" applyFill="1" applyBorder="1" applyAlignment="1">
      <alignment horizontal="center" vertical="center" wrapText="1"/>
    </xf>
    <xf numFmtId="0" fontId="36" fillId="0" borderId="1" xfId="2" applyFont="1" applyBorder="1" applyAlignment="1" applyProtection="1">
      <alignment horizontal="center" vertical="center" wrapText="1"/>
      <protection locked="0"/>
    </xf>
    <xf numFmtId="191" fontId="16" fillId="0" borderId="1" xfId="2" applyNumberFormat="1" applyBorder="1" applyAlignment="1">
      <alignment vertical="center"/>
    </xf>
    <xf numFmtId="0" fontId="16" fillId="0" borderId="1" xfId="7" applyBorder="1" applyAlignment="1">
      <alignment vertical="center" shrinkToFit="1"/>
    </xf>
    <xf numFmtId="0" fontId="16" fillId="0" borderId="1" xfId="2" applyBorder="1" applyAlignment="1">
      <alignment vertical="center" shrinkToFit="1"/>
    </xf>
    <xf numFmtId="0" fontId="16" fillId="0" borderId="0" xfId="2" applyAlignment="1">
      <alignment horizontal="center" vertical="center"/>
    </xf>
    <xf numFmtId="0" fontId="16" fillId="0" borderId="1" xfId="2" applyBorder="1" applyAlignment="1">
      <alignment vertical="center"/>
    </xf>
    <xf numFmtId="194" fontId="36" fillId="0" borderId="1" xfId="2" applyNumberFormat="1" applyFont="1" applyBorder="1" applyAlignment="1" applyProtection="1">
      <alignment horizontal="center" vertical="center" wrapText="1"/>
      <protection locked="0"/>
    </xf>
    <xf numFmtId="2" fontId="13" fillId="0" borderId="0" xfId="2" applyNumberFormat="1" applyFont="1" applyProtection="1">
      <protection locked="0"/>
    </xf>
    <xf numFmtId="195" fontId="13" fillId="0" borderId="0" xfId="2" applyNumberFormat="1" applyFont="1" applyProtection="1">
      <protection locked="0"/>
    </xf>
    <xf numFmtId="0" fontId="19" fillId="0" borderId="0" xfId="5" applyFont="1" applyAlignment="1">
      <alignment horizontal="center" vertical="center" shrinkToFit="1"/>
    </xf>
    <xf numFmtId="0" fontId="19" fillId="0" borderId="0" xfId="5" applyFont="1" applyAlignment="1">
      <alignment horizontal="center" vertical="center" wrapText="1"/>
    </xf>
    <xf numFmtId="0" fontId="13" fillId="0" borderId="0" xfId="5" applyFont="1" applyAlignment="1">
      <alignment horizontal="center" vertical="center" shrinkToFit="1"/>
    </xf>
    <xf numFmtId="177" fontId="29" fillId="0" borderId="7" xfId="2" applyNumberFormat="1" applyFont="1" applyBorder="1" applyAlignment="1">
      <alignment vertical="center" shrinkToFit="1"/>
    </xf>
    <xf numFmtId="177" fontId="29" fillId="0" borderId="0" xfId="2" applyNumberFormat="1" applyFont="1" applyAlignment="1">
      <alignment vertical="center" shrinkToFit="1"/>
    </xf>
    <xf numFmtId="0" fontId="19" fillId="2" borderId="27" xfId="5" applyFont="1" applyFill="1" applyBorder="1" applyAlignment="1">
      <alignment horizontal="center" vertical="center"/>
    </xf>
    <xf numFmtId="0" fontId="19" fillId="0" borderId="27" xfId="5" applyFont="1" applyBorder="1" applyAlignment="1">
      <alignment vertical="center" shrinkToFit="1"/>
    </xf>
    <xf numFmtId="0" fontId="19" fillId="0" borderId="41" xfId="5" applyFont="1" applyBorder="1" applyAlignment="1">
      <alignment vertical="center" shrinkToFit="1"/>
    </xf>
    <xf numFmtId="0" fontId="19" fillId="2" borderId="28" xfId="5" applyFont="1" applyFill="1" applyBorder="1" applyAlignment="1">
      <alignment horizontal="center" vertical="center"/>
    </xf>
    <xf numFmtId="0" fontId="19" fillId="0" borderId="28" xfId="5" applyFont="1" applyBorder="1" applyAlignment="1">
      <alignment vertical="center" shrinkToFit="1"/>
    </xf>
    <xf numFmtId="0" fontId="19" fillId="0" borderId="43" xfId="5" applyFont="1" applyBorder="1" applyAlignment="1">
      <alignment vertical="center" shrinkToFit="1"/>
    </xf>
    <xf numFmtId="0" fontId="19" fillId="2" borderId="30" xfId="5" applyFont="1" applyFill="1" applyBorder="1" applyAlignment="1">
      <alignment horizontal="center" vertical="center"/>
    </xf>
    <xf numFmtId="0" fontId="19" fillId="0" borderId="30" xfId="5" applyFont="1" applyBorder="1" applyAlignment="1">
      <alignment vertical="center" shrinkToFit="1"/>
    </xf>
    <xf numFmtId="0" fontId="19" fillId="0" borderId="46" xfId="5" applyFont="1" applyBorder="1" applyAlignment="1">
      <alignment vertical="center" shrinkToFit="1"/>
    </xf>
    <xf numFmtId="0" fontId="38" fillId="4" borderId="0" xfId="2" applyFont="1" applyFill="1" applyAlignment="1">
      <alignment vertical="center" shrinkToFit="1"/>
    </xf>
    <xf numFmtId="0" fontId="40" fillId="4" borderId="0" xfId="11" applyFont="1" applyFill="1" applyAlignment="1">
      <alignment vertical="center" shrinkToFit="1"/>
    </xf>
    <xf numFmtId="0" fontId="30" fillId="0" borderId="7" xfId="2" applyFont="1" applyBorder="1" applyAlignment="1">
      <alignment vertical="center"/>
    </xf>
    <xf numFmtId="0" fontId="41" fillId="0" borderId="7" xfId="2" applyFont="1" applyBorder="1" applyAlignment="1">
      <alignment vertical="top" wrapText="1"/>
    </xf>
    <xf numFmtId="0" fontId="30" fillId="0" borderId="7" xfId="2" applyFont="1" applyBorder="1" applyAlignment="1">
      <alignment vertical="top"/>
    </xf>
    <xf numFmtId="0" fontId="28" fillId="2" borderId="2" xfId="2" applyFont="1" applyFill="1" applyBorder="1" applyAlignment="1">
      <alignment horizontal="center" vertical="center" wrapText="1"/>
    </xf>
    <xf numFmtId="0" fontId="16" fillId="0" borderId="1" xfId="7" applyBorder="1" applyAlignment="1">
      <alignment horizontal="center" vertical="center"/>
    </xf>
    <xf numFmtId="0" fontId="19" fillId="2" borderId="49" xfId="5" applyFont="1" applyFill="1" applyBorder="1" applyAlignment="1">
      <alignment horizontal="center" vertical="center"/>
    </xf>
    <xf numFmtId="2" fontId="19" fillId="0" borderId="2" xfId="5" applyNumberFormat="1" applyFont="1" applyBorder="1" applyAlignment="1">
      <alignment horizontal="center" vertical="center" shrinkToFit="1"/>
    </xf>
    <xf numFmtId="2" fontId="19" fillId="0" borderId="49" xfId="5" applyNumberFormat="1" applyFont="1" applyBorder="1" applyAlignment="1">
      <alignment horizontal="center" vertical="center" shrinkToFit="1"/>
    </xf>
    <xf numFmtId="2" fontId="19" fillId="0" borderId="3" xfId="5" applyNumberFormat="1" applyFont="1" applyBorder="1" applyAlignment="1">
      <alignment horizontal="center" vertical="center" shrinkToFit="1"/>
    </xf>
    <xf numFmtId="0" fontId="8" fillId="0" borderId="1" xfId="2" applyFont="1" applyBorder="1" applyAlignment="1" applyProtection="1">
      <alignment horizontal="center" vertical="center"/>
      <protection locked="0"/>
    </xf>
    <xf numFmtId="0" fontId="8" fillId="0" borderId="0" xfId="2" applyFont="1" applyAlignment="1" applyProtection="1">
      <alignment vertical="center" textRotation="255"/>
      <protection locked="0"/>
    </xf>
    <xf numFmtId="0" fontId="17" fillId="0" borderId="0" xfId="2" applyFont="1" applyAlignment="1" applyProtection="1">
      <alignment vertical="center" textRotation="255"/>
      <protection locked="0"/>
    </xf>
    <xf numFmtId="0" fontId="8" fillId="0" borderId="4" xfId="2" applyFont="1" applyBorder="1" applyAlignment="1" applyProtection="1">
      <alignment vertical="center"/>
      <protection locked="0"/>
    </xf>
    <xf numFmtId="0" fontId="9" fillId="0" borderId="0" xfId="2" applyFont="1" applyAlignment="1" applyProtection="1">
      <alignment vertical="center"/>
      <protection locked="0"/>
    </xf>
    <xf numFmtId="0" fontId="9" fillId="0" borderId="0" xfId="2" applyFont="1" applyAlignment="1" applyProtection="1">
      <alignment vertical="center" wrapText="1"/>
      <protection locked="0"/>
    </xf>
    <xf numFmtId="0" fontId="8" fillId="0" borderId="4" xfId="2" applyFont="1" applyBorder="1" applyProtection="1">
      <protection locked="0"/>
    </xf>
    <xf numFmtId="0" fontId="8" fillId="0" borderId="9" xfId="2" applyFont="1" applyBorder="1" applyAlignment="1" applyProtection="1">
      <alignment vertical="center"/>
      <protection locked="0"/>
    </xf>
    <xf numFmtId="0" fontId="8" fillId="0" borderId="10" xfId="2" applyFont="1" applyBorder="1" applyAlignment="1" applyProtection="1">
      <alignment vertical="center"/>
      <protection locked="0"/>
    </xf>
    <xf numFmtId="0" fontId="9" fillId="0" borderId="10" xfId="2" applyFont="1" applyBorder="1" applyAlignment="1" applyProtection="1">
      <alignment vertical="center"/>
      <protection locked="0"/>
    </xf>
    <xf numFmtId="0" fontId="8" fillId="0" borderId="10" xfId="2" applyFont="1" applyBorder="1" applyProtection="1">
      <protection locked="0"/>
    </xf>
    <xf numFmtId="0" fontId="8" fillId="0" borderId="10" xfId="2" applyFont="1" applyBorder="1" applyAlignment="1" applyProtection="1">
      <alignment vertical="center" wrapText="1"/>
      <protection locked="0"/>
    </xf>
    <xf numFmtId="0" fontId="19" fillId="0" borderId="1" xfId="2" applyFont="1" applyBorder="1" applyAlignment="1" applyProtection="1">
      <alignment vertical="center" wrapText="1"/>
      <protection locked="0"/>
    </xf>
    <xf numFmtId="0" fontId="19" fillId="0" borderId="54" xfId="5" applyFont="1" applyBorder="1" applyAlignment="1">
      <alignment horizontal="center" vertical="center" shrinkToFit="1"/>
    </xf>
    <xf numFmtId="186" fontId="19" fillId="0" borderId="3" xfId="5" applyNumberFormat="1" applyFont="1" applyBorder="1" applyAlignment="1">
      <alignment horizontal="center" vertical="center" shrinkToFit="1"/>
    </xf>
    <xf numFmtId="186" fontId="19" fillId="0" borderId="49" xfId="5" applyNumberFormat="1" applyFont="1" applyBorder="1" applyAlignment="1">
      <alignment horizontal="center" vertical="center" shrinkToFit="1"/>
    </xf>
    <xf numFmtId="186" fontId="19" fillId="0" borderId="20" xfId="5" applyNumberFormat="1" applyFont="1" applyBorder="1" applyAlignment="1">
      <alignment horizontal="center" vertical="center" shrinkToFit="1"/>
    </xf>
    <xf numFmtId="186" fontId="19" fillId="0" borderId="28" xfId="5" applyNumberFormat="1" applyFont="1" applyBorder="1" applyAlignment="1">
      <alignment horizontal="center" vertical="center" shrinkToFit="1"/>
    </xf>
    <xf numFmtId="2" fontId="19" fillId="0" borderId="28" xfId="5" applyNumberFormat="1" applyFont="1" applyBorder="1" applyAlignment="1">
      <alignment horizontal="center" vertical="center" shrinkToFit="1"/>
    </xf>
    <xf numFmtId="2" fontId="19" fillId="0" borderId="55" xfId="5" applyNumberFormat="1" applyFont="1" applyBorder="1" applyAlignment="1">
      <alignment horizontal="center" vertical="center" shrinkToFit="1"/>
    </xf>
    <xf numFmtId="0" fontId="19" fillId="2" borderId="34" xfId="5" applyFont="1" applyFill="1" applyBorder="1" applyAlignment="1">
      <alignment horizontal="center" vertical="center"/>
    </xf>
    <xf numFmtId="2" fontId="19" fillId="0" borderId="17" xfId="5" applyNumberFormat="1" applyFont="1" applyBorder="1" applyAlignment="1">
      <alignment horizontal="center" vertical="center" shrinkToFit="1"/>
    </xf>
    <xf numFmtId="2" fontId="19" fillId="0" borderId="56" xfId="5" applyNumberFormat="1" applyFont="1" applyBorder="1" applyAlignment="1">
      <alignment horizontal="center" vertical="center" shrinkToFit="1"/>
    </xf>
    <xf numFmtId="0" fontId="13" fillId="0" borderId="8" xfId="2" applyFont="1" applyBorder="1" applyAlignment="1" applyProtection="1">
      <alignment horizontal="center" vertical="center"/>
      <protection locked="0"/>
    </xf>
    <xf numFmtId="0" fontId="19" fillId="2" borderId="20" xfId="5" applyFont="1" applyFill="1" applyBorder="1" applyAlignment="1">
      <alignment horizontal="center" vertical="center"/>
    </xf>
    <xf numFmtId="0" fontId="19" fillId="2" borderId="3" xfId="5" applyFont="1" applyFill="1" applyBorder="1" applyAlignment="1">
      <alignment horizontal="center" vertical="center"/>
    </xf>
    <xf numFmtId="0" fontId="19" fillId="2" borderId="2" xfId="5" applyFont="1" applyFill="1" applyBorder="1" applyAlignment="1">
      <alignment horizontal="center" vertical="center"/>
    </xf>
    <xf numFmtId="0" fontId="19" fillId="2" borderId="8" xfId="5" applyFont="1" applyFill="1" applyBorder="1" applyAlignment="1">
      <alignment horizontal="center" vertical="center"/>
    </xf>
    <xf numFmtId="0" fontId="14" fillId="0" borderId="0" xfId="2" applyFont="1" applyAlignment="1">
      <alignment vertical="center"/>
    </xf>
    <xf numFmtId="0" fontId="13" fillId="0" borderId="12" xfId="2" applyFont="1" applyBorder="1" applyProtection="1">
      <protection locked="0"/>
    </xf>
    <xf numFmtId="0" fontId="8" fillId="0" borderId="0" xfId="2" applyFont="1" applyAlignment="1">
      <alignment vertical="center"/>
    </xf>
    <xf numFmtId="0" fontId="13" fillId="0" borderId="1" xfId="4" applyFont="1" applyBorder="1">
      <alignment vertical="center"/>
    </xf>
    <xf numFmtId="0" fontId="43" fillId="2" borderId="1" xfId="2" applyFont="1" applyFill="1" applyBorder="1" applyAlignment="1">
      <alignment horizontal="center" vertical="center" wrapText="1" shrinkToFit="1"/>
    </xf>
    <xf numFmtId="186" fontId="16" fillId="0" borderId="1" xfId="7" applyNumberFormat="1" applyBorder="1" applyAlignment="1">
      <alignment horizontal="right" vertical="center" shrinkToFit="1"/>
    </xf>
    <xf numFmtId="187" fontId="16" fillId="0" borderId="1" xfId="7" applyNumberFormat="1" applyBorder="1" applyAlignment="1">
      <alignment horizontal="center" vertical="center"/>
    </xf>
    <xf numFmtId="0" fontId="13" fillId="0" borderId="0" xfId="4" applyFont="1" applyAlignment="1">
      <alignment horizontal="center" vertical="center"/>
    </xf>
    <xf numFmtId="190" fontId="36" fillId="0" borderId="1" xfId="2" applyNumberFormat="1" applyFont="1" applyBorder="1" applyAlignment="1" applyProtection="1">
      <alignment horizontal="right" vertical="center" shrinkToFit="1"/>
      <protection locked="0"/>
    </xf>
    <xf numFmtId="190" fontId="36" fillId="0" borderId="2" xfId="2" applyNumberFormat="1" applyFont="1" applyBorder="1" applyAlignment="1" applyProtection="1">
      <alignment horizontal="right" vertical="center" shrinkToFit="1"/>
      <protection locked="0"/>
    </xf>
    <xf numFmtId="0" fontId="44" fillId="0" borderId="0" xfId="0" applyFont="1">
      <alignment vertical="center"/>
    </xf>
    <xf numFmtId="0" fontId="42" fillId="0" borderId="0" xfId="0" applyFont="1">
      <alignment vertical="center"/>
    </xf>
    <xf numFmtId="0" fontId="14" fillId="0" borderId="0" xfId="0" applyFont="1">
      <alignment vertical="center"/>
    </xf>
    <xf numFmtId="0" fontId="19" fillId="0" borderId="0" xfId="0" applyFont="1">
      <alignment vertical="center"/>
    </xf>
    <xf numFmtId="0" fontId="45" fillId="0" borderId="0" xfId="0" applyFont="1">
      <alignment vertical="center"/>
    </xf>
    <xf numFmtId="0" fontId="28" fillId="0" borderId="0" xfId="0" applyFont="1">
      <alignment vertical="center"/>
    </xf>
    <xf numFmtId="0" fontId="46" fillId="0" borderId="0" xfId="5" applyFont="1">
      <alignment vertical="center"/>
    </xf>
    <xf numFmtId="0" fontId="34" fillId="0" borderId="0" xfId="5" applyFont="1" applyAlignment="1">
      <alignment horizontal="left" vertical="center"/>
    </xf>
    <xf numFmtId="0" fontId="46" fillId="0" borderId="0" xfId="5" applyFont="1" applyAlignment="1">
      <alignment horizontal="center" vertical="center"/>
    </xf>
    <xf numFmtId="0" fontId="42" fillId="0" borderId="18" xfId="5" applyFont="1" applyBorder="1" applyAlignment="1">
      <alignment horizontal="center" vertical="center" shrinkToFit="1"/>
    </xf>
    <xf numFmtId="0" fontId="42" fillId="0" borderId="1" xfId="5" applyFont="1" applyBorder="1" applyAlignment="1">
      <alignment horizontal="center" vertical="center" shrinkToFit="1"/>
    </xf>
    <xf numFmtId="0" fontId="42" fillId="0" borderId="27" xfId="5" applyFont="1" applyBorder="1" applyAlignment="1">
      <alignment vertical="center" shrinkToFit="1"/>
    </xf>
    <xf numFmtId="0" fontId="42" fillId="0" borderId="28" xfId="5" applyFont="1" applyBorder="1" applyAlignment="1">
      <alignment vertical="center" shrinkToFit="1"/>
    </xf>
    <xf numFmtId="0" fontId="42" fillId="0" borderId="29" xfId="5" applyFont="1" applyBorder="1" applyAlignment="1">
      <alignment vertical="center" shrinkToFit="1"/>
    </xf>
    <xf numFmtId="0" fontId="42" fillId="0" borderId="48" xfId="5" applyFont="1" applyBorder="1" applyAlignment="1">
      <alignment vertical="center" shrinkToFit="1"/>
    </xf>
    <xf numFmtId="0" fontId="42" fillId="0" borderId="27" xfId="5" applyFont="1" applyBorder="1" applyAlignment="1">
      <alignment horizontal="center" vertical="center" shrinkToFit="1"/>
    </xf>
    <xf numFmtId="0" fontId="42" fillId="0" borderId="28" xfId="5" applyFont="1" applyBorder="1" applyAlignment="1">
      <alignment horizontal="center" vertical="center" shrinkToFit="1"/>
    </xf>
    <xf numFmtId="0" fontId="42" fillId="0" borderId="8" xfId="5" applyFont="1" applyBorder="1" applyAlignment="1">
      <alignment horizontal="center" vertical="center" shrinkToFit="1"/>
    </xf>
    <xf numFmtId="2" fontId="42" fillId="0" borderId="30" xfId="5" applyNumberFormat="1" applyFont="1" applyBorder="1" applyAlignment="1">
      <alignment horizontal="center" vertical="center" shrinkToFit="1"/>
    </xf>
    <xf numFmtId="2" fontId="42" fillId="0" borderId="28" xfId="5" applyNumberFormat="1" applyFont="1" applyBorder="1" applyAlignment="1">
      <alignment horizontal="center" vertical="center" shrinkToFit="1"/>
    </xf>
    <xf numFmtId="2" fontId="42" fillId="0" borderId="8" xfId="5" applyNumberFormat="1" applyFont="1" applyBorder="1" applyAlignment="1">
      <alignment horizontal="center" vertical="center" shrinkToFit="1"/>
    </xf>
    <xf numFmtId="2" fontId="42" fillId="0" borderId="48" xfId="5" applyNumberFormat="1" applyFont="1" applyBorder="1" applyAlignment="1">
      <alignment horizontal="center" vertical="center" shrinkToFit="1"/>
    </xf>
    <xf numFmtId="2" fontId="42" fillId="0" borderId="17" xfId="5" applyNumberFormat="1" applyFont="1" applyBorder="1" applyAlignment="1">
      <alignment horizontal="center" vertical="center" shrinkToFit="1"/>
    </xf>
    <xf numFmtId="180" fontId="42" fillId="0" borderId="1" xfId="6" applyNumberFormat="1" applyFont="1" applyFill="1" applyBorder="1" applyAlignment="1">
      <alignment horizontal="center" vertical="center" shrinkToFit="1"/>
    </xf>
    <xf numFmtId="179" fontId="42" fillId="0" borderId="27" xfId="5" applyNumberFormat="1" applyFont="1" applyBorder="1" applyAlignment="1">
      <alignment horizontal="center" vertical="center" shrinkToFit="1"/>
    </xf>
    <xf numFmtId="179" fontId="42" fillId="0" borderId="28" xfId="5" applyNumberFormat="1" applyFont="1" applyBorder="1" applyAlignment="1">
      <alignment horizontal="center" vertical="center" shrinkToFit="1"/>
    </xf>
    <xf numFmtId="0" fontId="19" fillId="0" borderId="0" xfId="5" applyFont="1">
      <alignment vertical="center"/>
    </xf>
    <xf numFmtId="0" fontId="13" fillId="0" borderId="1" xfId="4" applyFont="1" applyBorder="1" applyAlignment="1">
      <alignment horizontal="center" vertical="center"/>
    </xf>
    <xf numFmtId="0" fontId="13" fillId="0" borderId="7" xfId="5" applyFont="1" applyBorder="1">
      <alignment vertical="center"/>
    </xf>
    <xf numFmtId="177" fontId="29" fillId="0" borderId="5" xfId="2" applyNumberFormat="1" applyFont="1" applyBorder="1" applyAlignment="1">
      <alignment vertical="center" shrinkToFit="1"/>
    </xf>
    <xf numFmtId="0" fontId="13" fillId="3" borderId="1" xfId="4" applyFont="1" applyFill="1" applyBorder="1" applyAlignment="1">
      <alignment horizontal="center" vertical="center"/>
    </xf>
    <xf numFmtId="0" fontId="0" fillId="0" borderId="72" xfId="0" applyBorder="1">
      <alignment vertical="center"/>
    </xf>
    <xf numFmtId="0" fontId="0" fillId="0" borderId="73" xfId="0" applyBorder="1">
      <alignment vertical="center"/>
    </xf>
    <xf numFmtId="0" fontId="0" fillId="0" borderId="74" xfId="0" applyBorder="1">
      <alignment vertical="center"/>
    </xf>
    <xf numFmtId="0" fontId="0" fillId="0" borderId="75" xfId="0" applyBorder="1">
      <alignment vertical="center"/>
    </xf>
    <xf numFmtId="0" fontId="0" fillId="0" borderId="76" xfId="0" applyBorder="1">
      <alignment vertical="center"/>
    </xf>
    <xf numFmtId="0" fontId="0" fillId="0" borderId="71" xfId="0" applyBorder="1" applyAlignment="1">
      <alignment horizontal="center" vertical="center" shrinkToFit="1"/>
    </xf>
    <xf numFmtId="0" fontId="0" fillId="0" borderId="0" xfId="0" applyAlignment="1">
      <alignment vertical="center" shrinkToFit="1"/>
    </xf>
    <xf numFmtId="0" fontId="0" fillId="0" borderId="34" xfId="0" applyBorder="1" applyAlignment="1">
      <alignment vertical="center" shrinkToFit="1"/>
    </xf>
    <xf numFmtId="0" fontId="0" fillId="7" borderId="0" xfId="0" applyFill="1" applyAlignment="1">
      <alignment vertical="center" shrinkToFit="1"/>
    </xf>
    <xf numFmtId="0" fontId="0" fillId="0" borderId="35" xfId="0" applyBorder="1" applyAlignment="1">
      <alignment horizontal="center" vertical="center" shrinkToFit="1"/>
    </xf>
    <xf numFmtId="0" fontId="0" fillId="0" borderId="26" xfId="0" applyBorder="1" applyAlignment="1">
      <alignment vertical="center" shrinkToFit="1"/>
    </xf>
    <xf numFmtId="0" fontId="0" fillId="0" borderId="25" xfId="0" applyBorder="1" applyAlignment="1">
      <alignment vertical="center" shrinkToFit="1"/>
    </xf>
    <xf numFmtId="0" fontId="23" fillId="0" borderId="71" xfId="0" applyFont="1" applyBorder="1" applyAlignment="1">
      <alignment horizontal="center" vertical="center" shrinkToFit="1"/>
    </xf>
    <xf numFmtId="0" fontId="23" fillId="0" borderId="0" xfId="0" applyFont="1" applyAlignment="1">
      <alignment horizontal="center" vertical="center" shrinkToFit="1"/>
    </xf>
    <xf numFmtId="0" fontId="23" fillId="0" borderId="34" xfId="0" applyFont="1" applyBorder="1" applyAlignment="1">
      <alignment horizontal="center" vertical="center" shrinkToFit="1"/>
    </xf>
    <xf numFmtId="0" fontId="23" fillId="0" borderId="35" xfId="0" applyFont="1" applyBorder="1" applyAlignment="1">
      <alignment horizontal="center" vertical="center" shrinkToFit="1"/>
    </xf>
    <xf numFmtId="0" fontId="23" fillId="7" borderId="26" xfId="0" applyFont="1" applyFill="1" applyBorder="1" applyAlignment="1">
      <alignment horizontal="center" vertical="center" shrinkToFit="1"/>
    </xf>
    <xf numFmtId="0" fontId="23" fillId="7" borderId="25" xfId="0" applyFont="1" applyFill="1" applyBorder="1" applyAlignment="1">
      <alignment horizontal="center" vertical="center" shrinkToFit="1"/>
    </xf>
    <xf numFmtId="0" fontId="0" fillId="0" borderId="71" xfId="0" applyBorder="1" applyAlignment="1">
      <alignment vertical="center" shrinkToFit="1"/>
    </xf>
    <xf numFmtId="0" fontId="0" fillId="0" borderId="35" xfId="0" applyBorder="1" applyAlignment="1">
      <alignment vertical="center" shrinkToFit="1"/>
    </xf>
    <xf numFmtId="186" fontId="16" fillId="0" borderId="0" xfId="2" applyNumberFormat="1" applyAlignment="1">
      <alignment horizontal="center" vertical="center" shrinkToFit="1"/>
    </xf>
    <xf numFmtId="186" fontId="16" fillId="0" borderId="0" xfId="2" applyNumberFormat="1" applyAlignment="1">
      <alignment vertical="center" shrinkToFit="1"/>
    </xf>
    <xf numFmtId="190" fontId="16" fillId="0" borderId="0" xfId="2" applyNumberFormat="1" applyAlignment="1">
      <alignment vertical="center" shrinkToFit="1"/>
    </xf>
    <xf numFmtId="0" fontId="13" fillId="0" borderId="1" xfId="2" applyFont="1" applyBorder="1" applyAlignment="1" applyProtection="1">
      <alignment horizontal="center" vertical="center" shrinkToFit="1"/>
      <protection locked="0"/>
    </xf>
    <xf numFmtId="0" fontId="42" fillId="0" borderId="49" xfId="5" applyFont="1" applyBorder="1" applyAlignment="1">
      <alignment horizontal="center" vertical="center" shrinkToFit="1"/>
    </xf>
    <xf numFmtId="0" fontId="19" fillId="0" borderId="3" xfId="5" applyFont="1" applyBorder="1" applyAlignment="1">
      <alignment horizontal="center" vertical="center" shrinkToFit="1"/>
    </xf>
    <xf numFmtId="180" fontId="19" fillId="0" borderId="3" xfId="6" applyNumberFormat="1" applyFont="1" applyFill="1" applyBorder="1" applyAlignment="1">
      <alignment horizontal="center" vertical="center" shrinkToFit="1"/>
    </xf>
    <xf numFmtId="0" fontId="19" fillId="0" borderId="7" xfId="5" applyFont="1" applyBorder="1" applyAlignment="1">
      <alignment horizontal="center" vertical="center" shrinkToFit="1"/>
    </xf>
    <xf numFmtId="0" fontId="13" fillId="0" borderId="58" xfId="5" applyFont="1" applyBorder="1" applyAlignment="1">
      <alignment vertical="center" shrinkToFit="1"/>
    </xf>
    <xf numFmtId="0" fontId="13" fillId="0" borderId="59" xfId="5" applyFont="1" applyBorder="1" applyAlignment="1">
      <alignment vertical="center" shrinkToFit="1"/>
    </xf>
    <xf numFmtId="0" fontId="13" fillId="0" borderId="64" xfId="5" applyFont="1" applyBorder="1" applyAlignment="1">
      <alignment vertical="center" shrinkToFit="1"/>
    </xf>
    <xf numFmtId="0" fontId="13" fillId="0" borderId="65" xfId="5" applyFont="1" applyBorder="1" applyAlignment="1">
      <alignment vertical="center" shrinkToFit="1"/>
    </xf>
    <xf numFmtId="179" fontId="13" fillId="0" borderId="40" xfId="5" applyNumberFormat="1" applyFont="1" applyBorder="1" applyAlignment="1">
      <alignment horizontal="center" vertical="center" shrinkToFit="1"/>
    </xf>
    <xf numFmtId="179" fontId="13" fillId="0" borderId="50" xfId="5" applyNumberFormat="1" applyFont="1" applyBorder="1" applyAlignment="1">
      <alignment horizontal="center" vertical="center" shrinkToFit="1"/>
    </xf>
    <xf numFmtId="179" fontId="13" fillId="0" borderId="44" xfId="5" applyNumberFormat="1" applyFont="1" applyBorder="1" applyAlignment="1">
      <alignment horizontal="center" vertical="center" shrinkToFit="1"/>
    </xf>
    <xf numFmtId="179" fontId="13" fillId="0" borderId="33" xfId="5" applyNumberFormat="1" applyFont="1" applyBorder="1" applyAlignment="1">
      <alignment horizontal="center" vertical="center" shrinkToFit="1"/>
    </xf>
    <xf numFmtId="2" fontId="13" fillId="0" borderId="39" xfId="5" applyNumberFormat="1" applyFont="1" applyBorder="1" applyAlignment="1">
      <alignment horizontal="center" vertical="center" shrinkToFit="1"/>
    </xf>
    <xf numFmtId="2" fontId="13" fillId="0" borderId="50" xfId="5" applyNumberFormat="1" applyFont="1" applyBorder="1" applyAlignment="1">
      <alignment horizontal="center" vertical="center" shrinkToFit="1"/>
    </xf>
    <xf numFmtId="2" fontId="13" fillId="0" borderId="44" xfId="5" applyNumberFormat="1" applyFont="1" applyBorder="1" applyAlignment="1">
      <alignment horizontal="center" vertical="center" shrinkToFit="1"/>
    </xf>
    <xf numFmtId="2" fontId="13" fillId="0" borderId="33" xfId="5" applyNumberFormat="1" applyFont="1" applyBorder="1" applyAlignment="1">
      <alignment horizontal="center" vertical="center" shrinkToFit="1"/>
    </xf>
    <xf numFmtId="2" fontId="13" fillId="0" borderId="38" xfId="5" applyNumberFormat="1" applyFont="1" applyBorder="1" applyAlignment="1">
      <alignment horizontal="center" vertical="center" shrinkToFit="1"/>
    </xf>
    <xf numFmtId="191" fontId="16" fillId="0" borderId="0" xfId="2" applyNumberFormat="1" applyAlignment="1">
      <alignment vertical="center" shrinkToFit="1"/>
    </xf>
    <xf numFmtId="191" fontId="16" fillId="0" borderId="0" xfId="2" applyNumberFormat="1" applyAlignment="1">
      <alignment vertical="center"/>
    </xf>
    <xf numFmtId="0" fontId="48" fillId="0" borderId="0" xfId="2" applyFont="1" applyAlignment="1">
      <alignment vertical="center"/>
    </xf>
    <xf numFmtId="0" fontId="49" fillId="2" borderId="1" xfId="2" applyFont="1" applyFill="1" applyBorder="1" applyAlignment="1" applyProtection="1">
      <alignment horizontal="center" vertical="center"/>
      <protection locked="0"/>
    </xf>
    <xf numFmtId="0" fontId="49" fillId="0" borderId="8" xfId="2" applyFont="1" applyBorder="1" applyAlignment="1">
      <alignment horizontal="center" vertical="center" shrinkToFit="1"/>
    </xf>
    <xf numFmtId="0" fontId="49" fillId="2" borderId="1" xfId="2" applyFont="1" applyFill="1" applyBorder="1" applyAlignment="1">
      <alignment horizontal="center" vertical="center" shrinkToFit="1"/>
    </xf>
    <xf numFmtId="0" fontId="49" fillId="2" borderId="9" xfId="2" applyFont="1" applyFill="1" applyBorder="1" applyAlignment="1">
      <alignment horizontal="center" vertical="center"/>
    </xf>
    <xf numFmtId="0" fontId="49" fillId="2" borderId="13" xfId="2" applyFont="1" applyFill="1" applyBorder="1" applyAlignment="1">
      <alignment horizontal="center" vertical="center" shrinkToFit="1"/>
    </xf>
    <xf numFmtId="0" fontId="49" fillId="0" borderId="2" xfId="2" applyFont="1" applyBorder="1" applyAlignment="1" applyProtection="1">
      <alignment horizontal="center" vertical="center" shrinkToFit="1"/>
      <protection locked="0"/>
    </xf>
    <xf numFmtId="0" fontId="51" fillId="2" borderId="14" xfId="2" applyFont="1" applyFill="1" applyBorder="1" applyAlignment="1">
      <alignment vertical="center" textRotation="255" wrapText="1" shrinkToFit="1"/>
    </xf>
    <xf numFmtId="0" fontId="49" fillId="2" borderId="1" xfId="2" applyFont="1" applyFill="1" applyBorder="1" applyAlignment="1">
      <alignment horizontal="center" vertical="center"/>
    </xf>
    <xf numFmtId="0" fontId="49" fillId="0" borderId="2" xfId="2" applyFont="1" applyBorder="1" applyAlignment="1" applyProtection="1">
      <alignment horizontal="center" vertical="center"/>
      <protection locked="0"/>
    </xf>
    <xf numFmtId="0" fontId="49" fillId="0" borderId="8" xfId="2" applyFont="1" applyBorder="1" applyAlignment="1">
      <alignment horizontal="center" vertical="center"/>
    </xf>
    <xf numFmtId="0" fontId="49" fillId="2" borderId="2" xfId="2" applyFont="1" applyFill="1" applyBorder="1" applyAlignment="1">
      <alignment horizontal="center" vertical="center" shrinkToFit="1"/>
    </xf>
    <xf numFmtId="0" fontId="49" fillId="0" borderId="5" xfId="2" applyFont="1" applyBorder="1" applyAlignment="1">
      <alignment horizontal="center" vertical="center" shrinkToFit="1"/>
    </xf>
    <xf numFmtId="0" fontId="49" fillId="0" borderId="1" xfId="2" applyFont="1" applyBorder="1" applyAlignment="1" applyProtection="1">
      <alignment horizontal="center" vertical="center" shrinkToFit="1"/>
      <protection locked="0"/>
    </xf>
    <xf numFmtId="0" fontId="49" fillId="0" borderId="1" xfId="2" applyFont="1" applyBorder="1" applyAlignment="1" applyProtection="1">
      <alignment vertical="center" shrinkToFit="1"/>
      <protection locked="0"/>
    </xf>
    <xf numFmtId="0" fontId="49" fillId="2" borderId="14" xfId="2" applyFont="1" applyFill="1" applyBorder="1" applyAlignment="1">
      <alignment vertical="center"/>
    </xf>
    <xf numFmtId="0" fontId="49" fillId="2" borderId="14" xfId="2" applyFont="1" applyFill="1" applyBorder="1" applyAlignment="1">
      <alignment horizontal="center" vertical="center"/>
    </xf>
    <xf numFmtId="0" fontId="49" fillId="0" borderId="6" xfId="2" applyFont="1" applyBorder="1" applyAlignment="1" applyProtection="1">
      <alignment horizontal="center" vertical="center"/>
      <protection locked="0"/>
    </xf>
    <xf numFmtId="0" fontId="49" fillId="0" borderId="7" xfId="2" applyFont="1" applyBorder="1" applyAlignment="1">
      <alignment horizontal="center" vertical="center"/>
    </xf>
    <xf numFmtId="0" fontId="51" fillId="0" borderId="2" xfId="2" applyFont="1" applyBorder="1" applyAlignment="1" applyProtection="1">
      <alignment horizontal="center" vertical="center" wrapText="1" shrinkToFit="1"/>
      <protection locked="0"/>
    </xf>
    <xf numFmtId="0" fontId="49" fillId="0" borderId="3" xfId="2" applyFont="1" applyBorder="1" applyAlignment="1">
      <alignment horizontal="center" vertical="center" shrinkToFit="1"/>
    </xf>
    <xf numFmtId="0" fontId="49" fillId="0" borderId="1" xfId="2" applyFont="1" applyBorder="1" applyAlignment="1" applyProtection="1">
      <alignment horizontal="center" vertical="center"/>
      <protection locked="0"/>
    </xf>
    <xf numFmtId="0" fontId="49" fillId="2" borderId="13" xfId="2" applyFont="1" applyFill="1" applyBorder="1" applyAlignment="1">
      <alignment horizontal="center" vertical="center"/>
    </xf>
    <xf numFmtId="0" fontId="49" fillId="0" borderId="9" xfId="2" applyFont="1" applyBorder="1" applyAlignment="1" applyProtection="1">
      <alignment horizontal="center" vertical="center" shrinkToFit="1"/>
      <protection locked="0"/>
    </xf>
    <xf numFmtId="0" fontId="49" fillId="0" borderId="13" xfId="2" applyFont="1" applyBorder="1" applyAlignment="1" applyProtection="1">
      <alignment horizontal="center" vertical="center" shrinkToFit="1"/>
      <protection locked="0"/>
    </xf>
    <xf numFmtId="0" fontId="49" fillId="0" borderId="11" xfId="2" applyFont="1" applyBorder="1" applyAlignment="1">
      <alignment horizontal="center" vertical="center" shrinkToFit="1"/>
    </xf>
    <xf numFmtId="0" fontId="49" fillId="0" borderId="9" xfId="2" applyFont="1" applyBorder="1" applyAlignment="1" applyProtection="1">
      <alignment horizontal="center" vertical="center"/>
      <protection locked="0"/>
    </xf>
    <xf numFmtId="0" fontId="49" fillId="0" borderId="10" xfId="2" applyFont="1" applyBorder="1" applyAlignment="1">
      <alignment horizontal="center" vertical="center"/>
    </xf>
    <xf numFmtId="0" fontId="49" fillId="0" borderId="1" xfId="2" applyFont="1" applyBorder="1" applyAlignment="1" applyProtection="1">
      <alignment vertical="center"/>
      <protection locked="0"/>
    </xf>
    <xf numFmtId="0" fontId="49" fillId="0" borderId="3" xfId="2" applyFont="1" applyBorder="1" applyAlignment="1">
      <alignment horizontal="center" vertical="center"/>
    </xf>
    <xf numFmtId="0" fontId="49" fillId="2" borderId="2" xfId="2" applyFont="1" applyFill="1" applyBorder="1" applyAlignment="1">
      <alignment horizontal="centerContinuous" vertical="center"/>
    </xf>
    <xf numFmtId="0" fontId="49" fillId="2" borderId="8" xfId="2" applyFont="1" applyFill="1" applyBorder="1" applyAlignment="1">
      <alignment horizontal="centerContinuous" vertical="center"/>
    </xf>
    <xf numFmtId="0" fontId="49" fillId="2" borderId="15" xfId="2" applyFont="1" applyFill="1" applyBorder="1" applyAlignment="1">
      <alignment vertical="center"/>
    </xf>
    <xf numFmtId="0" fontId="49" fillId="2" borderId="3" xfId="2" applyFont="1" applyFill="1" applyBorder="1" applyAlignment="1">
      <alignment horizontal="centerContinuous" vertical="center"/>
    </xf>
    <xf numFmtId="0" fontId="49" fillId="0" borderId="0" xfId="2" applyFont="1" applyAlignment="1">
      <alignment vertical="center"/>
    </xf>
    <xf numFmtId="0" fontId="49" fillId="0" borderId="0" xfId="2" applyFont="1" applyAlignment="1">
      <alignment horizontal="center" vertical="center"/>
    </xf>
    <xf numFmtId="0" fontId="49" fillId="4" borderId="10" xfId="2" applyFont="1" applyFill="1" applyBorder="1" applyAlignment="1">
      <alignment vertical="center" shrinkToFit="1"/>
    </xf>
    <xf numFmtId="0" fontId="49" fillId="2" borderId="14" xfId="2" applyFont="1" applyFill="1" applyBorder="1" applyAlignment="1">
      <alignment horizontal="center" vertical="center" shrinkToFit="1"/>
    </xf>
    <xf numFmtId="176" fontId="49" fillId="2" borderId="1" xfId="2" applyNumberFormat="1" applyFont="1" applyFill="1" applyBorder="1" applyAlignment="1">
      <alignment horizontal="center" vertical="center" shrinkToFit="1"/>
    </xf>
    <xf numFmtId="176" fontId="49" fillId="2" borderId="14" xfId="2" applyNumberFormat="1" applyFont="1" applyFill="1" applyBorder="1" applyAlignment="1">
      <alignment horizontal="center" vertical="center" shrinkToFit="1"/>
    </xf>
    <xf numFmtId="0" fontId="49" fillId="0" borderId="2" xfId="2" applyFont="1" applyBorder="1" applyAlignment="1">
      <alignment horizontal="center" vertical="center" shrinkToFit="1"/>
    </xf>
    <xf numFmtId="198" fontId="49" fillId="0" borderId="3" xfId="2" applyNumberFormat="1" applyFont="1" applyBorder="1" applyAlignment="1">
      <alignment horizontal="center" vertical="center" shrinkToFit="1"/>
    </xf>
    <xf numFmtId="176" fontId="49" fillId="0" borderId="1" xfId="2" applyNumberFormat="1" applyFont="1" applyBorder="1" applyAlignment="1">
      <alignment horizontal="center" vertical="center" shrinkToFit="1"/>
    </xf>
    <xf numFmtId="176" fontId="49" fillId="0" borderId="14" xfId="2" applyNumberFormat="1" applyFont="1" applyBorder="1" applyAlignment="1">
      <alignment horizontal="center" vertical="center" shrinkToFit="1"/>
    </xf>
    <xf numFmtId="0" fontId="49" fillId="0" borderId="7" xfId="2" applyFont="1" applyBorder="1" applyAlignment="1">
      <alignment vertical="center" wrapText="1" shrinkToFit="1"/>
    </xf>
    <xf numFmtId="196" fontId="50" fillId="0" borderId="7" xfId="10" applyNumberFormat="1" applyFont="1" applyBorder="1" applyAlignment="1" applyProtection="1">
      <alignment vertical="center" shrinkToFit="1"/>
      <protection locked="0"/>
    </xf>
    <xf numFmtId="196" fontId="50" fillId="0" borderId="5" xfId="10" applyNumberFormat="1" applyFont="1" applyBorder="1" applyAlignment="1" applyProtection="1">
      <alignment vertical="center" shrinkToFit="1"/>
      <protection locked="0"/>
    </xf>
    <xf numFmtId="0" fontId="49" fillId="0" borderId="0" xfId="2" applyFont="1" applyAlignment="1">
      <alignment vertical="center" wrapText="1" shrinkToFit="1"/>
    </xf>
    <xf numFmtId="0" fontId="53" fillId="2" borderId="1" xfId="2" applyFont="1" applyFill="1" applyBorder="1" applyAlignment="1" applyProtection="1">
      <alignment horizontal="center" vertical="center" wrapText="1"/>
      <protection locked="0"/>
    </xf>
    <xf numFmtId="0" fontId="54" fillId="2" borderId="1" xfId="2" applyFont="1" applyFill="1" applyBorder="1" applyAlignment="1" applyProtection="1">
      <alignment horizontal="center" vertical="center"/>
      <protection locked="0"/>
    </xf>
    <xf numFmtId="0" fontId="52" fillId="0" borderId="0" xfId="2" applyFont="1" applyAlignment="1" applyProtection="1">
      <alignment vertical="center"/>
      <protection locked="0"/>
    </xf>
    <xf numFmtId="0" fontId="49" fillId="0" borderId="0" xfId="2" applyFont="1" applyAlignment="1" applyProtection="1">
      <alignment vertical="center"/>
      <protection locked="0"/>
    </xf>
    <xf numFmtId="0" fontId="47" fillId="0" borderId="0" xfId="2" applyFont="1" applyAlignment="1" applyProtection="1">
      <alignment vertical="center" wrapText="1"/>
      <protection locked="0"/>
    </xf>
    <xf numFmtId="197" fontId="50" fillId="0" borderId="4" xfId="10" applyNumberFormat="1" applyFont="1" applyBorder="1" applyAlignment="1" applyProtection="1">
      <alignment vertical="center" shrinkToFit="1"/>
      <protection locked="0"/>
    </xf>
    <xf numFmtId="197" fontId="50" fillId="0" borderId="0" xfId="10" applyNumberFormat="1" applyFont="1" applyAlignment="1" applyProtection="1">
      <alignment vertical="center" shrinkToFit="1"/>
      <protection locked="0"/>
    </xf>
    <xf numFmtId="0" fontId="49" fillId="0" borderId="0" xfId="2" applyFont="1" applyAlignment="1" applyProtection="1">
      <alignment vertical="top"/>
      <protection locked="0"/>
    </xf>
    <xf numFmtId="0" fontId="49" fillId="0" borderId="4" xfId="2" applyFont="1" applyBorder="1" applyAlignment="1" applyProtection="1">
      <alignment vertical="top"/>
      <protection locked="0"/>
    </xf>
    <xf numFmtId="0" fontId="49" fillId="0" borderId="0" xfId="2" applyFont="1" applyAlignment="1" applyProtection="1">
      <alignment vertical="center" textRotation="255"/>
      <protection locked="0"/>
    </xf>
    <xf numFmtId="0" fontId="49" fillId="0" borderId="4" xfId="2" applyFont="1" applyBorder="1" applyAlignment="1" applyProtection="1">
      <alignment vertical="center"/>
      <protection locked="0"/>
    </xf>
    <xf numFmtId="0" fontId="49" fillId="0" borderId="0" xfId="2" applyFont="1" applyProtection="1">
      <protection locked="0"/>
    </xf>
    <xf numFmtId="0" fontId="49" fillId="0" borderId="0" xfId="2" applyFont="1" applyAlignment="1" applyProtection="1">
      <alignment vertical="center" wrapText="1"/>
      <protection locked="0"/>
    </xf>
    <xf numFmtId="0" fontId="49" fillId="0" borderId="4" xfId="2" applyFont="1" applyBorder="1" applyAlignment="1" applyProtection="1">
      <alignment vertical="center" wrapText="1"/>
      <protection locked="0"/>
    </xf>
    <xf numFmtId="0" fontId="49" fillId="0" borderId="10" xfId="2" applyFont="1" applyBorder="1" applyAlignment="1" applyProtection="1">
      <alignment vertical="center"/>
      <protection locked="0"/>
    </xf>
    <xf numFmtId="0" fontId="56" fillId="0" borderId="10" xfId="2" applyFont="1" applyBorder="1" applyAlignment="1" applyProtection="1">
      <alignment vertical="center"/>
      <protection locked="0"/>
    </xf>
    <xf numFmtId="0" fontId="49" fillId="0" borderId="10" xfId="2" applyFont="1" applyBorder="1" applyProtection="1">
      <protection locked="0"/>
    </xf>
    <xf numFmtId="0" fontId="49" fillId="0" borderId="11" xfId="2" applyFont="1" applyBorder="1" applyAlignment="1" applyProtection="1">
      <alignment vertical="center"/>
      <protection locked="0"/>
    </xf>
    <xf numFmtId="0" fontId="47" fillId="2" borderId="2" xfId="2" applyFont="1" applyFill="1" applyBorder="1" applyAlignment="1">
      <alignment horizontal="center" vertical="center" wrapText="1"/>
    </xf>
    <xf numFmtId="176" fontId="49" fillId="0" borderId="2" xfId="2" applyNumberFormat="1" applyFont="1" applyBorder="1" applyAlignment="1">
      <alignment horizontal="center" vertical="center" wrapText="1"/>
    </xf>
    <xf numFmtId="0" fontId="47" fillId="2" borderId="1" xfId="2" applyFont="1" applyFill="1" applyBorder="1" applyAlignment="1">
      <alignment horizontal="center" vertical="center" wrapText="1"/>
    </xf>
    <xf numFmtId="0" fontId="49" fillId="0" borderId="8" xfId="2" applyFont="1" applyBorder="1" applyAlignment="1" applyProtection="1">
      <alignment horizontal="center" vertical="center"/>
      <protection locked="0"/>
    </xf>
    <xf numFmtId="179" fontId="49" fillId="0" borderId="8" xfId="2" applyNumberFormat="1" applyFont="1" applyBorder="1" applyAlignment="1" applyProtection="1">
      <alignment horizontal="center" vertical="center"/>
      <protection locked="0"/>
    </xf>
    <xf numFmtId="193" fontId="49" fillId="0" borderId="1" xfId="2" applyNumberFormat="1" applyFont="1" applyBorder="1" applyAlignment="1" applyProtection="1">
      <alignment horizontal="center" vertical="center" shrinkToFit="1"/>
      <protection locked="0"/>
    </xf>
    <xf numFmtId="0" fontId="49" fillId="2" borderId="1" xfId="2" applyFont="1" applyFill="1" applyBorder="1" applyAlignment="1">
      <alignment horizontal="center" vertical="center" wrapText="1"/>
    </xf>
    <xf numFmtId="0" fontId="49" fillId="2" borderId="12" xfId="2" applyFont="1" applyFill="1" applyBorder="1" applyAlignment="1">
      <alignment horizontal="center" vertical="center" wrapText="1"/>
    </xf>
    <xf numFmtId="0" fontId="49" fillId="2" borderId="0" xfId="2" applyFont="1" applyFill="1" applyAlignment="1">
      <alignment horizontal="center" vertical="center" wrapText="1"/>
    </xf>
    <xf numFmtId="0" fontId="49" fillId="2" borderId="4" xfId="2" applyFont="1" applyFill="1" applyBorder="1" applyAlignment="1">
      <alignment horizontal="center" vertical="center" wrapText="1"/>
    </xf>
    <xf numFmtId="0" fontId="48" fillId="0" borderId="0" xfId="4" applyFont="1">
      <alignment vertical="center"/>
    </xf>
    <xf numFmtId="0" fontId="49" fillId="0" borderId="0" xfId="4" applyFont="1">
      <alignment vertical="center"/>
    </xf>
    <xf numFmtId="178" fontId="47" fillId="0" borderId="3" xfId="4" applyNumberFormat="1" applyFont="1" applyBorder="1" applyAlignment="1">
      <alignment horizontal="center" vertical="center" shrinkToFit="1"/>
    </xf>
    <xf numFmtId="0" fontId="47" fillId="0" borderId="8" xfId="4" applyFont="1" applyBorder="1" applyAlignment="1">
      <alignment horizontal="center" vertical="center" shrinkToFit="1"/>
    </xf>
    <xf numFmtId="178" fontId="47" fillId="0" borderId="8" xfId="4" applyNumberFormat="1" applyFont="1" applyBorder="1" applyAlignment="1">
      <alignment horizontal="center" vertical="center" shrinkToFit="1"/>
    </xf>
    <xf numFmtId="0" fontId="47" fillId="0" borderId="3" xfId="4" applyFont="1" applyBorder="1" applyAlignment="1">
      <alignment horizontal="center" vertical="center" shrinkToFit="1"/>
    </xf>
    <xf numFmtId="0" fontId="47" fillId="0" borderId="0" xfId="4" applyFont="1" applyAlignment="1">
      <alignment horizontal="center" vertical="center"/>
    </xf>
    <xf numFmtId="0" fontId="57" fillId="0" borderId="0" xfId="2" applyFont="1" applyAlignment="1">
      <alignment vertical="center"/>
    </xf>
    <xf numFmtId="0" fontId="49" fillId="0" borderId="1" xfId="4" applyFont="1" applyBorder="1">
      <alignment vertical="center"/>
    </xf>
    <xf numFmtId="0" fontId="49" fillId="0" borderId="1" xfId="4" applyFont="1" applyBorder="1" applyAlignment="1">
      <alignment horizontal="center" vertical="center"/>
    </xf>
    <xf numFmtId="0" fontId="49" fillId="3" borderId="1" xfId="4" applyFont="1" applyFill="1" applyBorder="1" applyAlignment="1">
      <alignment horizontal="center" vertical="center"/>
    </xf>
    <xf numFmtId="0" fontId="3" fillId="0" borderId="0" xfId="13">
      <alignment vertical="center"/>
    </xf>
    <xf numFmtId="0" fontId="0" fillId="0" borderId="0" xfId="13" applyFont="1">
      <alignment vertical="center"/>
    </xf>
    <xf numFmtId="0" fontId="2" fillId="0" borderId="0" xfId="13" applyFont="1">
      <alignment vertical="center"/>
    </xf>
    <xf numFmtId="0" fontId="29" fillId="0" borderId="0" xfId="2" applyFont="1" applyAlignment="1" applyProtection="1">
      <alignment horizontal="center"/>
      <protection locked="0"/>
    </xf>
    <xf numFmtId="0" fontId="19" fillId="0" borderId="0" xfId="2" applyFont="1" applyAlignment="1" applyProtection="1">
      <alignment horizontal="left" vertical="center" shrinkToFit="1"/>
      <protection locked="0"/>
    </xf>
    <xf numFmtId="194" fontId="36" fillId="0" borderId="1" xfId="2" applyNumberFormat="1" applyFont="1" applyBorder="1" applyAlignment="1" applyProtection="1">
      <alignment horizontal="center" vertical="center" shrinkToFit="1"/>
      <protection locked="0"/>
    </xf>
    <xf numFmtId="192" fontId="16" fillId="0" borderId="1" xfId="2" applyNumberFormat="1" applyBorder="1" applyAlignment="1">
      <alignment vertical="center" shrinkToFit="1"/>
    </xf>
    <xf numFmtId="0" fontId="19" fillId="2" borderId="1" xfId="14" applyFont="1" applyFill="1" applyBorder="1" applyAlignment="1">
      <alignment horizontal="center" vertical="center"/>
    </xf>
    <xf numFmtId="202" fontId="16" fillId="0" borderId="1" xfId="2" applyNumberFormat="1" applyBorder="1" applyAlignment="1">
      <alignment vertical="center"/>
    </xf>
    <xf numFmtId="202" fontId="16" fillId="0" borderId="1" xfId="2" applyNumberFormat="1" applyBorder="1" applyAlignment="1">
      <alignment vertical="center" shrinkToFit="1"/>
    </xf>
    <xf numFmtId="186" fontId="16" fillId="0" borderId="1" xfId="2" applyNumberFormat="1" applyBorder="1" applyAlignment="1">
      <alignment vertical="center" shrinkToFit="1"/>
    </xf>
    <xf numFmtId="0" fontId="0" fillId="0" borderId="0" xfId="0" applyAlignment="1">
      <alignment vertical="top" wrapText="1"/>
    </xf>
    <xf numFmtId="0" fontId="49" fillId="2" borderId="15" xfId="2" applyFont="1" applyFill="1" applyBorder="1" applyAlignment="1">
      <alignment vertical="center" textRotation="255"/>
    </xf>
    <xf numFmtId="0" fontId="53" fillId="0" borderId="1" xfId="2" applyFont="1" applyBorder="1" applyAlignment="1" applyProtection="1">
      <alignment horizontal="center" vertical="center" shrinkToFit="1"/>
      <protection locked="0"/>
    </xf>
    <xf numFmtId="0" fontId="62" fillId="0" borderId="6" xfId="2" applyFont="1" applyBorder="1" applyAlignment="1">
      <alignment horizontal="left" vertical="top" wrapText="1"/>
    </xf>
    <xf numFmtId="0" fontId="62" fillId="0" borderId="7" xfId="2" applyFont="1" applyBorder="1" applyAlignment="1">
      <alignment horizontal="left" vertical="top"/>
    </xf>
    <xf numFmtId="0" fontId="62" fillId="0" borderId="5" xfId="2" applyFont="1" applyBorder="1" applyAlignment="1">
      <alignment horizontal="left" vertical="top"/>
    </xf>
    <xf numFmtId="0" fontId="62" fillId="0" borderId="12" xfId="2" applyFont="1" applyBorder="1" applyAlignment="1">
      <alignment horizontal="left" vertical="top"/>
    </xf>
    <xf numFmtId="0" fontId="62" fillId="0" borderId="0" xfId="2" applyFont="1" applyAlignment="1">
      <alignment horizontal="left" vertical="top"/>
    </xf>
    <xf numFmtId="0" fontId="62" fillId="0" borderId="4" xfId="2" applyFont="1" applyBorder="1" applyAlignment="1">
      <alignment horizontal="left" vertical="top"/>
    </xf>
    <xf numFmtId="0" fontId="62" fillId="0" borderId="9" xfId="2" applyFont="1" applyBorder="1" applyAlignment="1">
      <alignment horizontal="left" vertical="top"/>
    </xf>
    <xf numFmtId="0" fontId="62" fillId="0" borderId="10" xfId="2" applyFont="1" applyBorder="1" applyAlignment="1">
      <alignment horizontal="left" vertical="top"/>
    </xf>
    <xf numFmtId="0" fontId="62" fillId="0" borderId="11" xfId="2" applyFont="1" applyBorder="1" applyAlignment="1">
      <alignment horizontal="left" vertical="top"/>
    </xf>
    <xf numFmtId="0" fontId="14" fillId="2" borderId="2" xfId="2" applyFont="1" applyFill="1" applyBorder="1" applyAlignment="1">
      <alignment horizontal="center" vertical="center"/>
    </xf>
    <xf numFmtId="0" fontId="14" fillId="2" borderId="3" xfId="2" applyFont="1" applyFill="1" applyBorder="1" applyAlignment="1">
      <alignment horizontal="center" vertical="center"/>
    </xf>
    <xf numFmtId="0" fontId="14" fillId="2" borderId="8" xfId="2" applyFont="1" applyFill="1" applyBorder="1" applyAlignment="1">
      <alignment horizontal="center" vertical="center"/>
    </xf>
    <xf numFmtId="0" fontId="13" fillId="2" borderId="6" xfId="2" applyFont="1" applyFill="1" applyBorder="1" applyAlignment="1">
      <alignment horizontal="center" vertical="center" shrinkToFit="1"/>
    </xf>
    <xf numFmtId="0" fontId="13" fillId="2" borderId="7" xfId="2" applyFont="1" applyFill="1" applyBorder="1" applyAlignment="1">
      <alignment horizontal="center" vertical="center" shrinkToFit="1"/>
    </xf>
    <xf numFmtId="0" fontId="13" fillId="2" borderId="5" xfId="2" applyFont="1" applyFill="1" applyBorder="1" applyAlignment="1">
      <alignment horizontal="center" vertical="center" shrinkToFit="1"/>
    </xf>
    <xf numFmtId="0" fontId="13" fillId="2" borderId="9" xfId="2" applyFont="1" applyFill="1" applyBorder="1" applyAlignment="1">
      <alignment horizontal="center" vertical="center" shrinkToFit="1"/>
    </xf>
    <xf numFmtId="0" fontId="13" fillId="2" borderId="10" xfId="2" applyFont="1" applyFill="1" applyBorder="1" applyAlignment="1">
      <alignment horizontal="center" vertical="center" shrinkToFit="1"/>
    </xf>
    <xf numFmtId="0" fontId="13" fillId="2" borderId="11" xfId="2" applyFont="1" applyFill="1" applyBorder="1" applyAlignment="1">
      <alignment horizontal="center" vertical="center" shrinkToFit="1"/>
    </xf>
    <xf numFmtId="176" fontId="13" fillId="0" borderId="6" xfId="2" applyNumberFormat="1" applyFont="1" applyBorder="1" applyAlignment="1">
      <alignment horizontal="center" vertical="center" wrapText="1" shrinkToFit="1"/>
    </xf>
    <xf numFmtId="176" fontId="13" fillId="0" borderId="7" xfId="2" applyNumberFormat="1" applyFont="1" applyBorder="1" applyAlignment="1">
      <alignment horizontal="center" vertical="center" wrapText="1" shrinkToFit="1"/>
    </xf>
    <xf numFmtId="176" fontId="13" fillId="0" borderId="5" xfId="2" applyNumberFormat="1" applyFont="1" applyBorder="1" applyAlignment="1">
      <alignment horizontal="center" vertical="center" wrapText="1" shrinkToFit="1"/>
    </xf>
    <xf numFmtId="176" fontId="13" fillId="0" borderId="9" xfId="2" applyNumberFormat="1" applyFont="1" applyBorder="1" applyAlignment="1">
      <alignment horizontal="center" vertical="center" wrapText="1" shrinkToFit="1"/>
    </xf>
    <xf numFmtId="176" fontId="13" fillId="0" borderId="10" xfId="2" applyNumberFormat="1" applyFont="1" applyBorder="1" applyAlignment="1">
      <alignment horizontal="center" vertical="center" wrapText="1" shrinkToFit="1"/>
    </xf>
    <xf numFmtId="176" fontId="13" fillId="0" borderId="11" xfId="2" applyNumberFormat="1" applyFont="1" applyBorder="1" applyAlignment="1">
      <alignment horizontal="center" vertical="center" wrapText="1" shrinkToFit="1"/>
    </xf>
    <xf numFmtId="0" fontId="13" fillId="2" borderId="9" xfId="2" applyFont="1" applyFill="1" applyBorder="1" applyAlignment="1">
      <alignment horizontal="center" vertical="center"/>
    </xf>
    <xf numFmtId="0" fontId="13" fillId="2" borderId="10" xfId="2" applyFont="1" applyFill="1" applyBorder="1" applyAlignment="1">
      <alignment horizontal="center" vertical="center"/>
    </xf>
    <xf numFmtId="0" fontId="13" fillId="2" borderId="11" xfId="2" applyFont="1" applyFill="1" applyBorder="1" applyAlignment="1">
      <alignment horizontal="center" vertical="center"/>
    </xf>
    <xf numFmtId="0" fontId="13" fillId="0" borderId="9" xfId="2" applyFont="1" applyBorder="1" applyAlignment="1">
      <alignment horizontal="left" vertical="center"/>
    </xf>
    <xf numFmtId="0" fontId="13" fillId="0" borderId="10" xfId="2" applyFont="1" applyBorder="1" applyAlignment="1">
      <alignment horizontal="left" vertical="center"/>
    </xf>
    <xf numFmtId="0" fontId="13" fillId="0" borderId="11" xfId="2" applyFont="1" applyBorder="1" applyAlignment="1">
      <alignment horizontal="left" vertical="center"/>
    </xf>
    <xf numFmtId="0" fontId="13" fillId="2" borderId="2" xfId="2" applyFont="1" applyFill="1" applyBorder="1" applyAlignment="1">
      <alignment horizontal="center" vertical="center" wrapText="1"/>
    </xf>
    <xf numFmtId="0" fontId="13" fillId="2" borderId="3" xfId="2" applyFont="1" applyFill="1" applyBorder="1" applyAlignment="1">
      <alignment horizontal="center" vertical="center" wrapText="1"/>
    </xf>
    <xf numFmtId="0" fontId="13" fillId="2" borderId="8" xfId="2" applyFont="1" applyFill="1" applyBorder="1" applyAlignment="1">
      <alignment horizontal="center" vertical="center" wrapText="1"/>
    </xf>
    <xf numFmtId="0" fontId="13" fillId="0" borderId="2" xfId="2" applyFont="1" applyBorder="1" applyAlignment="1">
      <alignment horizontal="center" vertical="center" wrapText="1" shrinkToFit="1"/>
    </xf>
    <xf numFmtId="0" fontId="13" fillId="0" borderId="3" xfId="2" applyFont="1" applyBorder="1" applyAlignment="1">
      <alignment horizontal="center" vertical="center" wrapText="1" shrinkToFit="1"/>
    </xf>
    <xf numFmtId="0" fontId="13" fillId="0" borderId="8" xfId="2" applyFont="1" applyBorder="1" applyAlignment="1">
      <alignment horizontal="center" vertical="center" wrapText="1" shrinkToFit="1"/>
    </xf>
    <xf numFmtId="0" fontId="13" fillId="0" borderId="9" xfId="2" applyFont="1" applyBorder="1" applyAlignment="1">
      <alignment horizontal="center" vertical="center" wrapText="1" shrinkToFit="1"/>
    </xf>
    <xf numFmtId="0" fontId="13" fillId="0" borderId="10" xfId="2" applyFont="1" applyBorder="1" applyAlignment="1">
      <alignment horizontal="center" vertical="center" wrapText="1" shrinkToFit="1"/>
    </xf>
    <xf numFmtId="0" fontId="13" fillId="0" borderId="11" xfId="2" applyFont="1" applyBorder="1" applyAlignment="1">
      <alignment horizontal="center" vertical="center" wrapText="1" shrinkToFit="1"/>
    </xf>
    <xf numFmtId="0" fontId="13" fillId="0" borderId="0" xfId="2" applyFont="1" applyAlignment="1">
      <alignment vertical="center"/>
    </xf>
    <xf numFmtId="0" fontId="31" fillId="0" borderId="0" xfId="11" applyFont="1">
      <alignment vertical="center"/>
    </xf>
    <xf numFmtId="0" fontId="13" fillId="2" borderId="2" xfId="2" applyFont="1" applyFill="1" applyBorder="1" applyAlignment="1">
      <alignment horizontal="center" vertical="center" shrinkToFit="1"/>
    </xf>
    <xf numFmtId="0" fontId="13" fillId="2" borderId="3" xfId="2" applyFont="1" applyFill="1" applyBorder="1" applyAlignment="1">
      <alignment horizontal="center" vertical="center" shrinkToFit="1"/>
    </xf>
    <xf numFmtId="0" fontId="13" fillId="2" borderId="8" xfId="2" applyFont="1" applyFill="1" applyBorder="1" applyAlignment="1">
      <alignment horizontal="center" vertical="center" shrinkToFit="1"/>
    </xf>
    <xf numFmtId="0" fontId="13" fillId="2" borderId="6" xfId="2" applyFont="1" applyFill="1" applyBorder="1" applyAlignment="1">
      <alignment horizontal="center" vertical="center"/>
    </xf>
    <xf numFmtId="0" fontId="13" fillId="2" borderId="7" xfId="2" applyFont="1" applyFill="1" applyBorder="1" applyAlignment="1">
      <alignment horizontal="center" vertical="center"/>
    </xf>
    <xf numFmtId="0" fontId="13" fillId="2" borderId="5" xfId="2" applyFont="1" applyFill="1" applyBorder="1" applyAlignment="1">
      <alignment horizontal="center" vertical="center"/>
    </xf>
    <xf numFmtId="0" fontId="13" fillId="0" borderId="6" xfId="2" applyFont="1" applyBorder="1" applyAlignment="1">
      <alignment horizontal="left" vertical="center"/>
    </xf>
    <xf numFmtId="0" fontId="13" fillId="0" borderId="7" xfId="2" applyFont="1" applyBorder="1" applyAlignment="1">
      <alignment horizontal="left" vertical="center"/>
    </xf>
    <xf numFmtId="0" fontId="13" fillId="0" borderId="5" xfId="2" applyFont="1" applyBorder="1" applyAlignment="1">
      <alignment horizontal="left" vertical="center"/>
    </xf>
    <xf numFmtId="0" fontId="13" fillId="2" borderId="2" xfId="2" applyFont="1" applyFill="1" applyBorder="1" applyAlignment="1">
      <alignment horizontal="center" vertical="center"/>
    </xf>
    <xf numFmtId="0" fontId="13" fillId="2" borderId="3" xfId="2" applyFont="1" applyFill="1" applyBorder="1" applyAlignment="1">
      <alignment horizontal="center" vertical="center"/>
    </xf>
    <xf numFmtId="0" fontId="13" fillId="2" borderId="8" xfId="2" applyFont="1" applyFill="1" applyBorder="1" applyAlignment="1">
      <alignment horizontal="center" vertical="center"/>
    </xf>
    <xf numFmtId="0" fontId="13" fillId="0" borderId="2" xfId="2" applyFont="1" applyBorder="1" applyAlignment="1">
      <alignment horizontal="center" vertical="center" shrinkToFit="1"/>
    </xf>
    <xf numFmtId="0" fontId="13" fillId="0" borderId="3" xfId="2" applyFont="1" applyBorder="1" applyAlignment="1">
      <alignment horizontal="center" vertical="center" shrinkToFit="1"/>
    </xf>
    <xf numFmtId="0" fontId="13" fillId="0" borderId="8" xfId="2" applyFont="1" applyBorder="1" applyAlignment="1">
      <alignment horizontal="center" vertical="center" shrinkToFit="1"/>
    </xf>
    <xf numFmtId="0" fontId="13" fillId="0" borderId="6" xfId="2" applyFont="1" applyBorder="1" applyAlignment="1">
      <alignment horizontal="center" vertical="center" wrapText="1" shrinkToFit="1"/>
    </xf>
    <xf numFmtId="0" fontId="13" fillId="0" borderId="7" xfId="2" applyFont="1" applyBorder="1" applyAlignment="1">
      <alignment horizontal="center" vertical="center" wrapText="1" shrinkToFit="1"/>
    </xf>
    <xf numFmtId="0" fontId="13" fillId="0" borderId="5" xfId="2" applyFont="1" applyBorder="1" applyAlignment="1">
      <alignment horizontal="center" vertical="center" wrapText="1" shrinkToFit="1"/>
    </xf>
    <xf numFmtId="0" fontId="13" fillId="2" borderId="6" xfId="2" applyFont="1" applyFill="1" applyBorder="1" applyAlignment="1">
      <alignment horizontal="center" vertical="center" wrapText="1" shrinkToFit="1"/>
    </xf>
    <xf numFmtId="0" fontId="13" fillId="2" borderId="7" xfId="2" applyFont="1" applyFill="1" applyBorder="1" applyAlignment="1">
      <alignment horizontal="center" vertical="center" wrapText="1" shrinkToFit="1"/>
    </xf>
    <xf numFmtId="0" fontId="13" fillId="2" borderId="9" xfId="2" applyFont="1" applyFill="1" applyBorder="1" applyAlignment="1">
      <alignment horizontal="center" vertical="center" wrapText="1" shrinkToFit="1"/>
    </xf>
    <xf numFmtId="0" fontId="13" fillId="2" borderId="10" xfId="2" applyFont="1" applyFill="1" applyBorder="1" applyAlignment="1">
      <alignment horizontal="center" vertical="center" wrapText="1" shrinkToFit="1"/>
    </xf>
    <xf numFmtId="0" fontId="0" fillId="0" borderId="0" xfId="0" applyAlignment="1">
      <alignment horizontal="left" vertical="top" wrapText="1"/>
    </xf>
    <xf numFmtId="0" fontId="0" fillId="0" borderId="0" xfId="0" applyAlignment="1">
      <alignment horizontal="left" vertical="center" wrapText="1"/>
    </xf>
    <xf numFmtId="0" fontId="0" fillId="2" borderId="1" xfId="0" applyFill="1" applyBorder="1" applyAlignment="1">
      <alignment horizontal="center" vertical="center"/>
    </xf>
    <xf numFmtId="0" fontId="0" fillId="6" borderId="1" xfId="0" applyFill="1" applyBorder="1" applyAlignment="1">
      <alignment horizontal="center" vertical="center"/>
    </xf>
    <xf numFmtId="0" fontId="0" fillId="7" borderId="1" xfId="0" applyFill="1" applyBorder="1" applyAlignment="1">
      <alignment horizontal="center" vertical="center"/>
    </xf>
    <xf numFmtId="0" fontId="0" fillId="0" borderId="0" xfId="0" applyAlignment="1">
      <alignment vertical="top" wrapText="1"/>
    </xf>
    <xf numFmtId="0" fontId="0" fillId="0" borderId="0" xfId="0">
      <alignment vertical="center"/>
    </xf>
    <xf numFmtId="0" fontId="0" fillId="5" borderId="1" xfId="0" applyFill="1" applyBorder="1" applyAlignment="1">
      <alignment horizontal="center" vertical="center"/>
    </xf>
    <xf numFmtId="0" fontId="49" fillId="2" borderId="15" xfId="2" applyFont="1" applyFill="1" applyBorder="1" applyAlignment="1">
      <alignment horizontal="center" vertical="center" textRotation="255"/>
    </xf>
    <xf numFmtId="0" fontId="49" fillId="2" borderId="13" xfId="2" applyFont="1" applyFill="1" applyBorder="1" applyAlignment="1">
      <alignment horizontal="center" vertical="center" textRotation="255"/>
    </xf>
    <xf numFmtId="0" fontId="49" fillId="2" borderId="2" xfId="2" applyFont="1" applyFill="1" applyBorder="1" applyAlignment="1">
      <alignment horizontal="center" vertical="center" shrinkToFit="1"/>
    </xf>
    <xf numFmtId="0" fontId="49" fillId="2" borderId="3" xfId="2" applyFont="1" applyFill="1" applyBorder="1" applyAlignment="1">
      <alignment horizontal="center" vertical="center" shrinkToFit="1"/>
    </xf>
    <xf numFmtId="181" fontId="49" fillId="0" borderId="2" xfId="2" applyNumberFormat="1" applyFont="1" applyBorder="1" applyAlignment="1" applyProtection="1">
      <alignment horizontal="center" vertical="center"/>
      <protection locked="0"/>
    </xf>
    <xf numFmtId="181" fontId="49" fillId="0" borderId="8" xfId="2" applyNumberFormat="1" applyFont="1" applyBorder="1" applyAlignment="1" applyProtection="1">
      <alignment horizontal="center" vertical="center"/>
      <protection locked="0"/>
    </xf>
    <xf numFmtId="0" fontId="49" fillId="0" borderId="2" xfId="2" applyFont="1" applyBorder="1" applyAlignment="1" applyProtection="1">
      <alignment horizontal="center" vertical="center"/>
      <protection locked="0"/>
    </xf>
    <xf numFmtId="0" fontId="49" fillId="0" borderId="8" xfId="2" applyFont="1" applyBorder="1" applyAlignment="1" applyProtection="1">
      <alignment horizontal="center" vertical="center"/>
      <protection locked="0"/>
    </xf>
    <xf numFmtId="0" fontId="49" fillId="0" borderId="3" xfId="2" applyFont="1" applyBorder="1" applyAlignment="1" applyProtection="1">
      <alignment horizontal="center" vertical="center"/>
      <protection locked="0"/>
    </xf>
    <xf numFmtId="0" fontId="49" fillId="2" borderId="8" xfId="2" applyFont="1" applyFill="1" applyBorder="1" applyAlignment="1">
      <alignment horizontal="center" vertical="center" shrinkToFit="1"/>
    </xf>
    <xf numFmtId="0" fontId="49" fillId="0" borderId="2" xfId="2" applyFont="1" applyBorder="1" applyAlignment="1">
      <alignment horizontal="center" vertical="center" shrinkToFit="1"/>
    </xf>
    <xf numFmtId="0" fontId="49" fillId="0" borderId="8" xfId="2" applyFont="1" applyBorder="1" applyAlignment="1">
      <alignment horizontal="center" vertical="center" shrinkToFit="1"/>
    </xf>
    <xf numFmtId="182" fontId="49" fillId="0" borderId="1" xfId="2" applyNumberFormat="1" applyFont="1" applyBorder="1" applyAlignment="1" applyProtection="1">
      <alignment horizontal="center" vertical="center"/>
      <protection locked="0"/>
    </xf>
    <xf numFmtId="0" fontId="49" fillId="2" borderId="14" xfId="2" applyFont="1" applyFill="1" applyBorder="1" applyAlignment="1">
      <alignment horizontal="center" vertical="center" textRotation="255"/>
    </xf>
    <xf numFmtId="0" fontId="49" fillId="2" borderId="2" xfId="2" applyFont="1" applyFill="1" applyBorder="1" applyAlignment="1">
      <alignment horizontal="center" vertical="center"/>
    </xf>
    <xf numFmtId="0" fontId="49" fillId="2" borderId="8" xfId="2" applyFont="1" applyFill="1" applyBorder="1" applyAlignment="1">
      <alignment horizontal="center" vertical="center"/>
    </xf>
    <xf numFmtId="0" fontId="49" fillId="2" borderId="12" xfId="2" applyFont="1" applyFill="1" applyBorder="1" applyAlignment="1">
      <alignment horizontal="center" vertical="center" textRotation="255" shrinkToFit="1"/>
    </xf>
    <xf numFmtId="0" fontId="49" fillId="2" borderId="4" xfId="2" applyFont="1" applyFill="1" applyBorder="1" applyAlignment="1">
      <alignment horizontal="center" vertical="center" textRotation="255" shrinkToFit="1"/>
    </xf>
    <xf numFmtId="0" fontId="49" fillId="2" borderId="9" xfId="2" applyFont="1" applyFill="1" applyBorder="1" applyAlignment="1">
      <alignment horizontal="center" vertical="center" textRotation="255" shrinkToFit="1"/>
    </xf>
    <xf numFmtId="0" fontId="49" fillId="2" borderId="11" xfId="2" applyFont="1" applyFill="1" applyBorder="1" applyAlignment="1">
      <alignment horizontal="center" vertical="center" textRotation="255" shrinkToFit="1"/>
    </xf>
    <xf numFmtId="0" fontId="49" fillId="0" borderId="1" xfId="2" applyFont="1" applyBorder="1" applyAlignment="1" applyProtection="1">
      <alignment horizontal="center" vertical="center" shrinkToFit="1"/>
      <protection locked="0"/>
    </xf>
    <xf numFmtId="0" fontId="49" fillId="0" borderId="2" xfId="2" applyFont="1" applyBorder="1" applyAlignment="1">
      <alignment horizontal="center" vertical="center"/>
    </xf>
    <xf numFmtId="0" fontId="49" fillId="0" borderId="3" xfId="2" applyFont="1" applyBorder="1" applyAlignment="1">
      <alignment horizontal="center" vertical="center"/>
    </xf>
    <xf numFmtId="0" fontId="49" fillId="0" borderId="8" xfId="2" applyFont="1" applyBorder="1" applyAlignment="1">
      <alignment horizontal="center" vertical="center"/>
    </xf>
    <xf numFmtId="183" fontId="49" fillId="0" borderId="1" xfId="2" applyNumberFormat="1" applyFont="1" applyBorder="1" applyAlignment="1" applyProtection="1">
      <alignment horizontal="center" vertical="center"/>
      <protection locked="0"/>
    </xf>
    <xf numFmtId="0" fontId="49" fillId="0" borderId="3" xfId="2" applyFont="1" applyBorder="1" applyAlignment="1">
      <alignment horizontal="center" vertical="center" shrinkToFit="1"/>
    </xf>
    <xf numFmtId="0" fontId="49" fillId="2" borderId="6" xfId="2" applyFont="1" applyFill="1" applyBorder="1" applyAlignment="1">
      <alignment horizontal="center" vertical="center"/>
    </xf>
    <xf numFmtId="0" fontId="49" fillId="2" borderId="5" xfId="2" applyFont="1" applyFill="1" applyBorder="1" applyAlignment="1">
      <alignment horizontal="center" vertical="center"/>
    </xf>
    <xf numFmtId="0" fontId="49" fillId="2" borderId="9" xfId="2" applyFont="1" applyFill="1" applyBorder="1" applyAlignment="1">
      <alignment horizontal="center" vertical="center"/>
    </xf>
    <xf numFmtId="0" fontId="49" fillId="2" borderId="11" xfId="2" applyFont="1" applyFill="1" applyBorder="1" applyAlignment="1">
      <alignment horizontal="center" vertical="center"/>
    </xf>
    <xf numFmtId="0" fontId="49" fillId="2" borderId="7" xfId="2" applyFont="1" applyFill="1" applyBorder="1" applyAlignment="1">
      <alignment horizontal="center" vertical="center"/>
    </xf>
    <xf numFmtId="184" fontId="49" fillId="0" borderId="2" xfId="2" applyNumberFormat="1" applyFont="1" applyBorder="1" applyAlignment="1" applyProtection="1">
      <alignment horizontal="center" vertical="center"/>
      <protection locked="0"/>
    </xf>
    <xf numFmtId="184" fontId="49" fillId="0" borderId="3" xfId="2" applyNumberFormat="1" applyFont="1" applyBorder="1" applyAlignment="1" applyProtection="1">
      <alignment horizontal="center" vertical="center"/>
      <protection locked="0"/>
    </xf>
    <xf numFmtId="0" fontId="49" fillId="0" borderId="2" xfId="2" applyFont="1" applyBorder="1" applyAlignment="1" applyProtection="1">
      <alignment horizontal="center" vertical="center" shrinkToFit="1"/>
      <protection locked="0"/>
    </xf>
    <xf numFmtId="0" fontId="49" fillId="0" borderId="8" xfId="2" applyFont="1" applyBorder="1" applyAlignment="1" applyProtection="1">
      <alignment horizontal="center" vertical="center" shrinkToFit="1"/>
      <protection locked="0"/>
    </xf>
    <xf numFmtId="0" fontId="49" fillId="2" borderId="3" xfId="2" applyFont="1" applyFill="1" applyBorder="1" applyAlignment="1">
      <alignment horizontal="center" vertical="center"/>
    </xf>
    <xf numFmtId="0" fontId="49" fillId="2" borderId="6" xfId="2" applyFont="1" applyFill="1" applyBorder="1" applyAlignment="1">
      <alignment horizontal="center" vertical="center" textRotation="255"/>
    </xf>
    <xf numFmtId="0" fontId="49" fillId="2" borderId="5" xfId="2" applyFont="1" applyFill="1" applyBorder="1" applyAlignment="1">
      <alignment horizontal="center" vertical="center" textRotation="255"/>
    </xf>
    <xf numFmtId="0" fontId="49" fillId="2" borderId="9" xfId="2" applyFont="1" applyFill="1" applyBorder="1" applyAlignment="1">
      <alignment horizontal="center" vertical="center" textRotation="255"/>
    </xf>
    <xf numFmtId="0" fontId="49" fillId="2" borderId="11" xfId="2" applyFont="1" applyFill="1" applyBorder="1" applyAlignment="1">
      <alignment horizontal="center" vertical="center" textRotation="255"/>
    </xf>
    <xf numFmtId="0" fontId="49" fillId="0" borderId="13" xfId="2" applyFont="1" applyBorder="1" applyAlignment="1" applyProtection="1">
      <alignment horizontal="center" vertical="center"/>
      <protection locked="0"/>
    </xf>
    <xf numFmtId="0" fontId="49" fillId="2" borderId="4" xfId="2" applyFont="1" applyFill="1" applyBorder="1" applyAlignment="1">
      <alignment horizontal="center" vertical="center" textRotation="255"/>
    </xf>
    <xf numFmtId="0" fontId="49" fillId="0" borderId="14" xfId="2" applyFont="1" applyBorder="1" applyAlignment="1" applyProtection="1">
      <alignment horizontal="center" vertical="center"/>
      <protection locked="0"/>
    </xf>
    <xf numFmtId="0" fontId="49" fillId="2" borderId="2" xfId="2" applyFont="1" applyFill="1" applyBorder="1" applyAlignment="1">
      <alignment horizontal="center" vertical="center" justifyLastLine="1" shrinkToFit="1"/>
    </xf>
    <xf numFmtId="0" fontId="49" fillId="2" borderId="3" xfId="2" applyFont="1" applyFill="1" applyBorder="1" applyAlignment="1">
      <alignment horizontal="center" vertical="center" justifyLastLine="1" shrinkToFit="1"/>
    </xf>
    <xf numFmtId="0" fontId="49" fillId="2" borderId="8" xfId="2" applyFont="1" applyFill="1" applyBorder="1" applyAlignment="1">
      <alignment horizontal="center" vertical="center" justifyLastLine="1" shrinkToFit="1"/>
    </xf>
    <xf numFmtId="0" fontId="50" fillId="0" borderId="2" xfId="1" applyFont="1" applyBorder="1" applyAlignment="1" applyProtection="1">
      <alignment horizontal="center" vertical="center" shrinkToFit="1"/>
      <protection locked="0"/>
    </xf>
    <xf numFmtId="0" fontId="50" fillId="0" borderId="3" xfId="1" applyFont="1" applyBorder="1" applyAlignment="1" applyProtection="1">
      <alignment horizontal="center" vertical="center" shrinkToFit="1"/>
      <protection locked="0"/>
    </xf>
    <xf numFmtId="0" fontId="50" fillId="0" borderId="8" xfId="1" applyFont="1" applyBorder="1" applyAlignment="1" applyProtection="1">
      <alignment horizontal="center" vertical="center" shrinkToFit="1"/>
      <protection locked="0"/>
    </xf>
    <xf numFmtId="0" fontId="49" fillId="2" borderId="2" xfId="2" applyFont="1" applyFill="1" applyBorder="1" applyAlignment="1" applyProtection="1">
      <alignment horizontal="center" vertical="center"/>
      <protection locked="0"/>
    </xf>
    <xf numFmtId="0" fontId="49" fillId="2" borderId="3" xfId="2" applyFont="1" applyFill="1" applyBorder="1" applyAlignment="1" applyProtection="1">
      <alignment horizontal="center" vertical="center"/>
      <protection locked="0"/>
    </xf>
    <xf numFmtId="0" fontId="49" fillId="0" borderId="1" xfId="2" applyFont="1" applyBorder="1" applyAlignment="1" applyProtection="1">
      <alignment horizontal="center" vertical="center"/>
      <protection locked="0"/>
    </xf>
    <xf numFmtId="185" fontId="49" fillId="0" borderId="15" xfId="2" applyNumberFormat="1" applyFont="1" applyBorder="1" applyAlignment="1" applyProtection="1">
      <alignment horizontal="center" vertical="center"/>
      <protection locked="0"/>
    </xf>
    <xf numFmtId="4" fontId="49" fillId="0" borderId="1" xfId="2" applyNumberFormat="1" applyFont="1" applyBorder="1" applyAlignment="1">
      <alignment horizontal="center" vertical="center" shrinkToFit="1"/>
    </xf>
    <xf numFmtId="0" fontId="49" fillId="2" borderId="12" xfId="2" applyFont="1" applyFill="1" applyBorder="1" applyAlignment="1">
      <alignment horizontal="center" vertical="center" shrinkToFit="1"/>
    </xf>
    <xf numFmtId="0" fontId="49" fillId="2" borderId="9" xfId="2" applyFont="1" applyFill="1" applyBorder="1" applyAlignment="1">
      <alignment horizontal="center" vertical="center" shrinkToFit="1"/>
    </xf>
    <xf numFmtId="0" fontId="50" fillId="0" borderId="9" xfId="1" applyFont="1" applyBorder="1" applyAlignment="1" applyProtection="1">
      <alignment horizontal="center" vertical="center" shrinkToFit="1"/>
      <protection locked="0"/>
    </xf>
    <xf numFmtId="0" fontId="50" fillId="0" borderId="10" xfId="1" applyFont="1" applyBorder="1" applyAlignment="1" applyProtection="1">
      <alignment horizontal="center" vertical="center" shrinkToFit="1"/>
      <protection locked="0"/>
    </xf>
    <xf numFmtId="0" fontId="50" fillId="0" borderId="11" xfId="1" applyFont="1" applyBorder="1" applyAlignment="1" applyProtection="1">
      <alignment horizontal="center" vertical="center" shrinkToFit="1"/>
      <protection locked="0"/>
    </xf>
    <xf numFmtId="0" fontId="49" fillId="2" borderId="10" xfId="2" applyFont="1" applyFill="1" applyBorder="1" applyAlignment="1">
      <alignment horizontal="center" vertical="center"/>
    </xf>
    <xf numFmtId="14" fontId="49" fillId="0" borderId="9" xfId="2" applyNumberFormat="1" applyFont="1" applyBorder="1" applyAlignment="1" applyProtection="1">
      <alignment horizontal="center" vertical="center"/>
      <protection locked="0"/>
    </xf>
    <xf numFmtId="0" fontId="49" fillId="0" borderId="11" xfId="2" applyFont="1" applyBorder="1" applyAlignment="1" applyProtection="1">
      <alignment horizontal="center" vertical="center"/>
      <protection locked="0"/>
    </xf>
    <xf numFmtId="0" fontId="49" fillId="0" borderId="12" xfId="2" applyFont="1" applyBorder="1" applyAlignment="1" applyProtection="1">
      <alignment horizontal="center" vertical="center" shrinkToFit="1"/>
      <protection locked="0"/>
    </xf>
    <xf numFmtId="0" fontId="49" fillId="0" borderId="4" xfId="2" applyFont="1" applyBorder="1" applyAlignment="1" applyProtection="1">
      <alignment horizontal="center" vertical="center" shrinkToFit="1"/>
      <protection locked="0"/>
    </xf>
    <xf numFmtId="14" fontId="49" fillId="0" borderId="2" xfId="2" applyNumberFormat="1" applyFont="1" applyBorder="1" applyAlignment="1" applyProtection="1">
      <alignment horizontal="center" vertical="center" shrinkToFit="1"/>
      <protection locked="0"/>
    </xf>
    <xf numFmtId="0" fontId="49" fillId="2" borderId="12" xfId="2" applyFont="1" applyFill="1" applyBorder="1" applyAlignment="1">
      <alignment horizontal="center" vertical="center" textRotation="255"/>
    </xf>
    <xf numFmtId="0" fontId="49" fillId="2" borderId="1" xfId="2" applyFont="1" applyFill="1" applyBorder="1" applyAlignment="1" applyProtection="1">
      <alignment horizontal="center" vertical="center"/>
      <protection locked="0"/>
    </xf>
    <xf numFmtId="0" fontId="49" fillId="0" borderId="1" xfId="2" applyFont="1" applyBorder="1" applyAlignment="1">
      <alignment horizontal="center" vertical="center" shrinkToFit="1"/>
    </xf>
    <xf numFmtId="0" fontId="49" fillId="2" borderId="6" xfId="2" applyFont="1" applyFill="1" applyBorder="1" applyAlignment="1">
      <alignment horizontal="center" vertical="center" shrinkToFit="1"/>
    </xf>
    <xf numFmtId="0" fontId="49" fillId="2" borderId="7" xfId="2" applyFont="1" applyFill="1" applyBorder="1" applyAlignment="1">
      <alignment horizontal="center" vertical="center" shrinkToFit="1"/>
    </xf>
    <xf numFmtId="0" fontId="49" fillId="2" borderId="5" xfId="2" applyFont="1" applyFill="1" applyBorder="1" applyAlignment="1">
      <alignment horizontal="center" vertical="center" shrinkToFit="1"/>
    </xf>
    <xf numFmtId="0" fontId="49" fillId="2" borderId="10" xfId="2" applyFont="1" applyFill="1" applyBorder="1" applyAlignment="1">
      <alignment horizontal="center" vertical="center" shrinkToFit="1"/>
    </xf>
    <xf numFmtId="0" fontId="49" fillId="2" borderId="11" xfId="2" applyFont="1" applyFill="1" applyBorder="1" applyAlignment="1">
      <alignment horizontal="center" vertical="center" shrinkToFit="1"/>
    </xf>
    <xf numFmtId="0" fontId="49" fillId="0" borderId="6" xfId="2" applyFont="1" applyBorder="1" applyAlignment="1">
      <alignment horizontal="center" vertical="center" shrinkToFit="1"/>
    </xf>
    <xf numFmtId="0" fontId="49" fillId="0" borderId="7" xfId="2" applyFont="1" applyBorder="1" applyAlignment="1">
      <alignment horizontal="center" vertical="center" shrinkToFit="1"/>
    </xf>
    <xf numFmtId="0" fontId="49" fillId="0" borderId="5" xfId="2" applyFont="1" applyBorder="1" applyAlignment="1">
      <alignment horizontal="center" vertical="center" shrinkToFit="1"/>
    </xf>
    <xf numFmtId="0" fontId="49" fillId="0" borderId="9" xfId="2" applyFont="1" applyBorder="1" applyAlignment="1">
      <alignment horizontal="center" vertical="center" shrinkToFit="1"/>
    </xf>
    <xf numFmtId="0" fontId="49" fillId="0" borderId="10" xfId="2" applyFont="1" applyBorder="1" applyAlignment="1">
      <alignment horizontal="center" vertical="center" shrinkToFit="1"/>
    </xf>
    <xf numFmtId="0" fontId="49" fillId="0" borderId="11" xfId="2" applyFont="1" applyBorder="1" applyAlignment="1">
      <alignment horizontal="center" vertical="center" shrinkToFit="1"/>
    </xf>
    <xf numFmtId="4" fontId="49" fillId="2" borderId="6" xfId="2" applyNumberFormat="1" applyFont="1" applyFill="1" applyBorder="1" applyAlignment="1">
      <alignment horizontal="center" vertical="center" shrinkToFit="1"/>
    </xf>
    <xf numFmtId="4" fontId="49" fillId="2" borderId="5" xfId="2" applyNumberFormat="1" applyFont="1" applyFill="1" applyBorder="1" applyAlignment="1">
      <alignment horizontal="center" vertical="center" shrinkToFit="1"/>
    </xf>
    <xf numFmtId="4" fontId="49" fillId="2" borderId="9" xfId="2" applyNumberFormat="1" applyFont="1" applyFill="1" applyBorder="1" applyAlignment="1">
      <alignment horizontal="center" vertical="center" shrinkToFit="1"/>
    </xf>
    <xf numFmtId="4" fontId="49" fillId="2" borderId="11" xfId="2" applyNumberFormat="1" applyFont="1" applyFill="1" applyBorder="1" applyAlignment="1">
      <alignment horizontal="center" vertical="center" shrinkToFit="1"/>
    </xf>
    <xf numFmtId="176" fontId="49" fillId="0" borderId="6" xfId="2" applyNumberFormat="1" applyFont="1" applyBorder="1" applyAlignment="1">
      <alignment horizontal="center" vertical="center" shrinkToFit="1"/>
    </xf>
    <xf numFmtId="176" fontId="49" fillId="0" borderId="7" xfId="2" applyNumberFormat="1" applyFont="1" applyBorder="1" applyAlignment="1">
      <alignment horizontal="center" vertical="center" shrinkToFit="1"/>
    </xf>
    <xf numFmtId="176" fontId="49" fillId="0" borderId="5" xfId="2" applyNumberFormat="1" applyFont="1" applyBorder="1" applyAlignment="1">
      <alignment horizontal="center" vertical="center" shrinkToFit="1"/>
    </xf>
    <xf numFmtId="176" fontId="49" fillId="0" borderId="9" xfId="2" applyNumberFormat="1" applyFont="1" applyBorder="1" applyAlignment="1">
      <alignment horizontal="center" vertical="center" shrinkToFit="1"/>
    </xf>
    <xf numFmtId="176" fontId="49" fillId="0" borderId="10" xfId="2" applyNumberFormat="1" applyFont="1" applyBorder="1" applyAlignment="1">
      <alignment horizontal="center" vertical="center" shrinkToFit="1"/>
    </xf>
    <xf numFmtId="176" fontId="49" fillId="0" borderId="11" xfId="2" applyNumberFormat="1" applyFont="1" applyBorder="1" applyAlignment="1">
      <alignment horizontal="center" vertical="center" shrinkToFit="1"/>
    </xf>
    <xf numFmtId="0" fontId="49" fillId="2" borderId="14" xfId="2" applyFont="1" applyFill="1" applyBorder="1" applyAlignment="1">
      <alignment horizontal="center" vertical="center" shrinkToFit="1"/>
    </xf>
    <xf numFmtId="0" fontId="49" fillId="0" borderId="14" xfId="2" applyFont="1" applyBorder="1" applyAlignment="1">
      <alignment horizontal="left" vertical="center" shrinkToFit="1"/>
    </xf>
    <xf numFmtId="0" fontId="49" fillId="2" borderId="1" xfId="2" applyFont="1" applyFill="1" applyBorder="1" applyAlignment="1">
      <alignment horizontal="center" vertical="center" shrinkToFit="1"/>
    </xf>
    <xf numFmtId="176" fontId="49" fillId="0" borderId="2" xfId="2" applyNumberFormat="1" applyFont="1" applyBorder="1" applyAlignment="1">
      <alignment horizontal="center" vertical="center" shrinkToFit="1"/>
    </xf>
    <xf numFmtId="176" fontId="49" fillId="0" borderId="3" xfId="2" applyNumberFormat="1" applyFont="1" applyBorder="1" applyAlignment="1">
      <alignment horizontal="center" vertical="center" shrinkToFit="1"/>
    </xf>
    <xf numFmtId="176" fontId="49" fillId="0" borderId="8" xfId="2" applyNumberFormat="1" applyFont="1" applyBorder="1" applyAlignment="1">
      <alignment horizontal="center" vertical="center" shrinkToFit="1"/>
    </xf>
    <xf numFmtId="0" fontId="49" fillId="2" borderId="13" xfId="2" applyFont="1" applyFill="1" applyBorder="1" applyAlignment="1">
      <alignment horizontal="center" vertical="center" shrinkToFit="1"/>
    </xf>
    <xf numFmtId="0" fontId="49" fillId="0" borderId="13" xfId="2" applyFont="1" applyBorder="1" applyAlignment="1">
      <alignment horizontal="left" vertical="center" shrinkToFit="1"/>
    </xf>
    <xf numFmtId="0" fontId="48" fillId="0" borderId="1" xfId="2" applyFont="1" applyBorder="1" applyAlignment="1">
      <alignment horizontal="center" vertical="center"/>
    </xf>
    <xf numFmtId="0" fontId="49" fillId="2" borderId="14" xfId="2" applyFont="1" applyFill="1" applyBorder="1" applyAlignment="1">
      <alignment horizontal="center" vertical="center" textRotation="255" shrinkToFit="1"/>
    </xf>
    <xf numFmtId="0" fontId="49" fillId="2" borderId="15" xfId="2" applyFont="1" applyFill="1" applyBorder="1" applyAlignment="1">
      <alignment horizontal="center" vertical="center" textRotation="255" shrinkToFit="1"/>
    </xf>
    <xf numFmtId="0" fontId="49" fillId="2" borderId="13" xfId="2" applyFont="1" applyFill="1" applyBorder="1" applyAlignment="1">
      <alignment horizontal="center" vertical="center" textRotation="255" shrinkToFit="1"/>
    </xf>
    <xf numFmtId="0" fontId="49" fillId="2" borderId="6" xfId="2" applyFont="1" applyFill="1" applyBorder="1" applyAlignment="1">
      <alignment horizontal="center" vertical="center" textRotation="255" wrapText="1" shrinkToFit="1"/>
    </xf>
    <xf numFmtId="0" fontId="49" fillId="2" borderId="5" xfId="2" applyFont="1" applyFill="1" applyBorder="1" applyAlignment="1">
      <alignment horizontal="center" vertical="center" textRotation="255" shrinkToFit="1"/>
    </xf>
    <xf numFmtId="0" fontId="8" fillId="2" borderId="1" xfId="2" applyFont="1" applyFill="1" applyBorder="1" applyAlignment="1">
      <alignment horizontal="center" vertical="center" wrapText="1" shrinkToFit="1"/>
    </xf>
    <xf numFmtId="0" fontId="9" fillId="0" borderId="10" xfId="2" applyFont="1" applyBorder="1" applyAlignment="1">
      <alignment horizontal="left" vertical="center"/>
    </xf>
    <xf numFmtId="0" fontId="8" fillId="2" borderId="14" xfId="2" applyFont="1" applyFill="1" applyBorder="1" applyAlignment="1">
      <alignment horizontal="center" vertical="center"/>
    </xf>
    <xf numFmtId="199" fontId="10" fillId="0" borderId="6" xfId="2" applyNumberFormat="1" applyFont="1" applyBorder="1" applyAlignment="1">
      <alignment horizontal="left" vertical="center"/>
    </xf>
    <xf numFmtId="199" fontId="10" fillId="0" borderId="7" xfId="2" applyNumberFormat="1" applyFont="1" applyBorder="1" applyAlignment="1">
      <alignment horizontal="left" vertical="center"/>
    </xf>
    <xf numFmtId="199" fontId="10" fillId="0" borderId="5" xfId="2" applyNumberFormat="1" applyFont="1" applyBorder="1" applyAlignment="1">
      <alignment horizontal="left" vertical="center"/>
    </xf>
    <xf numFmtId="0" fontId="8" fillId="2" borderId="1" xfId="2" applyFont="1" applyFill="1" applyBorder="1" applyAlignment="1">
      <alignment horizontal="center" vertical="center"/>
    </xf>
    <xf numFmtId="199" fontId="10" fillId="0" borderId="2" xfId="2" applyNumberFormat="1" applyFont="1" applyBorder="1" applyAlignment="1">
      <alignment horizontal="left" vertical="center" shrinkToFit="1"/>
    </xf>
    <xf numFmtId="199" fontId="10" fillId="0" borderId="3" xfId="2" applyNumberFormat="1" applyFont="1" applyBorder="1" applyAlignment="1">
      <alignment horizontal="left" vertical="center" shrinkToFit="1"/>
    </xf>
    <xf numFmtId="199" fontId="10" fillId="0" borderId="8" xfId="2" applyNumberFormat="1" applyFont="1" applyBorder="1" applyAlignment="1">
      <alignment horizontal="left" vertical="center" shrinkToFit="1"/>
    </xf>
    <xf numFmtId="0" fontId="8" fillId="2" borderId="13" xfId="2" applyFont="1" applyFill="1" applyBorder="1" applyAlignment="1">
      <alignment horizontal="center" vertical="center"/>
    </xf>
    <xf numFmtId="199" fontId="10" fillId="0" borderId="9" xfId="2" applyNumberFormat="1" applyFont="1" applyBorder="1" applyAlignment="1">
      <alignment horizontal="left" vertical="center"/>
    </xf>
    <xf numFmtId="199" fontId="10" fillId="0" borderId="10" xfId="2" applyNumberFormat="1" applyFont="1" applyBorder="1" applyAlignment="1">
      <alignment horizontal="left" vertical="center"/>
    </xf>
    <xf numFmtId="199" fontId="10" fillId="0" borderId="11" xfId="2" applyNumberFormat="1" applyFont="1" applyBorder="1" applyAlignment="1">
      <alignment horizontal="left" vertical="center"/>
    </xf>
    <xf numFmtId="0" fontId="8" fillId="2" borderId="1" xfId="2" applyFont="1" applyFill="1" applyBorder="1" applyAlignment="1">
      <alignment horizontal="center" vertical="center" wrapText="1"/>
    </xf>
    <xf numFmtId="0" fontId="8" fillId="2" borderId="1" xfId="2" applyFont="1" applyFill="1" applyBorder="1" applyAlignment="1">
      <alignment horizontal="center" vertical="center" shrinkToFit="1"/>
    </xf>
    <xf numFmtId="177" fontId="8" fillId="0" borderId="1" xfId="2" applyNumberFormat="1" applyFont="1" applyBorder="1" applyAlignment="1">
      <alignment horizontal="center" vertical="center" wrapText="1" shrinkToFit="1"/>
    </xf>
    <xf numFmtId="199" fontId="10" fillId="0" borderId="6" xfId="2" applyNumberFormat="1" applyFont="1" applyBorder="1" applyAlignment="1">
      <alignment horizontal="center" vertical="center" wrapText="1" shrinkToFit="1"/>
    </xf>
    <xf numFmtId="199" fontId="10" fillId="0" borderId="7" xfId="2" applyNumberFormat="1" applyFont="1" applyBorder="1" applyAlignment="1">
      <alignment horizontal="center" vertical="center" wrapText="1" shrinkToFit="1"/>
    </xf>
    <xf numFmtId="199" fontId="10" fillId="0" borderId="5" xfId="2" applyNumberFormat="1" applyFont="1" applyBorder="1" applyAlignment="1">
      <alignment horizontal="center" vertical="center" wrapText="1" shrinkToFit="1"/>
    </xf>
    <xf numFmtId="199" fontId="10" fillId="0" borderId="9" xfId="2" applyNumberFormat="1" applyFont="1" applyBorder="1" applyAlignment="1">
      <alignment horizontal="center" vertical="center" wrapText="1" shrinkToFit="1"/>
    </xf>
    <xf numFmtId="199" fontId="10" fillId="0" borderId="10" xfId="2" applyNumberFormat="1" applyFont="1" applyBorder="1" applyAlignment="1">
      <alignment horizontal="center" vertical="center" wrapText="1" shrinkToFit="1"/>
    </xf>
    <xf numFmtId="199" fontId="10" fillId="0" borderId="11" xfId="2" applyNumberFormat="1" applyFont="1" applyBorder="1" applyAlignment="1">
      <alignment horizontal="center" vertical="center" wrapText="1" shrinkToFit="1"/>
    </xf>
    <xf numFmtId="0" fontId="8" fillId="2" borderId="13" xfId="7" applyFont="1" applyFill="1" applyBorder="1" applyAlignment="1">
      <alignment horizontal="center" vertical="center" wrapText="1"/>
    </xf>
    <xf numFmtId="0" fontId="8" fillId="2" borderId="15" xfId="7" applyFont="1" applyFill="1" applyBorder="1" applyAlignment="1">
      <alignment horizontal="center" vertical="center" wrapText="1"/>
    </xf>
    <xf numFmtId="0" fontId="8" fillId="2" borderId="14" xfId="2" applyFont="1" applyFill="1" applyBorder="1" applyAlignment="1">
      <alignment horizontal="center" vertical="center" wrapText="1"/>
    </xf>
    <xf numFmtId="0" fontId="8" fillId="2" borderId="6" xfId="2" applyFont="1" applyFill="1" applyBorder="1" applyAlignment="1" applyProtection="1">
      <alignment horizontal="center" vertical="center" wrapText="1"/>
      <protection locked="0"/>
    </xf>
    <xf numFmtId="0" fontId="8" fillId="2" borderId="5" xfId="2" applyFont="1" applyFill="1" applyBorder="1" applyAlignment="1">
      <alignment horizontal="center" vertical="center" wrapText="1"/>
    </xf>
    <xf numFmtId="0" fontId="8" fillId="2" borderId="9" xfId="2" applyFont="1" applyFill="1" applyBorder="1" applyAlignment="1">
      <alignment horizontal="center" vertical="center" wrapText="1"/>
    </xf>
    <xf numFmtId="0" fontId="8" fillId="2" borderId="11" xfId="2" applyFont="1" applyFill="1" applyBorder="1" applyAlignment="1">
      <alignment horizontal="center" vertical="center" wrapText="1"/>
    </xf>
    <xf numFmtId="0" fontId="8" fillId="2" borderId="14" xfId="2" applyFont="1" applyFill="1" applyBorder="1" applyAlignment="1" applyProtection="1">
      <alignment horizontal="center" vertical="center" wrapText="1"/>
      <protection locked="0"/>
    </xf>
    <xf numFmtId="0" fontId="8" fillId="2" borderId="13" xfId="2" applyFont="1" applyFill="1" applyBorder="1" applyAlignment="1" applyProtection="1">
      <alignment horizontal="center" vertical="center" wrapText="1"/>
      <protection locked="0"/>
    </xf>
    <xf numFmtId="0" fontId="17" fillId="2" borderId="14" xfId="2" applyFont="1" applyFill="1" applyBorder="1" applyAlignment="1" applyProtection="1">
      <alignment horizontal="center" vertical="center" wrapText="1"/>
      <protection locked="0"/>
    </xf>
    <xf numFmtId="0" fontId="17" fillId="2" borderId="13" xfId="2" applyFont="1" applyFill="1" applyBorder="1" applyAlignment="1" applyProtection="1">
      <alignment horizontal="center" vertical="center" wrapText="1"/>
      <protection locked="0"/>
    </xf>
    <xf numFmtId="0" fontId="27" fillId="2" borderId="14" xfId="2" applyFont="1" applyFill="1" applyBorder="1" applyAlignment="1" applyProtection="1">
      <alignment horizontal="center" vertical="center" wrapText="1"/>
      <protection locked="0"/>
    </xf>
    <xf numFmtId="0" fontId="27" fillId="2" borderId="13" xfId="2" applyFont="1" applyFill="1" applyBorder="1" applyAlignment="1" applyProtection="1">
      <alignment horizontal="center" vertical="center" wrapText="1"/>
      <protection locked="0"/>
    </xf>
    <xf numFmtId="0" fontId="37" fillId="2" borderId="14" xfId="2" applyFont="1" applyFill="1" applyBorder="1" applyAlignment="1" applyProtection="1">
      <alignment horizontal="center" vertical="center" wrapText="1" shrinkToFit="1"/>
      <protection locked="0"/>
    </xf>
    <xf numFmtId="0" fontId="37" fillId="2" borderId="13" xfId="2" applyFont="1" applyFill="1" applyBorder="1" applyAlignment="1" applyProtection="1">
      <alignment horizontal="center" vertical="center" wrapText="1" shrinkToFit="1"/>
      <protection locked="0"/>
    </xf>
    <xf numFmtId="0" fontId="27" fillId="2" borderId="14" xfId="2" applyFont="1" applyFill="1" applyBorder="1" applyAlignment="1" applyProtection="1">
      <alignment horizontal="center" vertical="center" wrapText="1" shrinkToFit="1"/>
      <protection locked="0"/>
    </xf>
    <xf numFmtId="0" fontId="27" fillId="2" borderId="13" xfId="2" applyFont="1" applyFill="1" applyBorder="1" applyAlignment="1" applyProtection="1">
      <alignment horizontal="center" vertical="center" wrapText="1" shrinkToFit="1"/>
      <protection locked="0"/>
    </xf>
    <xf numFmtId="0" fontId="8" fillId="2" borderId="6" xfId="7" quotePrefix="1" applyFont="1" applyFill="1" applyBorder="1" applyAlignment="1">
      <alignment horizontal="center" vertical="center" shrinkToFit="1"/>
    </xf>
    <xf numFmtId="0" fontId="8" fillId="2" borderId="5" xfId="7" quotePrefix="1" applyFont="1" applyFill="1" applyBorder="1" applyAlignment="1">
      <alignment horizontal="center" vertical="center" shrinkToFit="1"/>
    </xf>
    <xf numFmtId="0" fontId="8" fillId="2" borderId="9" xfId="7" quotePrefix="1" applyFont="1" applyFill="1" applyBorder="1" applyAlignment="1">
      <alignment horizontal="center" vertical="center" shrinkToFit="1"/>
    </xf>
    <xf numFmtId="0" fontId="8" fillId="2" borderId="11" xfId="7" quotePrefix="1" applyFont="1" applyFill="1" applyBorder="1" applyAlignment="1">
      <alignment horizontal="center" vertical="center" shrinkToFit="1"/>
    </xf>
    <xf numFmtId="0" fontId="8" fillId="2" borderId="6" xfId="7" applyFont="1" applyFill="1" applyBorder="1" applyAlignment="1">
      <alignment horizontal="center" vertical="center"/>
    </xf>
    <xf numFmtId="0" fontId="8" fillId="2" borderId="7" xfId="7" applyFont="1" applyFill="1" applyBorder="1" applyAlignment="1">
      <alignment horizontal="center" vertical="center"/>
    </xf>
    <xf numFmtId="0" fontId="8" fillId="2" borderId="5" xfId="7" applyFont="1" applyFill="1" applyBorder="1" applyAlignment="1">
      <alignment horizontal="center" vertical="center"/>
    </xf>
    <xf numFmtId="0" fontId="8" fillId="2" borderId="9" xfId="7" applyFont="1" applyFill="1" applyBorder="1" applyAlignment="1">
      <alignment horizontal="center" vertical="center"/>
    </xf>
    <xf numFmtId="0" fontId="8" fillId="2" borderId="10" xfId="7" applyFont="1" applyFill="1" applyBorder="1" applyAlignment="1">
      <alignment horizontal="center" vertical="center"/>
    </xf>
    <xf numFmtId="0" fontId="8" fillId="2" borderId="11" xfId="7" applyFont="1" applyFill="1" applyBorder="1" applyAlignment="1">
      <alignment horizontal="center" vertical="center"/>
    </xf>
    <xf numFmtId="0" fontId="8" fillId="2" borderId="6" xfId="2" applyFont="1" applyFill="1" applyBorder="1" applyAlignment="1">
      <alignment horizontal="center" vertical="center" shrinkToFit="1"/>
    </xf>
    <xf numFmtId="0" fontId="8" fillId="2" borderId="7" xfId="2" applyFont="1" applyFill="1" applyBorder="1" applyAlignment="1">
      <alignment horizontal="center" vertical="center" shrinkToFit="1"/>
    </xf>
    <xf numFmtId="0" fontId="8" fillId="2" borderId="5" xfId="2" applyFont="1" applyFill="1" applyBorder="1" applyAlignment="1">
      <alignment horizontal="center" vertical="center" shrinkToFit="1"/>
    </xf>
    <xf numFmtId="0" fontId="8" fillId="2" borderId="9" xfId="2" applyFont="1" applyFill="1" applyBorder="1" applyAlignment="1">
      <alignment horizontal="center" vertical="center" shrinkToFit="1"/>
    </xf>
    <xf numFmtId="0" fontId="8" fillId="2" borderId="10" xfId="2" applyFont="1" applyFill="1" applyBorder="1" applyAlignment="1">
      <alignment horizontal="center" vertical="center" shrinkToFit="1"/>
    </xf>
    <xf numFmtId="0" fontId="8" fillId="2" borderId="11" xfId="2" applyFont="1" applyFill="1" applyBorder="1" applyAlignment="1">
      <alignment horizontal="center" vertical="center" shrinkToFit="1"/>
    </xf>
    <xf numFmtId="0" fontId="8" fillId="2" borderId="6" xfId="7" applyFont="1" applyFill="1" applyBorder="1" applyAlignment="1">
      <alignment horizontal="center" vertical="center" shrinkToFit="1"/>
    </xf>
    <xf numFmtId="0" fontId="8" fillId="2" borderId="7" xfId="7" applyFont="1" applyFill="1" applyBorder="1" applyAlignment="1">
      <alignment horizontal="center" vertical="center" shrinkToFit="1"/>
    </xf>
    <xf numFmtId="0" fontId="8" fillId="2" borderId="5" xfId="7" applyFont="1" applyFill="1" applyBorder="1" applyAlignment="1">
      <alignment horizontal="center" vertical="center" shrinkToFit="1"/>
    </xf>
    <xf numFmtId="0" fontId="8" fillId="2" borderId="9" xfId="7" applyFont="1" applyFill="1" applyBorder="1" applyAlignment="1">
      <alignment horizontal="center" vertical="center" shrinkToFit="1"/>
    </xf>
    <xf numFmtId="0" fontId="8" fillId="2" borderId="10" xfId="7" applyFont="1" applyFill="1" applyBorder="1" applyAlignment="1">
      <alignment horizontal="center" vertical="center" shrinkToFit="1"/>
    </xf>
    <xf numFmtId="0" fontId="8" fillId="2" borderId="11" xfId="7" applyFont="1" applyFill="1" applyBorder="1" applyAlignment="1">
      <alignment horizontal="center" vertical="center" shrinkToFit="1"/>
    </xf>
    <xf numFmtId="0" fontId="16" fillId="0" borderId="1" xfId="7" applyBorder="1" applyAlignment="1">
      <alignment horizontal="center" vertical="center" shrinkToFit="1"/>
    </xf>
    <xf numFmtId="0" fontId="16" fillId="0" borderId="1" xfId="2" applyBorder="1" applyAlignment="1">
      <alignment horizontal="center" vertical="center" shrinkToFit="1"/>
    </xf>
    <xf numFmtId="0" fontId="16" fillId="0" borderId="2" xfId="7" applyBorder="1" applyAlignment="1">
      <alignment horizontal="center" vertical="center" shrinkToFit="1"/>
    </xf>
    <xf numFmtId="0" fontId="16" fillId="0" borderId="8" xfId="2" applyBorder="1" applyAlignment="1">
      <alignment horizontal="center" vertical="center" shrinkToFit="1"/>
    </xf>
    <xf numFmtId="0" fontId="17" fillId="2" borderId="1" xfId="2" applyFont="1" applyFill="1" applyBorder="1" applyAlignment="1" applyProtection="1">
      <alignment horizontal="center" vertical="center" wrapText="1"/>
      <protection locked="0"/>
    </xf>
    <xf numFmtId="0" fontId="17" fillId="2" borderId="1" xfId="2" applyFont="1" applyFill="1" applyBorder="1" applyAlignment="1">
      <alignment horizontal="center" vertical="center" wrapText="1"/>
    </xf>
    <xf numFmtId="0" fontId="27" fillId="2" borderId="1" xfId="2" applyFont="1" applyFill="1" applyBorder="1" applyAlignment="1" applyProtection="1">
      <alignment horizontal="center" vertical="center" wrapText="1"/>
      <protection locked="0"/>
    </xf>
    <xf numFmtId="0" fontId="27" fillId="2" borderId="1" xfId="2" applyFont="1" applyFill="1" applyBorder="1" applyAlignment="1">
      <alignment horizontal="center" vertical="center" wrapText="1"/>
    </xf>
    <xf numFmtId="0" fontId="31" fillId="0" borderId="1" xfId="7" applyFont="1" applyBorder="1" applyAlignment="1">
      <alignment horizontal="center" vertical="center" shrinkToFit="1"/>
    </xf>
    <xf numFmtId="0" fontId="16" fillId="0" borderId="2" xfId="7" applyBorder="1" applyAlignment="1">
      <alignment horizontal="center" vertical="center"/>
    </xf>
    <xf numFmtId="0" fontId="16" fillId="0" borderId="8" xfId="7" applyBorder="1" applyAlignment="1">
      <alignment horizontal="center" vertical="center"/>
    </xf>
    <xf numFmtId="0" fontId="8" fillId="2" borderId="0" xfId="2" applyFont="1" applyFill="1" applyAlignment="1">
      <alignment horizontal="center" vertical="center" wrapText="1"/>
    </xf>
    <xf numFmtId="0" fontId="8" fillId="2" borderId="4" xfId="2" applyFont="1" applyFill="1" applyBorder="1" applyAlignment="1">
      <alignment horizontal="center" vertical="center" wrapText="1"/>
    </xf>
    <xf numFmtId="0" fontId="8" fillId="2" borderId="10" xfId="2" applyFont="1" applyFill="1" applyBorder="1" applyAlignment="1">
      <alignment horizontal="center" vertical="center" wrapText="1"/>
    </xf>
    <xf numFmtId="0" fontId="8" fillId="2" borderId="6" xfId="2" applyFont="1" applyFill="1" applyBorder="1" applyAlignment="1">
      <alignment horizontal="center" vertical="center" wrapText="1"/>
    </xf>
    <xf numFmtId="0" fontId="8" fillId="2" borderId="7" xfId="2" applyFont="1" applyFill="1" applyBorder="1" applyAlignment="1">
      <alignment horizontal="center" vertical="center" wrapText="1"/>
    </xf>
    <xf numFmtId="0" fontId="8" fillId="2" borderId="5" xfId="2" applyFont="1" applyFill="1" applyBorder="1" applyAlignment="1" applyProtection="1">
      <alignment horizontal="center" vertical="center" wrapText="1"/>
      <protection locked="0"/>
    </xf>
    <xf numFmtId="0" fontId="8" fillId="2" borderId="12" xfId="2" applyFont="1" applyFill="1" applyBorder="1" applyAlignment="1" applyProtection="1">
      <alignment horizontal="center" vertical="center" wrapText="1"/>
      <protection locked="0"/>
    </xf>
    <xf numFmtId="0" fontId="8" fillId="2" borderId="4" xfId="2" applyFont="1" applyFill="1" applyBorder="1" applyAlignment="1" applyProtection="1">
      <alignment horizontal="center" vertical="center" wrapText="1"/>
      <protection locked="0"/>
    </xf>
    <xf numFmtId="0" fontId="8" fillId="2" borderId="9" xfId="2" applyFont="1" applyFill="1" applyBorder="1" applyAlignment="1" applyProtection="1">
      <alignment horizontal="center" vertical="center" wrapText="1"/>
      <protection locked="0"/>
    </xf>
    <xf numFmtId="0" fontId="8" fillId="2" borderId="11" xfId="2" applyFont="1" applyFill="1" applyBorder="1" applyAlignment="1" applyProtection="1">
      <alignment horizontal="center" vertical="center" wrapText="1"/>
      <protection locked="0"/>
    </xf>
    <xf numFmtId="0" fontId="8" fillId="2" borderId="2" xfId="2" applyFont="1" applyFill="1" applyBorder="1" applyAlignment="1">
      <alignment horizontal="center" vertical="center" shrinkToFit="1"/>
    </xf>
    <xf numFmtId="0" fontId="8" fillId="2" borderId="3" xfId="2" applyFont="1" applyFill="1" applyBorder="1" applyAlignment="1">
      <alignment horizontal="center" vertical="center" shrinkToFit="1"/>
    </xf>
    <xf numFmtId="0" fontId="8" fillId="2" borderId="8" xfId="2" applyFont="1" applyFill="1" applyBorder="1" applyAlignment="1">
      <alignment horizontal="center" vertical="center" shrinkToFit="1"/>
    </xf>
    <xf numFmtId="0" fontId="16" fillId="0" borderId="2" xfId="2" applyBorder="1" applyAlignment="1">
      <alignment horizontal="center" vertical="center" shrinkToFit="1"/>
    </xf>
    <xf numFmtId="0" fontId="16" fillId="0" borderId="3" xfId="2" applyBorder="1" applyAlignment="1">
      <alignment horizontal="center" vertical="center" shrinkToFit="1"/>
    </xf>
    <xf numFmtId="0" fontId="16" fillId="0" borderId="8" xfId="7" applyBorder="1" applyAlignment="1">
      <alignment horizontal="center" vertical="center" shrinkToFit="1"/>
    </xf>
    <xf numFmtId="0" fontId="16" fillId="0" borderId="2" xfId="2" applyBorder="1" applyAlignment="1">
      <alignment horizontal="left" vertical="center" shrinkToFit="1"/>
    </xf>
    <xf numFmtId="0" fontId="16" fillId="0" borderId="3" xfId="2" applyBorder="1" applyAlignment="1">
      <alignment horizontal="left" vertical="center" shrinkToFit="1"/>
    </xf>
    <xf numFmtId="0" fontId="16" fillId="0" borderId="8" xfId="2" applyBorder="1" applyAlignment="1">
      <alignment horizontal="left" vertical="center" shrinkToFit="1"/>
    </xf>
    <xf numFmtId="0" fontId="14" fillId="0" borderId="0" xfId="2" applyFont="1" applyAlignment="1">
      <alignment horizontal="left" vertical="center"/>
    </xf>
    <xf numFmtId="199" fontId="13" fillId="0" borderId="6" xfId="2" applyNumberFormat="1" applyFont="1" applyBorder="1" applyAlignment="1">
      <alignment horizontal="left" vertical="center"/>
    </xf>
    <xf numFmtId="199" fontId="13" fillId="0" borderId="7" xfId="2" applyNumberFormat="1" applyFont="1" applyBorder="1" applyAlignment="1">
      <alignment horizontal="left" vertical="center"/>
    </xf>
    <xf numFmtId="199" fontId="13" fillId="0" borderId="5" xfId="2" applyNumberFormat="1" applyFont="1" applyBorder="1" applyAlignment="1">
      <alignment horizontal="left" vertical="center"/>
    </xf>
    <xf numFmtId="0" fontId="13" fillId="2" borderId="1" xfId="2" applyFont="1" applyFill="1" applyBorder="1" applyAlignment="1">
      <alignment horizontal="center" vertical="center"/>
    </xf>
    <xf numFmtId="199" fontId="13" fillId="0" borderId="1" xfId="2" applyNumberFormat="1" applyFont="1" applyBorder="1" applyAlignment="1">
      <alignment horizontal="left" vertical="center" shrinkToFit="1"/>
    </xf>
    <xf numFmtId="176" fontId="13" fillId="0" borderId="6" xfId="2" applyNumberFormat="1" applyFont="1" applyBorder="1" applyAlignment="1">
      <alignment horizontal="center" vertical="center"/>
    </xf>
    <xf numFmtId="176" fontId="13" fillId="0" borderId="7" xfId="2" applyNumberFormat="1" applyFont="1" applyBorder="1" applyAlignment="1">
      <alignment horizontal="center" vertical="center"/>
    </xf>
    <xf numFmtId="176" fontId="13" fillId="0" borderId="5" xfId="2" applyNumberFormat="1" applyFont="1" applyBorder="1" applyAlignment="1">
      <alignment horizontal="center" vertical="center"/>
    </xf>
    <xf numFmtId="176" fontId="13" fillId="0" borderId="9" xfId="2" applyNumberFormat="1" applyFont="1" applyBorder="1" applyAlignment="1">
      <alignment horizontal="center" vertical="center"/>
    </xf>
    <xf numFmtId="176" fontId="13" fillId="0" borderId="10" xfId="2" applyNumberFormat="1" applyFont="1" applyBorder="1" applyAlignment="1">
      <alignment horizontal="center" vertical="center"/>
    </xf>
    <xf numFmtId="176" fontId="13" fillId="0" borderId="11" xfId="2" applyNumberFormat="1" applyFont="1" applyBorder="1" applyAlignment="1">
      <alignment horizontal="center" vertical="center"/>
    </xf>
    <xf numFmtId="199" fontId="13" fillId="0" borderId="9" xfId="2" applyNumberFormat="1" applyFont="1" applyBorder="1" applyAlignment="1">
      <alignment horizontal="left" vertical="center"/>
    </xf>
    <xf numFmtId="199" fontId="13" fillId="0" borderId="10" xfId="2" applyNumberFormat="1" applyFont="1" applyBorder="1" applyAlignment="1">
      <alignment horizontal="left" vertical="center"/>
    </xf>
    <xf numFmtId="199" fontId="13" fillId="0" borderId="11" xfId="2" applyNumberFormat="1" applyFont="1" applyBorder="1" applyAlignment="1">
      <alignment horizontal="left" vertical="center"/>
    </xf>
    <xf numFmtId="0" fontId="13" fillId="2" borderId="1" xfId="2" applyFont="1" applyFill="1" applyBorder="1" applyAlignment="1">
      <alignment horizontal="center" vertical="center" wrapText="1"/>
    </xf>
    <xf numFmtId="0" fontId="13" fillId="2" borderId="13" xfId="2" applyFont="1" applyFill="1" applyBorder="1" applyAlignment="1">
      <alignment vertical="center" textRotation="255"/>
    </xf>
    <xf numFmtId="0" fontId="13" fillId="2" borderId="1" xfId="2" applyFont="1" applyFill="1" applyBorder="1" applyAlignment="1">
      <alignment vertical="center" textRotation="255"/>
    </xf>
    <xf numFmtId="0" fontId="13" fillId="0" borderId="13" xfId="2" applyFont="1" applyBorder="1" applyAlignment="1" applyProtection="1">
      <alignment horizontal="center"/>
      <protection locked="0"/>
    </xf>
    <xf numFmtId="0" fontId="13" fillId="0" borderId="1" xfId="2" applyFont="1" applyBorder="1" applyAlignment="1" applyProtection="1">
      <alignment horizontal="center"/>
      <protection locked="0"/>
    </xf>
    <xf numFmtId="199" fontId="13" fillId="0" borderId="6" xfId="2" applyNumberFormat="1" applyFont="1" applyBorder="1" applyAlignment="1">
      <alignment horizontal="center" vertical="center" wrapText="1" shrinkToFit="1"/>
    </xf>
    <xf numFmtId="199" fontId="13" fillId="0" borderId="7" xfId="2" applyNumberFormat="1" applyFont="1" applyBorder="1" applyAlignment="1">
      <alignment horizontal="center" vertical="center" wrapText="1" shrinkToFit="1"/>
    </xf>
    <xf numFmtId="199" fontId="13" fillId="0" borderId="5" xfId="2" applyNumberFormat="1" applyFont="1" applyBorder="1" applyAlignment="1">
      <alignment horizontal="center" vertical="center" wrapText="1" shrinkToFit="1"/>
    </xf>
    <xf numFmtId="199" fontId="13" fillId="0" borderId="9" xfId="2" applyNumberFormat="1" applyFont="1" applyBorder="1" applyAlignment="1">
      <alignment horizontal="center" vertical="center" wrapText="1" shrinkToFit="1"/>
    </xf>
    <xf numFmtId="199" fontId="13" fillId="0" borderId="10" xfId="2" applyNumberFormat="1" applyFont="1" applyBorder="1" applyAlignment="1">
      <alignment horizontal="center" vertical="center" wrapText="1" shrinkToFit="1"/>
    </xf>
    <xf numFmtId="199" fontId="13" fillId="0" borderId="11" xfId="2" applyNumberFormat="1" applyFont="1" applyBorder="1" applyAlignment="1">
      <alignment horizontal="center" vertical="center" wrapText="1" shrinkToFit="1"/>
    </xf>
    <xf numFmtId="0" fontId="13" fillId="2" borderId="5" xfId="2" applyFont="1" applyFill="1" applyBorder="1" applyAlignment="1">
      <alignment horizontal="center" vertical="center" wrapText="1" shrinkToFit="1"/>
    </xf>
    <xf numFmtId="0" fontId="13" fillId="2" borderId="11" xfId="2" applyFont="1" applyFill="1" applyBorder="1" applyAlignment="1">
      <alignment horizontal="center" vertical="center" wrapText="1" shrinkToFit="1"/>
    </xf>
    <xf numFmtId="0" fontId="53" fillId="0" borderId="10" xfId="2" applyFont="1" applyBorder="1" applyAlignment="1" applyProtection="1">
      <alignment horizontal="left" vertical="top" wrapText="1"/>
      <protection locked="0"/>
    </xf>
    <xf numFmtId="200" fontId="49" fillId="0" borderId="6" xfId="2" applyNumberFormat="1" applyFont="1" applyBorder="1" applyAlignment="1" applyProtection="1">
      <alignment horizontal="center" vertical="center"/>
      <protection locked="0"/>
    </xf>
    <xf numFmtId="200" fontId="49" fillId="0" borderId="5" xfId="2" applyNumberFormat="1" applyFont="1" applyBorder="1" applyAlignment="1" applyProtection="1">
      <alignment horizontal="center" vertical="center"/>
      <protection locked="0"/>
    </xf>
    <xf numFmtId="200" fontId="49" fillId="0" borderId="9" xfId="2" applyNumberFormat="1" applyFont="1" applyBorder="1" applyAlignment="1" applyProtection="1">
      <alignment horizontal="center" vertical="center"/>
      <protection locked="0"/>
    </xf>
    <xf numFmtId="200" fontId="49" fillId="0" borderId="11" xfId="2" applyNumberFormat="1" applyFont="1" applyBorder="1" applyAlignment="1" applyProtection="1">
      <alignment horizontal="center" vertical="center"/>
      <protection locked="0"/>
    </xf>
    <xf numFmtId="0" fontId="55" fillId="2" borderId="6" xfId="2" applyFont="1" applyFill="1" applyBorder="1" applyAlignment="1">
      <alignment horizontal="center" vertical="center" wrapText="1" shrinkToFit="1"/>
    </xf>
    <xf numFmtId="0" fontId="55" fillId="2" borderId="5" xfId="2" applyFont="1" applyFill="1" applyBorder="1" applyAlignment="1">
      <alignment horizontal="center" vertical="center" wrapText="1" shrinkToFit="1"/>
    </xf>
    <xf numFmtId="0" fontId="55" fillId="2" borderId="9" xfId="2" applyFont="1" applyFill="1" applyBorder="1" applyAlignment="1">
      <alignment horizontal="center" vertical="center" wrapText="1" shrinkToFit="1"/>
    </xf>
    <xf numFmtId="0" fontId="55" fillId="2" borderId="11" xfId="2" applyFont="1" applyFill="1" applyBorder="1" applyAlignment="1">
      <alignment horizontal="center" vertical="center" wrapText="1" shrinkToFit="1"/>
    </xf>
    <xf numFmtId="201" fontId="49" fillId="0" borderId="2" xfId="2" applyNumberFormat="1" applyFont="1" applyBorder="1" applyAlignment="1" applyProtection="1">
      <alignment horizontal="center" vertical="center"/>
      <protection locked="0"/>
    </xf>
    <xf numFmtId="201" fontId="49" fillId="0" borderId="8" xfId="2" applyNumberFormat="1" applyFont="1" applyBorder="1" applyAlignment="1" applyProtection="1">
      <alignment horizontal="center" vertical="center"/>
      <protection locked="0"/>
    </xf>
    <xf numFmtId="201" fontId="49" fillId="0" borderId="3" xfId="2" applyNumberFormat="1" applyFont="1" applyBorder="1" applyAlignment="1" applyProtection="1">
      <alignment horizontal="center" vertical="center"/>
      <protection locked="0"/>
    </xf>
    <xf numFmtId="0" fontId="49" fillId="2" borderId="1" xfId="2" applyFont="1" applyFill="1" applyBorder="1" applyAlignment="1">
      <alignment horizontal="center" vertical="center" wrapText="1"/>
    </xf>
    <xf numFmtId="0" fontId="52" fillId="0" borderId="1" xfId="2" applyFont="1" applyBorder="1" applyAlignment="1" applyProtection="1">
      <alignment horizontal="center" vertical="center"/>
      <protection locked="0"/>
    </xf>
    <xf numFmtId="0" fontId="49" fillId="2" borderId="6" xfId="2" applyFont="1" applyFill="1" applyBorder="1" applyAlignment="1">
      <alignment horizontal="center" vertical="center" wrapText="1" shrinkToFit="1"/>
    </xf>
    <xf numFmtId="0" fontId="49" fillId="2" borderId="5" xfId="2" applyFont="1" applyFill="1" applyBorder="1" applyAlignment="1">
      <alignment horizontal="center" vertical="center" wrapText="1" shrinkToFit="1"/>
    </xf>
    <xf numFmtId="0" fontId="49" fillId="2" borderId="12" xfId="2" applyFont="1" applyFill="1" applyBorder="1" applyAlignment="1">
      <alignment horizontal="center" vertical="center" wrapText="1" shrinkToFit="1"/>
    </xf>
    <xf numFmtId="0" fontId="49" fillId="2" borderId="4" xfId="2" applyFont="1" applyFill="1" applyBorder="1" applyAlignment="1">
      <alignment horizontal="center" vertical="center" wrapText="1" shrinkToFit="1"/>
    </xf>
    <xf numFmtId="0" fontId="49" fillId="2" borderId="9" xfId="2" applyFont="1" applyFill="1" applyBorder="1" applyAlignment="1">
      <alignment horizontal="center" vertical="center" wrapText="1" shrinkToFit="1"/>
    </xf>
    <xf numFmtId="0" fontId="49" fillId="2" borderId="11" xfId="2" applyFont="1" applyFill="1" applyBorder="1" applyAlignment="1">
      <alignment horizontal="center" vertical="center" wrapText="1" shrinkToFit="1"/>
    </xf>
    <xf numFmtId="0" fontId="49" fillId="2" borderId="14" xfId="2" applyFont="1" applyFill="1" applyBorder="1" applyAlignment="1">
      <alignment horizontal="center" vertical="center" wrapText="1" shrinkToFit="1"/>
    </xf>
    <xf numFmtId="0" fontId="49" fillId="2" borderId="15" xfId="2" applyFont="1" applyFill="1" applyBorder="1" applyAlignment="1">
      <alignment horizontal="center" vertical="center" wrapText="1" shrinkToFit="1"/>
    </xf>
    <xf numFmtId="0" fontId="49" fillId="2" borderId="13" xfId="2" applyFont="1" applyFill="1" applyBorder="1" applyAlignment="1">
      <alignment horizontal="center" vertical="center" wrapText="1" shrinkToFit="1"/>
    </xf>
    <xf numFmtId="200" fontId="49" fillId="0" borderId="2" xfId="2" applyNumberFormat="1" applyFont="1" applyBorder="1" applyAlignment="1" applyProtection="1">
      <alignment horizontal="center" vertical="center"/>
      <protection locked="0"/>
    </xf>
    <xf numFmtId="200" fontId="49" fillId="0" borderId="8" xfId="2" applyNumberFormat="1" applyFont="1" applyBorder="1" applyAlignment="1" applyProtection="1">
      <alignment horizontal="center" vertical="center"/>
      <protection locked="0"/>
    </xf>
    <xf numFmtId="200" fontId="49" fillId="0" borderId="12" xfId="2" applyNumberFormat="1" applyFont="1" applyBorder="1" applyAlignment="1" applyProtection="1">
      <alignment horizontal="center" vertical="center"/>
      <protection locked="0"/>
    </xf>
    <xf numFmtId="200" fontId="49" fillId="0" borderId="4" xfId="2" applyNumberFormat="1" applyFont="1" applyBorder="1" applyAlignment="1" applyProtection="1">
      <alignment horizontal="center" vertical="center"/>
      <protection locked="0"/>
    </xf>
    <xf numFmtId="0" fontId="49" fillId="2" borderId="14" xfId="2" applyFont="1" applyFill="1" applyBorder="1" applyAlignment="1" applyProtection="1">
      <alignment horizontal="center" vertical="center"/>
      <protection locked="0"/>
    </xf>
    <xf numFmtId="0" fontId="49" fillId="2" borderId="13" xfId="2" applyFont="1" applyFill="1" applyBorder="1" applyAlignment="1" applyProtection="1">
      <alignment horizontal="center" vertical="center"/>
      <protection locked="0"/>
    </xf>
    <xf numFmtId="0" fontId="54" fillId="2" borderId="14" xfId="2" applyFont="1" applyFill="1" applyBorder="1" applyAlignment="1" applyProtection="1">
      <alignment horizontal="center" vertical="center"/>
      <protection locked="0"/>
    </xf>
    <xf numFmtId="0" fontId="54" fillId="2" borderId="13" xfId="2" applyFont="1" applyFill="1" applyBorder="1" applyAlignment="1" applyProtection="1">
      <alignment horizontal="center" vertical="center"/>
      <protection locked="0"/>
    </xf>
    <xf numFmtId="200" fontId="49" fillId="0" borderId="3" xfId="2" applyNumberFormat="1" applyFont="1" applyBorder="1" applyAlignment="1" applyProtection="1">
      <alignment horizontal="center" vertical="center"/>
      <protection locked="0"/>
    </xf>
    <xf numFmtId="0" fontId="49" fillId="0" borderId="14" xfId="2" applyFont="1" applyBorder="1" applyAlignment="1">
      <alignment horizontal="center" vertical="center" shrinkToFit="1"/>
    </xf>
    <xf numFmtId="0" fontId="49" fillId="0" borderId="13" xfId="2" applyFont="1" applyBorder="1" applyAlignment="1">
      <alignment horizontal="center" vertical="center" shrinkToFit="1"/>
    </xf>
    <xf numFmtId="0" fontId="49" fillId="2" borderId="6" xfId="2" applyFont="1" applyFill="1" applyBorder="1" applyAlignment="1" applyProtection="1">
      <alignment horizontal="center" vertical="center"/>
      <protection locked="0"/>
    </xf>
    <xf numFmtId="0" fontId="49" fillId="2" borderId="9" xfId="2" applyFont="1" applyFill="1" applyBorder="1" applyAlignment="1" applyProtection="1">
      <alignment horizontal="center" vertical="center"/>
      <protection locked="0"/>
    </xf>
    <xf numFmtId="177" fontId="49" fillId="4" borderId="2" xfId="2" applyNumberFormat="1" applyFont="1" applyFill="1" applyBorder="1" applyAlignment="1">
      <alignment horizontal="center" vertical="center" shrinkToFit="1"/>
    </xf>
    <xf numFmtId="177" fontId="49" fillId="4" borderId="3" xfId="2" applyNumberFormat="1" applyFont="1" applyFill="1" applyBorder="1" applyAlignment="1">
      <alignment horizontal="center" vertical="center" shrinkToFit="1"/>
    </xf>
    <xf numFmtId="177" fontId="49" fillId="4" borderId="8" xfId="2" applyNumberFormat="1" applyFont="1" applyFill="1" applyBorder="1" applyAlignment="1">
      <alignment horizontal="center" vertical="center" shrinkToFit="1"/>
    </xf>
    <xf numFmtId="49" fontId="49" fillId="0" borderId="1" xfId="2" applyNumberFormat="1" applyFont="1" applyBorder="1" applyAlignment="1">
      <alignment horizontal="center" vertical="center"/>
    </xf>
    <xf numFmtId="0" fontId="49" fillId="0" borderId="7" xfId="2" applyFont="1" applyBorder="1" applyAlignment="1">
      <alignment horizontal="center" vertical="center" wrapText="1" shrinkToFit="1"/>
    </xf>
    <xf numFmtId="0" fontId="49" fillId="0" borderId="10" xfId="2" applyFont="1" applyBorder="1" applyAlignment="1">
      <alignment horizontal="center" vertical="center" wrapText="1" shrinkToFit="1"/>
    </xf>
    <xf numFmtId="176" fontId="49" fillId="2" borderId="14" xfId="2" applyNumberFormat="1" applyFont="1" applyFill="1" applyBorder="1" applyAlignment="1">
      <alignment horizontal="center" vertical="center" shrinkToFit="1"/>
    </xf>
    <xf numFmtId="176" fontId="49" fillId="2" borderId="13" xfId="2" applyNumberFormat="1" applyFont="1" applyFill="1" applyBorder="1" applyAlignment="1">
      <alignment horizontal="center" vertical="center" shrinkToFit="1"/>
    </xf>
    <xf numFmtId="0" fontId="39" fillId="0" borderId="1" xfId="0" applyFont="1" applyBorder="1" applyAlignment="1">
      <alignment horizontal="center" vertical="center"/>
    </xf>
    <xf numFmtId="0" fontId="49" fillId="2" borderId="1" xfId="2" applyFont="1" applyFill="1" applyBorder="1" applyAlignment="1">
      <alignment horizontal="center" vertical="center"/>
    </xf>
    <xf numFmtId="0" fontId="53" fillId="2" borderId="1" xfId="2" applyFont="1" applyFill="1" applyBorder="1" applyAlignment="1">
      <alignment horizontal="center" vertical="center"/>
    </xf>
    <xf numFmtId="0" fontId="53" fillId="2" borderId="1" xfId="2" applyFont="1" applyFill="1" applyBorder="1" applyAlignment="1">
      <alignment horizontal="center" vertical="center" wrapText="1" shrinkToFit="1"/>
    </xf>
    <xf numFmtId="0" fontId="49" fillId="2" borderId="14" xfId="2" applyFont="1" applyFill="1" applyBorder="1" applyAlignment="1">
      <alignment horizontal="center" vertical="center" wrapText="1"/>
    </xf>
    <xf numFmtId="0" fontId="49" fillId="2" borderId="15" xfId="2" applyFont="1" applyFill="1" applyBorder="1" applyAlignment="1">
      <alignment horizontal="center" vertical="center" wrapText="1"/>
    </xf>
    <xf numFmtId="0" fontId="49" fillId="2" borderId="13" xfId="2" applyFont="1" applyFill="1" applyBorder="1" applyAlignment="1">
      <alignment horizontal="center" vertical="center" wrapText="1"/>
    </xf>
    <xf numFmtId="0" fontId="49" fillId="2" borderId="7" xfId="2" applyFont="1" applyFill="1" applyBorder="1" applyAlignment="1">
      <alignment horizontal="center" vertical="center" wrapText="1" shrinkToFit="1"/>
    </xf>
    <xf numFmtId="0" fontId="39" fillId="0" borderId="9" xfId="0" applyFont="1" applyBorder="1" applyAlignment="1">
      <alignment horizontal="center" vertical="center" wrapText="1" shrinkToFit="1"/>
    </xf>
    <xf numFmtId="0" fontId="39" fillId="0" borderId="10" xfId="0" applyFont="1" applyBorder="1" applyAlignment="1">
      <alignment horizontal="center" vertical="center" wrapText="1" shrinkToFit="1"/>
    </xf>
    <xf numFmtId="0" fontId="39" fillId="0" borderId="11" xfId="0" applyFont="1" applyBorder="1" applyAlignment="1">
      <alignment horizontal="center" vertical="center" wrapText="1" shrinkToFit="1"/>
    </xf>
    <xf numFmtId="176" fontId="49" fillId="0" borderId="6" xfId="2" applyNumberFormat="1" applyFont="1" applyBorder="1" applyAlignment="1">
      <alignment horizontal="center" vertical="center"/>
    </xf>
    <xf numFmtId="176" fontId="49" fillId="0" borderId="5" xfId="2" applyNumberFormat="1" applyFont="1" applyBorder="1" applyAlignment="1">
      <alignment horizontal="center" vertical="center"/>
    </xf>
    <xf numFmtId="0" fontId="39" fillId="0" borderId="9" xfId="0" applyFont="1" applyBorder="1" applyAlignment="1">
      <alignment horizontal="center" vertical="center"/>
    </xf>
    <xf numFmtId="0" fontId="39" fillId="0" borderId="11" xfId="0" applyFont="1" applyBorder="1" applyAlignment="1">
      <alignment horizontal="center" vertical="center"/>
    </xf>
    <xf numFmtId="0" fontId="49" fillId="0" borderId="6" xfId="2" applyFont="1" applyBorder="1" applyAlignment="1">
      <alignment horizontal="center" vertical="center" wrapText="1" shrinkToFit="1"/>
    </xf>
    <xf numFmtId="0" fontId="39" fillId="0" borderId="5" xfId="0" applyFont="1" applyBorder="1" applyAlignment="1">
      <alignment horizontal="center" vertical="center" wrapText="1" shrinkToFit="1"/>
    </xf>
    <xf numFmtId="0" fontId="49" fillId="0" borderId="9" xfId="2" applyFont="1" applyBorder="1" applyAlignment="1">
      <alignment horizontal="center" vertical="center" wrapText="1" shrinkToFit="1"/>
    </xf>
    <xf numFmtId="0" fontId="49" fillId="2" borderId="1" xfId="2" applyFont="1" applyFill="1" applyBorder="1" applyAlignment="1">
      <alignment horizontal="center" vertical="center" textRotation="255"/>
    </xf>
    <xf numFmtId="0" fontId="49" fillId="2" borderId="6" xfId="2" applyFont="1" applyFill="1" applyBorder="1" applyAlignment="1">
      <alignment horizontal="center" vertical="center" wrapText="1"/>
    </xf>
    <xf numFmtId="0" fontId="49" fillId="2" borderId="5" xfId="2" applyFont="1" applyFill="1" applyBorder="1" applyAlignment="1">
      <alignment horizontal="center" vertical="center" wrapText="1"/>
    </xf>
    <xf numFmtId="0" fontId="49" fillId="2" borderId="9" xfId="2" applyFont="1" applyFill="1" applyBorder="1" applyAlignment="1">
      <alignment horizontal="center" vertical="center" wrapText="1"/>
    </xf>
    <xf numFmtId="0" fontId="49" fillId="2" borderId="11" xfId="2" applyFont="1" applyFill="1" applyBorder="1" applyAlignment="1">
      <alignment horizontal="center" vertical="center" wrapText="1"/>
    </xf>
    <xf numFmtId="0" fontId="49" fillId="2" borderId="7" xfId="2" applyFont="1" applyFill="1" applyBorder="1" applyAlignment="1">
      <alignment horizontal="center" vertical="center" wrapText="1"/>
    </xf>
    <xf numFmtId="0" fontId="49" fillId="2" borderId="10" xfId="2" applyFont="1" applyFill="1" applyBorder="1" applyAlignment="1">
      <alignment horizontal="center" vertical="center" wrapText="1"/>
    </xf>
    <xf numFmtId="0" fontId="49" fillId="2" borderId="7" xfId="2" applyFont="1" applyFill="1" applyBorder="1" applyAlignment="1" applyProtection="1">
      <alignment horizontal="center" vertical="center"/>
      <protection locked="0"/>
    </xf>
    <xf numFmtId="0" fontId="49" fillId="2" borderId="5" xfId="2" applyFont="1" applyFill="1" applyBorder="1" applyAlignment="1" applyProtection="1">
      <alignment horizontal="center" vertical="center"/>
      <protection locked="0"/>
    </xf>
    <xf numFmtId="0" fontId="49" fillId="2" borderId="10" xfId="2" applyFont="1" applyFill="1" applyBorder="1" applyAlignment="1" applyProtection="1">
      <alignment horizontal="center" vertical="center"/>
      <protection locked="0"/>
    </xf>
    <xf numFmtId="0" fontId="49" fillId="2" borderId="11" xfId="2" applyFont="1" applyFill="1" applyBorder="1" applyAlignment="1" applyProtection="1">
      <alignment horizontal="center" vertical="center"/>
      <protection locked="0"/>
    </xf>
    <xf numFmtId="0" fontId="48" fillId="0" borderId="10" xfId="2" applyFont="1" applyBorder="1" applyAlignment="1">
      <alignment horizontal="left" vertical="center"/>
    </xf>
    <xf numFmtId="0" fontId="48" fillId="0" borderId="0" xfId="2" applyFont="1" applyAlignment="1">
      <alignment horizontal="left" vertical="center"/>
    </xf>
    <xf numFmtId="0" fontId="49" fillId="0" borderId="14" xfId="2" applyFont="1" applyBorder="1" applyAlignment="1">
      <alignment horizontal="left" vertical="center"/>
    </xf>
    <xf numFmtId="0" fontId="49" fillId="2" borderId="13" xfId="2" applyFont="1" applyFill="1" applyBorder="1" applyAlignment="1">
      <alignment horizontal="center" vertical="center"/>
    </xf>
    <xf numFmtId="0" fontId="49" fillId="2" borderId="12" xfId="2" applyFont="1" applyFill="1" applyBorder="1" applyAlignment="1">
      <alignment horizontal="center" vertical="center" wrapText="1"/>
    </xf>
    <xf numFmtId="0" fontId="49" fillId="2" borderId="4" xfId="2" applyFont="1" applyFill="1" applyBorder="1" applyAlignment="1">
      <alignment horizontal="center" vertical="center"/>
    </xf>
    <xf numFmtId="0" fontId="49" fillId="2" borderId="2" xfId="2" applyFont="1" applyFill="1" applyBorder="1" applyAlignment="1">
      <alignment horizontal="center" vertical="center" wrapText="1"/>
    </xf>
    <xf numFmtId="0" fontId="49" fillId="2" borderId="8" xfId="2" applyFont="1" applyFill="1" applyBorder="1" applyAlignment="1">
      <alignment horizontal="center" vertical="center" wrapText="1"/>
    </xf>
    <xf numFmtId="0" fontId="49" fillId="0" borderId="13" xfId="2" applyFont="1" applyBorder="1" applyAlignment="1">
      <alignment horizontal="left" vertical="center"/>
    </xf>
    <xf numFmtId="0" fontId="39" fillId="0" borderId="1" xfId="0" applyFont="1" applyBorder="1" applyAlignment="1">
      <alignment horizontal="center" vertical="center" wrapText="1"/>
    </xf>
    <xf numFmtId="0" fontId="39" fillId="0" borderId="1" xfId="0" applyFont="1" applyBorder="1" applyAlignment="1">
      <alignment horizontal="center" vertical="center" shrinkToFit="1"/>
    </xf>
    <xf numFmtId="178" fontId="49" fillId="0" borderId="2" xfId="2" applyNumberFormat="1" applyFont="1" applyBorder="1" applyAlignment="1" applyProtection="1">
      <alignment horizontal="center" vertical="center"/>
      <protection locked="0"/>
    </xf>
    <xf numFmtId="178" fontId="49" fillId="0" borderId="8" xfId="2" applyNumberFormat="1" applyFont="1" applyBorder="1" applyAlignment="1" applyProtection="1">
      <alignment horizontal="center" vertical="center"/>
      <protection locked="0"/>
    </xf>
    <xf numFmtId="0" fontId="49" fillId="0" borderId="3" xfId="2" applyFont="1" applyBorder="1" applyAlignment="1" applyProtection="1">
      <alignment horizontal="center" vertical="center" shrinkToFit="1"/>
      <protection locked="0"/>
    </xf>
    <xf numFmtId="0" fontId="49" fillId="2" borderId="0" xfId="2" applyFont="1" applyFill="1" applyAlignment="1">
      <alignment horizontal="center" vertical="center" wrapText="1"/>
    </xf>
    <xf numFmtId="0" fontId="49" fillId="2" borderId="4" xfId="2" applyFont="1" applyFill="1" applyBorder="1" applyAlignment="1">
      <alignment horizontal="center" vertical="center" wrapText="1"/>
    </xf>
    <xf numFmtId="0" fontId="49" fillId="2" borderId="12" xfId="2" applyFont="1" applyFill="1" applyBorder="1" applyAlignment="1">
      <alignment horizontal="center" vertical="center"/>
    </xf>
    <xf numFmtId="0" fontId="49" fillId="2" borderId="15" xfId="2" applyFont="1" applyFill="1" applyBorder="1" applyAlignment="1">
      <alignment horizontal="center" vertical="center"/>
    </xf>
    <xf numFmtId="0" fontId="39" fillId="0" borderId="13" xfId="0" applyFont="1" applyBorder="1" applyAlignment="1">
      <alignment horizontal="center" vertical="center"/>
    </xf>
    <xf numFmtId="0" fontId="49" fillId="0" borderId="52" xfId="2" applyFont="1" applyBorder="1" applyAlignment="1" applyProtection="1">
      <alignment horizontal="center" vertical="center" shrinkToFit="1"/>
      <protection locked="0"/>
    </xf>
    <xf numFmtId="0" fontId="14" fillId="0" borderId="10" xfId="2" applyFont="1" applyBorder="1" applyAlignment="1">
      <alignment horizontal="left" vertical="center"/>
    </xf>
    <xf numFmtId="0" fontId="49" fillId="0" borderId="9" xfId="2" applyFont="1" applyBorder="1" applyAlignment="1">
      <alignment horizontal="left" vertical="center"/>
    </xf>
    <xf numFmtId="0" fontId="49" fillId="0" borderId="10" xfId="2" applyFont="1" applyBorder="1" applyAlignment="1">
      <alignment horizontal="left" vertical="center"/>
    </xf>
    <xf numFmtId="0" fontId="49" fillId="0" borderId="11" xfId="2" applyFont="1" applyBorder="1" applyAlignment="1">
      <alignment horizontal="left" vertical="center"/>
    </xf>
    <xf numFmtId="0" fontId="49" fillId="0" borderId="11" xfId="2" applyFont="1" applyBorder="1" applyAlignment="1">
      <alignment horizontal="center" vertical="center" wrapText="1" shrinkToFit="1"/>
    </xf>
    <xf numFmtId="0" fontId="49" fillId="0" borderId="6" xfId="2" applyFont="1" applyBorder="1" applyAlignment="1">
      <alignment horizontal="left" vertical="center"/>
    </xf>
    <xf numFmtId="0" fontId="49" fillId="0" borderId="7" xfId="2" applyFont="1" applyBorder="1" applyAlignment="1">
      <alignment horizontal="left" vertical="center"/>
    </xf>
    <xf numFmtId="0" fontId="49" fillId="0" borderId="5" xfId="2" applyFont="1" applyBorder="1" applyAlignment="1">
      <alignment horizontal="left" vertical="center"/>
    </xf>
    <xf numFmtId="0" fontId="49" fillId="0" borderId="5" xfId="2" applyFont="1" applyBorder="1" applyAlignment="1">
      <alignment horizontal="center" vertical="center" wrapText="1" shrinkToFit="1"/>
    </xf>
    <xf numFmtId="0" fontId="39" fillId="0" borderId="1" xfId="0" applyFont="1" applyBorder="1" applyAlignment="1">
      <alignment horizontal="center" vertical="center" textRotation="255"/>
    </xf>
    <xf numFmtId="0" fontId="16" fillId="0" borderId="2" xfId="2" applyBorder="1" applyAlignment="1">
      <alignment horizontal="center" vertical="center"/>
    </xf>
    <xf numFmtId="0" fontId="16" fillId="0" borderId="8" xfId="2" applyBorder="1" applyAlignment="1">
      <alignment horizontal="center" vertical="center"/>
    </xf>
    <xf numFmtId="0" fontId="16" fillId="0" borderId="2" xfId="2" applyBorder="1" applyAlignment="1">
      <alignment horizontal="center" vertical="center" wrapText="1"/>
    </xf>
    <xf numFmtId="0" fontId="16" fillId="0" borderId="3" xfId="2" applyBorder="1" applyAlignment="1">
      <alignment horizontal="center" vertical="center" wrapText="1"/>
    </xf>
    <xf numFmtId="0" fontId="16" fillId="0" borderId="8" xfId="2" applyBorder="1" applyAlignment="1">
      <alignment horizontal="center" vertical="center" wrapText="1"/>
    </xf>
    <xf numFmtId="0" fontId="16" fillId="0" borderId="3" xfId="2" applyBorder="1" applyAlignment="1">
      <alignment horizontal="center" vertical="center"/>
    </xf>
    <xf numFmtId="0" fontId="16" fillId="0" borderId="1" xfId="2" applyBorder="1" applyAlignment="1">
      <alignment horizontal="center" vertical="center"/>
    </xf>
    <xf numFmtId="0" fontId="16" fillId="0" borderId="2" xfId="2" applyBorder="1" applyAlignment="1">
      <alignment vertical="center"/>
    </xf>
    <xf numFmtId="0" fontId="16" fillId="0" borderId="3" xfId="2" applyBorder="1" applyAlignment="1">
      <alignment vertical="center"/>
    </xf>
    <xf numFmtId="0" fontId="31" fillId="0" borderId="3" xfId="0" applyFont="1" applyBorder="1">
      <alignment vertical="center"/>
    </xf>
    <xf numFmtId="0" fontId="31" fillId="0" borderId="8" xfId="0" applyFont="1" applyBorder="1">
      <alignment vertical="center"/>
    </xf>
    <xf numFmtId="176" fontId="16" fillId="0" borderId="1" xfId="2" applyNumberFormat="1" applyBorder="1" applyAlignment="1">
      <alignment horizontal="center" vertical="center"/>
    </xf>
    <xf numFmtId="176" fontId="16" fillId="0" borderId="1" xfId="2" applyNumberFormat="1" applyBorder="1" applyAlignment="1">
      <alignment horizontal="center" vertical="center" shrinkToFit="1"/>
    </xf>
    <xf numFmtId="176" fontId="16" fillId="0" borderId="2" xfId="2" applyNumberFormat="1" applyBorder="1" applyAlignment="1">
      <alignment horizontal="center" vertical="center" shrinkToFit="1"/>
    </xf>
    <xf numFmtId="176" fontId="16" fillId="0" borderId="8" xfId="2" applyNumberFormat="1" applyBorder="1" applyAlignment="1">
      <alignment horizontal="center" vertical="center" shrinkToFit="1"/>
    </xf>
    <xf numFmtId="176" fontId="16" fillId="0" borderId="2" xfId="2" applyNumberFormat="1" applyBorder="1" applyAlignment="1">
      <alignment horizontal="center" vertical="center"/>
    </xf>
    <xf numFmtId="176" fontId="16" fillId="0" borderId="8" xfId="2" applyNumberFormat="1" applyBorder="1" applyAlignment="1">
      <alignment horizontal="center" vertical="center"/>
    </xf>
    <xf numFmtId="0" fontId="16" fillId="0" borderId="8" xfId="2" applyBorder="1" applyAlignment="1">
      <alignment vertical="center"/>
    </xf>
    <xf numFmtId="0" fontId="13" fillId="2" borderId="14" xfId="2" applyFont="1" applyFill="1" applyBorder="1" applyAlignment="1">
      <alignment horizontal="center" vertical="center"/>
    </xf>
    <xf numFmtId="0" fontId="13" fillId="0" borderId="1" xfId="2" applyFont="1" applyBorder="1" applyAlignment="1">
      <alignment horizontal="left" vertical="center" shrinkToFit="1"/>
    </xf>
    <xf numFmtId="0" fontId="31" fillId="0" borderId="9" xfId="0" applyFont="1" applyBorder="1" applyAlignment="1">
      <alignment horizontal="center" vertical="center" wrapText="1" shrinkToFit="1"/>
    </xf>
    <xf numFmtId="0" fontId="31" fillId="0" borderId="10" xfId="0" applyFont="1" applyBorder="1" applyAlignment="1">
      <alignment horizontal="center" vertical="center" wrapText="1" shrinkToFit="1"/>
    </xf>
    <xf numFmtId="0" fontId="31" fillId="0" borderId="11" xfId="0" applyFont="1" applyBorder="1" applyAlignment="1">
      <alignment horizontal="center" vertical="center" wrapText="1" shrinkToFit="1"/>
    </xf>
    <xf numFmtId="0" fontId="31" fillId="0" borderId="9" xfId="0" applyFont="1" applyBorder="1" applyAlignment="1">
      <alignment horizontal="center" vertical="center"/>
    </xf>
    <xf numFmtId="0" fontId="31" fillId="0" borderId="10" xfId="0" applyFont="1" applyBorder="1" applyAlignment="1">
      <alignment horizontal="center" vertical="center"/>
    </xf>
    <xf numFmtId="0" fontId="31" fillId="0" borderId="11" xfId="0" applyFont="1" applyBorder="1" applyAlignment="1">
      <alignment horizontal="center" vertical="center"/>
    </xf>
    <xf numFmtId="0" fontId="13" fillId="2" borderId="13" xfId="2" applyFont="1" applyFill="1" applyBorder="1" applyAlignment="1">
      <alignment horizontal="center" vertical="center"/>
    </xf>
    <xf numFmtId="0" fontId="13" fillId="2" borderId="12" xfId="2" applyFont="1" applyFill="1" applyBorder="1" applyAlignment="1">
      <alignment horizontal="center" vertical="center" textRotation="255"/>
    </xf>
    <xf numFmtId="0" fontId="13" fillId="2" borderId="15" xfId="2" applyFont="1" applyFill="1" applyBorder="1" applyAlignment="1">
      <alignment horizontal="center" vertical="center" textRotation="255"/>
    </xf>
    <xf numFmtId="0" fontId="13" fillId="2" borderId="13" xfId="2" applyFont="1" applyFill="1" applyBorder="1" applyAlignment="1">
      <alignment horizontal="center" vertical="center" textRotation="255"/>
    </xf>
    <xf numFmtId="0" fontId="13" fillId="2" borderId="13" xfId="2" applyFont="1" applyFill="1" applyBorder="1" applyAlignment="1">
      <alignment horizontal="center" vertical="center" wrapText="1"/>
    </xf>
    <xf numFmtId="0" fontId="13" fillId="2" borderId="13" xfId="2" applyFont="1" applyFill="1" applyBorder="1" applyAlignment="1" applyProtection="1">
      <alignment horizontal="center" vertical="center" wrapText="1"/>
      <protection locked="0"/>
    </xf>
    <xf numFmtId="0" fontId="13" fillId="2" borderId="1" xfId="2" applyFont="1" applyFill="1" applyBorder="1" applyAlignment="1" applyProtection="1">
      <alignment horizontal="center" vertical="center" wrapText="1"/>
      <protection locked="0"/>
    </xf>
    <xf numFmtId="0" fontId="13" fillId="0" borderId="2" xfId="2" applyFont="1" applyBorder="1" applyAlignment="1" applyProtection="1">
      <alignment horizontal="center" vertical="center"/>
      <protection locked="0"/>
    </xf>
    <xf numFmtId="0" fontId="13" fillId="0" borderId="8" xfId="2" applyFont="1" applyBorder="1" applyAlignment="1" applyProtection="1">
      <alignment horizontal="center" vertical="center"/>
      <protection locked="0"/>
    </xf>
    <xf numFmtId="178" fontId="13" fillId="0" borderId="2" xfId="2" applyNumberFormat="1" applyFont="1" applyBorder="1" applyAlignment="1" applyProtection="1">
      <alignment horizontal="center" vertical="center"/>
      <protection locked="0"/>
    </xf>
    <xf numFmtId="178" fontId="13" fillId="0" borderId="8" xfId="2" applyNumberFormat="1" applyFont="1" applyBorder="1" applyAlignment="1" applyProtection="1">
      <alignment horizontal="center" vertical="center"/>
      <protection locked="0"/>
    </xf>
    <xf numFmtId="0" fontId="13" fillId="2" borderId="9" xfId="2" applyFont="1" applyFill="1" applyBorder="1" applyAlignment="1">
      <alignment horizontal="center" vertical="center" wrapText="1"/>
    </xf>
    <xf numFmtId="0" fontId="13" fillId="2" borderId="10" xfId="2" applyFont="1" applyFill="1" applyBorder="1" applyAlignment="1">
      <alignment horizontal="center" vertical="center" wrapText="1"/>
    </xf>
    <xf numFmtId="0" fontId="31" fillId="0" borderId="3" xfId="0" applyFont="1" applyBorder="1" applyAlignment="1">
      <alignment horizontal="center" vertical="center" wrapText="1"/>
    </xf>
    <xf numFmtId="0" fontId="31" fillId="0" borderId="8" xfId="0" applyFont="1" applyBorder="1" applyAlignment="1">
      <alignment horizontal="center" vertical="center" wrapText="1"/>
    </xf>
    <xf numFmtId="0" fontId="47" fillId="2" borderId="1" xfId="4" applyFont="1" applyFill="1" applyBorder="1" applyAlignment="1">
      <alignment horizontal="center" vertical="center"/>
    </xf>
    <xf numFmtId="0" fontId="47" fillId="0" borderId="2" xfId="4" applyFont="1" applyBorder="1" applyAlignment="1">
      <alignment horizontal="left" vertical="center" wrapText="1" shrinkToFit="1"/>
    </xf>
    <xf numFmtId="0" fontId="47" fillId="0" borderId="3" xfId="4" applyFont="1" applyBorder="1" applyAlignment="1">
      <alignment horizontal="left" vertical="center" wrapText="1" shrinkToFit="1"/>
    </xf>
    <xf numFmtId="0" fontId="47" fillId="0" borderId="8" xfId="4" applyFont="1" applyBorder="1" applyAlignment="1">
      <alignment horizontal="left" vertical="center" wrapText="1" shrinkToFit="1"/>
    </xf>
    <xf numFmtId="0" fontId="49" fillId="0" borderId="7" xfId="2" applyFont="1" applyBorder="1" applyAlignment="1" applyProtection="1">
      <alignment vertical="center" wrapText="1"/>
      <protection locked="0"/>
    </xf>
    <xf numFmtId="0" fontId="39" fillId="0" borderId="7" xfId="12" applyFont="1" applyBorder="1" applyAlignment="1">
      <alignment vertical="center" wrapText="1"/>
    </xf>
    <xf numFmtId="0" fontId="39" fillId="0" borderId="0" xfId="12" applyFont="1" applyAlignment="1">
      <alignment vertical="center" wrapText="1"/>
    </xf>
    <xf numFmtId="0" fontId="47" fillId="2" borderId="1" xfId="4" applyFont="1" applyFill="1" applyBorder="1" applyAlignment="1">
      <alignment horizontal="center" vertical="center" wrapText="1"/>
    </xf>
    <xf numFmtId="0" fontId="47" fillId="0" borderId="6" xfId="4" applyFont="1" applyBorder="1" applyAlignment="1">
      <alignment horizontal="left" vertical="top"/>
    </xf>
    <xf numFmtId="0" fontId="47" fillId="0" borderId="7" xfId="4" applyFont="1" applyBorder="1" applyAlignment="1">
      <alignment horizontal="left" vertical="top"/>
    </xf>
    <xf numFmtId="0" fontId="47" fillId="0" borderId="5" xfId="4" applyFont="1" applyBorder="1" applyAlignment="1">
      <alignment horizontal="left" vertical="top"/>
    </xf>
    <xf numFmtId="0" fontId="47" fillId="0" borderId="12" xfId="4" applyFont="1" applyBorder="1" applyAlignment="1">
      <alignment horizontal="left" vertical="top"/>
    </xf>
    <xf numFmtId="0" fontId="47" fillId="0" borderId="0" xfId="4" applyFont="1" applyAlignment="1">
      <alignment horizontal="left" vertical="top"/>
    </xf>
    <xf numFmtId="0" fontId="47" fillId="0" borderId="4" xfId="4" applyFont="1" applyBorder="1" applyAlignment="1">
      <alignment horizontal="left" vertical="top"/>
    </xf>
    <xf numFmtId="0" fontId="47" fillId="0" borderId="9" xfId="4" applyFont="1" applyBorder="1" applyAlignment="1">
      <alignment horizontal="left" vertical="top"/>
    </xf>
    <xf numFmtId="0" fontId="47" fillId="0" borderId="10" xfId="4" applyFont="1" applyBorder="1" applyAlignment="1">
      <alignment horizontal="left" vertical="top"/>
    </xf>
    <xf numFmtId="0" fontId="47" fillId="0" borderId="11" xfId="4" applyFont="1" applyBorder="1" applyAlignment="1">
      <alignment horizontal="left" vertical="top"/>
    </xf>
    <xf numFmtId="0" fontId="47" fillId="2" borderId="1" xfId="4" applyFont="1" applyFill="1" applyBorder="1" applyAlignment="1">
      <alignment horizontal="center" vertical="center" shrinkToFit="1"/>
    </xf>
    <xf numFmtId="0" fontId="47" fillId="0" borderId="1" xfId="4" applyFont="1" applyBorder="1" applyAlignment="1">
      <alignment horizontal="center" vertical="center" wrapText="1"/>
    </xf>
    <xf numFmtId="0" fontId="57" fillId="2" borderId="1" xfId="2" applyFont="1" applyFill="1" applyBorder="1" applyAlignment="1">
      <alignment horizontal="center" vertical="center" shrinkToFit="1"/>
    </xf>
    <xf numFmtId="0" fontId="57" fillId="0" borderId="3" xfId="2" applyFont="1" applyBorder="1" applyAlignment="1" applyProtection="1">
      <alignment horizontal="left" vertical="center"/>
      <protection locked="0"/>
    </xf>
    <xf numFmtId="0" fontId="57" fillId="2" borderId="2" xfId="2" applyFont="1" applyFill="1" applyBorder="1" applyAlignment="1">
      <alignment horizontal="center" vertical="center" shrinkToFit="1"/>
    </xf>
    <xf numFmtId="0" fontId="57" fillId="2" borderId="3" xfId="2" applyFont="1" applyFill="1" applyBorder="1" applyAlignment="1">
      <alignment horizontal="center" vertical="center" shrinkToFit="1"/>
    </xf>
    <xf numFmtId="176" fontId="57" fillId="0" borderId="2" xfId="2" applyNumberFormat="1" applyFont="1" applyBorder="1" applyAlignment="1" applyProtection="1">
      <alignment horizontal="center" vertical="center"/>
      <protection locked="0"/>
    </xf>
    <xf numFmtId="176" fontId="57" fillId="0" borderId="3" xfId="2" applyNumberFormat="1" applyFont="1" applyBorder="1" applyAlignment="1" applyProtection="1">
      <alignment horizontal="center" vertical="center"/>
      <protection locked="0"/>
    </xf>
    <xf numFmtId="176" fontId="57" fillId="0" borderId="8" xfId="2" applyNumberFormat="1" applyFont="1" applyBorder="1" applyAlignment="1" applyProtection="1">
      <alignment horizontal="center" vertical="center"/>
      <protection locked="0"/>
    </xf>
    <xf numFmtId="0" fontId="57" fillId="2" borderId="8" xfId="2" applyFont="1" applyFill="1" applyBorder="1" applyAlignment="1">
      <alignment horizontal="center" vertical="center" shrinkToFit="1"/>
    </xf>
    <xf numFmtId="0" fontId="57" fillId="0" borderId="2" xfId="2" applyFont="1" applyBorder="1" applyAlignment="1" applyProtection="1">
      <alignment horizontal="left" vertical="center"/>
      <protection locked="0"/>
    </xf>
    <xf numFmtId="0" fontId="57" fillId="2" borderId="2" xfId="2" applyFont="1" applyFill="1" applyBorder="1" applyAlignment="1" applyProtection="1">
      <alignment horizontal="center" vertical="center" shrinkToFit="1"/>
      <protection locked="0"/>
    </xf>
    <xf numFmtId="0" fontId="57" fillId="2" borderId="8" xfId="2" applyFont="1" applyFill="1" applyBorder="1" applyAlignment="1" applyProtection="1">
      <alignment horizontal="center" vertical="center" shrinkToFit="1"/>
      <protection locked="0"/>
    </xf>
    <xf numFmtId="0" fontId="47" fillId="0" borderId="2" xfId="4" applyFont="1" applyBorder="1" applyAlignment="1">
      <alignment horizontal="center" vertical="center" wrapText="1" shrinkToFit="1"/>
    </xf>
    <xf numFmtId="0" fontId="47" fillId="0" borderId="3" xfId="4" applyFont="1" applyBorder="1" applyAlignment="1">
      <alignment horizontal="center" vertical="center" wrapText="1" shrinkToFit="1"/>
    </xf>
    <xf numFmtId="0" fontId="47" fillId="0" borderId="8" xfId="4" applyFont="1" applyBorder="1" applyAlignment="1">
      <alignment horizontal="center" vertical="center" wrapText="1" shrinkToFit="1"/>
    </xf>
    <xf numFmtId="0" fontId="47" fillId="0" borderId="2" xfId="4" applyFont="1" applyBorder="1" applyAlignment="1">
      <alignment horizontal="center" vertical="center" wrapText="1"/>
    </xf>
    <xf numFmtId="0" fontId="47" fillId="0" borderId="3" xfId="4" applyFont="1" applyBorder="1" applyAlignment="1">
      <alignment horizontal="center" vertical="center" wrapText="1"/>
    </xf>
    <xf numFmtId="0" fontId="47" fillId="0" borderId="8" xfId="4" applyFont="1" applyBorder="1" applyAlignment="1">
      <alignment horizontal="center" vertical="center" wrapText="1"/>
    </xf>
    <xf numFmtId="0" fontId="47" fillId="2" borderId="14" xfId="4" applyFont="1" applyFill="1" applyBorder="1" applyAlignment="1">
      <alignment horizontal="center" vertical="center" wrapText="1"/>
    </xf>
    <xf numFmtId="0" fontId="47" fillId="2" borderId="15" xfId="4" applyFont="1" applyFill="1" applyBorder="1" applyAlignment="1">
      <alignment horizontal="center" vertical="center" wrapText="1"/>
    </xf>
    <xf numFmtId="0" fontId="47" fillId="2" borderId="13" xfId="4" applyFont="1" applyFill="1" applyBorder="1" applyAlignment="1">
      <alignment horizontal="center" vertical="center" wrapText="1"/>
    </xf>
    <xf numFmtId="0" fontId="57" fillId="0" borderId="2" xfId="2" applyFont="1" applyBorder="1" applyAlignment="1" applyProtection="1">
      <alignment horizontal="center" vertical="center"/>
      <protection locked="0"/>
    </xf>
    <xf numFmtId="0" fontId="57" fillId="0" borderId="3" xfId="2" applyFont="1" applyBorder="1" applyAlignment="1" applyProtection="1">
      <alignment horizontal="center" vertical="center"/>
      <protection locked="0"/>
    </xf>
    <xf numFmtId="0" fontId="47" fillId="2" borderId="2" xfId="4" applyFont="1" applyFill="1" applyBorder="1" applyAlignment="1">
      <alignment horizontal="center" vertical="center" wrapText="1"/>
    </xf>
    <xf numFmtId="0" fontId="47" fillId="2" borderId="8" xfId="4" applyFont="1" applyFill="1" applyBorder="1" applyAlignment="1">
      <alignment horizontal="center" vertical="center" wrapText="1"/>
    </xf>
    <xf numFmtId="0" fontId="47" fillId="2" borderId="2" xfId="4" applyFont="1" applyFill="1" applyBorder="1" applyAlignment="1">
      <alignment horizontal="center" vertical="center"/>
    </xf>
    <xf numFmtId="0" fontId="47" fillId="2" borderId="8" xfId="4" applyFont="1" applyFill="1" applyBorder="1" applyAlignment="1">
      <alignment horizontal="center" vertical="center"/>
    </xf>
    <xf numFmtId="0" fontId="47" fillId="2" borderId="3" xfId="4" applyFont="1" applyFill="1" applyBorder="1" applyAlignment="1">
      <alignment horizontal="center" vertical="center"/>
    </xf>
    <xf numFmtId="0" fontId="49" fillId="2" borderId="9" xfId="4" applyFont="1" applyFill="1" applyBorder="1" applyAlignment="1">
      <alignment horizontal="center" vertical="center"/>
    </xf>
    <xf numFmtId="0" fontId="49" fillId="2" borderId="10" xfId="4" applyFont="1" applyFill="1" applyBorder="1" applyAlignment="1">
      <alignment horizontal="center" vertical="center"/>
    </xf>
    <xf numFmtId="0" fontId="49" fillId="0" borderId="9" xfId="4" applyFont="1" applyBorder="1" applyAlignment="1">
      <alignment horizontal="left" vertical="center"/>
    </xf>
    <xf numFmtId="0" fontId="49" fillId="0" borderId="10" xfId="4" applyFont="1" applyBorder="1" applyAlignment="1">
      <alignment horizontal="left" vertical="center"/>
    </xf>
    <xf numFmtId="0" fontId="49" fillId="0" borderId="11" xfId="4" applyFont="1" applyBorder="1" applyAlignment="1">
      <alignment horizontal="left" vertical="center"/>
    </xf>
    <xf numFmtId="0" fontId="49" fillId="2" borderId="2" xfId="4" applyFont="1" applyFill="1" applyBorder="1" applyAlignment="1">
      <alignment horizontal="center" vertical="center"/>
    </xf>
    <xf numFmtId="0" fontId="49" fillId="2" borderId="8" xfId="4" applyFont="1" applyFill="1" applyBorder="1" applyAlignment="1">
      <alignment horizontal="center" vertical="center"/>
    </xf>
    <xf numFmtId="0" fontId="49" fillId="0" borderId="2" xfId="4" applyFont="1" applyBorder="1" applyAlignment="1">
      <alignment horizontal="center" vertical="center" wrapText="1" shrinkToFit="1"/>
    </xf>
    <xf numFmtId="0" fontId="49" fillId="0" borderId="3" xfId="4" applyFont="1" applyBorder="1" applyAlignment="1">
      <alignment horizontal="center" vertical="center" shrinkToFit="1"/>
    </xf>
    <xf numFmtId="0" fontId="49" fillId="0" borderId="8" xfId="4" applyFont="1" applyBorder="1" applyAlignment="1">
      <alignment horizontal="center" vertical="center" shrinkToFit="1"/>
    </xf>
    <xf numFmtId="0" fontId="57" fillId="0" borderId="13" xfId="2" applyFont="1" applyBorder="1" applyAlignment="1">
      <alignment horizontal="center" vertical="center" wrapText="1" shrinkToFit="1"/>
    </xf>
    <xf numFmtId="0" fontId="49" fillId="2" borderId="6" xfId="4" applyFont="1" applyFill="1" applyBorder="1" applyAlignment="1">
      <alignment horizontal="center"/>
    </xf>
    <xf numFmtId="0" fontId="49" fillId="2" borderId="7" xfId="4" applyFont="1" applyFill="1" applyBorder="1" applyAlignment="1">
      <alignment horizontal="center"/>
    </xf>
    <xf numFmtId="0" fontId="49" fillId="0" borderId="6" xfId="4" applyFont="1" applyBorder="1" applyAlignment="1">
      <alignment horizontal="left" vertical="center"/>
    </xf>
    <xf numFmtId="0" fontId="49" fillId="0" borderId="7" xfId="4" applyFont="1" applyBorder="1" applyAlignment="1">
      <alignment horizontal="left" vertical="center"/>
    </xf>
    <xf numFmtId="0" fontId="49" fillId="0" borderId="5" xfId="4" applyFont="1" applyBorder="1" applyAlignment="1">
      <alignment horizontal="left" vertical="center"/>
    </xf>
    <xf numFmtId="0" fontId="49" fillId="0" borderId="2" xfId="4" applyFont="1" applyBorder="1" applyAlignment="1">
      <alignment horizontal="center" vertical="center" shrinkToFit="1"/>
    </xf>
    <xf numFmtId="0" fontId="57" fillId="0" borderId="14" xfId="2" applyFont="1" applyBorder="1" applyAlignment="1">
      <alignment horizontal="center" vertical="center" wrapText="1" shrinkToFit="1"/>
    </xf>
    <xf numFmtId="0" fontId="57" fillId="2" borderId="6" xfId="2" applyFont="1" applyFill="1" applyBorder="1" applyAlignment="1">
      <alignment horizontal="center" vertical="center" shrinkToFit="1"/>
    </xf>
    <xf numFmtId="0" fontId="57" fillId="2" borderId="5" xfId="2" applyFont="1" applyFill="1" applyBorder="1" applyAlignment="1">
      <alignment horizontal="center" vertical="center" shrinkToFit="1"/>
    </xf>
    <xf numFmtId="0" fontId="39" fillId="0" borderId="9" xfId="11" applyBorder="1" applyAlignment="1">
      <alignment horizontal="center" vertical="center"/>
    </xf>
    <xf numFmtId="0" fontId="39" fillId="0" borderId="11" xfId="11" applyBorder="1" applyAlignment="1">
      <alignment horizontal="center" vertical="center"/>
    </xf>
    <xf numFmtId="176" fontId="58" fillId="0" borderId="6" xfId="2" applyNumberFormat="1" applyFont="1" applyBorder="1" applyAlignment="1">
      <alignment horizontal="center" vertical="center"/>
    </xf>
    <xf numFmtId="176" fontId="58" fillId="0" borderId="7" xfId="2" applyNumberFormat="1" applyFont="1" applyBorder="1" applyAlignment="1">
      <alignment horizontal="center" vertical="center"/>
    </xf>
    <xf numFmtId="176" fontId="58" fillId="0" borderId="5" xfId="2" applyNumberFormat="1" applyFont="1" applyBorder="1" applyAlignment="1">
      <alignment horizontal="center" vertical="center"/>
    </xf>
    <xf numFmtId="0" fontId="39" fillId="0" borderId="10" xfId="11" applyBorder="1" applyAlignment="1">
      <alignment horizontal="center" vertical="center"/>
    </xf>
    <xf numFmtId="0" fontId="57" fillId="2" borderId="7" xfId="2" applyFont="1" applyFill="1" applyBorder="1" applyAlignment="1">
      <alignment horizontal="center" vertical="center" shrinkToFit="1"/>
    </xf>
    <xf numFmtId="0" fontId="57" fillId="2" borderId="9" xfId="2" applyFont="1" applyFill="1" applyBorder="1" applyAlignment="1">
      <alignment horizontal="center" vertical="center" shrinkToFit="1"/>
    </xf>
    <xf numFmtId="0" fontId="57" fillId="2" borderId="10" xfId="2" applyFont="1" applyFill="1" applyBorder="1" applyAlignment="1">
      <alignment horizontal="center" vertical="center" shrinkToFit="1"/>
    </xf>
    <xf numFmtId="0" fontId="57" fillId="2" borderId="11" xfId="2" applyFont="1" applyFill="1" applyBorder="1" applyAlignment="1">
      <alignment horizontal="center" vertical="center" shrinkToFit="1"/>
    </xf>
    <xf numFmtId="0" fontId="13" fillId="3" borderId="2" xfId="4" applyFont="1" applyFill="1" applyBorder="1" applyAlignment="1">
      <alignment horizontal="center" vertical="center"/>
    </xf>
    <xf numFmtId="0" fontId="13" fillId="3" borderId="8" xfId="4" applyFont="1" applyFill="1" applyBorder="1" applyAlignment="1">
      <alignment horizontal="center" vertical="center"/>
    </xf>
    <xf numFmtId="0" fontId="13" fillId="0" borderId="2" xfId="4" applyFont="1" applyBorder="1" applyAlignment="1">
      <alignment horizontal="center" vertical="center" shrinkToFit="1"/>
    </xf>
    <xf numFmtId="0" fontId="13" fillId="0" borderId="8" xfId="4" applyFont="1" applyBorder="1" applyAlignment="1">
      <alignment horizontal="center" vertical="center" shrinkToFit="1"/>
    </xf>
    <xf numFmtId="0" fontId="13" fillId="3" borderId="3" xfId="4" applyFont="1" applyFill="1" applyBorder="1" applyAlignment="1">
      <alignment horizontal="center" vertical="center"/>
    </xf>
    <xf numFmtId="0" fontId="49" fillId="3" borderId="2" xfId="4" applyFont="1" applyFill="1" applyBorder="1" applyAlignment="1">
      <alignment horizontal="center" vertical="center"/>
    </xf>
    <xf numFmtId="0" fontId="49" fillId="3" borderId="3" xfId="4" applyFont="1" applyFill="1" applyBorder="1" applyAlignment="1">
      <alignment horizontal="center" vertical="center"/>
    </xf>
    <xf numFmtId="0" fontId="49" fillId="3" borderId="8" xfId="4" applyFont="1" applyFill="1" applyBorder="1" applyAlignment="1">
      <alignment horizontal="center" vertical="center"/>
    </xf>
    <xf numFmtId="0" fontId="57" fillId="3" borderId="6" xfId="2" applyFont="1" applyFill="1" applyBorder="1" applyAlignment="1">
      <alignment horizontal="center" vertical="center" shrinkToFit="1"/>
    </xf>
    <xf numFmtId="0" fontId="57" fillId="3" borderId="7" xfId="2" applyFont="1" applyFill="1" applyBorder="1" applyAlignment="1">
      <alignment horizontal="center" vertical="center" shrinkToFit="1"/>
    </xf>
    <xf numFmtId="0" fontId="57" fillId="3" borderId="5" xfId="2" applyFont="1" applyFill="1" applyBorder="1" applyAlignment="1">
      <alignment horizontal="center" vertical="center" shrinkToFit="1"/>
    </xf>
    <xf numFmtId="0" fontId="57" fillId="3" borderId="9" xfId="2" applyFont="1" applyFill="1" applyBorder="1" applyAlignment="1">
      <alignment horizontal="center" vertical="center" shrinkToFit="1"/>
    </xf>
    <xf numFmtId="0" fontId="57" fillId="3" borderId="10" xfId="2" applyFont="1" applyFill="1" applyBorder="1" applyAlignment="1">
      <alignment horizontal="center" vertical="center" shrinkToFit="1"/>
    </xf>
    <xf numFmtId="0" fontId="57" fillId="3" borderId="11" xfId="2" applyFont="1" applyFill="1" applyBorder="1" applyAlignment="1">
      <alignment horizontal="center" vertical="center" shrinkToFit="1"/>
    </xf>
    <xf numFmtId="0" fontId="13" fillId="0" borderId="2" xfId="4" applyFont="1" applyBorder="1" applyAlignment="1">
      <alignment horizontal="left" vertical="center" shrinkToFit="1"/>
    </xf>
    <xf numFmtId="0" fontId="13" fillId="0" borderId="3" xfId="4" applyFont="1" applyBorder="1" applyAlignment="1">
      <alignment horizontal="left" vertical="center" shrinkToFit="1"/>
    </xf>
    <xf numFmtId="0" fontId="13" fillId="0" borderId="8" xfId="4" applyFont="1" applyBorder="1" applyAlignment="1">
      <alignment horizontal="left" vertical="center" shrinkToFit="1"/>
    </xf>
    <xf numFmtId="0" fontId="13" fillId="0" borderId="1" xfId="4" applyFont="1" applyBorder="1" applyAlignment="1">
      <alignment horizontal="left" vertical="center" shrinkToFit="1"/>
    </xf>
    <xf numFmtId="0" fontId="13" fillId="3" borderId="6" xfId="4" applyFont="1" applyFill="1" applyBorder="1" applyAlignment="1">
      <alignment horizontal="center" vertical="center" shrinkToFit="1"/>
    </xf>
    <xf numFmtId="0" fontId="13" fillId="3" borderId="5" xfId="4" applyFont="1" applyFill="1" applyBorder="1" applyAlignment="1">
      <alignment horizontal="center" vertical="center" shrinkToFit="1"/>
    </xf>
    <xf numFmtId="0" fontId="31" fillId="0" borderId="9" xfId="0" applyFont="1" applyBorder="1" applyAlignment="1">
      <alignment horizontal="center" vertical="center" shrinkToFit="1"/>
    </xf>
    <xf numFmtId="0" fontId="31" fillId="0" borderId="11" xfId="0" applyFont="1" applyBorder="1" applyAlignment="1">
      <alignment horizontal="center" vertical="center" shrinkToFit="1"/>
    </xf>
    <xf numFmtId="176" fontId="10" fillId="0" borderId="6" xfId="2" applyNumberFormat="1" applyFont="1" applyBorder="1" applyAlignment="1">
      <alignment horizontal="center" vertical="center"/>
    </xf>
    <xf numFmtId="176" fontId="10" fillId="0" borderId="7" xfId="2" applyNumberFormat="1" applyFont="1" applyBorder="1" applyAlignment="1">
      <alignment horizontal="center" vertical="center"/>
    </xf>
    <xf numFmtId="176" fontId="10" fillId="0" borderId="5" xfId="2" applyNumberFormat="1" applyFont="1" applyBorder="1" applyAlignment="1">
      <alignment horizontal="center" vertical="center"/>
    </xf>
    <xf numFmtId="0" fontId="31" fillId="0" borderId="9" xfId="1" applyFont="1" applyBorder="1" applyAlignment="1">
      <alignment horizontal="center" vertical="center"/>
    </xf>
    <xf numFmtId="0" fontId="31" fillId="0" borderId="10" xfId="1" applyFont="1" applyBorder="1" applyAlignment="1">
      <alignment horizontal="center" vertical="center"/>
    </xf>
    <xf numFmtId="0" fontId="31" fillId="0" borderId="11" xfId="1" applyFont="1" applyBorder="1" applyAlignment="1">
      <alignment horizontal="center" vertical="center"/>
    </xf>
    <xf numFmtId="0" fontId="13" fillId="0" borderId="1" xfId="2" applyFont="1" applyBorder="1" applyAlignment="1" applyProtection="1">
      <alignment horizontal="center" vertical="center" shrinkToFit="1"/>
      <protection locked="0"/>
    </xf>
    <xf numFmtId="0" fontId="49" fillId="3" borderId="1" xfId="4" applyFont="1" applyFill="1" applyBorder="1" applyAlignment="1">
      <alignment horizontal="center" vertical="center"/>
    </xf>
    <xf numFmtId="0" fontId="49" fillId="0" borderId="1" xfId="4" applyFont="1" applyBorder="1" applyAlignment="1">
      <alignment horizontal="left" vertical="center" shrinkToFit="1"/>
    </xf>
    <xf numFmtId="0" fontId="13" fillId="3" borderId="1" xfId="4" applyFont="1" applyFill="1" applyBorder="1" applyAlignment="1">
      <alignment horizontal="center" vertical="center"/>
    </xf>
    <xf numFmtId="0" fontId="49" fillId="0" borderId="2" xfId="4" applyFont="1" applyBorder="1" applyAlignment="1">
      <alignment horizontal="left" vertical="center" shrinkToFit="1"/>
    </xf>
    <xf numFmtId="0" fontId="49" fillId="0" borderId="3" xfId="4" applyFont="1" applyBorder="1" applyAlignment="1">
      <alignment horizontal="left" vertical="center" shrinkToFit="1"/>
    </xf>
    <xf numFmtId="0" fontId="49" fillId="0" borderId="8" xfId="4" applyFont="1" applyBorder="1" applyAlignment="1">
      <alignment horizontal="left" vertical="center" shrinkToFit="1"/>
    </xf>
    <xf numFmtId="0" fontId="49" fillId="3" borderId="13" xfId="4" applyFont="1" applyFill="1" applyBorder="1" applyAlignment="1">
      <alignment horizontal="center" vertical="center"/>
    </xf>
    <xf numFmtId="0" fontId="49" fillId="0" borderId="13" xfId="4" applyFont="1" applyBorder="1">
      <alignment vertical="center"/>
    </xf>
    <xf numFmtId="0" fontId="47" fillId="0" borderId="3" xfId="4" applyFont="1" applyBorder="1" applyAlignment="1">
      <alignment horizontal="center" vertical="center" shrinkToFit="1"/>
    </xf>
    <xf numFmtId="0" fontId="47" fillId="0" borderId="8" xfId="4" applyFont="1" applyBorder="1" applyAlignment="1">
      <alignment horizontal="center" vertical="center" shrinkToFit="1"/>
    </xf>
    <xf numFmtId="0" fontId="13" fillId="0" borderId="9" xfId="4" applyFont="1" applyBorder="1" applyAlignment="1">
      <alignment horizontal="center" vertical="center" shrinkToFit="1"/>
    </xf>
    <xf numFmtId="0" fontId="13" fillId="0" borderId="10" xfId="4" applyFont="1" applyBorder="1" applyAlignment="1">
      <alignment horizontal="center" vertical="center" shrinkToFit="1"/>
    </xf>
    <xf numFmtId="0" fontId="13" fillId="0" borderId="11" xfId="4" applyFont="1" applyBorder="1" applyAlignment="1">
      <alignment horizontal="center" vertical="center" shrinkToFit="1"/>
    </xf>
    <xf numFmtId="0" fontId="49" fillId="3" borderId="14" xfId="4" applyFont="1" applyFill="1" applyBorder="1" applyAlignment="1">
      <alignment horizontal="center"/>
    </xf>
    <xf numFmtId="0" fontId="49" fillId="0" borderId="14" xfId="4" applyFont="1" applyBorder="1">
      <alignment vertical="center"/>
    </xf>
    <xf numFmtId="0" fontId="13" fillId="0" borderId="6" xfId="4" applyFont="1" applyBorder="1" applyAlignment="1">
      <alignment horizontal="center" vertical="center" shrinkToFit="1"/>
    </xf>
    <xf numFmtId="0" fontId="13" fillId="0" borderId="7" xfId="4" applyFont="1" applyBorder="1" applyAlignment="1">
      <alignment horizontal="center" vertical="center" shrinkToFit="1"/>
    </xf>
    <xf numFmtId="0" fontId="13" fillId="0" borderId="5" xfId="4" applyFont="1" applyBorder="1" applyAlignment="1">
      <alignment horizontal="center" vertical="center" shrinkToFit="1"/>
    </xf>
    <xf numFmtId="0" fontId="47" fillId="0" borderId="13" xfId="4" applyFont="1" applyBorder="1" applyAlignment="1">
      <alignment horizontal="center" vertical="center" wrapText="1"/>
    </xf>
    <xf numFmtId="0" fontId="47" fillId="0" borderId="1" xfId="4" applyFont="1" applyBorder="1" applyAlignment="1">
      <alignment horizontal="center" vertical="center"/>
    </xf>
    <xf numFmtId="178" fontId="19" fillId="0" borderId="0" xfId="4" applyNumberFormat="1" applyFont="1" applyAlignment="1">
      <alignment horizontal="center" vertical="center" shrinkToFit="1"/>
    </xf>
    <xf numFmtId="178" fontId="19" fillId="0" borderId="4" xfId="4" applyNumberFormat="1" applyFont="1" applyBorder="1" applyAlignment="1">
      <alignment horizontal="center" vertical="center" shrinkToFit="1"/>
    </xf>
    <xf numFmtId="178" fontId="19" fillId="0" borderId="6" xfId="4" applyNumberFormat="1" applyFont="1" applyBorder="1" applyAlignment="1">
      <alignment horizontal="center" vertical="center" shrinkToFit="1"/>
    </xf>
    <xf numFmtId="178" fontId="19" fillId="0" borderId="7" xfId="4" applyNumberFormat="1" applyFont="1" applyBorder="1" applyAlignment="1">
      <alignment horizontal="center" vertical="center" shrinkToFit="1"/>
    </xf>
    <xf numFmtId="178" fontId="19" fillId="0" borderId="5" xfId="4" applyNumberFormat="1" applyFont="1" applyBorder="1" applyAlignment="1">
      <alignment horizontal="center" vertical="center" shrinkToFit="1"/>
    </xf>
    <xf numFmtId="178" fontId="19" fillId="0" borderId="12" xfId="4" applyNumberFormat="1" applyFont="1" applyBorder="1" applyAlignment="1">
      <alignment horizontal="center" vertical="center" shrinkToFit="1"/>
    </xf>
    <xf numFmtId="178" fontId="19" fillId="0" borderId="9" xfId="4" applyNumberFormat="1" applyFont="1" applyBorder="1" applyAlignment="1">
      <alignment horizontal="center" vertical="center" shrinkToFit="1"/>
    </xf>
    <xf numFmtId="178" fontId="19" fillId="0" borderId="10" xfId="4" applyNumberFormat="1" applyFont="1" applyBorder="1" applyAlignment="1">
      <alignment horizontal="center" vertical="center" shrinkToFit="1"/>
    </xf>
    <xf numFmtId="178" fontId="19" fillId="0" borderId="11" xfId="4" applyNumberFormat="1" applyFont="1" applyBorder="1" applyAlignment="1">
      <alignment horizontal="center" vertical="center" shrinkToFit="1"/>
    </xf>
    <xf numFmtId="0" fontId="8" fillId="2" borderId="14" xfId="2" applyFont="1" applyFill="1" applyBorder="1" applyAlignment="1">
      <alignment vertical="center" textRotation="255"/>
    </xf>
    <xf numFmtId="0" fontId="8" fillId="2" borderId="15" xfId="2" applyFont="1" applyFill="1" applyBorder="1" applyAlignment="1">
      <alignment vertical="center" textRotation="255"/>
    </xf>
    <xf numFmtId="0" fontId="8" fillId="2" borderId="13" xfId="2" applyFont="1" applyFill="1" applyBorder="1" applyAlignment="1">
      <alignment vertical="center" textRotation="255"/>
    </xf>
    <xf numFmtId="0" fontId="18" fillId="0" borderId="6" xfId="2" applyFont="1" applyBorder="1" applyAlignment="1" applyProtection="1">
      <alignment horizontal="center"/>
      <protection locked="0"/>
    </xf>
    <xf numFmtId="0" fontId="18" fillId="0" borderId="7" xfId="2" applyFont="1" applyBorder="1" applyAlignment="1" applyProtection="1">
      <alignment horizontal="center"/>
      <protection locked="0"/>
    </xf>
    <xf numFmtId="0" fontId="18" fillId="0" borderId="5" xfId="2" applyFont="1" applyBorder="1" applyAlignment="1" applyProtection="1">
      <alignment horizontal="center"/>
      <protection locked="0"/>
    </xf>
    <xf numFmtId="0" fontId="8" fillId="0" borderId="10" xfId="2" applyFont="1" applyBorder="1" applyAlignment="1" applyProtection="1">
      <alignment horizontal="left" vertical="center" wrapText="1"/>
      <protection locked="0"/>
    </xf>
    <xf numFmtId="0" fontId="8" fillId="0" borderId="11" xfId="2" applyFont="1" applyBorder="1" applyAlignment="1" applyProtection="1">
      <alignment horizontal="left" vertical="center" wrapText="1"/>
      <protection locked="0"/>
    </xf>
    <xf numFmtId="0" fontId="8" fillId="2" borderId="9" xfId="2" applyFont="1" applyFill="1" applyBorder="1" applyAlignment="1">
      <alignment horizontal="center" vertical="center"/>
    </xf>
    <xf numFmtId="0" fontId="8" fillId="2" borderId="10" xfId="2" applyFont="1" applyFill="1" applyBorder="1" applyAlignment="1">
      <alignment horizontal="center" vertical="center"/>
    </xf>
    <xf numFmtId="0" fontId="8" fillId="2" borderId="11" xfId="2" applyFont="1" applyFill="1" applyBorder="1" applyAlignment="1">
      <alignment horizontal="center" vertical="center"/>
    </xf>
    <xf numFmtId="0" fontId="10" fillId="0" borderId="9" xfId="2" applyFont="1" applyBorder="1" applyAlignment="1">
      <alignment horizontal="left" vertical="center"/>
    </xf>
    <xf numFmtId="0" fontId="10" fillId="0" borderId="10" xfId="2" applyFont="1" applyBorder="1" applyAlignment="1">
      <alignment horizontal="left" vertical="center"/>
    </xf>
    <xf numFmtId="0" fontId="10" fillId="0" borderId="11" xfId="2" applyFont="1" applyBorder="1" applyAlignment="1">
      <alignment horizontal="left" vertical="center"/>
    </xf>
    <xf numFmtId="0" fontId="8" fillId="2" borderId="2" xfId="2" applyFont="1" applyFill="1" applyBorder="1" applyAlignment="1">
      <alignment horizontal="center" vertical="center" wrapText="1"/>
    </xf>
    <xf numFmtId="0" fontId="8" fillId="2" borderId="3" xfId="2" applyFont="1" applyFill="1" applyBorder="1" applyAlignment="1">
      <alignment horizontal="center" vertical="center" wrapText="1"/>
    </xf>
    <xf numFmtId="0" fontId="8" fillId="2" borderId="8" xfId="2" applyFont="1" applyFill="1" applyBorder="1" applyAlignment="1">
      <alignment horizontal="center" vertical="center" wrapText="1"/>
    </xf>
    <xf numFmtId="0" fontId="10" fillId="0" borderId="2" xfId="2" applyFont="1" applyBorder="1" applyAlignment="1">
      <alignment horizontal="left" vertical="center" shrinkToFit="1"/>
    </xf>
    <xf numFmtId="0" fontId="10" fillId="0" borderId="3" xfId="2" applyFont="1" applyBorder="1" applyAlignment="1">
      <alignment horizontal="left" vertical="center" shrinkToFit="1"/>
    </xf>
    <xf numFmtId="0" fontId="10" fillId="0" borderId="8" xfId="2" applyFont="1" applyBorder="1" applyAlignment="1">
      <alignment horizontal="left" vertical="center" shrinkToFit="1"/>
    </xf>
    <xf numFmtId="0" fontId="10" fillId="0" borderId="9" xfId="2" applyFont="1" applyBorder="1" applyAlignment="1">
      <alignment horizontal="center" vertical="center" wrapText="1" shrinkToFit="1"/>
    </xf>
    <xf numFmtId="0" fontId="10" fillId="0" borderId="10" xfId="2" applyFont="1" applyBorder="1" applyAlignment="1">
      <alignment horizontal="center" vertical="center" wrapText="1" shrinkToFit="1"/>
    </xf>
    <xf numFmtId="0" fontId="10" fillId="0" borderId="11" xfId="2" applyFont="1" applyBorder="1" applyAlignment="1">
      <alignment horizontal="center" vertical="center" wrapText="1" shrinkToFit="1"/>
    </xf>
    <xf numFmtId="0" fontId="9" fillId="0" borderId="0" xfId="2" applyFont="1" applyAlignment="1">
      <alignment horizontal="left" vertical="center"/>
    </xf>
    <xf numFmtId="0" fontId="8" fillId="2" borderId="6" xfId="2" applyFont="1" applyFill="1" applyBorder="1" applyAlignment="1">
      <alignment horizontal="center" vertical="center"/>
    </xf>
    <xf numFmtId="0" fontId="8" fillId="2" borderId="7" xfId="2" applyFont="1" applyFill="1" applyBorder="1" applyAlignment="1">
      <alignment horizontal="center" vertical="center"/>
    </xf>
    <xf numFmtId="0" fontId="8" fillId="2" borderId="5" xfId="2" applyFont="1" applyFill="1" applyBorder="1" applyAlignment="1">
      <alignment horizontal="center" vertical="center"/>
    </xf>
    <xf numFmtId="0" fontId="10" fillId="0" borderId="6" xfId="2" applyFont="1" applyBorder="1" applyAlignment="1">
      <alignment horizontal="left" vertical="center"/>
    </xf>
    <xf numFmtId="0" fontId="10" fillId="0" borderId="7" xfId="2" applyFont="1" applyBorder="1" applyAlignment="1">
      <alignment horizontal="left" vertical="center"/>
    </xf>
    <xf numFmtId="0" fontId="10" fillId="0" borderId="5" xfId="2" applyFont="1" applyBorder="1" applyAlignment="1">
      <alignment horizontal="left" vertical="center"/>
    </xf>
    <xf numFmtId="0" fontId="8" fillId="2" borderId="2" xfId="2" applyFont="1" applyFill="1" applyBorder="1" applyAlignment="1">
      <alignment horizontal="center" vertical="center"/>
    </xf>
    <xf numFmtId="0" fontId="8" fillId="2" borderId="3" xfId="2" applyFont="1" applyFill="1" applyBorder="1" applyAlignment="1">
      <alignment horizontal="center" vertical="center"/>
    </xf>
    <xf numFmtId="0" fontId="8" fillId="2" borderId="8" xfId="2" applyFont="1" applyFill="1" applyBorder="1" applyAlignment="1">
      <alignment horizontal="center" vertical="center"/>
    </xf>
    <xf numFmtId="0" fontId="10" fillId="0" borderId="6" xfId="2" applyFont="1" applyBorder="1" applyAlignment="1">
      <alignment horizontal="center" vertical="center" wrapText="1" shrinkToFit="1"/>
    </xf>
    <xf numFmtId="0" fontId="10" fillId="0" borderId="7" xfId="2" applyFont="1" applyBorder="1" applyAlignment="1">
      <alignment horizontal="center" vertical="center" wrapText="1" shrinkToFit="1"/>
    </xf>
    <xf numFmtId="0" fontId="10" fillId="0" borderId="5" xfId="2" applyFont="1" applyBorder="1" applyAlignment="1">
      <alignment horizontal="center" vertical="center" wrapText="1" shrinkToFit="1"/>
    </xf>
    <xf numFmtId="177" fontId="8" fillId="0" borderId="6" xfId="2" applyNumberFormat="1" applyFont="1" applyBorder="1" applyAlignment="1">
      <alignment horizontal="center" vertical="center" wrapText="1" shrinkToFit="1"/>
    </xf>
    <xf numFmtId="177" fontId="8" fillId="0" borderId="7" xfId="2" applyNumberFormat="1" applyFont="1" applyBorder="1" applyAlignment="1">
      <alignment horizontal="center" vertical="center" wrapText="1" shrinkToFit="1"/>
    </xf>
    <xf numFmtId="177" fontId="8" fillId="0" borderId="5" xfId="2" applyNumberFormat="1" applyFont="1" applyBorder="1" applyAlignment="1">
      <alignment horizontal="center" vertical="center" wrapText="1" shrinkToFit="1"/>
    </xf>
    <xf numFmtId="177" fontId="8" fillId="0" borderId="9" xfId="2" applyNumberFormat="1" applyFont="1" applyBorder="1" applyAlignment="1">
      <alignment horizontal="center" vertical="center" wrapText="1" shrinkToFit="1"/>
    </xf>
    <xf numFmtId="177" fontId="8" fillId="0" borderId="10" xfId="2" applyNumberFormat="1" applyFont="1" applyBorder="1" applyAlignment="1">
      <alignment horizontal="center" vertical="center" wrapText="1" shrinkToFit="1"/>
    </xf>
    <xf numFmtId="177" fontId="8" fillId="0" borderId="11" xfId="2" applyNumberFormat="1" applyFont="1" applyBorder="1" applyAlignment="1">
      <alignment horizontal="center" vertical="center" wrapText="1" shrinkToFit="1"/>
    </xf>
    <xf numFmtId="0" fontId="18" fillId="0" borderId="12" xfId="2" applyFont="1" applyBorder="1" applyAlignment="1" applyProtection="1">
      <alignment horizontal="center"/>
      <protection locked="0"/>
    </xf>
    <xf numFmtId="0" fontId="18" fillId="0" borderId="0" xfId="2" applyFont="1" applyAlignment="1" applyProtection="1">
      <alignment horizontal="center"/>
      <protection locked="0"/>
    </xf>
    <xf numFmtId="0" fontId="18" fillId="0" borderId="4" xfId="2" applyFont="1" applyBorder="1" applyAlignment="1" applyProtection="1">
      <alignment horizontal="center"/>
      <protection locked="0"/>
    </xf>
    <xf numFmtId="0" fontId="13" fillId="0" borderId="0" xfId="2" applyFont="1" applyAlignment="1">
      <alignment horizontal="center" vertical="center" shrinkToFit="1"/>
    </xf>
    <xf numFmtId="0" fontId="13" fillId="0" borderId="0" xfId="2" applyFont="1" applyAlignment="1">
      <alignment horizontal="center" vertical="center"/>
    </xf>
    <xf numFmtId="0" fontId="19" fillId="2" borderId="1" xfId="14" applyFont="1" applyFill="1" applyBorder="1" applyAlignment="1">
      <alignment horizontal="center" vertical="center"/>
    </xf>
    <xf numFmtId="0" fontId="19" fillId="0" borderId="2" xfId="2" applyFont="1" applyBorder="1" applyAlignment="1" applyProtection="1">
      <alignment horizontal="center" vertical="center" shrinkToFit="1"/>
      <protection locked="0"/>
    </xf>
    <xf numFmtId="0" fontId="19" fillId="0" borderId="8" xfId="2" applyFont="1" applyBorder="1" applyAlignment="1" applyProtection="1">
      <alignment horizontal="center" vertical="center" shrinkToFit="1"/>
      <protection locked="0"/>
    </xf>
    <xf numFmtId="0" fontId="35" fillId="0" borderId="0" xfId="2" applyFont="1" applyAlignment="1">
      <alignment vertical="center" wrapText="1"/>
    </xf>
    <xf numFmtId="0" fontId="31" fillId="0" borderId="10" xfId="0" applyFont="1" applyBorder="1" applyAlignment="1">
      <alignment horizontal="center" vertical="center" shrinkToFit="1"/>
    </xf>
    <xf numFmtId="177" fontId="8" fillId="0" borderId="6" xfId="2" applyNumberFormat="1" applyFont="1" applyBorder="1" applyAlignment="1">
      <alignment horizontal="right" vertical="center" wrapText="1" shrinkToFit="1"/>
    </xf>
    <xf numFmtId="0" fontId="31" fillId="0" borderId="7" xfId="0" applyFont="1" applyBorder="1" applyAlignment="1">
      <alignment vertical="center" wrapText="1" shrinkToFit="1"/>
    </xf>
    <xf numFmtId="0" fontId="31" fillId="0" borderId="5" xfId="0" applyFont="1" applyBorder="1" applyAlignment="1">
      <alignment vertical="center" wrapText="1" shrinkToFit="1"/>
    </xf>
    <xf numFmtId="0" fontId="31" fillId="0" borderId="9" xfId="0" applyFont="1" applyBorder="1" applyAlignment="1">
      <alignment vertical="center" wrapText="1" shrinkToFit="1"/>
    </xf>
    <xf numFmtId="0" fontId="31" fillId="0" borderId="10" xfId="0" applyFont="1" applyBorder="1" applyAlignment="1">
      <alignment vertical="center" wrapText="1" shrinkToFit="1"/>
    </xf>
    <xf numFmtId="0" fontId="31" fillId="0" borderId="11" xfId="0" applyFont="1" applyBorder="1" applyAlignment="1">
      <alignment vertical="center" wrapText="1" shrinkToFit="1"/>
    </xf>
    <xf numFmtId="0" fontId="19" fillId="2" borderId="1" xfId="14" applyFont="1" applyFill="1" applyBorder="1" applyAlignment="1">
      <alignment horizontal="center" vertical="center" wrapText="1"/>
    </xf>
    <xf numFmtId="0" fontId="19" fillId="0" borderId="2" xfId="2" applyFont="1" applyBorder="1" applyAlignment="1" applyProtection="1">
      <alignment horizontal="center" vertical="center" wrapText="1"/>
      <protection locked="0"/>
    </xf>
    <xf numFmtId="0" fontId="19" fillId="0" borderId="3" xfId="2" applyFont="1" applyBorder="1" applyAlignment="1" applyProtection="1">
      <alignment horizontal="center" vertical="center" wrapText="1"/>
      <protection locked="0"/>
    </xf>
    <xf numFmtId="0" fontId="19" fillId="0" borderId="8" xfId="2" applyFont="1" applyBorder="1" applyAlignment="1" applyProtection="1">
      <alignment horizontal="center" vertical="center" wrapText="1"/>
      <protection locked="0"/>
    </xf>
    <xf numFmtId="0" fontId="19" fillId="0" borderId="1" xfId="2" applyFont="1" applyBorder="1" applyAlignment="1" applyProtection="1">
      <alignment horizontal="center" vertical="center" wrapText="1"/>
      <protection locked="0"/>
    </xf>
    <xf numFmtId="0" fontId="13" fillId="0" borderId="2" xfId="2" applyFont="1" applyBorder="1" applyAlignment="1" applyProtection="1">
      <alignment horizontal="center" vertical="center" shrinkToFit="1"/>
      <protection locked="0"/>
    </xf>
    <xf numFmtId="0" fontId="13" fillId="0" borderId="3" xfId="2" applyFont="1" applyBorder="1" applyAlignment="1" applyProtection="1">
      <alignment horizontal="center" vertical="center" shrinkToFit="1"/>
      <protection locked="0"/>
    </xf>
    <xf numFmtId="0" fontId="13" fillId="0" borderId="8" xfId="2" applyFont="1" applyBorder="1" applyAlignment="1" applyProtection="1">
      <alignment horizontal="center" vertical="center" shrinkToFit="1"/>
      <protection locked="0"/>
    </xf>
    <xf numFmtId="0" fontId="19" fillId="2" borderId="1" xfId="2" applyFont="1" applyFill="1" applyBorder="1" applyAlignment="1" applyProtection="1">
      <alignment horizontal="center" vertical="center" wrapText="1"/>
      <protection locked="0"/>
    </xf>
    <xf numFmtId="0" fontId="32" fillId="2" borderId="1" xfId="14" applyFont="1" applyFill="1" applyBorder="1" applyAlignment="1">
      <alignment horizontal="center" vertical="center" wrapText="1"/>
    </xf>
    <xf numFmtId="0" fontId="19" fillId="2" borderId="6" xfId="2" applyFont="1" applyFill="1" applyBorder="1" applyAlignment="1" applyProtection="1">
      <alignment horizontal="center" vertical="center" wrapText="1"/>
      <protection locked="0"/>
    </xf>
    <xf numFmtId="0" fontId="19" fillId="2" borderId="7" xfId="2" applyFont="1" applyFill="1" applyBorder="1" applyAlignment="1" applyProtection="1">
      <alignment horizontal="center" vertical="center" wrapText="1"/>
      <protection locked="0"/>
    </xf>
    <xf numFmtId="0" fontId="31" fillId="0" borderId="7" xfId="0" applyFont="1" applyBorder="1" applyAlignment="1">
      <alignment horizontal="center" vertical="center" wrapText="1"/>
    </xf>
    <xf numFmtId="0" fontId="31" fillId="0" borderId="5" xfId="0" applyFont="1" applyBorder="1" applyAlignment="1">
      <alignment horizontal="center" vertical="center" wrapText="1"/>
    </xf>
    <xf numFmtId="0" fontId="19" fillId="2" borderId="12" xfId="2" applyFont="1" applyFill="1" applyBorder="1" applyAlignment="1" applyProtection="1">
      <alignment horizontal="center" vertical="center" wrapText="1"/>
      <protection locked="0"/>
    </xf>
    <xf numFmtId="0" fontId="19" fillId="2" borderId="0" xfId="2" applyFont="1" applyFill="1" applyAlignment="1" applyProtection="1">
      <alignment horizontal="center" vertical="center" wrapText="1"/>
      <protection locked="0"/>
    </xf>
    <xf numFmtId="0" fontId="31" fillId="0" borderId="0" xfId="0" applyFont="1" applyAlignment="1">
      <alignment horizontal="center" vertical="center" wrapText="1"/>
    </xf>
    <xf numFmtId="0" fontId="31" fillId="0" borderId="4" xfId="0" applyFont="1" applyBorder="1" applyAlignment="1">
      <alignment horizontal="center" vertical="center" wrapText="1"/>
    </xf>
    <xf numFmtId="0" fontId="19" fillId="2" borderId="9" xfId="2" applyFont="1" applyFill="1" applyBorder="1" applyAlignment="1" applyProtection="1">
      <alignment horizontal="center" vertical="center" wrapText="1"/>
      <protection locked="0"/>
    </xf>
    <xf numFmtId="0" fontId="19" fillId="2" borderId="10" xfId="2" applyFont="1" applyFill="1" applyBorder="1" applyAlignment="1" applyProtection="1">
      <alignment horizontal="center" vertical="center" wrapText="1"/>
      <protection locked="0"/>
    </xf>
    <xf numFmtId="0" fontId="31" fillId="0" borderId="10" xfId="0" applyFont="1" applyBorder="1" applyAlignment="1">
      <alignment horizontal="center" vertical="center" wrapText="1"/>
    </xf>
    <xf numFmtId="0" fontId="31" fillId="0" borderId="11" xfId="0" applyFont="1" applyBorder="1" applyAlignment="1">
      <alignment horizontal="center" vertical="center" wrapText="1"/>
    </xf>
    <xf numFmtId="0" fontId="19" fillId="2" borderId="8" xfId="2" applyFont="1" applyFill="1" applyBorder="1" applyAlignment="1" applyProtection="1">
      <alignment horizontal="center" vertical="center" wrapText="1"/>
      <protection locked="0"/>
    </xf>
    <xf numFmtId="0" fontId="30" fillId="0" borderId="1" xfId="2" applyFont="1" applyBorder="1" applyAlignment="1">
      <alignment horizontal="left" vertical="center" shrinkToFit="1"/>
    </xf>
    <xf numFmtId="0" fontId="30" fillId="0" borderId="13" xfId="2" applyFont="1" applyBorder="1" applyAlignment="1">
      <alignment horizontal="left" vertical="center" shrinkToFit="1"/>
    </xf>
    <xf numFmtId="0" fontId="30" fillId="0" borderId="6" xfId="2" applyFont="1" applyBorder="1" applyAlignment="1">
      <alignment horizontal="left" vertical="center" shrinkToFit="1"/>
    </xf>
    <xf numFmtId="0" fontId="30" fillId="0" borderId="7" xfId="2" applyFont="1" applyBorder="1" applyAlignment="1">
      <alignment horizontal="left" vertical="center" shrinkToFit="1"/>
    </xf>
    <xf numFmtId="0" fontId="30" fillId="0" borderId="5" xfId="2" applyFont="1" applyBorder="1" applyAlignment="1">
      <alignment horizontal="left" vertical="center" shrinkToFit="1"/>
    </xf>
    <xf numFmtId="0" fontId="30" fillId="0" borderId="14" xfId="2" applyFont="1" applyBorder="1" applyAlignment="1">
      <alignment horizontal="left" vertical="center" shrinkToFit="1"/>
    </xf>
    <xf numFmtId="0" fontId="19" fillId="2" borderId="5" xfId="2" applyFont="1" applyFill="1" applyBorder="1" applyAlignment="1" applyProtection="1">
      <alignment horizontal="center" vertical="center" wrapText="1"/>
      <protection locked="0"/>
    </xf>
    <xf numFmtId="0" fontId="19" fillId="2" borderId="11" xfId="2" applyFont="1" applyFill="1" applyBorder="1" applyAlignment="1" applyProtection="1">
      <alignment horizontal="center" vertical="center" wrapText="1"/>
      <protection locked="0"/>
    </xf>
    <xf numFmtId="0" fontId="30" fillId="0" borderId="9" xfId="2" applyFont="1" applyBorder="1" applyAlignment="1">
      <alignment horizontal="left" vertical="center" shrinkToFit="1"/>
    </xf>
    <xf numFmtId="0" fontId="30" fillId="0" borderId="10" xfId="2" applyFont="1" applyBorder="1" applyAlignment="1">
      <alignment horizontal="left" vertical="center" shrinkToFit="1"/>
    </xf>
    <xf numFmtId="0" fontId="30" fillId="0" borderId="11" xfId="2" applyFont="1" applyBorder="1" applyAlignment="1">
      <alignment horizontal="left" vertical="center" shrinkToFit="1"/>
    </xf>
    <xf numFmtId="0" fontId="19" fillId="2" borderId="4" xfId="2" applyFont="1" applyFill="1" applyBorder="1" applyAlignment="1" applyProtection="1">
      <alignment horizontal="center" vertical="center" wrapText="1"/>
      <protection locked="0"/>
    </xf>
    <xf numFmtId="0" fontId="13" fillId="2" borderId="14" xfId="2" applyFont="1" applyFill="1" applyBorder="1" applyAlignment="1">
      <alignment vertical="center" textRotation="255"/>
    </xf>
    <xf numFmtId="0" fontId="13" fillId="2" borderId="15" xfId="2" applyFont="1" applyFill="1" applyBorder="1" applyAlignment="1">
      <alignment vertical="center" textRotation="255"/>
    </xf>
    <xf numFmtId="0" fontId="29" fillId="0" borderId="6" xfId="2" applyFont="1" applyBorder="1" applyAlignment="1" applyProtection="1">
      <alignment horizontal="center"/>
      <protection locked="0"/>
    </xf>
    <xf numFmtId="0" fontId="29" fillId="0" borderId="7" xfId="2" applyFont="1" applyBorder="1" applyAlignment="1" applyProtection="1">
      <alignment horizontal="center"/>
      <protection locked="0"/>
    </xf>
    <xf numFmtId="0" fontId="29" fillId="0" borderId="0" xfId="2" applyFont="1" applyAlignment="1" applyProtection="1">
      <alignment horizontal="center"/>
      <protection locked="0"/>
    </xf>
    <xf numFmtId="0" fontId="29" fillId="0" borderId="4" xfId="2" applyFont="1" applyBorder="1" applyAlignment="1" applyProtection="1">
      <alignment horizontal="center"/>
      <protection locked="0"/>
    </xf>
    <xf numFmtId="0" fontId="29" fillId="0" borderId="12" xfId="2" applyFont="1" applyBorder="1" applyAlignment="1" applyProtection="1">
      <alignment horizontal="center"/>
      <protection locked="0"/>
    </xf>
    <xf numFmtId="0" fontId="29" fillId="0" borderId="9" xfId="2" applyFont="1" applyBorder="1" applyAlignment="1" applyProtection="1">
      <alignment horizontal="center"/>
      <protection locked="0"/>
    </xf>
    <xf numFmtId="0" fontId="29" fillId="0" borderId="10" xfId="2" applyFont="1" applyBorder="1" applyAlignment="1" applyProtection="1">
      <alignment horizontal="center"/>
      <protection locked="0"/>
    </xf>
    <xf numFmtId="0" fontId="29" fillId="0" borderId="11" xfId="2" applyFont="1" applyBorder="1" applyAlignment="1" applyProtection="1">
      <alignment horizontal="center"/>
      <protection locked="0"/>
    </xf>
    <xf numFmtId="0" fontId="19" fillId="2" borderId="2" xfId="2" applyFont="1" applyFill="1" applyBorder="1" applyAlignment="1" applyProtection="1">
      <alignment horizontal="center" vertical="center"/>
      <protection locked="0"/>
    </xf>
    <xf numFmtId="0" fontId="31" fillId="2" borderId="3" xfId="0" applyFont="1" applyFill="1" applyBorder="1" applyAlignment="1">
      <alignment horizontal="center" vertical="center"/>
    </xf>
    <xf numFmtId="0" fontId="31" fillId="2" borderId="8" xfId="0" applyFont="1" applyFill="1" applyBorder="1" applyAlignment="1">
      <alignment horizontal="center" vertical="center"/>
    </xf>
    <xf numFmtId="0" fontId="19" fillId="2" borderId="2" xfId="2" applyFont="1" applyFill="1" applyBorder="1" applyAlignment="1" applyProtection="1">
      <alignment horizontal="center" vertical="center" wrapText="1"/>
      <protection locked="0"/>
    </xf>
    <xf numFmtId="0" fontId="19" fillId="2" borderId="3" xfId="2" applyFont="1" applyFill="1" applyBorder="1" applyAlignment="1" applyProtection="1">
      <alignment horizontal="center" vertical="center" wrapText="1"/>
      <protection locked="0"/>
    </xf>
    <xf numFmtId="192" fontId="19" fillId="0" borderId="2" xfId="2" applyNumberFormat="1" applyFont="1" applyBorder="1" applyAlignment="1" applyProtection="1">
      <alignment horizontal="center" vertical="center" wrapText="1"/>
      <protection locked="0"/>
    </xf>
    <xf numFmtId="192" fontId="19" fillId="0" borderId="3" xfId="2" applyNumberFormat="1" applyFont="1" applyBorder="1" applyAlignment="1" applyProtection="1">
      <alignment horizontal="center" vertical="center" wrapText="1"/>
      <protection locked="0"/>
    </xf>
    <xf numFmtId="192" fontId="19" fillId="0" borderId="8" xfId="2" applyNumberFormat="1" applyFont="1" applyBorder="1" applyAlignment="1" applyProtection="1">
      <alignment horizontal="center" vertical="center" wrapText="1"/>
      <protection locked="0"/>
    </xf>
    <xf numFmtId="0" fontId="47" fillId="0" borderId="9" xfId="2" applyFont="1" applyBorder="1" applyAlignment="1" applyProtection="1">
      <alignment horizontal="left" vertical="center" shrinkToFit="1"/>
      <protection locked="0"/>
    </xf>
    <xf numFmtId="0" fontId="47" fillId="0" borderId="10" xfId="2" applyFont="1" applyBorder="1" applyAlignment="1" applyProtection="1">
      <alignment horizontal="left" vertical="center" shrinkToFit="1"/>
      <protection locked="0"/>
    </xf>
    <xf numFmtId="0" fontId="47" fillId="0" borderId="11" xfId="2" applyFont="1" applyBorder="1" applyAlignment="1" applyProtection="1">
      <alignment horizontal="left" vertical="center" shrinkToFit="1"/>
      <protection locked="0"/>
    </xf>
    <xf numFmtId="0" fontId="47" fillId="2" borderId="1" xfId="2" applyFont="1" applyFill="1" applyBorder="1" applyAlignment="1" applyProtection="1">
      <alignment horizontal="center" vertical="center" wrapText="1" shrinkToFit="1"/>
      <protection locked="0"/>
    </xf>
    <xf numFmtId="0" fontId="47" fillId="2" borderId="1" xfId="2" applyFont="1" applyFill="1" applyBorder="1" applyAlignment="1" applyProtection="1">
      <alignment horizontal="center" vertical="center" shrinkToFit="1"/>
      <protection locked="0"/>
    </xf>
    <xf numFmtId="0" fontId="19" fillId="0" borderId="12" xfId="2" applyFont="1" applyBorder="1" applyAlignment="1" applyProtection="1">
      <alignment horizontal="left" vertical="center" shrinkToFit="1"/>
      <protection locked="0"/>
    </xf>
    <xf numFmtId="0" fontId="19" fillId="0" borderId="0" xfId="2" applyFont="1" applyAlignment="1" applyProtection="1">
      <alignment horizontal="left" vertical="center" shrinkToFit="1"/>
      <protection locked="0"/>
    </xf>
    <xf numFmtId="0" fontId="19" fillId="0" borderId="4" xfId="2" applyFont="1" applyBorder="1" applyAlignment="1" applyProtection="1">
      <alignment horizontal="left" vertical="center" shrinkToFit="1"/>
      <protection locked="0"/>
    </xf>
    <xf numFmtId="0" fontId="19" fillId="2" borderId="14" xfId="2" applyFont="1" applyFill="1" applyBorder="1" applyAlignment="1" applyProtection="1">
      <alignment horizontal="center" vertical="center" wrapText="1"/>
      <protection locked="0"/>
    </xf>
    <xf numFmtId="0" fontId="19" fillId="2" borderId="15" xfId="2" applyFont="1" applyFill="1" applyBorder="1" applyAlignment="1" applyProtection="1">
      <alignment horizontal="center" vertical="center" wrapText="1"/>
      <protection locked="0"/>
    </xf>
    <xf numFmtId="0" fontId="19" fillId="0" borderId="7" xfId="2" applyFont="1" applyBorder="1" applyAlignment="1" applyProtection="1">
      <alignment horizontal="center" vertical="center" shrinkToFit="1"/>
      <protection locked="0"/>
    </xf>
    <xf numFmtId="0" fontId="19" fillId="0" borderId="0" xfId="2" applyFont="1" applyAlignment="1" applyProtection="1">
      <alignment horizontal="center" vertical="center" shrinkToFit="1"/>
      <protection locked="0"/>
    </xf>
    <xf numFmtId="0" fontId="19" fillId="0" borderId="4" xfId="2" applyFont="1" applyBorder="1" applyAlignment="1" applyProtection="1">
      <alignment horizontal="center" vertical="center" shrinkToFit="1"/>
      <protection locked="0"/>
    </xf>
    <xf numFmtId="0" fontId="19" fillId="0" borderId="10" xfId="2" applyFont="1" applyBorder="1" applyAlignment="1" applyProtection="1">
      <alignment horizontal="center" vertical="center" shrinkToFit="1"/>
      <protection locked="0"/>
    </xf>
    <xf numFmtId="0" fontId="19" fillId="0" borderId="11" xfId="2" applyFont="1" applyBorder="1" applyAlignment="1" applyProtection="1">
      <alignment horizontal="center" vertical="center" shrinkToFit="1"/>
      <protection locked="0"/>
    </xf>
    <xf numFmtId="0" fontId="29" fillId="0" borderId="1" xfId="2" applyFont="1" applyBorder="1" applyAlignment="1" applyProtection="1">
      <alignment horizontal="center" vertical="center" wrapText="1"/>
      <protection locked="0"/>
    </xf>
    <xf numFmtId="0" fontId="19" fillId="0" borderId="14" xfId="2" applyFont="1" applyBorder="1" applyAlignment="1" applyProtection="1">
      <alignment horizontal="left" vertical="center" shrinkToFit="1"/>
      <protection locked="0"/>
    </xf>
    <xf numFmtId="0" fontId="31" fillId="0" borderId="10" xfId="0" applyFont="1" applyBorder="1" applyAlignment="1">
      <alignment horizontal="left" vertical="center"/>
    </xf>
    <xf numFmtId="0" fontId="31" fillId="0" borderId="0" xfId="0" applyFont="1" applyAlignment="1">
      <alignment horizontal="left" vertical="center"/>
    </xf>
    <xf numFmtId="0" fontId="30" fillId="0" borderId="2" xfId="0" applyFont="1" applyBorder="1">
      <alignment vertical="center"/>
    </xf>
    <xf numFmtId="0" fontId="30" fillId="0" borderId="3" xfId="0" applyFont="1" applyBorder="1">
      <alignment vertical="center"/>
    </xf>
    <xf numFmtId="0" fontId="30" fillId="0" borderId="8" xfId="0" applyFont="1" applyBorder="1">
      <alignment vertical="center"/>
    </xf>
    <xf numFmtId="0" fontId="31" fillId="2" borderId="2" xfId="0" applyFont="1" applyFill="1" applyBorder="1">
      <alignment vertical="center"/>
    </xf>
    <xf numFmtId="0" fontId="31" fillId="2" borderId="3" xfId="0" applyFont="1" applyFill="1" applyBorder="1">
      <alignment vertical="center"/>
    </xf>
    <xf numFmtId="0" fontId="31" fillId="2" borderId="8" xfId="0" applyFont="1" applyFill="1" applyBorder="1">
      <alignment vertical="center"/>
    </xf>
    <xf numFmtId="0" fontId="31" fillId="2" borderId="2" xfId="0" applyFont="1" applyFill="1" applyBorder="1" applyAlignment="1">
      <alignment horizontal="center" vertical="center"/>
    </xf>
    <xf numFmtId="0" fontId="31" fillId="0" borderId="2" xfId="0" applyFont="1" applyBorder="1" applyAlignment="1">
      <alignment horizontal="left" vertical="center"/>
    </xf>
    <xf numFmtId="0" fontId="31" fillId="0" borderId="3" xfId="0" applyFont="1" applyBorder="1" applyAlignment="1">
      <alignment horizontal="left" vertical="center"/>
    </xf>
    <xf numFmtId="0" fontId="31" fillId="0" borderId="2" xfId="0" applyFont="1" applyBorder="1" applyAlignment="1">
      <alignment horizontal="left" vertical="center" wrapText="1"/>
    </xf>
    <xf numFmtId="0" fontId="31" fillId="0" borderId="3" xfId="0" applyFont="1" applyBorder="1" applyAlignment="1">
      <alignment horizontal="left" vertical="center" wrapText="1"/>
    </xf>
    <xf numFmtId="0" fontId="31" fillId="0" borderId="8" xfId="0" applyFont="1" applyBorder="1" applyAlignment="1">
      <alignment horizontal="left" vertical="center" wrapText="1"/>
    </xf>
    <xf numFmtId="0" fontId="30" fillId="0" borderId="2" xfId="0" applyFont="1" applyBorder="1" applyAlignment="1">
      <alignment horizontal="center" vertical="center"/>
    </xf>
    <xf numFmtId="0" fontId="30" fillId="0" borderId="3" xfId="0" applyFont="1" applyBorder="1" applyAlignment="1">
      <alignment horizontal="center" vertical="center"/>
    </xf>
    <xf numFmtId="0" fontId="30" fillId="0" borderId="8" xfId="0" applyFont="1" applyBorder="1" applyAlignment="1">
      <alignment horizontal="center" vertical="center"/>
    </xf>
    <xf numFmtId="0" fontId="30" fillId="0" borderId="1" xfId="0" applyFont="1" applyBorder="1">
      <alignment vertical="center"/>
    </xf>
    <xf numFmtId="0" fontId="31" fillId="2" borderId="2" xfId="0" applyFont="1" applyFill="1" applyBorder="1" applyAlignment="1">
      <alignment vertical="center" wrapText="1"/>
    </xf>
    <xf numFmtId="0" fontId="45" fillId="2" borderId="6" xfId="0" applyFont="1" applyFill="1" applyBorder="1" applyAlignment="1">
      <alignment horizontal="center" vertical="center"/>
    </xf>
    <xf numFmtId="0" fontId="45" fillId="2" borderId="7" xfId="0" applyFont="1" applyFill="1" applyBorder="1" applyAlignment="1">
      <alignment horizontal="center" vertical="center"/>
    </xf>
    <xf numFmtId="0" fontId="45" fillId="2" borderId="5" xfId="0" applyFont="1" applyFill="1" applyBorder="1" applyAlignment="1">
      <alignment horizontal="center" vertical="center"/>
    </xf>
    <xf numFmtId="0" fontId="45" fillId="2" borderId="9" xfId="0" applyFont="1" applyFill="1" applyBorder="1" applyAlignment="1">
      <alignment horizontal="center" vertical="center"/>
    </xf>
    <xf numFmtId="0" fontId="45" fillId="2" borderId="10" xfId="0" applyFont="1" applyFill="1" applyBorder="1" applyAlignment="1">
      <alignment horizontal="center" vertical="center"/>
    </xf>
    <xf numFmtId="0" fontId="45" fillId="2" borderId="11" xfId="0" applyFont="1" applyFill="1" applyBorder="1" applyAlignment="1">
      <alignment horizontal="center" vertical="center"/>
    </xf>
    <xf numFmtId="177" fontId="45" fillId="0" borderId="6" xfId="0" applyNumberFormat="1" applyFont="1" applyBorder="1" applyAlignment="1">
      <alignment horizontal="center" vertical="center"/>
    </xf>
    <xf numFmtId="177" fontId="45" fillId="0" borderId="7" xfId="0" applyNumberFormat="1" applyFont="1" applyBorder="1" applyAlignment="1">
      <alignment horizontal="center" vertical="center"/>
    </xf>
    <xf numFmtId="177" fontId="45" fillId="0" borderId="5" xfId="0" applyNumberFormat="1" applyFont="1" applyBorder="1" applyAlignment="1">
      <alignment horizontal="center" vertical="center"/>
    </xf>
    <xf numFmtId="177" fontId="45" fillId="0" borderId="9" xfId="0" applyNumberFormat="1" applyFont="1" applyBorder="1" applyAlignment="1">
      <alignment horizontal="center" vertical="center"/>
    </xf>
    <xf numFmtId="177" fontId="45" fillId="0" borderId="10" xfId="0" applyNumberFormat="1" applyFont="1" applyBorder="1" applyAlignment="1">
      <alignment horizontal="center" vertical="center"/>
    </xf>
    <xf numFmtId="177" fontId="45" fillId="0" borderId="11" xfId="0" applyNumberFormat="1" applyFont="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31" fillId="0" borderId="3" xfId="0" applyFont="1" applyBorder="1" applyAlignment="1">
      <alignment horizontal="center" vertical="center"/>
    </xf>
    <xf numFmtId="188" fontId="45" fillId="0" borderId="6" xfId="0" applyNumberFormat="1" applyFont="1" applyBorder="1" applyAlignment="1">
      <alignment horizontal="center" vertical="center"/>
    </xf>
    <xf numFmtId="0" fontId="31" fillId="0" borderId="7" xfId="0" applyFont="1" applyBorder="1">
      <alignment vertical="center"/>
    </xf>
    <xf numFmtId="0" fontId="31" fillId="0" borderId="5" xfId="0" applyFont="1" applyBorder="1">
      <alignment vertical="center"/>
    </xf>
    <xf numFmtId="188" fontId="45" fillId="0" borderId="9" xfId="0" applyNumberFormat="1" applyFont="1" applyBorder="1" applyAlignment="1">
      <alignment horizontal="center" vertical="center"/>
    </xf>
    <xf numFmtId="0" fontId="31" fillId="0" borderId="10" xfId="0" applyFont="1" applyBorder="1">
      <alignment vertical="center"/>
    </xf>
    <xf numFmtId="0" fontId="31" fillId="0" borderId="11" xfId="0" applyFont="1" applyBorder="1">
      <alignment vertical="center"/>
    </xf>
    <xf numFmtId="188" fontId="45" fillId="0" borderId="6" xfId="0" applyNumberFormat="1" applyFont="1" applyBorder="1" applyAlignment="1">
      <alignment horizontal="left"/>
    </xf>
    <xf numFmtId="188" fontId="45" fillId="0" borderId="7" xfId="0" applyNumberFormat="1" applyFont="1" applyBorder="1" applyAlignment="1">
      <alignment horizontal="left"/>
    </xf>
    <xf numFmtId="188" fontId="45" fillId="0" borderId="5" xfId="0" applyNumberFormat="1" applyFont="1" applyBorder="1" applyAlignment="1">
      <alignment horizontal="left"/>
    </xf>
    <xf numFmtId="0" fontId="31" fillId="0" borderId="2" xfId="0" applyFont="1" applyBorder="1">
      <alignment vertical="center"/>
    </xf>
    <xf numFmtId="0" fontId="31" fillId="0" borderId="1" xfId="0" applyFont="1" applyBorder="1">
      <alignment vertical="center"/>
    </xf>
    <xf numFmtId="0" fontId="45" fillId="2" borderId="6" xfId="0" applyFont="1" applyFill="1" applyBorder="1" applyAlignment="1">
      <alignment horizontal="center" vertical="center" shrinkToFit="1"/>
    </xf>
    <xf numFmtId="0" fontId="45" fillId="2" borderId="7" xfId="0" applyFont="1" applyFill="1" applyBorder="1" applyAlignment="1">
      <alignment horizontal="center" vertical="center" shrinkToFit="1"/>
    </xf>
    <xf numFmtId="0" fontId="45" fillId="2" borderId="5" xfId="0" applyFont="1" applyFill="1" applyBorder="1" applyAlignment="1">
      <alignment horizontal="center" vertical="center" shrinkToFit="1"/>
    </xf>
    <xf numFmtId="0" fontId="45" fillId="2" borderId="9" xfId="0" applyFont="1" applyFill="1" applyBorder="1" applyAlignment="1">
      <alignment horizontal="center" vertical="center" shrinkToFit="1"/>
    </xf>
    <xf numFmtId="0" fontId="45" fillId="2" borderId="10" xfId="0" applyFont="1" applyFill="1" applyBorder="1" applyAlignment="1">
      <alignment horizontal="center" vertical="center" shrinkToFit="1"/>
    </xf>
    <xf numFmtId="0" fontId="45" fillId="2" borderId="11" xfId="0" applyFont="1" applyFill="1" applyBorder="1" applyAlignment="1">
      <alignment horizontal="center" vertical="center" shrinkToFit="1"/>
    </xf>
    <xf numFmtId="188" fontId="45" fillId="0" borderId="9" xfId="0" applyNumberFormat="1" applyFont="1" applyBorder="1" applyAlignment="1">
      <alignment horizontal="left" vertical="center"/>
    </xf>
    <xf numFmtId="188" fontId="45" fillId="0" borderId="10" xfId="0" applyNumberFormat="1" applyFont="1" applyBorder="1" applyAlignment="1">
      <alignment horizontal="left" vertical="center"/>
    </xf>
    <xf numFmtId="188" fontId="45" fillId="0" borderId="11" xfId="0" applyNumberFormat="1" applyFont="1" applyBorder="1" applyAlignment="1">
      <alignment horizontal="left" vertical="center"/>
    </xf>
    <xf numFmtId="188" fontId="45" fillId="0" borderId="2" xfId="0" applyNumberFormat="1" applyFont="1" applyBorder="1" applyAlignment="1">
      <alignment horizontal="center" vertical="center"/>
    </xf>
    <xf numFmtId="0" fontId="31" fillId="0" borderId="8" xfId="0" applyFont="1" applyBorder="1" applyAlignment="1">
      <alignment horizontal="center" vertical="center"/>
    </xf>
    <xf numFmtId="0" fontId="49" fillId="2" borderId="6" xfId="0" applyFont="1" applyFill="1" applyBorder="1" applyAlignment="1">
      <alignment horizontal="center" vertical="center" shrinkToFit="1"/>
    </xf>
    <xf numFmtId="0" fontId="49" fillId="2" borderId="7" xfId="0" applyFont="1" applyFill="1" applyBorder="1" applyAlignment="1">
      <alignment horizontal="center" vertical="center" shrinkToFit="1"/>
    </xf>
    <xf numFmtId="0" fontId="49" fillId="2" borderId="5" xfId="0" applyFont="1" applyFill="1" applyBorder="1" applyAlignment="1">
      <alignment horizontal="center" vertical="center" shrinkToFit="1"/>
    </xf>
    <xf numFmtId="0" fontId="49" fillId="2" borderId="9" xfId="0" applyFont="1" applyFill="1" applyBorder="1" applyAlignment="1">
      <alignment horizontal="center" vertical="center" shrinkToFit="1"/>
    </xf>
    <xf numFmtId="0" fontId="49" fillId="2" borderId="10" xfId="0" applyFont="1" applyFill="1" applyBorder="1" applyAlignment="1">
      <alignment horizontal="center" vertical="center" shrinkToFit="1"/>
    </xf>
    <xf numFmtId="0" fontId="49" fillId="2" borderId="11" xfId="0" applyFont="1" applyFill="1" applyBorder="1" applyAlignment="1">
      <alignment horizontal="center" vertical="center" shrinkToFit="1"/>
    </xf>
    <xf numFmtId="0" fontId="13" fillId="0" borderId="36" xfId="5" applyFont="1" applyBorder="1" applyAlignment="1">
      <alignment horizontal="center" vertical="center" shrinkToFit="1"/>
    </xf>
    <xf numFmtId="0" fontId="13" fillId="0" borderId="53" xfId="5" applyFont="1" applyBorder="1" applyAlignment="1">
      <alignment horizontal="center" vertical="center" shrinkToFit="1"/>
    </xf>
    <xf numFmtId="0" fontId="13" fillId="0" borderId="37" xfId="5" applyFont="1" applyBorder="1" applyAlignment="1">
      <alignment horizontal="center" vertical="center" shrinkToFit="1"/>
    </xf>
    <xf numFmtId="0" fontId="13" fillId="0" borderId="35" xfId="5" applyFont="1" applyBorder="1" applyAlignment="1">
      <alignment horizontal="center" vertical="center" shrinkToFit="1"/>
    </xf>
    <xf numFmtId="0" fontId="13" fillId="0" borderId="26" xfId="5" applyFont="1" applyBorder="1" applyAlignment="1">
      <alignment horizontal="center" vertical="center" shrinkToFit="1"/>
    </xf>
    <xf numFmtId="0" fontId="13" fillId="0" borderId="25" xfId="5" applyFont="1" applyBorder="1" applyAlignment="1">
      <alignment horizontal="center" vertical="center" shrinkToFit="1"/>
    </xf>
    <xf numFmtId="0" fontId="19" fillId="2" borderId="3" xfId="5" applyFont="1" applyFill="1" applyBorder="1" applyAlignment="1">
      <alignment horizontal="center" vertical="center"/>
    </xf>
    <xf numFmtId="0" fontId="19" fillId="2" borderId="8" xfId="5" applyFont="1" applyFill="1" applyBorder="1" applyAlignment="1">
      <alignment horizontal="center" vertical="center"/>
    </xf>
    <xf numFmtId="0" fontId="19" fillId="2" borderId="24" xfId="5" applyFont="1" applyFill="1" applyBorder="1" applyAlignment="1">
      <alignment horizontal="center" vertical="center"/>
    </xf>
    <xf numFmtId="0" fontId="19" fillId="2" borderId="23" xfId="5" applyFont="1" applyFill="1" applyBorder="1" applyAlignment="1">
      <alignment horizontal="center" vertical="center"/>
    </xf>
    <xf numFmtId="0" fontId="19" fillId="2" borderId="22" xfId="5" applyFont="1" applyFill="1" applyBorder="1" applyAlignment="1">
      <alignment horizontal="center" vertical="center"/>
    </xf>
    <xf numFmtId="0" fontId="19" fillId="2" borderId="2" xfId="5" applyFont="1" applyFill="1" applyBorder="1" applyAlignment="1">
      <alignment horizontal="center" vertical="center"/>
    </xf>
    <xf numFmtId="0" fontId="19" fillId="2" borderId="17" xfId="5" applyFont="1" applyFill="1" applyBorder="1" applyAlignment="1">
      <alignment horizontal="center" vertical="center"/>
    </xf>
    <xf numFmtId="0" fontId="13" fillId="2" borderId="1" xfId="5" applyFont="1" applyFill="1" applyBorder="1" applyAlignment="1">
      <alignment horizontal="center" vertical="center"/>
    </xf>
    <xf numFmtId="0" fontId="13" fillId="0" borderId="1" xfId="5" applyFont="1" applyBorder="1" applyAlignment="1">
      <alignment horizontal="left" vertical="center"/>
    </xf>
    <xf numFmtId="0" fontId="13" fillId="0" borderId="6" xfId="5" applyFont="1" applyBorder="1" applyAlignment="1">
      <alignment horizontal="center" vertical="center"/>
    </xf>
    <xf numFmtId="0" fontId="13" fillId="0" borderId="7" xfId="5" applyFont="1" applyBorder="1" applyAlignment="1">
      <alignment horizontal="center" vertical="center"/>
    </xf>
    <xf numFmtId="0" fontId="13" fillId="0" borderId="9" xfId="5" applyFont="1" applyBorder="1" applyAlignment="1">
      <alignment horizontal="center" vertical="center"/>
    </xf>
    <xf numFmtId="0" fontId="13" fillId="0" borderId="10" xfId="5" applyFont="1" applyBorder="1" applyAlignment="1">
      <alignment horizontal="center" vertical="center"/>
    </xf>
    <xf numFmtId="0" fontId="13" fillId="0" borderId="66" xfId="5" applyFont="1" applyBorder="1" applyAlignment="1">
      <alignment horizontal="center" vertical="center"/>
    </xf>
    <xf numFmtId="0" fontId="13" fillId="0" borderId="26" xfId="5" applyFont="1" applyBorder="1" applyAlignment="1">
      <alignment horizontal="center" vertical="center"/>
    </xf>
    <xf numFmtId="0" fontId="13" fillId="0" borderId="67" xfId="5" applyFont="1" applyBorder="1" applyAlignment="1">
      <alignment horizontal="center" vertical="center"/>
    </xf>
    <xf numFmtId="0" fontId="13" fillId="0" borderId="58" xfId="5" applyFont="1" applyBorder="1" applyAlignment="1">
      <alignment horizontal="center" vertical="center" shrinkToFit="1"/>
    </xf>
    <xf numFmtId="0" fontId="13" fillId="0" borderId="45" xfId="5" applyFont="1" applyBorder="1" applyAlignment="1">
      <alignment horizontal="center" vertical="center" shrinkToFit="1"/>
    </xf>
    <xf numFmtId="0" fontId="13" fillId="0" borderId="57" xfId="5" applyFont="1" applyBorder="1" applyAlignment="1">
      <alignment horizontal="center" vertical="center" shrinkToFit="1"/>
    </xf>
    <xf numFmtId="0" fontId="13" fillId="0" borderId="42" xfId="5" applyFont="1" applyBorder="1" applyAlignment="1">
      <alignment horizontal="center" vertical="center" shrinkToFit="1"/>
    </xf>
    <xf numFmtId="0" fontId="13" fillId="0" borderId="62" xfId="5" applyFont="1" applyBorder="1" applyAlignment="1">
      <alignment horizontal="center" vertical="center" shrinkToFit="1"/>
    </xf>
    <xf numFmtId="0" fontId="13" fillId="0" borderId="47" xfId="5" applyFont="1" applyBorder="1" applyAlignment="1">
      <alignment horizontal="center" vertical="center" shrinkToFit="1"/>
    </xf>
    <xf numFmtId="0" fontId="13" fillId="0" borderId="60" xfId="5" applyFont="1" applyBorder="1" applyAlignment="1">
      <alignment horizontal="center" vertical="center" shrinkToFit="1"/>
    </xf>
    <xf numFmtId="0" fontId="13" fillId="0" borderId="61" xfId="5" applyFont="1" applyBorder="1" applyAlignment="1">
      <alignment horizontal="center" vertical="center" shrinkToFit="1"/>
    </xf>
    <xf numFmtId="0" fontId="13" fillId="0" borderId="63" xfId="5" applyFont="1" applyBorder="1" applyAlignment="1">
      <alignment horizontal="center" vertical="center" shrinkToFit="1"/>
    </xf>
    <xf numFmtId="179" fontId="13" fillId="2" borderId="35" xfId="5" applyNumberFormat="1" applyFont="1" applyFill="1" applyBorder="1" applyAlignment="1">
      <alignment horizontal="center" vertical="center" shrinkToFit="1"/>
    </xf>
    <xf numFmtId="179" fontId="13" fillId="2" borderId="26" xfId="5" applyNumberFormat="1" applyFont="1" applyFill="1" applyBorder="1" applyAlignment="1">
      <alignment horizontal="center" vertical="center" shrinkToFit="1"/>
    </xf>
    <xf numFmtId="179" fontId="13" fillId="2" borderId="25" xfId="5" applyNumberFormat="1" applyFont="1" applyFill="1" applyBorder="1" applyAlignment="1">
      <alignment horizontal="center" vertical="center" shrinkToFit="1"/>
    </xf>
    <xf numFmtId="0" fontId="19" fillId="2" borderId="20" xfId="5" applyFont="1" applyFill="1" applyBorder="1" applyAlignment="1">
      <alignment horizontal="center" vertical="center"/>
    </xf>
    <xf numFmtId="0" fontId="19" fillId="2" borderId="21" xfId="5" applyFont="1" applyFill="1" applyBorder="1" applyAlignment="1">
      <alignment horizontal="center" vertical="center" wrapText="1"/>
    </xf>
    <xf numFmtId="0" fontId="19" fillId="2" borderId="19" xfId="5" applyFont="1" applyFill="1" applyBorder="1" applyAlignment="1">
      <alignment horizontal="center" vertical="center" wrapText="1"/>
    </xf>
    <xf numFmtId="0" fontId="28" fillId="2" borderId="1" xfId="5" applyFont="1" applyFill="1" applyBorder="1" applyAlignment="1">
      <alignment horizontal="center" vertical="center" wrapText="1" shrinkToFit="1"/>
    </xf>
    <xf numFmtId="0" fontId="19" fillId="0" borderId="1" xfId="0" applyFont="1" applyBorder="1" applyAlignment="1">
      <alignment horizontal="center" vertical="center"/>
    </xf>
    <xf numFmtId="0" fontId="51" fillId="2" borderId="14" xfId="5" applyFont="1" applyFill="1" applyBorder="1" applyAlignment="1">
      <alignment horizontal="center" vertical="center" wrapText="1"/>
    </xf>
    <xf numFmtId="0" fontId="51" fillId="2" borderId="15" xfId="5" applyFont="1" applyFill="1" applyBorder="1" applyAlignment="1">
      <alignment horizontal="center" vertical="center" wrapText="1"/>
    </xf>
    <xf numFmtId="0" fontId="51" fillId="2" borderId="13" xfId="5" applyFont="1" applyFill="1" applyBorder="1" applyAlignment="1">
      <alignment horizontal="center" vertical="center" wrapText="1"/>
    </xf>
    <xf numFmtId="0" fontId="51" fillId="2" borderId="34" xfId="5" applyFont="1" applyFill="1" applyBorder="1" applyAlignment="1">
      <alignment horizontal="center" vertical="center" wrapText="1"/>
    </xf>
    <xf numFmtId="0" fontId="51" fillId="2" borderId="51" xfId="5" applyFont="1" applyFill="1" applyBorder="1" applyAlignment="1">
      <alignment horizontal="center" vertical="center" wrapText="1"/>
    </xf>
    <xf numFmtId="0" fontId="19" fillId="2" borderId="24" xfId="5" applyFont="1" applyFill="1" applyBorder="1" applyAlignment="1">
      <alignment horizontal="center" vertical="center" wrapText="1"/>
    </xf>
    <xf numFmtId="0" fontId="19" fillId="2" borderId="23" xfId="5" applyFont="1" applyFill="1" applyBorder="1" applyAlignment="1">
      <alignment horizontal="center" vertical="center" wrapText="1"/>
    </xf>
    <xf numFmtId="0" fontId="19" fillId="2" borderId="22" xfId="5" applyFont="1" applyFill="1" applyBorder="1" applyAlignment="1">
      <alignment horizontal="center" vertical="center" wrapText="1"/>
    </xf>
    <xf numFmtId="14" fontId="28" fillId="0" borderId="6" xfId="5" applyNumberFormat="1" applyFont="1" applyBorder="1" applyAlignment="1">
      <alignment horizontal="center" vertical="center" wrapText="1" shrinkToFit="1"/>
    </xf>
    <xf numFmtId="14" fontId="28" fillId="0" borderId="7" xfId="5" applyNumberFormat="1" applyFont="1" applyBorder="1" applyAlignment="1">
      <alignment horizontal="center" vertical="center" wrapText="1" shrinkToFit="1"/>
    </xf>
    <xf numFmtId="14" fontId="28" fillId="0" borderId="5" xfId="5" applyNumberFormat="1" applyFont="1" applyBorder="1" applyAlignment="1">
      <alignment horizontal="center" vertical="center" wrapText="1" shrinkToFit="1"/>
    </xf>
    <xf numFmtId="14" fontId="28" fillId="0" borderId="9" xfId="5" applyNumberFormat="1" applyFont="1" applyBorder="1" applyAlignment="1">
      <alignment horizontal="center" vertical="center" wrapText="1" shrinkToFit="1"/>
    </xf>
    <xf numFmtId="14" fontId="28" fillId="0" borderId="10" xfId="5" applyNumberFormat="1" applyFont="1" applyBorder="1" applyAlignment="1">
      <alignment horizontal="center" vertical="center" wrapText="1" shrinkToFit="1"/>
    </xf>
    <xf numFmtId="14" fontId="28" fillId="0" borderId="11" xfId="5" applyNumberFormat="1" applyFont="1" applyBorder="1" applyAlignment="1">
      <alignment horizontal="center" vertical="center" wrapText="1" shrinkToFit="1"/>
    </xf>
    <xf numFmtId="0" fontId="13" fillId="2" borderId="13" xfId="5" applyFont="1" applyFill="1" applyBorder="1" applyAlignment="1">
      <alignment horizontal="center" vertical="center"/>
    </xf>
    <xf numFmtId="0" fontId="49" fillId="2" borderId="6" xfId="5" applyFont="1" applyFill="1" applyBorder="1" applyAlignment="1">
      <alignment horizontal="center" vertical="center" shrinkToFit="1"/>
    </xf>
    <xf numFmtId="0" fontId="49" fillId="2" borderId="5" xfId="5" applyFont="1" applyFill="1" applyBorder="1" applyAlignment="1">
      <alignment horizontal="center" vertical="center" shrinkToFit="1"/>
    </xf>
    <xf numFmtId="0" fontId="49" fillId="2" borderId="9" xfId="5" applyFont="1" applyFill="1" applyBorder="1" applyAlignment="1">
      <alignment horizontal="center" vertical="center" shrinkToFit="1"/>
    </xf>
    <xf numFmtId="0" fontId="49" fillId="2" borderId="11" xfId="5" applyFont="1" applyFill="1" applyBorder="1" applyAlignment="1">
      <alignment horizontal="center" vertical="center" shrinkToFit="1"/>
    </xf>
    <xf numFmtId="0" fontId="13" fillId="0" borderId="14" xfId="5" applyFont="1" applyBorder="1" applyAlignment="1">
      <alignment horizontal="left" vertical="center"/>
    </xf>
    <xf numFmtId="0" fontId="13" fillId="0" borderId="13" xfId="5" applyFont="1" applyBorder="1" applyAlignment="1">
      <alignment horizontal="left" vertical="center"/>
    </xf>
    <xf numFmtId="0" fontId="13" fillId="2" borderId="14" xfId="5" applyFont="1" applyFill="1" applyBorder="1" applyAlignment="1">
      <alignment horizontal="center" vertical="center"/>
    </xf>
    <xf numFmtId="0" fontId="0" fillId="0" borderId="68" xfId="0" applyBorder="1" applyAlignment="1">
      <alignment horizontal="center" vertical="center"/>
    </xf>
    <xf numFmtId="0" fontId="0" fillId="0" borderId="69" xfId="0" applyBorder="1" applyAlignment="1">
      <alignment horizontal="center" vertical="center"/>
    </xf>
    <xf numFmtId="0" fontId="0" fillId="0" borderId="70" xfId="0" applyBorder="1" applyAlignment="1">
      <alignment horizontal="center" vertical="center"/>
    </xf>
    <xf numFmtId="0" fontId="0" fillId="0" borderId="24" xfId="0" applyBorder="1" applyAlignment="1">
      <alignment horizontal="center" vertical="center"/>
    </xf>
    <xf numFmtId="0" fontId="0" fillId="0" borderId="23" xfId="0" applyBorder="1" applyAlignment="1">
      <alignment horizontal="center" vertical="center"/>
    </xf>
    <xf numFmtId="0" fontId="0" fillId="0" borderId="22" xfId="0" applyBorder="1" applyAlignment="1">
      <alignment horizontal="center" vertical="center"/>
    </xf>
  </cellXfs>
  <cellStyles count="15">
    <cellStyle name="桁区切り 2" xfId="3" xr:uid="{00000000-0005-0000-0000-000000000000}"/>
    <cellStyle name="桁区切り 3" xfId="6" xr:uid="{00000000-0005-0000-0000-000001000000}"/>
    <cellStyle name="桁区切り 3 2" xfId="9" xr:uid="{00000000-0005-0000-0000-000002000000}"/>
    <cellStyle name="標準" xfId="0" builtinId="0"/>
    <cellStyle name="標準 2" xfId="1" xr:uid="{00000000-0005-0000-0000-000004000000}"/>
    <cellStyle name="標準 2 2" xfId="10" xr:uid="{464ACB8E-94B2-4EEE-A5DD-FDC632447C63}"/>
    <cellStyle name="標準 2 3" xfId="11" xr:uid="{99320821-5EDC-4B1E-AA39-816FC44616FB}"/>
    <cellStyle name="標準 3" xfId="2" xr:uid="{00000000-0005-0000-0000-000005000000}"/>
    <cellStyle name="標準 3 2" xfId="4" xr:uid="{00000000-0005-0000-0000-000006000000}"/>
    <cellStyle name="標準 4" xfId="5" xr:uid="{00000000-0005-0000-0000-000007000000}"/>
    <cellStyle name="標準 4 2" xfId="8" xr:uid="{00000000-0005-0000-0000-000008000000}"/>
    <cellStyle name="標準 4 3" xfId="14" xr:uid="{653698A3-E491-4AA6-A7F2-B22EB6FD90EA}"/>
    <cellStyle name="標準 5" xfId="12" xr:uid="{0C857A3D-D0BC-439B-B9B4-DE21225DBC97}"/>
    <cellStyle name="標準 6" xfId="13" xr:uid="{0FD6ADB8-7869-45FF-9F73-E424B9EE2C3E}"/>
    <cellStyle name="標準_021220点検表修正案" xfId="7" xr:uid="{00000000-0005-0000-0000-000009000000}"/>
  </cellStyles>
  <dxfs count="637">
    <dxf>
      <font>
        <color theme="0"/>
      </font>
    </dxf>
    <dxf>
      <font>
        <color theme="0"/>
      </font>
    </dxf>
    <dxf>
      <font>
        <color theme="0"/>
      </font>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font>
        <b val="0"/>
        <i val="0"/>
        <strike val="0"/>
        <condense val="0"/>
        <extend val="0"/>
        <outline val="0"/>
        <shadow val="0"/>
        <u val="none"/>
        <vertAlign val="baseline"/>
        <sz val="9"/>
        <color theme="1"/>
        <name val="ＭＳ Ｐゴシック"/>
        <family val="3"/>
        <charset val="128"/>
        <scheme val="minor"/>
      </font>
      <alignment horizontal="center" vertical="center" textRotation="0" wrapText="0" indent="0" justifyLastLine="0" shrinkToFit="1" readingOrder="0"/>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
      <alignment horizontal="general" vertical="center" textRotation="0" wrapText="0" indent="0" justifyLastLine="0" shrinkToFit="1" readingOrder="0"/>
    </dxf>
    <dxf>
      <alignment horizontal="general" vertical="center" textRotation="0" wrapText="0" indent="0" justifyLastLine="0" shrinkToFit="1"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0"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0"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outline="0">
        <left style="thin">
          <color indexed="64"/>
        </left>
        <right style="thin">
          <color indexed="64"/>
        </right>
        <top style="thin">
          <color indexed="64"/>
        </top>
        <bottom style="thin">
          <color indexed="64"/>
        </bottom>
      </border>
    </dxf>
    <dxf>
      <alignment vertical="center" textRotation="0" wrapText="0" justifyLastLine="0" shrinkToFit="1" readingOrder="0"/>
    </dxf>
    <dxf>
      <border>
        <bottom style="double">
          <color indexed="64"/>
        </bottom>
      </border>
    </dxf>
    <dxf>
      <alignment horizontal="general" vertical="center" textRotation="0" wrapText="0" indent="0" justifyLastLine="0" shrinkToFit="0" readingOrder="0"/>
      <border diagonalUp="0" diagonalDown="0">
        <left/>
        <right/>
        <top/>
        <bottom/>
        <vertical/>
        <horizontal/>
      </border>
    </dxf>
    <dxf>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s>
  <tableStyles count="0" defaultTableStyle="TableStyleMedium2" defaultPivotStyle="PivotStyleLight16"/>
  <colors>
    <mruColors>
      <color rgb="FF0000FF"/>
      <color rgb="FFFFFF00"/>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theme" Target="theme/theme1.xml"/><Relationship Id="rId7" Type="http://schemas.openxmlformats.org/officeDocument/2006/relationships/worksheet" Target="worksheets/sheet7.xml"/><Relationship Id="rId71"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2.xml"/><Relationship Id="rId7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externalLink" Target="externalLinks/externalLink1.xml"/><Relationship Id="rId73"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customXml" Target="../customXml/item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externalLink" Target="externalLinks/externalLink3.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3" Type="http://schemas.openxmlformats.org/officeDocument/2006/relationships/image" Target="../media/image8.JPG"/><Relationship Id="rId2" Type="http://schemas.openxmlformats.org/officeDocument/2006/relationships/image" Target="../media/image7.JPG"/><Relationship Id="rId1" Type="http://schemas.openxmlformats.org/officeDocument/2006/relationships/image" Target="../media/image6.emf"/><Relationship Id="rId4" Type="http://schemas.openxmlformats.org/officeDocument/2006/relationships/image" Target="../media/image9.jpg"/></Relationships>
</file>

<file path=xl/drawings/_rels/drawing5.xml.rels><?xml version="1.0" encoding="UTF-8" standalone="yes"?>
<Relationships xmlns="http://schemas.openxmlformats.org/package/2006/relationships"><Relationship Id="rId2" Type="http://schemas.openxmlformats.org/officeDocument/2006/relationships/image" Target="../media/image11.jpg"/><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2" Type="http://schemas.openxmlformats.org/officeDocument/2006/relationships/image" Target="../media/image12.jpg"/><Relationship Id="rId1" Type="http://schemas.openxmlformats.org/officeDocument/2006/relationships/image" Target="../media/image10.png"/></Relationships>
</file>

<file path=xl/drawings/_rels/drawing7.xml.rels><?xml version="1.0" encoding="UTF-8" standalone="yes"?>
<Relationships xmlns="http://schemas.openxmlformats.org/package/2006/relationships"><Relationship Id="rId2" Type="http://schemas.openxmlformats.org/officeDocument/2006/relationships/image" Target="../media/image13.jpg"/><Relationship Id="rId1" Type="http://schemas.openxmlformats.org/officeDocument/2006/relationships/image" Target="../media/image10.png"/></Relationships>
</file>

<file path=xl/drawings/_rels/drawing8.xml.rels><?xml version="1.0" encoding="UTF-8" standalone="yes"?>
<Relationships xmlns="http://schemas.openxmlformats.org/package/2006/relationships"><Relationship Id="rId2" Type="http://schemas.openxmlformats.org/officeDocument/2006/relationships/image" Target="../media/image14.jpg"/><Relationship Id="rId1" Type="http://schemas.openxmlformats.org/officeDocument/2006/relationships/image" Target="../media/image10.png"/></Relationships>
</file>

<file path=xl/drawings/_rels/drawing9.xml.rels><?xml version="1.0" encoding="UTF-8" standalone="yes"?>
<Relationships xmlns="http://schemas.openxmlformats.org/package/2006/relationships"><Relationship Id="rId3" Type="http://schemas.openxmlformats.org/officeDocument/2006/relationships/image" Target="../media/image17.jpg"/><Relationship Id="rId2" Type="http://schemas.openxmlformats.org/officeDocument/2006/relationships/image" Target="../media/image16.jpg"/><Relationship Id="rId1" Type="http://schemas.openxmlformats.org/officeDocument/2006/relationships/image" Target="../media/image15.jpg"/><Relationship Id="rId4" Type="http://schemas.openxmlformats.org/officeDocument/2006/relationships/image" Target="../media/image18.jpg"/></Relationships>
</file>

<file path=xl/drawings/_rels/drawing10.xml.rels><?xml version="1.0" encoding="UTF-8" standalone="yes"?>
<Relationships xmlns="http://schemas.openxmlformats.org/package/2006/relationships"><Relationship Id="rId3" Type="http://schemas.openxmlformats.org/officeDocument/2006/relationships/image" Target="../media/image21.jpg"/><Relationship Id="rId2" Type="http://schemas.openxmlformats.org/officeDocument/2006/relationships/image" Target="../media/image20.jpg"/><Relationship Id="rId1" Type="http://schemas.openxmlformats.org/officeDocument/2006/relationships/image" Target="../media/image19.jpg"/><Relationship Id="rId4" Type="http://schemas.openxmlformats.org/officeDocument/2006/relationships/image" Target="../media/image22.jpg"/></Relationships>
</file>

<file path=xl/drawings/_rels/drawing11.xml.rels><?xml version="1.0" encoding="UTF-8" standalone="yes"?>
<Relationships xmlns="http://schemas.openxmlformats.org/package/2006/relationships"><Relationship Id="rId3" Type="http://schemas.openxmlformats.org/officeDocument/2006/relationships/image" Target="../media/image25.jpg"/><Relationship Id="rId2" Type="http://schemas.openxmlformats.org/officeDocument/2006/relationships/image" Target="../media/image24.jpg"/><Relationship Id="rId1" Type="http://schemas.openxmlformats.org/officeDocument/2006/relationships/image" Target="../media/image23.jpg"/><Relationship Id="rId4" Type="http://schemas.openxmlformats.org/officeDocument/2006/relationships/image" Target="../media/image26.jpg"/></Relationships>
</file>

<file path=xl/drawings/_rels/drawing12.xml.rels><?xml version="1.0" encoding="UTF-8" standalone="yes"?>
<Relationships xmlns="http://schemas.openxmlformats.org/package/2006/relationships"><Relationship Id="rId3" Type="http://schemas.openxmlformats.org/officeDocument/2006/relationships/image" Target="../media/image29.jpg"/><Relationship Id="rId2" Type="http://schemas.openxmlformats.org/officeDocument/2006/relationships/image" Target="../media/image28.jpg"/><Relationship Id="rId1" Type="http://schemas.openxmlformats.org/officeDocument/2006/relationships/image" Target="../media/image27.jpg"/><Relationship Id="rId4" Type="http://schemas.openxmlformats.org/officeDocument/2006/relationships/image" Target="../media/image30.jpg"/></Relationships>
</file>

<file path=xl/drawings/_rels/drawing13.xml.rels><?xml version="1.0" encoding="UTF-8" standalone="yes"?>
<Relationships xmlns="http://schemas.openxmlformats.org/package/2006/relationships"><Relationship Id="rId3" Type="http://schemas.openxmlformats.org/officeDocument/2006/relationships/image" Target="../media/image33.jpg"/><Relationship Id="rId2" Type="http://schemas.openxmlformats.org/officeDocument/2006/relationships/image" Target="../media/image32.jpg"/><Relationship Id="rId1" Type="http://schemas.openxmlformats.org/officeDocument/2006/relationships/image" Target="../media/image31.jpg"/><Relationship Id="rId4" Type="http://schemas.openxmlformats.org/officeDocument/2006/relationships/image" Target="../media/image34.jpg"/></Relationships>
</file>

<file path=xl/drawings/_rels/drawing14.xml.rels><?xml version="1.0" encoding="UTF-8" standalone="yes"?>
<Relationships xmlns="http://schemas.openxmlformats.org/package/2006/relationships"><Relationship Id="rId3" Type="http://schemas.openxmlformats.org/officeDocument/2006/relationships/image" Target="../media/image37.jpg"/><Relationship Id="rId2" Type="http://schemas.openxmlformats.org/officeDocument/2006/relationships/image" Target="../media/image36.jpg"/><Relationship Id="rId1" Type="http://schemas.openxmlformats.org/officeDocument/2006/relationships/image" Target="../media/image35.jpg"/><Relationship Id="rId4" Type="http://schemas.openxmlformats.org/officeDocument/2006/relationships/image" Target="../media/image38.jpg"/></Relationships>
</file>

<file path=xl/drawings/_rels/drawing15.xml.rels><?xml version="1.0" encoding="UTF-8" standalone="yes"?>
<Relationships xmlns="http://schemas.openxmlformats.org/package/2006/relationships"><Relationship Id="rId3" Type="http://schemas.openxmlformats.org/officeDocument/2006/relationships/image" Target="../media/image41.jpg"/><Relationship Id="rId2" Type="http://schemas.openxmlformats.org/officeDocument/2006/relationships/image" Target="../media/image40.jpg"/><Relationship Id="rId1" Type="http://schemas.openxmlformats.org/officeDocument/2006/relationships/image" Target="../media/image39.jpg"/><Relationship Id="rId4" Type="http://schemas.openxmlformats.org/officeDocument/2006/relationships/image" Target="../media/image42.jpg"/></Relationships>
</file>

<file path=xl/drawings/_rels/drawing16.xml.rels><?xml version="1.0" encoding="UTF-8" standalone="yes"?>
<Relationships xmlns="http://schemas.openxmlformats.org/package/2006/relationships"><Relationship Id="rId3" Type="http://schemas.openxmlformats.org/officeDocument/2006/relationships/image" Target="../media/image45.jpg"/><Relationship Id="rId2" Type="http://schemas.openxmlformats.org/officeDocument/2006/relationships/image" Target="../media/image44.jpg"/><Relationship Id="rId1" Type="http://schemas.openxmlformats.org/officeDocument/2006/relationships/image" Target="../media/image43.jpg"/><Relationship Id="rId4" Type="http://schemas.openxmlformats.org/officeDocument/2006/relationships/image" Target="../media/image46.jpg"/></Relationships>
</file>

<file path=xl/drawings/_rels/drawing17.xml.rels><?xml version="1.0" encoding="UTF-8" standalone="yes"?>
<Relationships xmlns="http://schemas.openxmlformats.org/package/2006/relationships"><Relationship Id="rId3" Type="http://schemas.openxmlformats.org/officeDocument/2006/relationships/image" Target="../media/image49.jpg"/><Relationship Id="rId2" Type="http://schemas.openxmlformats.org/officeDocument/2006/relationships/image" Target="../media/image48.jpg"/><Relationship Id="rId1" Type="http://schemas.openxmlformats.org/officeDocument/2006/relationships/image" Target="../media/image47.jpg"/><Relationship Id="rId4" Type="http://schemas.openxmlformats.org/officeDocument/2006/relationships/image" Target="../media/image50.jpg"/></Relationships>
</file>

<file path=xl/drawings/_rels/drawing18.xml.rels><?xml version="1.0" encoding="UTF-8" standalone="yes"?>
<Relationships xmlns="http://schemas.openxmlformats.org/package/2006/relationships"><Relationship Id="rId3" Type="http://schemas.openxmlformats.org/officeDocument/2006/relationships/image" Target="../media/image53.jpg"/><Relationship Id="rId2" Type="http://schemas.openxmlformats.org/officeDocument/2006/relationships/image" Target="../media/image52.jpg"/><Relationship Id="rId1" Type="http://schemas.openxmlformats.org/officeDocument/2006/relationships/image" Target="../media/image51.jpg"/><Relationship Id="rId4" Type="http://schemas.openxmlformats.org/officeDocument/2006/relationships/image" Target="../media/image54.jpg"/></Relationships>
</file>

<file path=xl/drawings/_rels/drawing19.xml.rels><?xml version="1.0" encoding="UTF-8" standalone="yes"?>
<Relationships xmlns="http://schemas.openxmlformats.org/package/2006/relationships"><Relationship Id="rId3" Type="http://schemas.openxmlformats.org/officeDocument/2006/relationships/image" Target="../media/image57.jpg"/><Relationship Id="rId2" Type="http://schemas.openxmlformats.org/officeDocument/2006/relationships/image" Target="../media/image56.jpg"/><Relationship Id="rId1" Type="http://schemas.openxmlformats.org/officeDocument/2006/relationships/image" Target="../media/image55.jpg"/><Relationship Id="rId4" Type="http://schemas.openxmlformats.org/officeDocument/2006/relationships/image" Target="../media/image58.jpg"/></Relationships>
</file>

<file path=xl/drawings/_rels/drawing20.xml.rels><?xml version="1.0" encoding="UTF-8" standalone="yes"?>
<Relationships xmlns="http://schemas.openxmlformats.org/package/2006/relationships"><Relationship Id="rId3" Type="http://schemas.openxmlformats.org/officeDocument/2006/relationships/image" Target="../media/image61.jpg"/><Relationship Id="rId2" Type="http://schemas.openxmlformats.org/officeDocument/2006/relationships/image" Target="../media/image60.jpg"/><Relationship Id="rId1" Type="http://schemas.openxmlformats.org/officeDocument/2006/relationships/image" Target="../media/image59.jpg"/><Relationship Id="rId4" Type="http://schemas.openxmlformats.org/officeDocument/2006/relationships/image" Target="../media/image62.jpg"/></Relationships>
</file>

<file path=xl/drawings/_rels/drawing21.xml.rels><?xml version="1.0" encoding="UTF-8" standalone="yes"?>
<Relationships xmlns="http://schemas.openxmlformats.org/package/2006/relationships"><Relationship Id="rId3" Type="http://schemas.openxmlformats.org/officeDocument/2006/relationships/image" Target="../media/image65.jpg"/><Relationship Id="rId2" Type="http://schemas.openxmlformats.org/officeDocument/2006/relationships/image" Target="../media/image64.jpg"/><Relationship Id="rId1" Type="http://schemas.openxmlformats.org/officeDocument/2006/relationships/image" Target="../media/image63.jpg"/><Relationship Id="rId4" Type="http://schemas.openxmlformats.org/officeDocument/2006/relationships/image" Target="../media/image66.jpg"/></Relationships>
</file>

<file path=xl/drawings/_rels/drawing22.xml.rels><?xml version="1.0" encoding="UTF-8" standalone="yes"?>
<Relationships xmlns="http://schemas.openxmlformats.org/package/2006/relationships"><Relationship Id="rId3" Type="http://schemas.openxmlformats.org/officeDocument/2006/relationships/image" Target="../media/image69.jpg"/><Relationship Id="rId2" Type="http://schemas.openxmlformats.org/officeDocument/2006/relationships/image" Target="../media/image68.jpg"/><Relationship Id="rId1" Type="http://schemas.openxmlformats.org/officeDocument/2006/relationships/image" Target="../media/image67.jpg"/><Relationship Id="rId4" Type="http://schemas.openxmlformats.org/officeDocument/2006/relationships/image" Target="../media/image70.jpg"/></Relationships>
</file>

<file path=xl/drawings/_rels/drawing23.xml.rels><?xml version="1.0" encoding="UTF-8" standalone="yes"?>
<Relationships xmlns="http://schemas.openxmlformats.org/package/2006/relationships"><Relationship Id="rId3" Type="http://schemas.openxmlformats.org/officeDocument/2006/relationships/image" Target="../media/image73.jpg"/><Relationship Id="rId2" Type="http://schemas.openxmlformats.org/officeDocument/2006/relationships/image" Target="../media/image72.jpg"/><Relationship Id="rId1" Type="http://schemas.openxmlformats.org/officeDocument/2006/relationships/image" Target="../media/image71.jpg"/><Relationship Id="rId4" Type="http://schemas.openxmlformats.org/officeDocument/2006/relationships/image" Target="../media/image74.jpg"/></Relationships>
</file>

<file path=xl/drawings/_rels/drawing24.xml.rels><?xml version="1.0" encoding="UTF-8" standalone="yes"?>
<Relationships xmlns="http://schemas.openxmlformats.org/package/2006/relationships"><Relationship Id="rId3" Type="http://schemas.openxmlformats.org/officeDocument/2006/relationships/image" Target="../media/image77.jpg"/><Relationship Id="rId2" Type="http://schemas.openxmlformats.org/officeDocument/2006/relationships/image" Target="../media/image76.jpg"/><Relationship Id="rId1" Type="http://schemas.openxmlformats.org/officeDocument/2006/relationships/image" Target="../media/image75.jpg"/></Relationships>
</file>

<file path=xl/drawings/_rels/drawing25.xml.rels><?xml version="1.0" encoding="UTF-8" standalone="yes"?>
<Relationships xmlns="http://schemas.openxmlformats.org/package/2006/relationships"><Relationship Id="rId1" Type="http://schemas.openxmlformats.org/officeDocument/2006/relationships/image" Target="../media/image78.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79.jpg"/></Relationships>
</file>

<file path=xl/drawings/_rels/drawing27.xml.rels><?xml version="1.0" encoding="UTF-8" standalone="yes"?>
<Relationships xmlns="http://schemas.openxmlformats.org/package/2006/relationships"><Relationship Id="rId1" Type="http://schemas.openxmlformats.org/officeDocument/2006/relationships/image" Target="../media/image80.jpg"/></Relationships>
</file>

<file path=xl/drawings/_rels/drawing28.xml.rels><?xml version="1.0" encoding="UTF-8" standalone="yes"?>
<Relationships xmlns="http://schemas.openxmlformats.org/package/2006/relationships"><Relationship Id="rId1" Type="http://schemas.openxmlformats.org/officeDocument/2006/relationships/image" Target="../media/image81.jpg"/></Relationships>
</file>

<file path=xl/drawings/_rels/drawing29.xml.rels><?xml version="1.0" encoding="UTF-8" standalone="yes"?>
<Relationships xmlns="http://schemas.openxmlformats.org/package/2006/relationships"><Relationship Id="rId1" Type="http://schemas.openxmlformats.org/officeDocument/2006/relationships/image" Target="../media/image82.jpg"/></Relationships>
</file>

<file path=xl/drawings/_rels/drawing30.xml.rels><?xml version="1.0" encoding="UTF-8" standalone="yes"?>
<Relationships xmlns="http://schemas.openxmlformats.org/package/2006/relationships"><Relationship Id="rId1" Type="http://schemas.openxmlformats.org/officeDocument/2006/relationships/image" Target="../media/image83.jpg"/></Relationships>
</file>

<file path=xl/drawings/_rels/drawing31.xml.rels><?xml version="1.0" encoding="UTF-8" standalone="yes"?>
<Relationships xmlns="http://schemas.openxmlformats.org/package/2006/relationships"><Relationship Id="rId1" Type="http://schemas.openxmlformats.org/officeDocument/2006/relationships/image" Target="../media/image84.jpg"/></Relationships>
</file>

<file path=xl/drawings/_rels/drawing32.xml.rels><?xml version="1.0" encoding="UTF-8" standalone="yes"?>
<Relationships xmlns="http://schemas.openxmlformats.org/package/2006/relationships"><Relationship Id="rId1" Type="http://schemas.openxmlformats.org/officeDocument/2006/relationships/image" Target="../media/image85.jpeg"/></Relationships>
</file>

<file path=xl/drawings/_rels/drawing33.xml.rels><?xml version="1.0" encoding="UTF-8" standalone="yes"?>
<Relationships xmlns="http://schemas.openxmlformats.org/package/2006/relationships"><Relationship Id="rId1" Type="http://schemas.openxmlformats.org/officeDocument/2006/relationships/image" Target="../media/image86.jpeg"/></Relationships>
</file>

<file path=xl/drawings/_rels/drawing34.xml.rels><?xml version="1.0" encoding="UTF-8" standalone="yes"?>
<Relationships xmlns="http://schemas.openxmlformats.org/package/2006/relationships"><Relationship Id="rId1" Type="http://schemas.openxmlformats.org/officeDocument/2006/relationships/image" Target="../media/image87.jpeg"/></Relationships>
</file>

<file path=xl/drawings/_rels/drawing35.xml.rels><?xml version="1.0" encoding="UTF-8" standalone="yes"?>
<Relationships xmlns="http://schemas.openxmlformats.org/package/2006/relationships"><Relationship Id="rId1" Type="http://schemas.openxmlformats.org/officeDocument/2006/relationships/image" Target="../media/image88.jpeg"/></Relationships>
</file>

<file path=xl/drawings/_rels/drawing36.xml.rels><?xml version="1.0" encoding="UTF-8" standalone="yes"?>
<Relationships xmlns="http://schemas.openxmlformats.org/package/2006/relationships"><Relationship Id="rId1" Type="http://schemas.openxmlformats.org/officeDocument/2006/relationships/image" Target="../media/image89.jpeg"/></Relationships>
</file>

<file path=xl/drawings/_rels/drawing37.xml.rels><?xml version="1.0" encoding="UTF-8" standalone="yes"?>
<Relationships xmlns="http://schemas.openxmlformats.org/package/2006/relationships"><Relationship Id="rId1" Type="http://schemas.openxmlformats.org/officeDocument/2006/relationships/image" Target="../media/image90.jpeg"/></Relationships>
</file>

<file path=xl/drawings/_rels/drawing38.xml.rels><?xml version="1.0" encoding="UTF-8" standalone="yes"?>
<Relationships xmlns="http://schemas.openxmlformats.org/package/2006/relationships"><Relationship Id="rId1" Type="http://schemas.openxmlformats.org/officeDocument/2006/relationships/image" Target="../media/image91.jpeg"/></Relationships>
</file>

<file path=xl/drawings/_rels/drawing39.xml.rels><?xml version="1.0" encoding="UTF-8" standalone="yes"?>
<Relationships xmlns="http://schemas.openxmlformats.org/package/2006/relationships"><Relationship Id="rId1" Type="http://schemas.openxmlformats.org/officeDocument/2006/relationships/image" Target="../media/image92.jpeg"/></Relationships>
</file>

<file path=xl/drawings/_rels/drawing40.xml.rels><?xml version="1.0" encoding="UTF-8" standalone="yes"?>
<Relationships xmlns="http://schemas.openxmlformats.org/package/2006/relationships"><Relationship Id="rId1" Type="http://schemas.openxmlformats.org/officeDocument/2006/relationships/image" Target="../media/image93.jpeg"/></Relationships>
</file>

<file path=xl/drawings/_rels/drawing41.xml.rels><?xml version="1.0" encoding="UTF-8" standalone="yes"?>
<Relationships xmlns="http://schemas.openxmlformats.org/package/2006/relationships"><Relationship Id="rId1" Type="http://schemas.openxmlformats.org/officeDocument/2006/relationships/image" Target="../media/image94.jpeg"/></Relationships>
</file>

<file path=xl/drawings/_rels/drawing42.xml.rels><?xml version="1.0" encoding="UTF-8" standalone="yes"?>
<Relationships xmlns="http://schemas.openxmlformats.org/package/2006/relationships"><Relationship Id="rId1" Type="http://schemas.openxmlformats.org/officeDocument/2006/relationships/image" Target="../media/image95.jpeg"/></Relationships>
</file>

<file path=xl/drawings/_rels/drawing43.xml.rels><?xml version="1.0" encoding="UTF-8" standalone="yes"?>
<Relationships xmlns="http://schemas.openxmlformats.org/package/2006/relationships"><Relationship Id="rId1" Type="http://schemas.openxmlformats.org/officeDocument/2006/relationships/image" Target="../media/image96.jpeg"/></Relationships>
</file>

<file path=xl/drawings/_rels/drawing44.xml.rels><?xml version="1.0" encoding="UTF-8" standalone="yes"?>
<Relationships xmlns="http://schemas.openxmlformats.org/package/2006/relationships"><Relationship Id="rId1" Type="http://schemas.openxmlformats.org/officeDocument/2006/relationships/image" Target="../media/image97.jpeg"/></Relationships>
</file>

<file path=xl/drawings/_rels/drawing45.xml.rels><?xml version="1.0" encoding="UTF-8" standalone="yes"?>
<Relationships xmlns="http://schemas.openxmlformats.org/package/2006/relationships"><Relationship Id="rId1" Type="http://schemas.openxmlformats.org/officeDocument/2006/relationships/image" Target="../media/image98.jpeg"/></Relationships>
</file>

<file path=xl/drawings/_rels/drawing46.xml.rels><?xml version="1.0" encoding="UTF-8" standalone="yes"?>
<Relationships xmlns="http://schemas.openxmlformats.org/package/2006/relationships"><Relationship Id="rId1" Type="http://schemas.openxmlformats.org/officeDocument/2006/relationships/image" Target="../media/image99.jpeg"/></Relationships>
</file>

<file path=xl/drawings/_rels/drawing47.xml.rels><?xml version="1.0" encoding="UTF-8" standalone="yes"?>
<Relationships xmlns="http://schemas.openxmlformats.org/package/2006/relationships"><Relationship Id="rId1" Type="http://schemas.openxmlformats.org/officeDocument/2006/relationships/image" Target="../media/image100.jpeg"/></Relationships>
</file>

<file path=xl/drawings/_rels/drawing48.xml.rels><?xml version="1.0" encoding="UTF-8" standalone="yes"?>
<Relationships xmlns="http://schemas.openxmlformats.org/package/2006/relationships"><Relationship Id="rId1" Type="http://schemas.openxmlformats.org/officeDocument/2006/relationships/image" Target="../media/image101.jpeg"/></Relationships>
</file>

<file path=xl/drawings/_rels/drawing49.xml.rels><?xml version="1.0" encoding="UTF-8" standalone="yes"?>
<Relationships xmlns="http://schemas.openxmlformats.org/package/2006/relationships"><Relationship Id="rId1" Type="http://schemas.openxmlformats.org/officeDocument/2006/relationships/image" Target="../media/image102.jpeg"/></Relationships>
</file>

<file path=xl/drawings/_rels/drawing50.xml.rels><?xml version="1.0" encoding="UTF-8" standalone="yes"?>
<Relationships xmlns="http://schemas.openxmlformats.org/package/2006/relationships"><Relationship Id="rId1" Type="http://schemas.openxmlformats.org/officeDocument/2006/relationships/image" Target="../media/image103.jpeg"/></Relationships>
</file>

<file path=xl/drawings/_rels/drawing51.xml.rels><?xml version="1.0" encoding="UTF-8" standalone="yes"?>
<Relationships xmlns="http://schemas.openxmlformats.org/package/2006/relationships"><Relationship Id="rId1" Type="http://schemas.openxmlformats.org/officeDocument/2006/relationships/image" Target="../media/image104.jpeg"/></Relationships>
</file>

<file path=xl/drawings/_rels/drawing52.xml.rels><?xml version="1.0" encoding="UTF-8" standalone="yes"?>
<Relationships xmlns="http://schemas.openxmlformats.org/package/2006/relationships"><Relationship Id="rId1" Type="http://schemas.openxmlformats.org/officeDocument/2006/relationships/image" Target="../media/image105.jpeg"/></Relationships>
</file>

<file path=xl/drawings/_rels/drawing53.xml.rels><?xml version="1.0" encoding="UTF-8" standalone="yes"?>
<Relationships xmlns="http://schemas.openxmlformats.org/package/2006/relationships"><Relationship Id="rId1" Type="http://schemas.openxmlformats.org/officeDocument/2006/relationships/image" Target="../media/image106.jpeg"/></Relationships>
</file>

<file path=xl/drawings/_rels/drawing54.xml.rels><?xml version="1.0" encoding="UTF-8" standalone="yes"?>
<Relationships xmlns="http://schemas.openxmlformats.org/package/2006/relationships"><Relationship Id="rId1" Type="http://schemas.openxmlformats.org/officeDocument/2006/relationships/image" Target="../media/image107.jpeg"/></Relationships>
</file>

<file path=xl/drawings/_rels/drawing55.xml.rels><?xml version="1.0" encoding="UTF-8" standalone="yes"?>
<Relationships xmlns="http://schemas.openxmlformats.org/package/2006/relationships"><Relationship Id="rId1" Type="http://schemas.openxmlformats.org/officeDocument/2006/relationships/image" Target="../media/image108.jpeg"/></Relationships>
</file>

<file path=xl/drawings/drawing1.xml><?xml version="1.0" encoding="utf-8"?>
<xdr:wsDr xmlns:xdr="http://schemas.openxmlformats.org/drawingml/2006/spreadsheetDrawing" xmlns:a="http://schemas.openxmlformats.org/drawingml/2006/main">
  <xdr:twoCellAnchor editAs="oneCell">
    <xdr:from>
      <xdr:col>0</xdr:col>
      <xdr:colOff>100853</xdr:colOff>
      <xdr:row>3</xdr:row>
      <xdr:rowOff>67236</xdr:rowOff>
    </xdr:from>
    <xdr:to>
      <xdr:col>6</xdr:col>
      <xdr:colOff>608679</xdr:colOff>
      <xdr:row>35</xdr:row>
      <xdr:rowOff>11206</xdr:rowOff>
    </xdr:to>
    <xdr:pic>
      <xdr:nvPicPr>
        <xdr:cNvPr id="3" name="図 2">
          <a:extLst>
            <a:ext uri="{FF2B5EF4-FFF2-40B4-BE49-F238E27FC236}">
              <a16:creationId xmlns:a16="http://schemas.microsoft.com/office/drawing/2014/main" id="{82B6B102-08CC-4A36-BE79-3AC0EFCC0514}"/>
            </a:ext>
          </a:extLst>
        </xdr:cNvPr>
        <xdr:cNvPicPr>
          <a:picLocks noChangeAspect="1"/>
        </xdr:cNvPicPr>
      </xdr:nvPicPr>
      <xdr:blipFill>
        <a:blip xmlns:r="http://schemas.openxmlformats.org/officeDocument/2006/relationships" r:embed="rId1"/>
        <a:stretch>
          <a:fillRect/>
        </a:stretch>
      </xdr:blipFill>
      <xdr:spPr>
        <a:xfrm>
          <a:off x="100853" y="571501"/>
          <a:ext cx="4623186" cy="568138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78683</xdr:colOff>
      <xdr:row>2</xdr:row>
      <xdr:rowOff>16565</xdr:rowOff>
    </xdr:from>
    <xdr:to>
      <xdr:col>13</xdr:col>
      <xdr:colOff>459235</xdr:colOff>
      <xdr:row>24</xdr:row>
      <xdr:rowOff>189839</xdr:rowOff>
    </xdr:to>
    <xdr:pic>
      <xdr:nvPicPr>
        <xdr:cNvPr id="2" name="図 1">
          <a:extLst>
            <a:ext uri="{FF2B5EF4-FFF2-40B4-BE49-F238E27FC236}">
              <a16:creationId xmlns:a16="http://schemas.microsoft.com/office/drawing/2014/main" id="{193D56B5-C7E5-4EB2-8BDD-804A2501997B}"/>
            </a:ext>
          </a:extLst>
        </xdr:cNvPr>
        <xdr:cNvPicPr/>
      </xdr:nvPicPr>
      <xdr:blipFill rotWithShape="1">
        <a:blip xmlns:r="http://schemas.openxmlformats.org/officeDocument/2006/relationships" r:embed="rId1" cstate="email">
          <a:extLst>
            <a:ext uri="{28A0092B-C50C-407E-A947-70E740481C1C}">
              <a14:useLocalDpi xmlns:a14="http://schemas.microsoft.com/office/drawing/2010/main"/>
            </a:ext>
          </a:extLst>
        </a:blip>
        <a:srcRect l="2768" t="1230" r="6462" b="1937"/>
        <a:stretch/>
      </xdr:blipFill>
      <xdr:spPr bwMode="auto">
        <a:xfrm>
          <a:off x="78683" y="363275"/>
          <a:ext cx="8324402" cy="4122339"/>
        </a:xfrm>
        <a:prstGeom prst="rect">
          <a:avLst/>
        </a:prstGeom>
        <a:noFill/>
        <a:ln>
          <a:noFill/>
        </a:ln>
      </xdr:spPr>
    </xdr:pic>
    <xdr:clientData/>
  </xdr:twoCellAnchor>
  <xdr:twoCellAnchor>
    <xdr:from>
      <xdr:col>5</xdr:col>
      <xdr:colOff>94788</xdr:colOff>
      <xdr:row>19</xdr:row>
      <xdr:rowOff>51277</xdr:rowOff>
    </xdr:from>
    <xdr:to>
      <xdr:col>7</xdr:col>
      <xdr:colOff>177709</xdr:colOff>
      <xdr:row>22</xdr:row>
      <xdr:rowOff>315858</xdr:rowOff>
    </xdr:to>
    <xdr:grpSp>
      <xdr:nvGrpSpPr>
        <xdr:cNvPr id="3" name="グループ化 2">
          <a:extLst>
            <a:ext uri="{FF2B5EF4-FFF2-40B4-BE49-F238E27FC236}">
              <a16:creationId xmlns:a16="http://schemas.microsoft.com/office/drawing/2014/main" id="{B6923C8B-65F9-4B21-B45D-BB8F1E379688}"/>
            </a:ext>
          </a:extLst>
        </xdr:cNvPr>
        <xdr:cNvGrpSpPr/>
      </xdr:nvGrpSpPr>
      <xdr:grpSpPr>
        <a:xfrm>
          <a:off x="3478964" y="3244953"/>
          <a:ext cx="1427627" cy="768846"/>
          <a:chOff x="3263486" y="3371966"/>
          <a:chExt cx="1288243" cy="765379"/>
        </a:xfrm>
      </xdr:grpSpPr>
      <xdr:grpSp>
        <xdr:nvGrpSpPr>
          <xdr:cNvPr id="4" name="グループ化 3">
            <a:extLst>
              <a:ext uri="{FF2B5EF4-FFF2-40B4-BE49-F238E27FC236}">
                <a16:creationId xmlns:a16="http://schemas.microsoft.com/office/drawing/2014/main" id="{AEB0E6C4-52E5-41E0-869F-69D4195E9ED4}"/>
              </a:ext>
            </a:extLst>
          </xdr:cNvPr>
          <xdr:cNvGrpSpPr/>
        </xdr:nvGrpSpPr>
        <xdr:grpSpPr>
          <a:xfrm>
            <a:off x="3263486" y="3371966"/>
            <a:ext cx="550649" cy="765379"/>
            <a:chOff x="-17368" y="41220"/>
            <a:chExt cx="219695" cy="313889"/>
          </a:xfrm>
        </xdr:grpSpPr>
        <xdr:grpSp>
          <xdr:nvGrpSpPr>
            <xdr:cNvPr id="6" name="グループ化 5">
              <a:extLst>
                <a:ext uri="{FF2B5EF4-FFF2-40B4-BE49-F238E27FC236}">
                  <a16:creationId xmlns:a16="http://schemas.microsoft.com/office/drawing/2014/main" id="{D3F6B070-2DD0-43E8-88F0-27DDB79E5253}"/>
                </a:ext>
              </a:extLst>
            </xdr:cNvPr>
            <xdr:cNvGrpSpPr/>
          </xdr:nvGrpSpPr>
          <xdr:grpSpPr>
            <a:xfrm>
              <a:off x="-17368" y="41220"/>
              <a:ext cx="219695" cy="313889"/>
              <a:chOff x="-17368" y="41220"/>
              <a:chExt cx="219695" cy="313889"/>
            </a:xfrm>
          </xdr:grpSpPr>
          <xdr:grpSp>
            <xdr:nvGrpSpPr>
              <xdr:cNvPr id="8" name="グループ化 7">
                <a:extLst>
                  <a:ext uri="{FF2B5EF4-FFF2-40B4-BE49-F238E27FC236}">
                    <a16:creationId xmlns:a16="http://schemas.microsoft.com/office/drawing/2014/main" id="{C89F98EC-4165-4CA9-94D3-405E45206E1E}"/>
                  </a:ext>
                </a:extLst>
              </xdr:cNvPr>
              <xdr:cNvGrpSpPr/>
            </xdr:nvGrpSpPr>
            <xdr:grpSpPr>
              <a:xfrm>
                <a:off x="-17368" y="41220"/>
                <a:ext cx="213602" cy="313889"/>
                <a:chOff x="-17368" y="41220"/>
                <a:chExt cx="213602" cy="313889"/>
              </a:xfrm>
            </xdr:grpSpPr>
            <xdr:sp macro="" textlink="">
              <xdr:nvSpPr>
                <xdr:cNvPr id="10" name="フリーフォーム: 図形 9">
                  <a:extLst>
                    <a:ext uri="{FF2B5EF4-FFF2-40B4-BE49-F238E27FC236}">
                      <a16:creationId xmlns:a16="http://schemas.microsoft.com/office/drawing/2014/main" id="{F4A3FC55-2EBE-4B22-AB74-4245BEB61DA0}"/>
                    </a:ext>
                  </a:extLst>
                </xdr:cNvPr>
                <xdr:cNvSpPr/>
              </xdr:nvSpPr>
              <xdr:spPr>
                <a:xfrm>
                  <a:off x="141699" y="143912"/>
                  <a:ext cx="18000" cy="207645"/>
                </a:xfrm>
                <a:custGeom>
                  <a:avLst/>
                  <a:gdLst>
                    <a:gd name="connsiteX0" fmla="*/ 3810 w 17145"/>
                    <a:gd name="connsiteY0" fmla="*/ 0 h 260985"/>
                    <a:gd name="connsiteX1" fmla="*/ 0 w 17145"/>
                    <a:gd name="connsiteY1" fmla="*/ 36195 h 260985"/>
                    <a:gd name="connsiteX2" fmla="*/ 1905 w 17145"/>
                    <a:gd name="connsiteY2" fmla="*/ 55245 h 260985"/>
                    <a:gd name="connsiteX3" fmla="*/ 9525 w 17145"/>
                    <a:gd name="connsiteY3" fmla="*/ 66675 h 260985"/>
                    <a:gd name="connsiteX4" fmla="*/ 11430 w 17145"/>
                    <a:gd name="connsiteY4" fmla="*/ 74295 h 260985"/>
                    <a:gd name="connsiteX5" fmla="*/ 13335 w 17145"/>
                    <a:gd name="connsiteY5" fmla="*/ 80010 h 260985"/>
                    <a:gd name="connsiteX6" fmla="*/ 11430 w 17145"/>
                    <a:gd name="connsiteY6" fmla="*/ 97155 h 260985"/>
                    <a:gd name="connsiteX7" fmla="*/ 5715 w 17145"/>
                    <a:gd name="connsiteY7" fmla="*/ 114300 h 260985"/>
                    <a:gd name="connsiteX8" fmla="*/ 3810 w 17145"/>
                    <a:gd name="connsiteY8" fmla="*/ 120015 h 260985"/>
                    <a:gd name="connsiteX9" fmla="*/ 5715 w 17145"/>
                    <a:gd name="connsiteY9" fmla="*/ 161925 h 260985"/>
                    <a:gd name="connsiteX10" fmla="*/ 9525 w 17145"/>
                    <a:gd name="connsiteY10" fmla="*/ 179070 h 260985"/>
                    <a:gd name="connsiteX11" fmla="*/ 13335 w 17145"/>
                    <a:gd name="connsiteY11" fmla="*/ 194310 h 260985"/>
                    <a:gd name="connsiteX12" fmla="*/ 17145 w 17145"/>
                    <a:gd name="connsiteY12" fmla="*/ 211455 h 260985"/>
                    <a:gd name="connsiteX13" fmla="*/ 15240 w 17145"/>
                    <a:gd name="connsiteY13" fmla="*/ 232410 h 260985"/>
                    <a:gd name="connsiteX14" fmla="*/ 9525 w 17145"/>
                    <a:gd name="connsiteY14" fmla="*/ 251460 h 260985"/>
                    <a:gd name="connsiteX15" fmla="*/ 9525 w 17145"/>
                    <a:gd name="connsiteY15" fmla="*/ 260985 h 26098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Lst>
                  <a:rect l="l" t="t" r="r" b="b"/>
                  <a:pathLst>
                    <a:path w="17145" h="260985">
                      <a:moveTo>
                        <a:pt x="3810" y="0"/>
                      </a:moveTo>
                      <a:cubicBezTo>
                        <a:pt x="933" y="14385"/>
                        <a:pt x="0" y="16974"/>
                        <a:pt x="0" y="36195"/>
                      </a:cubicBezTo>
                      <a:cubicBezTo>
                        <a:pt x="0" y="42577"/>
                        <a:pt x="2" y="49154"/>
                        <a:pt x="1905" y="55245"/>
                      </a:cubicBezTo>
                      <a:cubicBezTo>
                        <a:pt x="3271" y="59616"/>
                        <a:pt x="9525" y="66675"/>
                        <a:pt x="9525" y="66675"/>
                      </a:cubicBezTo>
                      <a:cubicBezTo>
                        <a:pt x="10160" y="69215"/>
                        <a:pt x="10711" y="71778"/>
                        <a:pt x="11430" y="74295"/>
                      </a:cubicBezTo>
                      <a:cubicBezTo>
                        <a:pt x="11982" y="76226"/>
                        <a:pt x="13335" y="78002"/>
                        <a:pt x="13335" y="80010"/>
                      </a:cubicBezTo>
                      <a:cubicBezTo>
                        <a:pt x="13335" y="85760"/>
                        <a:pt x="12558" y="91516"/>
                        <a:pt x="11430" y="97155"/>
                      </a:cubicBezTo>
                      <a:lnTo>
                        <a:pt x="5715" y="114300"/>
                      </a:lnTo>
                      <a:lnTo>
                        <a:pt x="3810" y="120015"/>
                      </a:lnTo>
                      <a:cubicBezTo>
                        <a:pt x="4445" y="133985"/>
                        <a:pt x="4719" y="147976"/>
                        <a:pt x="5715" y="161925"/>
                      </a:cubicBezTo>
                      <a:cubicBezTo>
                        <a:pt x="6608" y="174423"/>
                        <a:pt x="7096" y="170165"/>
                        <a:pt x="9525" y="179070"/>
                      </a:cubicBezTo>
                      <a:cubicBezTo>
                        <a:pt x="10903" y="184122"/>
                        <a:pt x="12308" y="189175"/>
                        <a:pt x="13335" y="194310"/>
                      </a:cubicBezTo>
                      <a:cubicBezTo>
                        <a:pt x="15753" y="206402"/>
                        <a:pt x="14455" y="200694"/>
                        <a:pt x="17145" y="211455"/>
                      </a:cubicBezTo>
                      <a:cubicBezTo>
                        <a:pt x="16510" y="218440"/>
                        <a:pt x="16459" y="225503"/>
                        <a:pt x="15240" y="232410"/>
                      </a:cubicBezTo>
                      <a:cubicBezTo>
                        <a:pt x="13516" y="242179"/>
                        <a:pt x="10504" y="242646"/>
                        <a:pt x="9525" y="251460"/>
                      </a:cubicBezTo>
                      <a:cubicBezTo>
                        <a:pt x="9174" y="254616"/>
                        <a:pt x="9525" y="257810"/>
                        <a:pt x="9525" y="260985"/>
                      </a:cubicBezTo>
                    </a:path>
                  </a:pathLst>
                </a:custGeom>
                <a:noFill/>
                <a:ln w="635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sz="1050">
                    <a:solidFill>
                      <a:schemeClr val="tx1"/>
                    </a:solidFill>
                  </a:endParaRPr>
                </a:p>
              </xdr:txBody>
            </xdr:sp>
            <xdr:sp macro="" textlink="">
              <xdr:nvSpPr>
                <xdr:cNvPr id="11" name="正方形/長方形 10">
                  <a:extLst>
                    <a:ext uri="{FF2B5EF4-FFF2-40B4-BE49-F238E27FC236}">
                      <a16:creationId xmlns:a16="http://schemas.microsoft.com/office/drawing/2014/main" id="{7D4AF228-6083-474E-BAEB-65BD4833F7CC}"/>
                    </a:ext>
                  </a:extLst>
                </xdr:cNvPr>
                <xdr:cNvSpPr/>
              </xdr:nvSpPr>
              <xdr:spPr>
                <a:xfrm>
                  <a:off x="108488" y="128414"/>
                  <a:ext cx="81915" cy="226695"/>
                </a:xfrm>
                <a:prstGeom prst="rect">
                  <a:avLst/>
                </a:prstGeom>
                <a:noFill/>
                <a:ln w="28575">
                  <a:solidFill>
                    <a:schemeClr val="tx1"/>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sz="1050">
                    <a:solidFill>
                      <a:schemeClr val="tx1"/>
                    </a:solidFill>
                  </a:endParaRPr>
                </a:p>
              </xdr:txBody>
            </xdr:sp>
            <xdr:sp macro="" textlink="">
              <xdr:nvSpPr>
                <xdr:cNvPr id="12" name="テキスト ボックス 5">
                  <a:extLst>
                    <a:ext uri="{FF2B5EF4-FFF2-40B4-BE49-F238E27FC236}">
                      <a16:creationId xmlns:a16="http://schemas.microsoft.com/office/drawing/2014/main" id="{F0D208B8-A553-4750-8110-0E6AD91D5F94}"/>
                    </a:ext>
                  </a:extLst>
                </xdr:cNvPr>
                <xdr:cNvSpPr txBox="1"/>
              </xdr:nvSpPr>
              <xdr:spPr>
                <a:xfrm rot="16200000">
                  <a:off x="-15536" y="202681"/>
                  <a:ext cx="62661" cy="66326"/>
                </a:xfrm>
                <a:prstGeom prst="rect">
                  <a:avLst/>
                </a:prstGeom>
                <a:noFill/>
                <a:ln w="6350">
                  <a:noFill/>
                </a:ln>
              </xdr:spPr>
              <xdr:txBody>
                <a:bodyPr rot="0" spcFirstLastPara="0" vert="horz" wrap="square" lIns="0" tIns="0" rIns="0" bIns="0" numCol="1" spcCol="0" rtlCol="0" fromWordArt="0" anchor="t" anchorCtr="0" forceAA="0" compatLnSpc="1">
                  <a:prstTxWarp prst="textNoShape">
                    <a:avLst/>
                  </a:prstTxWarp>
                  <a:spAutoFit/>
                </a:bodyPr>
                <a:lstStyle/>
                <a:p>
                  <a:pPr algn="ctr"/>
                  <a:r>
                    <a:rPr lang="en-US" sz="1000" kern="100">
                      <a:solidFill>
                        <a:schemeClr val="tx1"/>
                      </a:solidFill>
                      <a:effectLst/>
                      <a:latin typeface="ＭＳ ゴシック" panose="020B0609070205080204" pitchFamily="49" charset="-128"/>
                      <a:ea typeface="ＭＳ 明朝" panose="02020609040205080304" pitchFamily="17" charset="-128"/>
                      <a:cs typeface="Times New Roman" panose="02020603050405020304" pitchFamily="18" charset="0"/>
                    </a:rPr>
                    <a:t>L</a:t>
                  </a:r>
                  <a:endParaRPr lang="ja-JP" sz="1000" kern="100">
                    <a:solidFill>
                      <a:schemeClr val="tx1"/>
                    </a:solidFill>
                    <a:effectLst/>
                    <a:latin typeface="Century" panose="02040604050505020304" pitchFamily="18" charset="0"/>
                    <a:ea typeface="ＭＳ 明朝" panose="02020609040205080304" pitchFamily="17" charset="-128"/>
                    <a:cs typeface="Times New Roman" panose="02020603050405020304" pitchFamily="18" charset="0"/>
                  </a:endParaRPr>
                </a:p>
              </xdr:txBody>
            </xdr:sp>
            <xdr:sp macro="" textlink="">
              <xdr:nvSpPr>
                <xdr:cNvPr id="13" name="テキスト ボックス 5">
                  <a:extLst>
                    <a:ext uri="{FF2B5EF4-FFF2-40B4-BE49-F238E27FC236}">
                      <a16:creationId xmlns:a16="http://schemas.microsoft.com/office/drawing/2014/main" id="{AFEC4DF4-71B3-49DB-BC1C-837B040BBB01}"/>
                    </a:ext>
                  </a:extLst>
                </xdr:cNvPr>
                <xdr:cNvSpPr txBox="1"/>
              </xdr:nvSpPr>
              <xdr:spPr>
                <a:xfrm>
                  <a:off x="112414" y="41220"/>
                  <a:ext cx="83820" cy="56588"/>
                </a:xfrm>
                <a:prstGeom prst="rect">
                  <a:avLst/>
                </a:prstGeom>
                <a:noFill/>
                <a:ln w="6350">
                  <a:noFill/>
                </a:ln>
              </xdr:spPr>
              <xdr:txBody>
                <a:bodyPr rot="0" spcFirstLastPara="0" vert="horz" wrap="square" lIns="0" tIns="0" rIns="0" bIns="0" numCol="1" spcCol="0" rtlCol="0" fromWordArt="0" anchor="ctr" anchorCtr="0" forceAA="0" compatLnSpc="1">
                  <a:prstTxWarp prst="textNoShape">
                    <a:avLst/>
                  </a:prstTxWarp>
                  <a:noAutofit/>
                </a:bodyPr>
                <a:lstStyle/>
                <a:p>
                  <a:pPr algn="ctr"/>
                  <a:r>
                    <a:rPr lang="en-US" sz="1000" kern="100">
                      <a:solidFill>
                        <a:schemeClr val="tx1"/>
                      </a:solidFill>
                      <a:effectLst/>
                      <a:latin typeface="ＭＳ ゴシック" panose="020B0609070205080204" pitchFamily="49" charset="-128"/>
                      <a:ea typeface="ＭＳ 明朝" panose="02020609040205080304" pitchFamily="17" charset="-128"/>
                      <a:cs typeface="Times New Roman" panose="02020603050405020304" pitchFamily="18" charset="0"/>
                    </a:rPr>
                    <a:t>W</a:t>
                  </a:r>
                  <a:endParaRPr lang="ja-JP" sz="1000" kern="100">
                    <a:solidFill>
                      <a:schemeClr val="tx1"/>
                    </a:solidFill>
                    <a:effectLst/>
                    <a:latin typeface="Century" panose="02040604050505020304" pitchFamily="18" charset="0"/>
                    <a:ea typeface="ＭＳ 明朝" panose="02020609040205080304" pitchFamily="17" charset="-128"/>
                    <a:cs typeface="Times New Roman" panose="02020603050405020304" pitchFamily="18" charset="0"/>
                  </a:endParaRPr>
                </a:p>
              </xdr:txBody>
            </xdr:sp>
          </xdr:grpSp>
          <xdr:cxnSp macro="">
            <xdr:nvCxnSpPr>
              <xdr:cNvPr id="9" name="直線矢印コネクタ 8">
                <a:extLst>
                  <a:ext uri="{FF2B5EF4-FFF2-40B4-BE49-F238E27FC236}">
                    <a16:creationId xmlns:a16="http://schemas.microsoft.com/office/drawing/2014/main" id="{5CA640AB-3246-4B92-ADC8-94536BE1B34C}"/>
                  </a:ext>
                </a:extLst>
              </xdr:cNvPr>
              <xdr:cNvCxnSpPr/>
            </xdr:nvCxnSpPr>
            <xdr:spPr>
              <a:xfrm>
                <a:off x="94327" y="97002"/>
                <a:ext cx="108000" cy="0"/>
              </a:xfrm>
              <a:prstGeom prst="straightConnector1">
                <a:avLst/>
              </a:prstGeom>
              <a:ln>
                <a:solidFill>
                  <a:schemeClr val="tx1"/>
                </a:solidFill>
                <a:headEnd type="triangle" w="sm" len="sm"/>
                <a:tailEnd type="triangle" w="sm" len="sm"/>
              </a:ln>
            </xdr:spPr>
            <xdr:style>
              <a:lnRef idx="1">
                <a:schemeClr val="accent1"/>
              </a:lnRef>
              <a:fillRef idx="0">
                <a:schemeClr val="accent1"/>
              </a:fillRef>
              <a:effectRef idx="0">
                <a:schemeClr val="accent1"/>
              </a:effectRef>
              <a:fontRef idx="minor">
                <a:schemeClr val="tx1"/>
              </a:fontRef>
            </xdr:style>
          </xdr:cxnSp>
        </xdr:grpSp>
        <xdr:cxnSp macro="">
          <xdr:nvCxnSpPr>
            <xdr:cNvPr id="7" name="直線矢印コネクタ 6">
              <a:extLst>
                <a:ext uri="{FF2B5EF4-FFF2-40B4-BE49-F238E27FC236}">
                  <a16:creationId xmlns:a16="http://schemas.microsoft.com/office/drawing/2014/main" id="{AEDB1349-7217-4BFB-9C8B-CEDA38E4F5E8}"/>
                </a:ext>
              </a:extLst>
            </xdr:cNvPr>
            <xdr:cNvCxnSpPr/>
          </xdr:nvCxnSpPr>
          <xdr:spPr>
            <a:xfrm>
              <a:off x="53340" y="139065"/>
              <a:ext cx="0" cy="211455"/>
            </a:xfrm>
            <a:prstGeom prst="straightConnector1">
              <a:avLst/>
            </a:prstGeom>
            <a:ln w="9525">
              <a:solidFill>
                <a:schemeClr val="tx1"/>
              </a:solidFill>
              <a:headEnd type="triangle" w="sm" len="sm"/>
              <a:tailEnd type="triangle" w="sm" len="sm"/>
            </a:ln>
          </xdr:spPr>
          <xdr:style>
            <a:lnRef idx="1">
              <a:schemeClr val="accent1"/>
            </a:lnRef>
            <a:fillRef idx="0">
              <a:schemeClr val="accent1"/>
            </a:fillRef>
            <a:effectRef idx="0">
              <a:schemeClr val="accent1"/>
            </a:effectRef>
            <a:fontRef idx="minor">
              <a:schemeClr val="tx1"/>
            </a:fontRef>
          </xdr:style>
        </xdr:cxnSp>
      </xdr:grpSp>
      <xdr:sp macro="" textlink="">
        <xdr:nvSpPr>
          <xdr:cNvPr id="5" name="テキスト ボックス 5">
            <a:extLst>
              <a:ext uri="{FF2B5EF4-FFF2-40B4-BE49-F238E27FC236}">
                <a16:creationId xmlns:a16="http://schemas.microsoft.com/office/drawing/2014/main" id="{D7E63A17-4772-4A95-AD16-FF229D9062FE}"/>
              </a:ext>
            </a:extLst>
          </xdr:cNvPr>
          <xdr:cNvSpPr txBox="1"/>
        </xdr:nvSpPr>
        <xdr:spPr>
          <a:xfrm>
            <a:off x="3839315" y="3993541"/>
            <a:ext cx="712414" cy="111441"/>
          </a:xfrm>
          <a:prstGeom prst="rect">
            <a:avLst/>
          </a:prstGeom>
          <a:noFill/>
          <a:ln w="6350">
            <a:noFill/>
          </a:ln>
        </xdr:spPr>
        <xdr:txBody>
          <a:bodyPr rot="0" spcFirstLastPara="0" vert="horz" wrap="square" lIns="0" tIns="0" rIns="0" bIns="0" numCol="1" spcCol="0" rtlCol="0" fromWordArt="0" anchor="t" anchorCtr="0" forceAA="0" compatLnSpc="1">
            <a:prstTxWarp prst="textNoShape">
              <a:avLst/>
            </a:prstTxWarp>
            <a:noAutofit/>
          </a:bodyPr>
          <a:lstStyle/>
          <a:p>
            <a:pPr algn="just"/>
            <a:r>
              <a:rPr lang="ja-JP" sz="1050" kern="100">
                <a:solidFill>
                  <a:schemeClr val="tx1"/>
                </a:solidFill>
                <a:effectLst/>
                <a:latin typeface="Century" panose="02040604050505020304" pitchFamily="18" charset="0"/>
                <a:ea typeface="ＭＳ ゴシック" panose="020B0609070205080204" pitchFamily="49" charset="-128"/>
                <a:cs typeface="Times New Roman" panose="02020603050405020304" pitchFamily="18" charset="0"/>
              </a:rPr>
              <a:t>ひび割れ</a:t>
            </a:r>
            <a:endParaRPr lang="ja-JP" sz="1050" kern="100">
              <a:solidFill>
                <a:schemeClr val="tx1"/>
              </a:solidFill>
              <a:effectLst/>
              <a:latin typeface="Century" panose="02040604050505020304" pitchFamily="18" charset="0"/>
              <a:ea typeface="ＭＳ 明朝" panose="02020609040205080304" pitchFamily="17" charset="-128"/>
              <a:cs typeface="Times New Roman" panose="02020603050405020304" pitchFamily="18" charset="0"/>
            </a:endParaRPr>
          </a:p>
        </xdr:txBody>
      </xdr:sp>
    </xdr:grpSp>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0</xdr:colOff>
      <xdr:row>17</xdr:row>
      <xdr:rowOff>0</xdr:rowOff>
    </xdr:from>
    <xdr:to>
      <xdr:col>5</xdr:col>
      <xdr:colOff>187482</xdr:colOff>
      <xdr:row>30</xdr:row>
      <xdr:rowOff>66675</xdr:rowOff>
    </xdr:to>
    <xdr:pic>
      <xdr:nvPicPr>
        <xdr:cNvPr id="2" name="図 1">
          <a:extLst>
            <a:ext uri="{FF2B5EF4-FFF2-40B4-BE49-F238E27FC236}">
              <a16:creationId xmlns:a16="http://schemas.microsoft.com/office/drawing/2014/main" id="{6A3361DF-8D58-4B46-8F4E-6478C96FCE2A}"/>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val="0"/>
            </a:ext>
          </a:extLst>
        </a:blip>
        <a:stretch>
          <a:fillRect/>
        </a:stretch>
      </xdr:blipFill>
      <xdr:spPr>
        <a:xfrm>
          <a:off x="776288" y="2752725"/>
          <a:ext cx="6635907" cy="2171700"/>
        </a:xfrm>
        <a:prstGeom prst="rect">
          <a:avLst/>
        </a:prstGeom>
      </xdr:spPr>
    </xdr:pic>
    <xdr:clientData/>
  </xdr:twoCellAnchor>
  <xdr:oneCellAnchor>
    <xdr:from>
      <xdr:col>4</xdr:col>
      <xdr:colOff>566737</xdr:colOff>
      <xdr:row>22</xdr:row>
      <xdr:rowOff>19048</xdr:rowOff>
    </xdr:from>
    <xdr:ext cx="835422" cy="275717"/>
    <xdr:sp macro="" textlink="">
      <xdr:nvSpPr>
        <xdr:cNvPr id="3" name="テキスト ボックス 2">
          <a:extLst>
            <a:ext uri="{FF2B5EF4-FFF2-40B4-BE49-F238E27FC236}">
              <a16:creationId xmlns:a16="http://schemas.microsoft.com/office/drawing/2014/main" id="{E81FE102-84E4-4D75-BEA4-691424BF0747}"/>
            </a:ext>
          </a:extLst>
        </xdr:cNvPr>
        <xdr:cNvSpPr txBox="1"/>
      </xdr:nvSpPr>
      <xdr:spPr>
        <a:xfrm>
          <a:off x="7143750" y="3581398"/>
          <a:ext cx="83542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solidFill>
                <a:srgbClr val="FF33CC"/>
              </a:solidFill>
            </a:rPr>
            <a:t>使用しない</a:t>
          </a:r>
        </a:p>
      </xdr:txBody>
    </xdr:sp>
    <xdr:clientData/>
  </xdr:oneCellAnchor>
  <xdr:twoCellAnchor editAs="oneCell">
    <xdr:from>
      <xdr:col>2</xdr:col>
      <xdr:colOff>3256062</xdr:colOff>
      <xdr:row>41</xdr:row>
      <xdr:rowOff>157164</xdr:rowOff>
    </xdr:from>
    <xdr:to>
      <xdr:col>5</xdr:col>
      <xdr:colOff>447674</xdr:colOff>
      <xdr:row>51</xdr:row>
      <xdr:rowOff>121790</xdr:rowOff>
    </xdr:to>
    <xdr:pic>
      <xdr:nvPicPr>
        <xdr:cNvPr id="4" name="図 3">
          <a:extLst>
            <a:ext uri="{FF2B5EF4-FFF2-40B4-BE49-F238E27FC236}">
              <a16:creationId xmlns:a16="http://schemas.microsoft.com/office/drawing/2014/main" id="{C3627EEE-8B87-4C6B-A680-75701A339E6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4032350" y="6796089"/>
          <a:ext cx="3630512" cy="1583876"/>
        </a:xfrm>
        <a:prstGeom prst="rect">
          <a:avLst/>
        </a:prstGeom>
      </xdr:spPr>
    </xdr:pic>
    <xdr:clientData/>
  </xdr:twoCellAnchor>
  <xdr:twoCellAnchor editAs="oneCell">
    <xdr:from>
      <xdr:col>2</xdr:col>
      <xdr:colOff>138112</xdr:colOff>
      <xdr:row>32</xdr:row>
      <xdr:rowOff>52388</xdr:rowOff>
    </xdr:from>
    <xdr:to>
      <xdr:col>2</xdr:col>
      <xdr:colOff>3038475</xdr:colOff>
      <xdr:row>38</xdr:row>
      <xdr:rowOff>157144</xdr:rowOff>
    </xdr:to>
    <xdr:pic>
      <xdr:nvPicPr>
        <xdr:cNvPr id="5" name="図 4">
          <a:extLst>
            <a:ext uri="{FF2B5EF4-FFF2-40B4-BE49-F238E27FC236}">
              <a16:creationId xmlns:a16="http://schemas.microsoft.com/office/drawing/2014/main" id="{D80398BC-58A9-44FE-AF3F-37F4E108467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14400" y="5233988"/>
          <a:ext cx="2900363" cy="107630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254002</xdr:colOff>
      <xdr:row>11</xdr:row>
      <xdr:rowOff>444499</xdr:rowOff>
    </xdr:from>
    <xdr:to>
      <xdr:col>17</xdr:col>
      <xdr:colOff>31751</xdr:colOff>
      <xdr:row>17</xdr:row>
      <xdr:rowOff>589099</xdr:rowOff>
    </xdr:to>
    <xdr:pic>
      <xdr:nvPicPr>
        <xdr:cNvPr id="2" name="図 1">
          <a:extLst>
            <a:ext uri="{FF2B5EF4-FFF2-40B4-BE49-F238E27FC236}">
              <a16:creationId xmlns:a16="http://schemas.microsoft.com/office/drawing/2014/main" id="{510A9882-2615-4730-A03E-BCE40F34D211}"/>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166"/>
        <a:stretch/>
      </xdr:blipFill>
      <xdr:spPr bwMode="auto">
        <a:xfrm>
          <a:off x="1320802" y="4083049"/>
          <a:ext cx="3863974" cy="2830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168087</xdr:colOff>
      <xdr:row>5</xdr:row>
      <xdr:rowOff>89647</xdr:rowOff>
    </xdr:from>
    <xdr:to>
      <xdr:col>16</xdr:col>
      <xdr:colOff>60767</xdr:colOff>
      <xdr:row>11</xdr:row>
      <xdr:rowOff>20363</xdr:rowOff>
    </xdr:to>
    <xdr:pic>
      <xdr:nvPicPr>
        <xdr:cNvPr id="3" name="図 2">
          <a:extLst>
            <a:ext uri="{FF2B5EF4-FFF2-40B4-BE49-F238E27FC236}">
              <a16:creationId xmlns:a16="http://schemas.microsoft.com/office/drawing/2014/main" id="{7B3C7DD3-ECF8-4F86-9F0F-682C2B89350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549212" y="1156447"/>
          <a:ext cx="3350255" cy="2502466"/>
        </a:xfrm>
        <a:prstGeom prst="rect">
          <a:avLst/>
        </a:prstGeom>
      </xdr:spPr>
    </xdr:pic>
    <xdr:clientData/>
  </xdr:twoCellAnchor>
  <xdr:twoCellAnchor editAs="oneCell">
    <xdr:from>
      <xdr:col>20</xdr:col>
      <xdr:colOff>37940</xdr:colOff>
      <xdr:row>5</xdr:row>
      <xdr:rowOff>93970</xdr:rowOff>
    </xdr:from>
    <xdr:to>
      <xdr:col>30</xdr:col>
      <xdr:colOff>244384</xdr:colOff>
      <xdr:row>11</xdr:row>
      <xdr:rowOff>24686</xdr:rowOff>
    </xdr:to>
    <xdr:pic>
      <xdr:nvPicPr>
        <xdr:cNvPr id="4" name="図 3">
          <a:extLst>
            <a:ext uri="{FF2B5EF4-FFF2-40B4-BE49-F238E27FC236}">
              <a16:creationId xmlns:a16="http://schemas.microsoft.com/office/drawing/2014/main" id="{408E4ACF-62FC-41E1-AAC9-2743EADB0336}"/>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133940" y="1160770"/>
          <a:ext cx="3349694" cy="2502466"/>
        </a:xfrm>
        <a:prstGeom prst="rect">
          <a:avLst/>
        </a:prstGeom>
      </xdr:spPr>
    </xdr:pic>
    <xdr:clientData/>
  </xdr:twoCellAnchor>
  <xdr:twoCellAnchor editAs="oneCell">
    <xdr:from>
      <xdr:col>18</xdr:col>
      <xdr:colOff>112060</xdr:colOff>
      <xdr:row>12</xdr:row>
      <xdr:rowOff>224119</xdr:rowOff>
    </xdr:from>
    <xdr:to>
      <xdr:col>34</xdr:col>
      <xdr:colOff>132646</xdr:colOff>
      <xdr:row>17</xdr:row>
      <xdr:rowOff>539166</xdr:rowOff>
    </xdr:to>
    <xdr:pic>
      <xdr:nvPicPr>
        <xdr:cNvPr id="5" name="図 4">
          <a:extLst>
            <a:ext uri="{FF2B5EF4-FFF2-40B4-BE49-F238E27FC236}">
              <a16:creationId xmlns:a16="http://schemas.microsoft.com/office/drawing/2014/main" id="{4E2B31C1-A7D3-497D-9E6D-3EEF1CD58D9A}"/>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5579410" y="4310344"/>
          <a:ext cx="5049786" cy="2553422"/>
        </a:xfrm>
        <a:prstGeom prst="rect">
          <a:avLst/>
        </a:prstGeom>
      </xdr:spPr>
    </xdr:pic>
    <xdr:clientData/>
  </xdr:twoCellAnchor>
  <xdr:oneCellAnchor>
    <xdr:from>
      <xdr:col>8</xdr:col>
      <xdr:colOff>280147</xdr:colOff>
      <xdr:row>11</xdr:row>
      <xdr:rowOff>22411</xdr:rowOff>
    </xdr:from>
    <xdr:ext cx="954107" cy="292452"/>
    <xdr:sp macro="" textlink="">
      <xdr:nvSpPr>
        <xdr:cNvPr id="6" name="テキスト ボックス 5">
          <a:extLst>
            <a:ext uri="{FF2B5EF4-FFF2-40B4-BE49-F238E27FC236}">
              <a16:creationId xmlns:a16="http://schemas.microsoft.com/office/drawing/2014/main" id="{D0A31285-83CE-40A9-ABD2-C8EBD65D0618}"/>
            </a:ext>
          </a:extLst>
        </xdr:cNvPr>
        <xdr:cNvSpPr txBox="1"/>
      </xdr:nvSpPr>
      <xdr:spPr>
        <a:xfrm>
          <a:off x="2604247" y="3660961"/>
          <a:ext cx="954107" cy="29245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200"/>
            <a:t>【</a:t>
          </a:r>
          <a:r>
            <a:rPr kumimoji="1" lang="ja-JP" altLang="en-US" sz="1200"/>
            <a:t>起点坑口</a:t>
          </a:r>
          <a:r>
            <a:rPr kumimoji="1" lang="en-US" altLang="ja-JP" sz="1200"/>
            <a:t>】</a:t>
          </a:r>
          <a:endParaRPr kumimoji="1" lang="ja-JP" altLang="en-US" sz="1200"/>
        </a:p>
      </xdr:txBody>
    </xdr:sp>
    <xdr:clientData/>
  </xdr:oneCellAnchor>
  <xdr:oneCellAnchor>
    <xdr:from>
      <xdr:col>23</xdr:col>
      <xdr:colOff>219636</xdr:colOff>
      <xdr:row>10</xdr:row>
      <xdr:rowOff>443753</xdr:rowOff>
    </xdr:from>
    <xdr:ext cx="954107" cy="292452"/>
    <xdr:sp macro="" textlink="">
      <xdr:nvSpPr>
        <xdr:cNvPr id="7" name="テキスト ボックス 6">
          <a:extLst>
            <a:ext uri="{FF2B5EF4-FFF2-40B4-BE49-F238E27FC236}">
              <a16:creationId xmlns:a16="http://schemas.microsoft.com/office/drawing/2014/main" id="{1686189C-4903-49DA-820A-DE20CB938232}"/>
            </a:ext>
          </a:extLst>
        </xdr:cNvPr>
        <xdr:cNvSpPr txBox="1"/>
      </xdr:nvSpPr>
      <xdr:spPr>
        <a:xfrm>
          <a:off x="7258611" y="3634628"/>
          <a:ext cx="954107" cy="29245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200"/>
            <a:t>【</a:t>
          </a:r>
          <a:r>
            <a:rPr kumimoji="1" lang="ja-JP" altLang="en-US" sz="1200"/>
            <a:t>終点坑口</a:t>
          </a:r>
          <a:r>
            <a:rPr kumimoji="1" lang="en-US" altLang="ja-JP" sz="1200"/>
            <a:t>】</a:t>
          </a:r>
          <a:endParaRPr kumimoji="1" lang="ja-JP" altLang="en-US" sz="1200"/>
        </a:p>
      </xdr:txBody>
    </xdr:sp>
    <xdr:clientData/>
  </xdr:oneCellAnchor>
</xdr:wsDr>
</file>

<file path=xl/drawings/drawing5.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4" name="図 3">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1"/>
        <a:stretch>
          <a:fillRect/>
        </a:stretch>
      </xdr:blipFill>
      <xdr:spPr>
        <a:xfrm>
          <a:off x="626226" y="7070668"/>
          <a:ext cx="3124334" cy="530996"/>
        </a:xfrm>
        <a:prstGeom prst="rect">
          <a:avLst/>
        </a:prstGeom>
      </xdr:spPr>
    </xdr:pic>
    <xdr:clientData/>
  </xdr:twoCellAnchor>
  <xdr:twoCellAnchor editAs="oneCell">
    <xdr:from>
      <xdr:col>2</xdr:col>
      <xdr:colOff>95250</xdr:colOff>
      <xdr:row>11</xdr:row>
      <xdr:rowOff>95250</xdr:rowOff>
    </xdr:from>
    <xdr:to>
      <xdr:col>25</xdr:col>
      <xdr:colOff>79293</xdr:colOff>
      <xdr:row>27</xdr:row>
      <xdr:rowOff>165171</xdr:rowOff>
    </xdr:to>
    <xdr:pic>
      <xdr:nvPicPr>
        <xdr:cNvPr id="3" name="図 2">
          <a:extLst>
            <a:ext uri="{FF2B5EF4-FFF2-40B4-BE49-F238E27FC236}">
              <a16:creationId xmlns:a16="http://schemas.microsoft.com/office/drawing/2014/main" id="{09011A59-1261-4DEA-8E89-3F8342B18301}"/>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33425" y="2466975"/>
          <a:ext cx="11671218" cy="448952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9EFCF33C-D42F-43CE-BBB1-9955DC4D01B2}"/>
            </a:ext>
          </a:extLst>
        </xdr:cNvPr>
        <xdr:cNvPicPr>
          <a:picLocks noChangeAspect="1"/>
        </xdr:cNvPicPr>
      </xdr:nvPicPr>
      <xdr:blipFill>
        <a:blip xmlns:r="http://schemas.openxmlformats.org/officeDocument/2006/relationships" r:embed="rId1"/>
        <a:stretch>
          <a:fillRect/>
        </a:stretch>
      </xdr:blipFill>
      <xdr:spPr>
        <a:xfrm>
          <a:off x="671946" y="7064953"/>
          <a:ext cx="3349124" cy="536711"/>
        </a:xfrm>
        <a:prstGeom prst="rect">
          <a:avLst/>
        </a:prstGeom>
      </xdr:spPr>
    </xdr:pic>
    <xdr:clientData/>
  </xdr:twoCellAnchor>
  <xdr:twoCellAnchor editAs="oneCell">
    <xdr:from>
      <xdr:col>2</xdr:col>
      <xdr:colOff>95250</xdr:colOff>
      <xdr:row>11</xdr:row>
      <xdr:rowOff>95250</xdr:rowOff>
    </xdr:from>
    <xdr:to>
      <xdr:col>25</xdr:col>
      <xdr:colOff>79293</xdr:colOff>
      <xdr:row>27</xdr:row>
      <xdr:rowOff>165171</xdr:rowOff>
    </xdr:to>
    <xdr:pic>
      <xdr:nvPicPr>
        <xdr:cNvPr id="4" name="図 3">
          <a:extLst>
            <a:ext uri="{FF2B5EF4-FFF2-40B4-BE49-F238E27FC236}">
              <a16:creationId xmlns:a16="http://schemas.microsoft.com/office/drawing/2014/main" id="{D6E8FCC6-F065-45FA-8649-4F4122E3B531}"/>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33425" y="8524875"/>
          <a:ext cx="11671218" cy="4489521"/>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CD766D24-491F-48EB-AC6E-228B5376D1FF}"/>
            </a:ext>
          </a:extLst>
        </xdr:cNvPr>
        <xdr:cNvPicPr>
          <a:picLocks noChangeAspect="1"/>
        </xdr:cNvPicPr>
      </xdr:nvPicPr>
      <xdr:blipFill>
        <a:blip xmlns:r="http://schemas.openxmlformats.org/officeDocument/2006/relationships" r:embed="rId1"/>
        <a:stretch>
          <a:fillRect/>
        </a:stretch>
      </xdr:blipFill>
      <xdr:spPr>
        <a:xfrm>
          <a:off x="671946" y="7064953"/>
          <a:ext cx="3349124" cy="536711"/>
        </a:xfrm>
        <a:prstGeom prst="rect">
          <a:avLst/>
        </a:prstGeom>
      </xdr:spPr>
    </xdr:pic>
    <xdr:clientData/>
  </xdr:twoCellAnchor>
  <xdr:twoCellAnchor editAs="oneCell">
    <xdr:from>
      <xdr:col>2</xdr:col>
      <xdr:colOff>95250</xdr:colOff>
      <xdr:row>11</xdr:row>
      <xdr:rowOff>95250</xdr:rowOff>
    </xdr:from>
    <xdr:to>
      <xdr:col>25</xdr:col>
      <xdr:colOff>79293</xdr:colOff>
      <xdr:row>27</xdr:row>
      <xdr:rowOff>165171</xdr:rowOff>
    </xdr:to>
    <xdr:pic>
      <xdr:nvPicPr>
        <xdr:cNvPr id="4" name="図 3">
          <a:extLst>
            <a:ext uri="{FF2B5EF4-FFF2-40B4-BE49-F238E27FC236}">
              <a16:creationId xmlns:a16="http://schemas.microsoft.com/office/drawing/2014/main" id="{8C2473F7-CA7F-4042-B1F4-7C7A69F81309}"/>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33425" y="14582775"/>
          <a:ext cx="11671218" cy="4489521"/>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1250FC9E-8642-442C-810F-776248B5FA58}"/>
            </a:ext>
          </a:extLst>
        </xdr:cNvPr>
        <xdr:cNvPicPr>
          <a:picLocks noChangeAspect="1"/>
        </xdr:cNvPicPr>
      </xdr:nvPicPr>
      <xdr:blipFill>
        <a:blip xmlns:r="http://schemas.openxmlformats.org/officeDocument/2006/relationships" r:embed="rId1"/>
        <a:stretch>
          <a:fillRect/>
        </a:stretch>
      </xdr:blipFill>
      <xdr:spPr>
        <a:xfrm>
          <a:off x="671946" y="7064953"/>
          <a:ext cx="3349124" cy="536711"/>
        </a:xfrm>
        <a:prstGeom prst="rect">
          <a:avLst/>
        </a:prstGeom>
      </xdr:spPr>
    </xdr:pic>
    <xdr:clientData/>
  </xdr:twoCellAnchor>
  <xdr:twoCellAnchor editAs="oneCell">
    <xdr:from>
      <xdr:col>2</xdr:col>
      <xdr:colOff>95250</xdr:colOff>
      <xdr:row>11</xdr:row>
      <xdr:rowOff>95250</xdr:rowOff>
    </xdr:from>
    <xdr:to>
      <xdr:col>25</xdr:col>
      <xdr:colOff>79293</xdr:colOff>
      <xdr:row>27</xdr:row>
      <xdr:rowOff>165171</xdr:rowOff>
    </xdr:to>
    <xdr:pic>
      <xdr:nvPicPr>
        <xdr:cNvPr id="4" name="図 3">
          <a:extLst>
            <a:ext uri="{FF2B5EF4-FFF2-40B4-BE49-F238E27FC236}">
              <a16:creationId xmlns:a16="http://schemas.microsoft.com/office/drawing/2014/main" id="{DBD0F4A5-405B-4991-83F4-7A1AF474383A}"/>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33425" y="20640675"/>
          <a:ext cx="11671218" cy="4489521"/>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C8323476-AC90-4672-AF67-04D8814B2D10}"/>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06485E61-0BC4-4EF9-A1DB-60EE7655519C}"/>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FBCB1677-909C-4BAD-BBB4-A9D79BBA887C}"/>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95C953BF-D81A-43FD-A455-16FE4AB393F4}"/>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7B93D93F-C240-4498-AFA4-69863F33509E}"/>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29BA95B4-2022-470A-ACBB-4CCAA8F1BFC8}"/>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980DEF09-314A-42C9-B8B8-36B50DAC202E}"/>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7C4E01E5-5945-4813-B8BD-7F32E504BB7B}"/>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C18CF82D-CBC5-46F9-96A4-36B3996E871E}"/>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7E6D7DA6-D9A9-4DE9-9570-4E954B82F58D}"/>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A44EEBA4-C564-4973-84E1-EFDD52ACEA3B}"/>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F4C75D39-6DFA-44E1-9FCF-9948EEE49983}"/>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CD66FB4B-C42F-440A-9AC2-07F855A45102}"/>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DBE59C41-C4D1-46F4-885D-D3FFE59C0956}"/>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77F27E1B-0ED9-4E64-BEDC-DE66A10B1E4D}"/>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0EE7C86C-E8B3-4AF4-9F95-504760243F61}"/>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D331D197-97A2-49A6-8535-F8B3A743B9EC}"/>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C11A2BC9-FD89-46A6-912A-0CE2C175D701}"/>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211CD7EC-4179-48FF-95FC-282F679760DC}"/>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95991BCE-1027-4A74-BE8E-0758F2BD5175}"/>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500FD2A3-A828-4768-9779-1C19D32EA8EA}"/>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9D058A48-1C8D-437A-A503-387AEAAD936C}"/>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629A17B7-5FFD-4AC7-9A19-D20B92E61664}"/>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B64B1F14-C266-4462-905B-2EF7281C04F1}"/>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55B97191-B469-4078-ADBB-5B04EF5C8023}"/>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9DED35FB-9446-4F19-8E96-AF68E08A88E9}"/>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58246038-1C01-415E-8D73-2ECC55A3FF5C}"/>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2F7EBBF7-62BE-4C28-80D2-DC534AD2CCD6}"/>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50A9A1C3-4A9E-45A6-B062-D7015680DBAC}"/>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BFE8B476-FD85-4D9B-A346-A3EB8C8C65A8}"/>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F173BD08-4AC1-4FCF-87C6-CBADD48294D0}"/>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0D135380-E0F6-4BB7-AD81-63D779C352CC}"/>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18A68D77-A60C-429F-B2AE-5075566E8B2A}"/>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425C25C6-3536-4336-8379-95EEECB424D7}"/>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8EDACE89-14AD-4A8A-BFD4-EE0BB100FD53}"/>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F7FAAE98-6D09-47D7-8226-8C825689718E}"/>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474137FF-DF86-4491-8B38-4BC378C28EFD}"/>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6067DBA9-5F8C-441C-9A71-ABB6A21D32DF}"/>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D6FA7C06-F692-42F7-965C-2BA756EB539E}"/>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3EB4CB39-7019-4D6E-BB54-33E1E6371D02}"/>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80B96DF6-8502-406E-8170-A85A83041014}"/>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9FD1AFCD-3F65-4867-848E-5BA786E1F655}"/>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6115AAC1-3F46-48F9-B962-F4210941B655}"/>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7157CE4A-3B21-4BB0-BE03-6EAEF6883E6D}"/>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AA1EAA53-D7E8-4005-B65E-DBEC8E6EDC96}"/>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D1A55219-0EC5-4F28-AE11-485A3FAFC5EA}"/>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EFB4B238-6FD0-42FC-B108-AF85F895BBD3}"/>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43D5D9E9-273D-4557-9D8B-11CA30898D9C}"/>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4A748A11-89D7-4CE0-BF4D-CF01E7543BE4}"/>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DAF94D26-896D-4AB0-9478-8A44B51F77DD}"/>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DA59D20C-FE4D-4360-95F4-3ED9AC5A23C9}"/>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56CBA3CA-1081-437C-8CE3-88C06847D897}"/>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A5AF3F1E-4021-483A-A156-6C678C5AA06D}"/>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D232674F-19BC-425F-B7E4-E6505B7D3592}"/>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221EE794-F932-491E-9C9B-5355003AD045}"/>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D808FDCB-8727-44A1-8295-F05ADDDF222F}"/>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23F6FA3B-D7CF-4781-AA10-458F1B0C6D9E}"/>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F3AE47D5-A8C2-443E-A5A0-340CB6496303}"/>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ADA55363-F362-4E95-8564-DF4834921B50}"/>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0CEFEF23-5C9E-45A1-9BE0-E955327CE654}"/>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45AB73D6-75D0-4ECF-9727-3184758F7CBF}"/>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35FF065E-E402-48E2-BB33-52AE07AC0D4D}"/>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011B26B0-D471-488B-9661-6A9C11B1383D}"/>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2</xdr:col>
      <xdr:colOff>60325</xdr:colOff>
      <xdr:row>8</xdr:row>
      <xdr:rowOff>22225</xdr:rowOff>
    </xdr:from>
    <xdr:to>
      <xdr:col>8</xdr:col>
      <xdr:colOff>53975</xdr:colOff>
      <xdr:row>20</xdr:row>
      <xdr:rowOff>149225</xdr:rowOff>
    </xdr:to>
    <xdr:pic>
      <xdr:nvPicPr>
        <xdr:cNvPr id="2" name="図 1">
          <a:extLst>
            <a:ext uri="{FF2B5EF4-FFF2-40B4-BE49-F238E27FC236}">
              <a16:creationId xmlns:a16="http://schemas.microsoft.com/office/drawing/2014/main" id="{B056FF20-706C-4D2D-9E95-EA13C634569A}"/>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55700" y="1755775"/>
          <a:ext cx="2908300" cy="218440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2</xdr:col>
      <xdr:colOff>95250</xdr:colOff>
      <xdr:row>6</xdr:row>
      <xdr:rowOff>95250</xdr:rowOff>
    </xdr:from>
    <xdr:to>
      <xdr:col>34</xdr:col>
      <xdr:colOff>259385</xdr:colOff>
      <xdr:row>16</xdr:row>
      <xdr:rowOff>268361</xdr:rowOff>
    </xdr:to>
    <xdr:pic>
      <xdr:nvPicPr>
        <xdr:cNvPr id="2" name="図 1">
          <a:extLst>
            <a:ext uri="{FF2B5EF4-FFF2-40B4-BE49-F238E27FC236}">
              <a16:creationId xmlns:a16="http://schemas.microsoft.com/office/drawing/2014/main" id="{AE2C3AEC-A0DA-48CE-802D-F47D8C691A8A}"/>
            </a:ext>
          </a:extLst>
        </xdr:cNvPr>
        <xdr:cNvPicPr>
          <a:picLocks/>
        </xdr:cNvPicPr>
      </xdr:nvPicPr>
      <xdr:blipFill>
        <a:blip xmlns:r="http://schemas.openxmlformats.org/officeDocument/2006/relationships" r:embed="rId1"/>
        <a:stretch>
          <a:fillRect/>
        </a:stretch>
      </xdr:blipFill>
      <xdr:spPr>
        <a:xfrm>
          <a:off x="466725" y="1495425"/>
          <a:ext cx="10222535" cy="4649861"/>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2</xdr:col>
      <xdr:colOff>95250</xdr:colOff>
      <xdr:row>6</xdr:row>
      <xdr:rowOff>95250</xdr:rowOff>
    </xdr:from>
    <xdr:to>
      <xdr:col>34</xdr:col>
      <xdr:colOff>259385</xdr:colOff>
      <xdr:row>16</xdr:row>
      <xdr:rowOff>268361</xdr:rowOff>
    </xdr:to>
    <xdr:pic>
      <xdr:nvPicPr>
        <xdr:cNvPr id="2" name="図 1">
          <a:extLst>
            <a:ext uri="{FF2B5EF4-FFF2-40B4-BE49-F238E27FC236}">
              <a16:creationId xmlns:a16="http://schemas.microsoft.com/office/drawing/2014/main" id="{D9DC0E67-BDD0-4863-9423-F3AF936B972D}"/>
            </a:ext>
          </a:extLst>
        </xdr:cNvPr>
        <xdr:cNvPicPr>
          <a:picLocks/>
        </xdr:cNvPicPr>
      </xdr:nvPicPr>
      <xdr:blipFill>
        <a:blip xmlns:r="http://schemas.openxmlformats.org/officeDocument/2006/relationships" r:embed="rId1"/>
        <a:stretch>
          <a:fillRect/>
        </a:stretch>
      </xdr:blipFill>
      <xdr:spPr>
        <a:xfrm>
          <a:off x="466725" y="7496175"/>
          <a:ext cx="10222535" cy="4649861"/>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2</xdr:col>
      <xdr:colOff>95250</xdr:colOff>
      <xdr:row>6</xdr:row>
      <xdr:rowOff>95250</xdr:rowOff>
    </xdr:from>
    <xdr:to>
      <xdr:col>34</xdr:col>
      <xdr:colOff>259385</xdr:colOff>
      <xdr:row>16</xdr:row>
      <xdr:rowOff>268361</xdr:rowOff>
    </xdr:to>
    <xdr:pic>
      <xdr:nvPicPr>
        <xdr:cNvPr id="2" name="図 1">
          <a:extLst>
            <a:ext uri="{FF2B5EF4-FFF2-40B4-BE49-F238E27FC236}">
              <a16:creationId xmlns:a16="http://schemas.microsoft.com/office/drawing/2014/main" id="{FBE33B81-3D0E-47FC-AEE0-EA01DF737AD9}"/>
            </a:ext>
          </a:extLst>
        </xdr:cNvPr>
        <xdr:cNvPicPr>
          <a:picLocks/>
        </xdr:cNvPicPr>
      </xdr:nvPicPr>
      <xdr:blipFill>
        <a:blip xmlns:r="http://schemas.openxmlformats.org/officeDocument/2006/relationships" r:embed="rId1"/>
        <a:stretch>
          <a:fillRect/>
        </a:stretch>
      </xdr:blipFill>
      <xdr:spPr>
        <a:xfrm>
          <a:off x="457200" y="1495425"/>
          <a:ext cx="10222535" cy="4649861"/>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2</xdr:col>
      <xdr:colOff>95250</xdr:colOff>
      <xdr:row>6</xdr:row>
      <xdr:rowOff>95250</xdr:rowOff>
    </xdr:from>
    <xdr:to>
      <xdr:col>34</xdr:col>
      <xdr:colOff>259385</xdr:colOff>
      <xdr:row>16</xdr:row>
      <xdr:rowOff>268361</xdr:rowOff>
    </xdr:to>
    <xdr:pic>
      <xdr:nvPicPr>
        <xdr:cNvPr id="3" name="図 2">
          <a:extLst>
            <a:ext uri="{FF2B5EF4-FFF2-40B4-BE49-F238E27FC236}">
              <a16:creationId xmlns:a16="http://schemas.microsoft.com/office/drawing/2014/main" id="{C62B1238-F952-40B2-84CF-8A0300F8D675}"/>
            </a:ext>
          </a:extLst>
        </xdr:cNvPr>
        <xdr:cNvPicPr>
          <a:picLocks/>
        </xdr:cNvPicPr>
      </xdr:nvPicPr>
      <xdr:blipFill>
        <a:blip xmlns:r="http://schemas.openxmlformats.org/officeDocument/2006/relationships" r:embed="rId1"/>
        <a:stretch>
          <a:fillRect/>
        </a:stretch>
      </xdr:blipFill>
      <xdr:spPr>
        <a:xfrm>
          <a:off x="466725" y="19497675"/>
          <a:ext cx="10222535" cy="4649861"/>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2</xdr:col>
      <xdr:colOff>95250</xdr:colOff>
      <xdr:row>5</xdr:row>
      <xdr:rowOff>95250</xdr:rowOff>
    </xdr:from>
    <xdr:to>
      <xdr:col>34</xdr:col>
      <xdr:colOff>259385</xdr:colOff>
      <xdr:row>15</xdr:row>
      <xdr:rowOff>382661</xdr:rowOff>
    </xdr:to>
    <xdr:pic>
      <xdr:nvPicPr>
        <xdr:cNvPr id="3" name="図 2">
          <a:extLst>
            <a:ext uri="{FF2B5EF4-FFF2-40B4-BE49-F238E27FC236}">
              <a16:creationId xmlns:a16="http://schemas.microsoft.com/office/drawing/2014/main" id="{E3A4FA26-2799-45D2-9557-EB9B32F30D4E}"/>
            </a:ext>
          </a:extLst>
        </xdr:cNvPr>
        <xdr:cNvPicPr>
          <a:picLocks/>
        </xdr:cNvPicPr>
      </xdr:nvPicPr>
      <xdr:blipFill>
        <a:blip xmlns:r="http://schemas.openxmlformats.org/officeDocument/2006/relationships" r:embed="rId1"/>
        <a:stretch>
          <a:fillRect/>
        </a:stretch>
      </xdr:blipFill>
      <xdr:spPr>
        <a:xfrm>
          <a:off x="466725" y="1162050"/>
          <a:ext cx="10222535" cy="4649861"/>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2</xdr:col>
      <xdr:colOff>95250</xdr:colOff>
      <xdr:row>5</xdr:row>
      <xdr:rowOff>95250</xdr:rowOff>
    </xdr:from>
    <xdr:to>
      <xdr:col>34</xdr:col>
      <xdr:colOff>259385</xdr:colOff>
      <xdr:row>15</xdr:row>
      <xdr:rowOff>382661</xdr:rowOff>
    </xdr:to>
    <xdr:pic>
      <xdr:nvPicPr>
        <xdr:cNvPr id="2" name="図 1">
          <a:extLst>
            <a:ext uri="{FF2B5EF4-FFF2-40B4-BE49-F238E27FC236}">
              <a16:creationId xmlns:a16="http://schemas.microsoft.com/office/drawing/2014/main" id="{83A905D0-63D3-47DC-AC6C-9BB5CC408F2C}"/>
            </a:ext>
          </a:extLst>
        </xdr:cNvPr>
        <xdr:cNvPicPr>
          <a:picLocks/>
        </xdr:cNvPicPr>
      </xdr:nvPicPr>
      <xdr:blipFill>
        <a:blip xmlns:r="http://schemas.openxmlformats.org/officeDocument/2006/relationships" r:embed="rId1"/>
        <a:stretch>
          <a:fillRect/>
        </a:stretch>
      </xdr:blipFill>
      <xdr:spPr>
        <a:xfrm>
          <a:off x="466725" y="7258050"/>
          <a:ext cx="10222535" cy="4649861"/>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7660D248-B8C1-40B1-8E62-4CBDD29EF407}"/>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8406" y="1219154"/>
          <a:ext cx="2254088" cy="5772242"/>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34513A1E-9164-44A3-87B9-DD3DE911841D}"/>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8406" y="1219154"/>
          <a:ext cx="2254088" cy="5772242"/>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CD5D8CFD-CBC8-4B1B-94DD-9216220F8157}"/>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8406" y="1219154"/>
          <a:ext cx="2254088" cy="5772242"/>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9CA9122E-6A45-4A9B-AD73-35A8F29BCBED}"/>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8406" y="1219154"/>
          <a:ext cx="2254088" cy="5772242"/>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3433901A-CEBC-48B9-9C4B-F97F0E16F4D6}"/>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8406" y="1219154"/>
          <a:ext cx="2254088" cy="5772242"/>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C7818416-E438-47AD-BBD8-F3EF48C25667}"/>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8406" y="1219154"/>
          <a:ext cx="2254088" cy="5772242"/>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9F2AA2C9-6B2E-4759-B700-1408E7B2FCFF}"/>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8406" y="1219154"/>
          <a:ext cx="2254088" cy="5772242"/>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BED539FE-E051-42C2-9024-C7B38AF2B15F}"/>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8406" y="1219154"/>
          <a:ext cx="2254088" cy="5772242"/>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5C3A42F4-06C2-43BA-A4F6-4C671F219B74}"/>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8406" y="1219154"/>
          <a:ext cx="2254088" cy="5772242"/>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C5D36BD2-0514-4C6F-8E6C-709835F57562}"/>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8406" y="1219154"/>
          <a:ext cx="2254088" cy="5772242"/>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115059B3-AE1F-4B2F-A26B-04A3E4EE62F1}"/>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8406" y="1219154"/>
          <a:ext cx="2254088" cy="5772242"/>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793C5D4F-6426-4F8C-8B7C-AE7210C6A604}"/>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8406" y="1219154"/>
          <a:ext cx="2254088" cy="5772242"/>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16ED453D-621E-45A2-B19B-5D23B7FD8177}"/>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8406" y="1219154"/>
          <a:ext cx="2254088" cy="5772242"/>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543EC34E-E88E-414C-B385-BBFC2C998C13}"/>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8406" y="1219154"/>
          <a:ext cx="2254088" cy="5772242"/>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556E11CA-71E5-4873-9C94-74DC6DAFC473}"/>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8406" y="1219154"/>
          <a:ext cx="2254088" cy="5772242"/>
        </a:xfrm>
        <a:prstGeom prst="rect">
          <a:avLst/>
        </a:prstGeom>
      </xdr:spPr>
    </xdr:pic>
    <xdr:clientData/>
  </xdr:twoCellAnchor>
</xdr:wsDr>
</file>

<file path=xl/drawings/drawing47.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1E965B93-16A7-45F5-A508-87D0CF182B3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8406" y="1219154"/>
          <a:ext cx="2254088" cy="5772242"/>
        </a:xfrm>
        <a:prstGeom prst="rect">
          <a:avLst/>
        </a:prstGeom>
      </xdr:spPr>
    </xdr:pic>
    <xdr:clientData/>
  </xdr:twoCellAnchor>
</xdr:wsDr>
</file>

<file path=xl/drawings/drawing48.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6D23DE1D-5766-4BC8-99CD-72CC7FE893A8}"/>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8406" y="1219154"/>
          <a:ext cx="2254088" cy="5772242"/>
        </a:xfrm>
        <a:prstGeom prst="rect">
          <a:avLst/>
        </a:prstGeom>
      </xdr:spPr>
    </xdr:pic>
    <xdr:clientData/>
  </xdr:twoCellAnchor>
</xdr:wsDr>
</file>

<file path=xl/drawings/drawing49.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69219BEE-42CC-4BF6-A3EF-C8D105EDD9E1}"/>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8406" y="1219154"/>
          <a:ext cx="2254088" cy="5772242"/>
        </a:xfrm>
        <a:prstGeom prst="rect">
          <a:avLst/>
        </a:prstGeom>
      </xdr:spPr>
    </xdr:pic>
    <xdr:clientData/>
  </xdr:twoCellAnchor>
</xdr:wsDr>
</file>

<file path=xl/drawings/drawing50.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1155708B-6C9C-4109-A58D-16813A6903F7}"/>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8406" y="1219154"/>
          <a:ext cx="2254088" cy="5772242"/>
        </a:xfrm>
        <a:prstGeom prst="rect">
          <a:avLst/>
        </a:prstGeom>
      </xdr:spPr>
    </xdr:pic>
    <xdr:clientData/>
  </xdr:twoCellAnchor>
</xdr:wsDr>
</file>

<file path=xl/drawings/drawing51.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093B50C9-6E82-4FC0-B318-6A2F25FFD5E6}"/>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8406" y="1219154"/>
          <a:ext cx="2254088" cy="5772242"/>
        </a:xfrm>
        <a:prstGeom prst="rect">
          <a:avLst/>
        </a:prstGeom>
      </xdr:spPr>
    </xdr:pic>
    <xdr:clientData/>
  </xdr:twoCellAnchor>
</xdr:wsDr>
</file>

<file path=xl/drawings/drawing52.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D0395B4C-3DFA-49A2-A2FB-066B40B80BF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8406" y="1219154"/>
          <a:ext cx="2254088" cy="5772242"/>
        </a:xfrm>
        <a:prstGeom prst="rect">
          <a:avLst/>
        </a:prstGeom>
      </xdr:spPr>
    </xdr:pic>
    <xdr:clientData/>
  </xdr:twoCellAnchor>
</xdr:wsDr>
</file>

<file path=xl/drawings/drawing53.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74BA2F58-0568-480B-A777-035289F2EFC7}"/>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8406" y="1219154"/>
          <a:ext cx="2254088" cy="5772242"/>
        </a:xfrm>
        <a:prstGeom prst="rect">
          <a:avLst/>
        </a:prstGeom>
      </xdr:spPr>
    </xdr:pic>
    <xdr:clientData/>
  </xdr:twoCellAnchor>
</xdr:wsDr>
</file>

<file path=xl/drawings/drawing54.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C27D9B27-0EDA-4B68-9025-77E206C958C2}"/>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8406" y="1219154"/>
          <a:ext cx="2254088" cy="5772242"/>
        </a:xfrm>
        <a:prstGeom prst="rect">
          <a:avLst/>
        </a:prstGeom>
      </xdr:spPr>
    </xdr:pic>
    <xdr:clientData/>
  </xdr:twoCellAnchor>
</xdr:wsDr>
</file>

<file path=xl/drawings/drawing55.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A898BDEB-D551-4308-857A-DCDD44A75233}"/>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8406" y="1219154"/>
          <a:ext cx="2254088" cy="5772242"/>
        </a:xfrm>
        <a:prstGeom prst="rect">
          <a:avLst/>
        </a:prstGeom>
      </xdr:spPr>
    </xdr:pic>
    <xdr:clientData/>
  </xdr:twoCellAnchor>
</xdr:wsDr>
</file>

<file path=xl/drawings/drawing56.xml><?xml version="1.0" encoding="utf-8"?>
<xdr:wsDr xmlns:xdr="http://schemas.openxmlformats.org/drawingml/2006/spreadsheetDrawing" xmlns:a="http://schemas.openxmlformats.org/drawingml/2006/main">
  <xdr:twoCellAnchor>
    <xdr:from>
      <xdr:col>1</xdr:col>
      <xdr:colOff>1381208</xdr:colOff>
      <xdr:row>14</xdr:row>
      <xdr:rowOff>150741</xdr:rowOff>
    </xdr:from>
    <xdr:to>
      <xdr:col>3</xdr:col>
      <xdr:colOff>4970</xdr:colOff>
      <xdr:row>28</xdr:row>
      <xdr:rowOff>168963</xdr:rowOff>
    </xdr:to>
    <xdr:sp macro="" textlink="">
      <xdr:nvSpPr>
        <xdr:cNvPr id="2" name="正方形/長方形 1">
          <a:extLst>
            <a:ext uri="{FF2B5EF4-FFF2-40B4-BE49-F238E27FC236}">
              <a16:creationId xmlns:a16="http://schemas.microsoft.com/office/drawing/2014/main" id="{00000000-0008-0000-1100-000002000000}"/>
            </a:ext>
          </a:extLst>
        </xdr:cNvPr>
        <xdr:cNvSpPr/>
      </xdr:nvSpPr>
      <xdr:spPr>
        <a:xfrm>
          <a:off x="2068665" y="2635524"/>
          <a:ext cx="1738022" cy="245330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1115889</xdr:colOff>
      <xdr:row>19</xdr:row>
      <xdr:rowOff>66099</xdr:rowOff>
    </xdr:from>
    <xdr:ext cx="475348" cy="275717"/>
    <xdr:sp macro="" textlink="">
      <xdr:nvSpPr>
        <xdr:cNvPr id="8" name="テキスト ボックス 7">
          <a:extLst>
            <a:ext uri="{FF2B5EF4-FFF2-40B4-BE49-F238E27FC236}">
              <a16:creationId xmlns:a16="http://schemas.microsoft.com/office/drawing/2014/main" id="{00000000-0008-0000-1100-000008000000}"/>
            </a:ext>
          </a:extLst>
        </xdr:cNvPr>
        <xdr:cNvSpPr txBox="1"/>
      </xdr:nvSpPr>
      <xdr:spPr>
        <a:xfrm>
          <a:off x="3177771" y="3349423"/>
          <a:ext cx="475348"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覆工</a:t>
          </a:r>
          <a:endParaRPr kumimoji="1" lang="en-US" altLang="ja-JP" sz="1100" b="1">
            <a:solidFill>
              <a:srgbClr val="FF0000"/>
            </a:solidFill>
          </a:endParaRPr>
        </a:p>
      </xdr:txBody>
    </xdr:sp>
    <xdr:clientData/>
  </xdr:oneCellAnchor>
  <xdr:twoCellAnchor>
    <xdr:from>
      <xdr:col>2</xdr:col>
      <xdr:colOff>2422</xdr:colOff>
      <xdr:row>51</xdr:row>
      <xdr:rowOff>16692</xdr:rowOff>
    </xdr:from>
    <xdr:to>
      <xdr:col>3</xdr:col>
      <xdr:colOff>10705</xdr:colOff>
      <xdr:row>54</xdr:row>
      <xdr:rowOff>3440</xdr:rowOff>
    </xdr:to>
    <xdr:sp macro="" textlink="">
      <xdr:nvSpPr>
        <xdr:cNvPr id="20" name="正方形/長方形 19">
          <a:extLst>
            <a:ext uri="{FF2B5EF4-FFF2-40B4-BE49-F238E27FC236}">
              <a16:creationId xmlns:a16="http://schemas.microsoft.com/office/drawing/2014/main" id="{00000000-0008-0000-1100-000014000000}"/>
            </a:ext>
          </a:extLst>
        </xdr:cNvPr>
        <xdr:cNvSpPr/>
      </xdr:nvSpPr>
      <xdr:spPr>
        <a:xfrm>
          <a:off x="2069347" y="8855892"/>
          <a:ext cx="1741833" cy="51062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2</xdr:col>
      <xdr:colOff>10704</xdr:colOff>
      <xdr:row>54</xdr:row>
      <xdr:rowOff>159444</xdr:rowOff>
    </xdr:from>
    <xdr:to>
      <xdr:col>3</xdr:col>
      <xdr:colOff>18987</xdr:colOff>
      <xdr:row>60</xdr:row>
      <xdr:rowOff>17930</xdr:rowOff>
    </xdr:to>
    <xdr:sp macro="" textlink="">
      <xdr:nvSpPr>
        <xdr:cNvPr id="21" name="正方形/長方形 20">
          <a:extLst>
            <a:ext uri="{FF2B5EF4-FFF2-40B4-BE49-F238E27FC236}">
              <a16:creationId xmlns:a16="http://schemas.microsoft.com/office/drawing/2014/main" id="{00000000-0008-0000-1100-000015000000}"/>
            </a:ext>
          </a:extLst>
        </xdr:cNvPr>
        <xdr:cNvSpPr/>
      </xdr:nvSpPr>
      <xdr:spPr>
        <a:xfrm>
          <a:off x="1866398" y="9276550"/>
          <a:ext cx="1568142" cy="88046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61</xdr:row>
      <xdr:rowOff>320</xdr:rowOff>
    </xdr:from>
    <xdr:to>
      <xdr:col>3</xdr:col>
      <xdr:colOff>18987</xdr:colOff>
      <xdr:row>77</xdr:row>
      <xdr:rowOff>0</xdr:rowOff>
    </xdr:to>
    <xdr:sp macro="" textlink="">
      <xdr:nvSpPr>
        <xdr:cNvPr id="22" name="正方形/長方形 21">
          <a:extLst>
            <a:ext uri="{FF2B5EF4-FFF2-40B4-BE49-F238E27FC236}">
              <a16:creationId xmlns:a16="http://schemas.microsoft.com/office/drawing/2014/main" id="{00000000-0008-0000-1100-000016000000}"/>
            </a:ext>
          </a:extLst>
        </xdr:cNvPr>
        <xdr:cNvSpPr/>
      </xdr:nvSpPr>
      <xdr:spPr>
        <a:xfrm>
          <a:off x="2072586" y="10365761"/>
          <a:ext cx="1745195" cy="268909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1179</xdr:colOff>
      <xdr:row>77</xdr:row>
      <xdr:rowOff>151839</xdr:rowOff>
    </xdr:from>
    <xdr:to>
      <xdr:col>3</xdr:col>
      <xdr:colOff>9462</xdr:colOff>
      <xdr:row>82</xdr:row>
      <xdr:rowOff>170888</xdr:rowOff>
    </xdr:to>
    <xdr:sp macro="" textlink="">
      <xdr:nvSpPr>
        <xdr:cNvPr id="23" name="正方形/長方形 22">
          <a:extLst>
            <a:ext uri="{FF2B5EF4-FFF2-40B4-BE49-F238E27FC236}">
              <a16:creationId xmlns:a16="http://schemas.microsoft.com/office/drawing/2014/main" id="{00000000-0008-0000-1100-000017000000}"/>
            </a:ext>
          </a:extLst>
        </xdr:cNvPr>
        <xdr:cNvSpPr/>
      </xdr:nvSpPr>
      <xdr:spPr>
        <a:xfrm>
          <a:off x="2068104" y="13448739"/>
          <a:ext cx="1741833" cy="87629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1378064</xdr:colOff>
      <xdr:row>33</xdr:row>
      <xdr:rowOff>0</xdr:rowOff>
    </xdr:from>
    <xdr:to>
      <xdr:col>2</xdr:col>
      <xdr:colOff>1727336</xdr:colOff>
      <xdr:row>34</xdr:row>
      <xdr:rowOff>150745</xdr:rowOff>
    </xdr:to>
    <xdr:sp macro="" textlink="">
      <xdr:nvSpPr>
        <xdr:cNvPr id="24" name="正方形/長方形 23">
          <a:extLst>
            <a:ext uri="{FF2B5EF4-FFF2-40B4-BE49-F238E27FC236}">
              <a16:creationId xmlns:a16="http://schemas.microsoft.com/office/drawing/2014/main" id="{00000000-0008-0000-1100-000018000000}"/>
            </a:ext>
          </a:extLst>
        </xdr:cNvPr>
        <xdr:cNvSpPr/>
      </xdr:nvSpPr>
      <xdr:spPr>
        <a:xfrm>
          <a:off x="2063864" y="5734050"/>
          <a:ext cx="1730397" cy="3221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1365389</xdr:colOff>
      <xdr:row>36</xdr:row>
      <xdr:rowOff>2485</xdr:rowOff>
    </xdr:from>
    <xdr:to>
      <xdr:col>2</xdr:col>
      <xdr:colOff>1726097</xdr:colOff>
      <xdr:row>39</xdr:row>
      <xdr:rowOff>10767</xdr:rowOff>
    </xdr:to>
    <xdr:sp macro="" textlink="">
      <xdr:nvSpPr>
        <xdr:cNvPr id="25" name="正方形/長方形 24">
          <a:extLst>
            <a:ext uri="{FF2B5EF4-FFF2-40B4-BE49-F238E27FC236}">
              <a16:creationId xmlns:a16="http://schemas.microsoft.com/office/drawing/2014/main" id="{00000000-0008-0000-1100-000019000000}"/>
            </a:ext>
          </a:extLst>
        </xdr:cNvPr>
        <xdr:cNvSpPr/>
      </xdr:nvSpPr>
      <xdr:spPr>
        <a:xfrm>
          <a:off x="2051189" y="6250885"/>
          <a:ext cx="1741833" cy="52263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12838</xdr:colOff>
      <xdr:row>40</xdr:row>
      <xdr:rowOff>8281</xdr:rowOff>
    </xdr:from>
    <xdr:to>
      <xdr:col>3</xdr:col>
      <xdr:colOff>21121</xdr:colOff>
      <xdr:row>45</xdr:row>
      <xdr:rowOff>38100</xdr:rowOff>
    </xdr:to>
    <xdr:sp macro="" textlink="">
      <xdr:nvSpPr>
        <xdr:cNvPr id="26" name="正方形/長方形 25">
          <a:extLst>
            <a:ext uri="{FF2B5EF4-FFF2-40B4-BE49-F238E27FC236}">
              <a16:creationId xmlns:a16="http://schemas.microsoft.com/office/drawing/2014/main" id="{00000000-0008-0000-1100-00001A000000}"/>
            </a:ext>
          </a:extLst>
        </xdr:cNvPr>
        <xdr:cNvSpPr/>
      </xdr:nvSpPr>
      <xdr:spPr>
        <a:xfrm>
          <a:off x="2079763" y="6942481"/>
          <a:ext cx="1741833" cy="88706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1378641</xdr:colOff>
      <xdr:row>46</xdr:row>
      <xdr:rowOff>0</xdr:rowOff>
    </xdr:from>
    <xdr:to>
      <xdr:col>3</xdr:col>
      <xdr:colOff>5799</xdr:colOff>
      <xdr:row>47</xdr:row>
      <xdr:rowOff>0</xdr:rowOff>
    </xdr:to>
    <xdr:sp macro="" textlink="">
      <xdr:nvSpPr>
        <xdr:cNvPr id="27" name="正方形/長方形 26">
          <a:extLst>
            <a:ext uri="{FF2B5EF4-FFF2-40B4-BE49-F238E27FC236}">
              <a16:creationId xmlns:a16="http://schemas.microsoft.com/office/drawing/2014/main" id="{00000000-0008-0000-1100-00001B000000}"/>
            </a:ext>
          </a:extLst>
        </xdr:cNvPr>
        <xdr:cNvSpPr/>
      </xdr:nvSpPr>
      <xdr:spPr>
        <a:xfrm>
          <a:off x="2064441" y="7962900"/>
          <a:ext cx="1741833" cy="1905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1072183</xdr:colOff>
      <xdr:row>33</xdr:row>
      <xdr:rowOff>31887</xdr:rowOff>
    </xdr:from>
    <xdr:ext cx="609590" cy="275717"/>
    <xdr:sp macro="" textlink="">
      <xdr:nvSpPr>
        <xdr:cNvPr id="28" name="テキスト ボックス 27">
          <a:extLst>
            <a:ext uri="{FF2B5EF4-FFF2-40B4-BE49-F238E27FC236}">
              <a16:creationId xmlns:a16="http://schemas.microsoft.com/office/drawing/2014/main" id="{00000000-0008-0000-1100-00001C000000}"/>
            </a:ext>
          </a:extLst>
        </xdr:cNvPr>
        <xdr:cNvSpPr txBox="1"/>
      </xdr:nvSpPr>
      <xdr:spPr>
        <a:xfrm>
          <a:off x="3139108" y="5765937"/>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内装板</a:t>
          </a:r>
        </a:p>
      </xdr:txBody>
    </xdr:sp>
    <xdr:clientData/>
  </xdr:oneCellAnchor>
  <xdr:oneCellAnchor>
    <xdr:from>
      <xdr:col>2</xdr:col>
      <xdr:colOff>1104485</xdr:colOff>
      <xdr:row>42</xdr:row>
      <xdr:rowOff>25262</xdr:rowOff>
    </xdr:from>
    <xdr:ext cx="467949" cy="275717"/>
    <xdr:sp macro="" textlink="">
      <xdr:nvSpPr>
        <xdr:cNvPr id="29" name="テキスト ボックス 28">
          <a:extLst>
            <a:ext uri="{FF2B5EF4-FFF2-40B4-BE49-F238E27FC236}">
              <a16:creationId xmlns:a16="http://schemas.microsoft.com/office/drawing/2014/main" id="{00000000-0008-0000-1100-00001D000000}"/>
            </a:ext>
          </a:extLst>
        </xdr:cNvPr>
        <xdr:cNvSpPr txBox="1"/>
      </xdr:nvSpPr>
      <xdr:spPr>
        <a:xfrm>
          <a:off x="3171410" y="7302362"/>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路面</a:t>
          </a:r>
        </a:p>
      </xdr:txBody>
    </xdr:sp>
    <xdr:clientData/>
  </xdr:oneCellAnchor>
  <xdr:oneCellAnchor>
    <xdr:from>
      <xdr:col>2</xdr:col>
      <xdr:colOff>1065971</xdr:colOff>
      <xdr:row>36</xdr:row>
      <xdr:rowOff>130865</xdr:rowOff>
    </xdr:from>
    <xdr:ext cx="609590" cy="275717"/>
    <xdr:sp macro="" textlink="">
      <xdr:nvSpPr>
        <xdr:cNvPr id="30" name="テキスト ボックス 29">
          <a:extLst>
            <a:ext uri="{FF2B5EF4-FFF2-40B4-BE49-F238E27FC236}">
              <a16:creationId xmlns:a16="http://schemas.microsoft.com/office/drawing/2014/main" id="{00000000-0008-0000-1100-00001E000000}"/>
            </a:ext>
          </a:extLst>
        </xdr:cNvPr>
        <xdr:cNvSpPr txBox="1"/>
      </xdr:nvSpPr>
      <xdr:spPr>
        <a:xfrm>
          <a:off x="3132896" y="6379265"/>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天井版</a:t>
          </a:r>
        </a:p>
      </xdr:txBody>
    </xdr:sp>
    <xdr:clientData/>
  </xdr:oneCellAnchor>
  <xdr:oneCellAnchor>
    <xdr:from>
      <xdr:col>2</xdr:col>
      <xdr:colOff>1095374</xdr:colOff>
      <xdr:row>45</xdr:row>
      <xdr:rowOff>42241</xdr:rowOff>
    </xdr:from>
    <xdr:ext cx="598562" cy="275717"/>
    <xdr:sp macro="" textlink="">
      <xdr:nvSpPr>
        <xdr:cNvPr id="31" name="テキスト ボックス 30">
          <a:extLst>
            <a:ext uri="{FF2B5EF4-FFF2-40B4-BE49-F238E27FC236}">
              <a16:creationId xmlns:a16="http://schemas.microsoft.com/office/drawing/2014/main" id="{00000000-0008-0000-1100-00001F000000}"/>
            </a:ext>
          </a:extLst>
        </xdr:cNvPr>
        <xdr:cNvSpPr txBox="1"/>
      </xdr:nvSpPr>
      <xdr:spPr>
        <a:xfrm>
          <a:off x="3162299" y="7833691"/>
          <a:ext cx="598562"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その他</a:t>
          </a:r>
        </a:p>
      </xdr:txBody>
    </xdr:sp>
    <xdr:clientData/>
  </xdr:oneCellAnchor>
  <xdr:twoCellAnchor>
    <xdr:from>
      <xdr:col>2</xdr:col>
      <xdr:colOff>15989</xdr:colOff>
      <xdr:row>30</xdr:row>
      <xdr:rowOff>19050</xdr:rowOff>
    </xdr:from>
    <xdr:to>
      <xdr:col>3</xdr:col>
      <xdr:colOff>12836</xdr:colOff>
      <xdr:row>31</xdr:row>
      <xdr:rowOff>169795</xdr:rowOff>
    </xdr:to>
    <xdr:sp macro="" textlink="">
      <xdr:nvSpPr>
        <xdr:cNvPr id="32" name="正方形/長方形 31">
          <a:extLst>
            <a:ext uri="{FF2B5EF4-FFF2-40B4-BE49-F238E27FC236}">
              <a16:creationId xmlns:a16="http://schemas.microsoft.com/office/drawing/2014/main" id="{00000000-0008-0000-1100-000020000000}"/>
            </a:ext>
          </a:extLst>
        </xdr:cNvPr>
        <xdr:cNvSpPr/>
      </xdr:nvSpPr>
      <xdr:spPr>
        <a:xfrm>
          <a:off x="2082914" y="5238750"/>
          <a:ext cx="1730397" cy="3221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1081708</xdr:colOff>
      <xdr:row>30</xdr:row>
      <xdr:rowOff>31887</xdr:rowOff>
    </xdr:from>
    <xdr:ext cx="467949" cy="275717"/>
    <xdr:sp macro="" textlink="">
      <xdr:nvSpPr>
        <xdr:cNvPr id="33" name="テキスト ボックス 32">
          <a:extLst>
            <a:ext uri="{FF2B5EF4-FFF2-40B4-BE49-F238E27FC236}">
              <a16:creationId xmlns:a16="http://schemas.microsoft.com/office/drawing/2014/main" id="{00000000-0008-0000-1100-000021000000}"/>
            </a:ext>
          </a:extLst>
        </xdr:cNvPr>
        <xdr:cNvSpPr txBox="1"/>
      </xdr:nvSpPr>
      <xdr:spPr>
        <a:xfrm>
          <a:off x="3148633" y="5251587"/>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坑門</a:t>
          </a:r>
        </a:p>
      </xdr:txBody>
    </xdr:sp>
    <xdr:clientData/>
  </xdr:oneCellAnchor>
  <xdr:oneCellAnchor>
    <xdr:from>
      <xdr:col>2</xdr:col>
      <xdr:colOff>1068264</xdr:colOff>
      <xdr:row>51</xdr:row>
      <xdr:rowOff>140059</xdr:rowOff>
    </xdr:from>
    <xdr:ext cx="793594" cy="275717"/>
    <xdr:sp macro="" textlink="">
      <xdr:nvSpPr>
        <xdr:cNvPr id="34" name="テキスト ボックス 33">
          <a:extLst>
            <a:ext uri="{FF2B5EF4-FFF2-40B4-BE49-F238E27FC236}">
              <a16:creationId xmlns:a16="http://schemas.microsoft.com/office/drawing/2014/main" id="{00000000-0008-0000-1100-000022000000}"/>
            </a:ext>
          </a:extLst>
        </xdr:cNvPr>
        <xdr:cNvSpPr txBox="1"/>
      </xdr:nvSpPr>
      <xdr:spPr>
        <a:xfrm>
          <a:off x="3135189" y="8979259"/>
          <a:ext cx="793594"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照明施設</a:t>
          </a:r>
          <a:endParaRPr kumimoji="1" lang="en-US" altLang="ja-JP" sz="1100" b="1">
            <a:solidFill>
              <a:srgbClr val="FF0000"/>
            </a:solidFill>
          </a:endParaRPr>
        </a:p>
      </xdr:txBody>
    </xdr:sp>
    <xdr:clientData/>
  </xdr:oneCellAnchor>
  <xdr:oneCellAnchor>
    <xdr:from>
      <xdr:col>2</xdr:col>
      <xdr:colOff>905218</xdr:colOff>
      <xdr:row>56</xdr:row>
      <xdr:rowOff>113165</xdr:rowOff>
    </xdr:from>
    <xdr:ext cx="793594" cy="275717"/>
    <xdr:sp macro="" textlink="">
      <xdr:nvSpPr>
        <xdr:cNvPr id="35" name="テキスト ボックス 34">
          <a:extLst>
            <a:ext uri="{FF2B5EF4-FFF2-40B4-BE49-F238E27FC236}">
              <a16:creationId xmlns:a16="http://schemas.microsoft.com/office/drawing/2014/main" id="{00000000-0008-0000-1100-000023000000}"/>
            </a:ext>
          </a:extLst>
        </xdr:cNvPr>
        <xdr:cNvSpPr txBox="1"/>
      </xdr:nvSpPr>
      <xdr:spPr>
        <a:xfrm>
          <a:off x="2967100" y="9638165"/>
          <a:ext cx="793594"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換気施設</a:t>
          </a:r>
          <a:endParaRPr kumimoji="1" lang="en-US" altLang="ja-JP" sz="1100" b="1">
            <a:solidFill>
              <a:srgbClr val="FF0000"/>
            </a:solidFill>
          </a:endParaRPr>
        </a:p>
      </xdr:txBody>
    </xdr:sp>
    <xdr:clientData/>
  </xdr:oneCellAnchor>
  <xdr:oneCellAnchor>
    <xdr:from>
      <xdr:col>2</xdr:col>
      <xdr:colOff>979176</xdr:colOff>
      <xdr:row>64</xdr:row>
      <xdr:rowOff>30242</xdr:rowOff>
    </xdr:from>
    <xdr:ext cx="909259" cy="275717"/>
    <xdr:sp macro="" textlink="">
      <xdr:nvSpPr>
        <xdr:cNvPr id="36" name="テキスト ボックス 35">
          <a:extLst>
            <a:ext uri="{FF2B5EF4-FFF2-40B4-BE49-F238E27FC236}">
              <a16:creationId xmlns:a16="http://schemas.microsoft.com/office/drawing/2014/main" id="{00000000-0008-0000-1100-000024000000}"/>
            </a:ext>
          </a:extLst>
        </xdr:cNvPr>
        <xdr:cNvSpPr txBox="1"/>
      </xdr:nvSpPr>
      <xdr:spPr>
        <a:xfrm>
          <a:off x="3049828" y="11244894"/>
          <a:ext cx="90925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非常用施設</a:t>
          </a:r>
          <a:endParaRPr kumimoji="1" lang="en-US" altLang="ja-JP" sz="1100" b="1">
            <a:solidFill>
              <a:srgbClr val="FF0000"/>
            </a:solidFill>
          </a:endParaRPr>
        </a:p>
      </xdr:txBody>
    </xdr:sp>
    <xdr:clientData/>
  </xdr:oneCellAnchor>
  <xdr:oneCellAnchor>
    <xdr:from>
      <xdr:col>2</xdr:col>
      <xdr:colOff>1120370</xdr:colOff>
      <xdr:row>79</xdr:row>
      <xdr:rowOff>36966</xdr:rowOff>
    </xdr:from>
    <xdr:ext cx="896689" cy="275717"/>
    <xdr:sp macro="" textlink="">
      <xdr:nvSpPr>
        <xdr:cNvPr id="37" name="テキスト ボックス 36">
          <a:extLst>
            <a:ext uri="{FF2B5EF4-FFF2-40B4-BE49-F238E27FC236}">
              <a16:creationId xmlns:a16="http://schemas.microsoft.com/office/drawing/2014/main" id="{00000000-0008-0000-1100-000025000000}"/>
            </a:ext>
          </a:extLst>
        </xdr:cNvPr>
        <xdr:cNvSpPr txBox="1"/>
      </xdr:nvSpPr>
      <xdr:spPr>
        <a:xfrm>
          <a:off x="3182252" y="13427995"/>
          <a:ext cx="89668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その他施設</a:t>
          </a:r>
          <a:endParaRPr kumimoji="1" lang="en-US" altLang="ja-JP" sz="1100" b="1">
            <a:solidFill>
              <a:srgbClr val="FF0000"/>
            </a:solidFill>
          </a:endParaRPr>
        </a:p>
      </xdr:txBody>
    </xdr:sp>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Mac\Home\Downloads\202403_&#25216;&#34899;&#30340;&#21161;&#35328;_&#20837;&#21147;&#29992;&#27096;&#24335;&#65288;&#20877;&#20462;&#27491;&#65289;240514%20(2).xlsx" TargetMode="External"/><Relationship Id="rId1" Type="http://schemas.openxmlformats.org/officeDocument/2006/relationships/externalLinkPath" Target="file:///\\Mac\Home\Downloads\202403_&#25216;&#34899;&#30340;&#21161;&#35328;_&#20837;&#21147;&#29992;&#27096;&#24335;&#65288;&#20877;&#20462;&#27491;&#65289;240514%20(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26087;PC&#12487;&#12540;&#12479;\sawaguchi\&#9632;&#28857;&#26908;&#35201;&#38936;\&#12488;&#12531;&#12493;&#12523;&#28857;&#26908;&#35519;&#26360;&#27096;&#24335;.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S102osksvr-m2\cl0&#36947;&#36335;\CQF5\58N3014-101_&#65330;&#65302;&#22823;&#23822;&#12488;&#12531;&#12493;&#12523;&#23450;&#26399;&#28857;&#26908;_&#22823;&#23822;&#12488;&#12531;&#12493;&#12523;&#20182;&#28857;&#26908;\07%20&#25104;&#26524;&#21697;\3.&#28857;&#26908;&#32080;&#26524;&#35519;&#26360;\3.1_&#28857;&#26908;&#35519;&#26360;&#65288;&#23665;&#21475;&#30476;&#27096;&#24335;&#65289;\&#23721;&#23614;&#12398;&#28381;&#12488;&#12531;&#12493;&#12523;\&#12456;&#12463;&#12475;&#12523;\&#23721;&#23614;&#12398;&#28381;&#12488;&#12531;&#12493;&#12523;%20&#27096;&#24335;D-3&#12539;&#27096;&#24335;F.xlsx" TargetMode="External"/><Relationship Id="rId1" Type="http://schemas.openxmlformats.org/officeDocument/2006/relationships/externalLinkPath" Target="&#23721;&#23614;&#12398;&#28381;&#12488;&#12531;&#12493;&#12523;/&#12456;&#12463;&#12475;&#12523;/&#23721;&#23614;&#12398;&#28381;&#12488;&#12531;&#12493;&#12523;%20&#27096;&#24335;D-3&#12539;&#27096;&#24335;F.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記入の留意点"/>
      <sheetName val="様式-1P001"/>
      <sheetName val="様式-2P001"/>
      <sheetName val="様式-3P001"/>
      <sheetName val="(参考)リスト"/>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点検様式作成フロー"/>
      <sheetName val="変状面積算出方法"/>
      <sheetName val="様式A-1"/>
      <sheetName val="様式A-2"/>
      <sheetName val="様式A-3"/>
      <sheetName val="様式B"/>
      <sheetName val="様式B (2)"/>
      <sheetName val="様式C-1-1"/>
      <sheetName val="様式C-1-2"/>
      <sheetName val="様式C-2"/>
      <sheetName val="様式D-1-1"/>
      <sheetName val="様式D-1-2"/>
      <sheetName val="様式D-2-1"/>
      <sheetName val="様式D-2-1´"/>
      <sheetName val="様式D-3_S00"/>
      <sheetName val="様式E"/>
      <sheetName val="様式F"/>
      <sheetName val="(参考)リスト"/>
      <sheetName val="トンネル点検調書様式"/>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変状面積算出方法"/>
      <sheetName val="様式D-3_PS"/>
      <sheetName val="様式D-3_S001"/>
      <sheetName val="様式D-3_S002"/>
      <sheetName val="様式D-3_S003"/>
      <sheetName val="様式D-3_S004"/>
      <sheetName val="様式D-3_S005"/>
      <sheetName val="様式D-3_S006"/>
      <sheetName val="様式D-3_S007"/>
      <sheetName val="様式D-3_S008"/>
      <sheetName val="様式D-3_S009"/>
      <sheetName val="様式D-3_S010"/>
      <sheetName val="様式D-3_S011"/>
      <sheetName val="様式D-3_S012"/>
      <sheetName val="様式D-3_S013"/>
      <sheetName val="様式D-3_S014"/>
      <sheetName val="様式D-3_S015"/>
      <sheetName val="様式D-3_S016"/>
      <sheetName val="様式D-3_S017"/>
      <sheetName val="様式D-3_S018"/>
      <sheetName val="様式D-3_S019"/>
      <sheetName val="様式D-3_S020"/>
      <sheetName val="様式D-3_S021"/>
      <sheetName val="様式D-3_S022"/>
      <sheetName val="様式D-3_PE"/>
      <sheetName val="様式F"/>
      <sheetName val="(参考)リスト"/>
    </sheetNames>
    <sheetDataSet>
      <sheetData sheetId="0"/>
      <sheetData sheetId="1">
        <row r="5">
          <cell r="BV5">
            <v>0</v>
          </cell>
        </row>
      </sheetData>
      <sheetData sheetId="2">
        <row r="5">
          <cell r="BV5">
            <v>0.45</v>
          </cell>
        </row>
      </sheetData>
      <sheetData sheetId="3">
        <row r="5">
          <cell r="BV5">
            <v>0</v>
          </cell>
        </row>
      </sheetData>
      <sheetData sheetId="4">
        <row r="5">
          <cell r="BV5">
            <v>0</v>
          </cell>
        </row>
      </sheetData>
      <sheetData sheetId="5">
        <row r="5">
          <cell r="BV5">
            <v>0</v>
          </cell>
        </row>
      </sheetData>
      <sheetData sheetId="6">
        <row r="5">
          <cell r="BV5">
            <v>0.3</v>
          </cell>
        </row>
      </sheetData>
      <sheetData sheetId="7">
        <row r="5">
          <cell r="BV5">
            <v>0</v>
          </cell>
        </row>
      </sheetData>
      <sheetData sheetId="8">
        <row r="5">
          <cell r="BV5">
            <v>0</v>
          </cell>
        </row>
      </sheetData>
      <sheetData sheetId="9">
        <row r="5">
          <cell r="BV5">
            <v>0</v>
          </cell>
        </row>
      </sheetData>
      <sheetData sheetId="10">
        <row r="5">
          <cell r="BV5">
            <v>0</v>
          </cell>
        </row>
      </sheetData>
      <sheetData sheetId="11">
        <row r="5">
          <cell r="BV5">
            <v>1.28</v>
          </cell>
        </row>
      </sheetData>
      <sheetData sheetId="12">
        <row r="5">
          <cell r="BV5">
            <v>0</v>
          </cell>
        </row>
      </sheetData>
      <sheetData sheetId="13">
        <row r="5">
          <cell r="BV5">
            <v>0</v>
          </cell>
        </row>
      </sheetData>
      <sheetData sheetId="14">
        <row r="5">
          <cell r="BV5">
            <v>0</v>
          </cell>
        </row>
      </sheetData>
      <sheetData sheetId="15">
        <row r="5">
          <cell r="BV5">
            <v>0</v>
          </cell>
        </row>
      </sheetData>
      <sheetData sheetId="16">
        <row r="5">
          <cell r="BV5">
            <v>0</v>
          </cell>
        </row>
      </sheetData>
      <sheetData sheetId="17">
        <row r="5">
          <cell r="BV5">
            <v>0</v>
          </cell>
        </row>
      </sheetData>
      <sheetData sheetId="18">
        <row r="5">
          <cell r="BV5">
            <v>0</v>
          </cell>
        </row>
      </sheetData>
      <sheetData sheetId="19">
        <row r="5">
          <cell r="BV5">
            <v>0</v>
          </cell>
        </row>
      </sheetData>
      <sheetData sheetId="20">
        <row r="5">
          <cell r="BV5">
            <v>0</v>
          </cell>
        </row>
      </sheetData>
      <sheetData sheetId="21">
        <row r="5">
          <cell r="BV5">
            <v>0</v>
          </cell>
        </row>
      </sheetData>
      <sheetData sheetId="22">
        <row r="5">
          <cell r="BV5">
            <v>0.3</v>
          </cell>
        </row>
      </sheetData>
      <sheetData sheetId="23">
        <row r="5">
          <cell r="BV5">
            <v>0</v>
          </cell>
        </row>
      </sheetData>
      <sheetData sheetId="24">
        <row r="5">
          <cell r="BV5">
            <v>0</v>
          </cell>
        </row>
      </sheetData>
      <sheetData sheetId="25"/>
      <sheetData sheetId="26"/>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 displayName="テーブル1" ref="B15:B47" totalsRowShown="0" headerRowDxfId="636" dataDxfId="634" headerRowBorderDxfId="635" tableBorderDxfId="633">
  <autoFilter ref="B15:B47" xr:uid="{00000000-0009-0000-0100-000001000000}"/>
  <tableColumns count="1">
    <tableColumn id="1" xr3:uid="{00000000-0010-0000-0000-000001000000}" name="対象箇所" dataDxfId="632"/>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テーブル2" displayName="テーブル2" ref="C15:J47" headerRowDxfId="631" dataDxfId="629" headerRowBorderDxfId="630" tableBorderDxfId="628">
  <autoFilter ref="C15:J47" xr:uid="{00000000-0009-0000-0100-000002000000}"/>
  <tableColumns count="8">
    <tableColumn id="9" xr3:uid="{00000000-0010-0000-0100-000009000000}" name="部位区分" totalsRowLabel="集計" dataDxfId="627" totalsRowDxfId="626"/>
    <tableColumn id="2" xr3:uid="{00000000-0010-0000-0100-000002000000}" name="変状区分" dataDxfId="625" totalsRowDxfId="624"/>
    <tableColumn id="7" xr3:uid="{00000000-0010-0000-0100-000007000000}" name="変状種類" dataDxfId="623" totalsRowDxfId="622"/>
    <tableColumn id="4" xr3:uid="{00000000-0010-0000-0100-000004000000}" name="対策区分" dataDxfId="621" totalsRowDxfId="620"/>
    <tableColumn id="5" xr3:uid="{00000000-0010-0000-0100-000005000000}" name="健全性" dataDxfId="619" totalsRowDxfId="618"/>
    <tableColumn id="12" xr3:uid="{00000000-0010-0000-0100-00000C000000}" name="調査の要否" dataDxfId="617" totalsRowDxfId="616"/>
    <tableColumn id="10" xr3:uid="{00000000-0010-0000-0100-00000A000000}" name="措置の要否" dataDxfId="615" totalsRowDxfId="614"/>
    <tableColumn id="11" xr3:uid="{00000000-0010-0000-0100-00000B000000}" name="実施有無" totalsRowFunction="count" dataDxfId="613" totalsRowDxfId="612"/>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2000000}" name="テーブル312" displayName="テーブル312" ref="B51:B83" totalsRowShown="0" dataDxfId="610" headerRowBorderDxfId="611" tableBorderDxfId="609">
  <autoFilter ref="B51:B83" xr:uid="{00000000-0009-0000-0100-00000B000000}"/>
  <tableColumns count="1">
    <tableColumn id="1" xr3:uid="{00000000-0010-0000-0200-000001000000}" name="施設の内訳" dataDxfId="608"/>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3000000}" name="テーブル413" displayName="テーブル413" ref="C51:C83" totalsRowShown="0" dataDxfId="606" headerRowBorderDxfId="607" tableBorderDxfId="605">
  <autoFilter ref="C51:C83" xr:uid="{00000000-0009-0000-0100-00000C000000}"/>
  <tableColumns count="1">
    <tableColumn id="1" xr3:uid="{00000000-0010-0000-0300-000001000000}" name="対象箇所" dataDxfId="604"/>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4000000}" name="テーブル614" displayName="テーブル614" ref="D51:D83" totalsRowShown="0" headerRowDxfId="603" dataDxfId="601" headerRowBorderDxfId="602" tableBorderDxfId="600">
  <autoFilter ref="D51:D83" xr:uid="{00000000-0009-0000-0100-00000D000000}"/>
  <tableColumns count="1">
    <tableColumn id="1" xr3:uid="{00000000-0010-0000-0400-000001000000}" name="部位区分" dataDxfId="599"/>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5000000}" name="テーブル815" displayName="テーブル815" ref="E51:G83" totalsRowShown="0" headerRowDxfId="598" dataDxfId="596" headerRowBorderDxfId="597" tableBorderDxfId="595">
  <autoFilter ref="E51:G83" xr:uid="{00000000-0009-0000-0100-00000E000000}"/>
  <tableColumns count="3">
    <tableColumn id="1" xr3:uid="{00000000-0010-0000-0500-000001000000}" name="異常の種類" dataDxfId="594"/>
    <tableColumn id="2" xr3:uid="{00000000-0010-0000-0500-000002000000}" name="異常判定区分 " dataDxfId="593"/>
    <tableColumn id="3" xr3:uid="{00000000-0010-0000-0500-000003000000}" name="実施有無" dataDxfId="592"/>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8000000}" name="テーブル14" displayName="テーブル14" ref="B5:B12" totalsRowShown="0" headerRowDxfId="591" dataDxfId="589" headerRowBorderDxfId="590" tableBorderDxfId="588">
  <autoFilter ref="B5:B12" xr:uid="{00000000-0009-0000-0100-000003000000}"/>
  <tableColumns count="1">
    <tableColumn id="1" xr3:uid="{00000000-0010-0000-0800-000001000000}" name="トンネルの分類" dataDxfId="587"/>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9000000}" name="テーブル145" displayName="テーブル145" ref="C5:F12" totalsRowShown="0" headerRowDxfId="586" dataDxfId="584" headerRowBorderDxfId="585" tableBorderDxfId="583">
  <autoFilter ref="C5:F12" xr:uid="{00000000-000C-0000-FFFF-FFFF09000000}"/>
  <tableColumns count="4">
    <tableColumn id="1" xr3:uid="{00000000-0010-0000-0900-000001000000}" name="トンネル工法" dataDxfId="582"/>
    <tableColumn id="4" xr3:uid="{F8DDB5BD-A7DE-4BB8-BD9F-E5AF467E6653}" name="自専道or一般道" dataDxfId="581"/>
    <tableColumn id="2" xr3:uid="{00000000-0010-0000-0900-000002000000}" name="緊急輸送路" dataDxfId="580"/>
    <tableColumn id="3" xr3:uid="{00000000-0010-0000-0900-000003000000}" name="代替路" dataDxfId="579"/>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41.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42.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43.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4.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5.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6.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7.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8.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9.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50.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51.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52.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53.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5.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6.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7.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8.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59.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4.xml.rels><?xml version="1.0" encoding="UTF-8" standalone="yes"?>
<Relationships xmlns="http://schemas.openxmlformats.org/package/2006/relationships"><Relationship Id="rId8" Type="http://schemas.openxmlformats.org/officeDocument/2006/relationships/table" Target="../tables/table6.xml"/><Relationship Id="rId3" Type="http://schemas.openxmlformats.org/officeDocument/2006/relationships/table" Target="../tables/table1.xml"/><Relationship Id="rId7" Type="http://schemas.openxmlformats.org/officeDocument/2006/relationships/table" Target="../tables/table5.xml"/><Relationship Id="rId2" Type="http://schemas.openxmlformats.org/officeDocument/2006/relationships/drawing" Target="../drawings/drawing56.xml"/><Relationship Id="rId1" Type="http://schemas.openxmlformats.org/officeDocument/2006/relationships/printerSettings" Target="../printerSettings/printerSettings63.bin"/><Relationship Id="rId6" Type="http://schemas.openxmlformats.org/officeDocument/2006/relationships/table" Target="../tables/table4.xml"/><Relationship Id="rId5" Type="http://schemas.openxmlformats.org/officeDocument/2006/relationships/table" Target="../tables/table3.xml"/><Relationship Id="rId10" Type="http://schemas.openxmlformats.org/officeDocument/2006/relationships/table" Target="../tables/table8.xml"/><Relationship Id="rId4" Type="http://schemas.openxmlformats.org/officeDocument/2006/relationships/table" Target="../tables/table2.xml"/><Relationship Id="rId9"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3"/>
  <sheetViews>
    <sheetView view="pageBreakPreview" zoomScale="106" zoomScaleNormal="85" zoomScaleSheetLayoutView="106" workbookViewId="0">
      <selection activeCell="K11" sqref="K11:L11"/>
    </sheetView>
  </sheetViews>
  <sheetFormatPr defaultRowHeight="13.5" x14ac:dyDescent="0.15"/>
  <cols>
    <col min="1" max="2" width="8.875" customWidth="1"/>
    <col min="3" max="3" width="9" customWidth="1"/>
    <col min="4" max="4" width="8.875" customWidth="1"/>
  </cols>
  <sheetData>
    <row r="1" spans="1:14" x14ac:dyDescent="0.15">
      <c r="A1" s="366" t="s">
        <v>0</v>
      </c>
      <c r="B1" s="366"/>
      <c r="C1" s="366"/>
      <c r="D1" s="366"/>
      <c r="E1" s="366"/>
      <c r="F1" s="366"/>
      <c r="G1" s="366"/>
      <c r="H1" s="366"/>
      <c r="I1" s="366"/>
      <c r="J1" s="366"/>
      <c r="K1" s="366"/>
      <c r="L1" s="366"/>
      <c r="M1" s="366"/>
      <c r="N1" s="366"/>
    </row>
    <row r="2" spans="1:14" x14ac:dyDescent="0.15">
      <c r="A2" s="366"/>
      <c r="B2" s="366"/>
      <c r="C2" s="366"/>
      <c r="D2" s="366"/>
      <c r="E2" s="366"/>
      <c r="F2" s="366"/>
      <c r="G2" s="366"/>
      <c r="H2" s="366"/>
      <c r="I2" s="366"/>
      <c r="J2" s="366"/>
      <c r="K2" s="366"/>
      <c r="L2" s="366"/>
      <c r="M2" s="366"/>
      <c r="N2" s="366"/>
    </row>
    <row r="3" spans="1:14" x14ac:dyDescent="0.15">
      <c r="A3" s="367" t="s">
        <v>1</v>
      </c>
      <c r="B3" s="367"/>
      <c r="C3" s="367"/>
      <c r="D3" s="367"/>
      <c r="E3" s="367"/>
      <c r="F3" s="367"/>
      <c r="G3" s="367"/>
      <c r="H3" s="368" t="s">
        <v>2</v>
      </c>
      <c r="I3" s="368"/>
      <c r="J3" s="368"/>
      <c r="K3" s="368"/>
      <c r="L3" s="368"/>
      <c r="M3" s="368"/>
      <c r="N3" s="368"/>
    </row>
    <row r="4" spans="1:14" x14ac:dyDescent="0.15">
      <c r="H4" t="s">
        <v>3</v>
      </c>
    </row>
    <row r="5" spans="1:14" x14ac:dyDescent="0.15">
      <c r="H5" s="365" t="s">
        <v>4</v>
      </c>
      <c r="I5" s="365"/>
      <c r="J5" s="365"/>
      <c r="K5" s="365"/>
      <c r="L5" s="365"/>
      <c r="M5" s="365"/>
      <c r="N5" s="365"/>
    </row>
    <row r="6" spans="1:14" x14ac:dyDescent="0.15">
      <c r="H6" s="365"/>
      <c r="I6" s="365"/>
      <c r="J6" s="365"/>
      <c r="K6" s="365"/>
      <c r="L6" s="365"/>
      <c r="M6" s="365"/>
      <c r="N6" s="365"/>
    </row>
    <row r="7" spans="1:14" x14ac:dyDescent="0.15">
      <c r="H7" s="365"/>
      <c r="I7" s="365"/>
      <c r="J7" s="365"/>
      <c r="K7" s="365"/>
      <c r="L7" s="365"/>
      <c r="M7" s="365"/>
      <c r="N7" s="365"/>
    </row>
    <row r="8" spans="1:14" x14ac:dyDescent="0.15">
      <c r="H8" s="365"/>
      <c r="I8" s="365"/>
      <c r="J8" s="365"/>
      <c r="K8" s="365"/>
      <c r="L8" s="365"/>
      <c r="M8" s="365"/>
      <c r="N8" s="365"/>
    </row>
    <row r="9" spans="1:14" x14ac:dyDescent="0.15">
      <c r="H9" t="s">
        <v>5</v>
      </c>
    </row>
    <row r="10" spans="1:14" x14ac:dyDescent="0.15">
      <c r="H10" s="364" t="s">
        <v>6</v>
      </c>
      <c r="I10" s="364"/>
      <c r="J10" s="364"/>
      <c r="K10" s="364"/>
      <c r="L10" s="364"/>
      <c r="M10" s="364"/>
      <c r="N10" s="364"/>
    </row>
    <row r="11" spans="1:14" x14ac:dyDescent="0.15">
      <c r="H11" s="364"/>
      <c r="I11" s="364"/>
      <c r="J11" s="364"/>
      <c r="K11" s="364"/>
      <c r="L11" s="364"/>
      <c r="M11" s="364"/>
      <c r="N11" s="364"/>
    </row>
    <row r="12" spans="1:14" x14ac:dyDescent="0.15">
      <c r="H12" t="s">
        <v>7</v>
      </c>
    </row>
    <row r="13" spans="1:14" ht="13.5" customHeight="1" x14ac:dyDescent="0.15">
      <c r="H13" s="364" t="s">
        <v>8</v>
      </c>
      <c r="I13" s="364"/>
      <c r="J13" s="364"/>
      <c r="K13" s="364"/>
      <c r="L13" s="364"/>
      <c r="M13" s="364"/>
      <c r="N13" s="364"/>
    </row>
    <row r="14" spans="1:14" ht="13.5" customHeight="1" x14ac:dyDescent="0.15">
      <c r="H14" s="364"/>
      <c r="I14" s="364"/>
      <c r="J14" s="364"/>
      <c r="K14" s="364"/>
      <c r="L14" s="364"/>
      <c r="M14" s="364"/>
      <c r="N14" s="364"/>
    </row>
    <row r="15" spans="1:14" ht="13.5" customHeight="1" x14ac:dyDescent="0.15">
      <c r="H15" s="364"/>
      <c r="I15" s="364"/>
      <c r="J15" s="364"/>
      <c r="K15" s="364"/>
      <c r="L15" s="364"/>
      <c r="M15" s="364"/>
      <c r="N15" s="364"/>
    </row>
    <row r="16" spans="1:14" x14ac:dyDescent="0.15">
      <c r="H16" t="s">
        <v>9</v>
      </c>
    </row>
    <row r="17" spans="8:14" x14ac:dyDescent="0.15">
      <c r="H17" s="364" t="s">
        <v>10</v>
      </c>
      <c r="I17" s="364"/>
      <c r="J17" s="364"/>
      <c r="K17" s="364"/>
      <c r="L17" s="364"/>
      <c r="M17" s="364"/>
      <c r="N17" s="364"/>
    </row>
    <row r="18" spans="8:14" x14ac:dyDescent="0.15">
      <c r="H18" s="364"/>
      <c r="I18" s="364"/>
      <c r="J18" s="364"/>
      <c r="K18" s="364"/>
      <c r="L18" s="364"/>
      <c r="M18" s="364"/>
      <c r="N18" s="364"/>
    </row>
    <row r="19" spans="8:14" x14ac:dyDescent="0.15">
      <c r="H19" t="s">
        <v>11</v>
      </c>
    </row>
    <row r="20" spans="8:14" x14ac:dyDescent="0.15">
      <c r="H20" s="364" t="s">
        <v>12</v>
      </c>
      <c r="I20" s="364"/>
      <c r="J20" s="364"/>
      <c r="K20" s="364"/>
      <c r="L20" s="364"/>
      <c r="M20" s="364"/>
      <c r="N20" s="364"/>
    </row>
    <row r="21" spans="8:14" x14ac:dyDescent="0.15">
      <c r="H21" s="364"/>
      <c r="I21" s="364"/>
      <c r="J21" s="364"/>
      <c r="K21" s="364"/>
      <c r="L21" s="364"/>
      <c r="M21" s="364"/>
      <c r="N21" s="364"/>
    </row>
    <row r="22" spans="8:14" x14ac:dyDescent="0.15">
      <c r="H22" t="s">
        <v>13</v>
      </c>
    </row>
    <row r="23" spans="8:14" ht="27" customHeight="1" x14ac:dyDescent="0.15">
      <c r="H23" s="364" t="s">
        <v>14</v>
      </c>
      <c r="I23" s="364"/>
      <c r="J23" s="364"/>
      <c r="K23" s="364"/>
      <c r="L23" s="364"/>
      <c r="M23" s="364"/>
      <c r="N23" s="364"/>
    </row>
    <row r="24" spans="8:14" x14ac:dyDescent="0.15">
      <c r="H24" t="s">
        <v>15</v>
      </c>
    </row>
    <row r="25" spans="8:14" ht="27" customHeight="1" x14ac:dyDescent="0.15">
      <c r="H25" s="364" t="s">
        <v>16</v>
      </c>
      <c r="I25" s="364"/>
      <c r="J25" s="364"/>
      <c r="K25" s="364"/>
      <c r="L25" s="364"/>
      <c r="M25" s="364"/>
      <c r="N25" s="364"/>
    </row>
    <row r="26" spans="8:14" x14ac:dyDescent="0.15">
      <c r="H26" t="s">
        <v>17</v>
      </c>
    </row>
    <row r="27" spans="8:14" ht="13.5" customHeight="1" x14ac:dyDescent="0.15">
      <c r="H27" s="364" t="s">
        <v>18</v>
      </c>
      <c r="I27" s="364"/>
      <c r="J27" s="364"/>
      <c r="K27" s="364"/>
      <c r="L27" s="364"/>
      <c r="M27" s="364"/>
      <c r="N27" s="364"/>
    </row>
    <row r="28" spans="8:14" ht="13.5" customHeight="1" x14ac:dyDescent="0.15">
      <c r="H28" s="364"/>
      <c r="I28" s="364"/>
      <c r="J28" s="364"/>
      <c r="K28" s="364"/>
      <c r="L28" s="364"/>
      <c r="M28" s="364"/>
      <c r="N28" s="364"/>
    </row>
    <row r="29" spans="8:14" ht="13.5" customHeight="1" x14ac:dyDescent="0.15">
      <c r="H29" s="369" t="s">
        <v>19</v>
      </c>
      <c r="I29" s="369"/>
      <c r="J29" s="369"/>
      <c r="K29" s="369"/>
      <c r="L29" s="369"/>
      <c r="M29" s="369"/>
      <c r="N29" s="369"/>
    </row>
    <row r="30" spans="8:14" ht="13.5" customHeight="1" x14ac:dyDescent="0.15">
      <c r="H30" t="s">
        <v>20</v>
      </c>
    </row>
    <row r="31" spans="8:14" ht="13.5" customHeight="1" x14ac:dyDescent="0.15">
      <c r="H31" s="368" t="s">
        <v>21</v>
      </c>
      <c r="I31" s="368"/>
      <c r="J31" s="368"/>
      <c r="K31" s="368"/>
      <c r="L31" s="368"/>
      <c r="M31" s="368"/>
      <c r="N31" s="368"/>
    </row>
    <row r="32" spans="8:14" ht="13.5" customHeight="1" x14ac:dyDescent="0.15">
      <c r="H32" t="s">
        <v>22</v>
      </c>
    </row>
    <row r="33" spans="2:14" x14ac:dyDescent="0.15">
      <c r="H33" s="364" t="s">
        <v>23</v>
      </c>
      <c r="I33" s="364"/>
      <c r="J33" s="364"/>
      <c r="K33" s="364"/>
      <c r="L33" s="364"/>
      <c r="M33" s="364"/>
      <c r="N33" s="364"/>
    </row>
    <row r="34" spans="2:14" x14ac:dyDescent="0.15">
      <c r="H34" s="364"/>
      <c r="I34" s="364"/>
      <c r="J34" s="364"/>
      <c r="K34" s="364"/>
      <c r="L34" s="364"/>
      <c r="M34" s="364"/>
      <c r="N34" s="364"/>
    </row>
    <row r="35" spans="2:14" x14ac:dyDescent="0.15">
      <c r="B35" s="365"/>
      <c r="C35" s="365"/>
      <c r="D35" s="47"/>
      <c r="H35" s="364"/>
      <c r="I35" s="364"/>
      <c r="J35" s="364"/>
      <c r="K35" s="364"/>
      <c r="L35" s="364"/>
      <c r="M35" s="364"/>
      <c r="N35" s="364"/>
    </row>
    <row r="36" spans="2:14" x14ac:dyDescent="0.15">
      <c r="H36" s="364"/>
      <c r="I36" s="364"/>
      <c r="J36" s="364"/>
      <c r="K36" s="364"/>
      <c r="L36" s="364"/>
      <c r="M36" s="364"/>
      <c r="N36" s="364"/>
    </row>
    <row r="37" spans="2:14" x14ac:dyDescent="0.15">
      <c r="H37" s="364"/>
      <c r="I37" s="364"/>
      <c r="J37" s="364"/>
      <c r="K37" s="364"/>
      <c r="L37" s="364"/>
      <c r="M37" s="364"/>
      <c r="N37" s="364"/>
    </row>
    <row r="38" spans="2:14" ht="13.35" customHeight="1" x14ac:dyDescent="0.15">
      <c r="H38" s="370"/>
      <c r="I38" s="370"/>
      <c r="J38" s="370"/>
      <c r="K38" s="370"/>
      <c r="L38" s="370"/>
      <c r="M38" s="370"/>
      <c r="N38" s="370"/>
    </row>
    <row r="39" spans="2:14" x14ac:dyDescent="0.15">
      <c r="H39" s="364"/>
      <c r="I39" s="364"/>
      <c r="J39" s="364"/>
      <c r="K39" s="364"/>
      <c r="L39" s="364"/>
      <c r="M39" s="364"/>
      <c r="N39" s="364"/>
    </row>
    <row r="40" spans="2:14" x14ac:dyDescent="0.15">
      <c r="H40" s="364"/>
      <c r="I40" s="364"/>
      <c r="J40" s="364"/>
      <c r="K40" s="364"/>
      <c r="L40" s="364"/>
      <c r="M40" s="364"/>
      <c r="N40" s="364"/>
    </row>
    <row r="41" spans="2:14" x14ac:dyDescent="0.15">
      <c r="H41" s="364"/>
      <c r="I41" s="364"/>
      <c r="J41" s="364"/>
      <c r="K41" s="364"/>
      <c r="L41" s="364"/>
      <c r="M41" s="364"/>
      <c r="N41" s="364"/>
    </row>
    <row r="42" spans="2:14" x14ac:dyDescent="0.15">
      <c r="H42" s="364"/>
      <c r="I42" s="364"/>
      <c r="J42" s="364"/>
      <c r="K42" s="364"/>
      <c r="L42" s="364"/>
      <c r="M42" s="364"/>
      <c r="N42" s="364"/>
    </row>
    <row r="43" spans="2:14" x14ac:dyDescent="0.15">
      <c r="H43" s="364"/>
      <c r="I43" s="364"/>
      <c r="J43" s="364"/>
      <c r="K43" s="364"/>
      <c r="L43" s="364"/>
      <c r="M43" s="364"/>
      <c r="N43" s="364"/>
    </row>
  </sheetData>
  <mergeCells count="16">
    <mergeCell ref="H39:N43"/>
    <mergeCell ref="B35:C35"/>
    <mergeCell ref="A1:N2"/>
    <mergeCell ref="H5:N8"/>
    <mergeCell ref="H10:N11"/>
    <mergeCell ref="H13:N15"/>
    <mergeCell ref="H17:N18"/>
    <mergeCell ref="H20:N21"/>
    <mergeCell ref="H27:N28"/>
    <mergeCell ref="A3:G3"/>
    <mergeCell ref="H3:N3"/>
    <mergeCell ref="H31:N31"/>
    <mergeCell ref="H29:N29"/>
    <mergeCell ref="H33:N38"/>
    <mergeCell ref="H23:N23"/>
    <mergeCell ref="H25:N25"/>
  </mergeCells>
  <phoneticPr fontId="12"/>
  <printOptions horizontalCentered="1" verticalCentered="1"/>
  <pageMargins left="0.23622047244094491" right="0.23622047244094491" top="0.74803149606299213" bottom="0.74803149606299213" header="0.31496062992125984" footer="0.31496062992125984"/>
  <pageSetup paperSize="9" scale="9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4350D2-12EB-4CDD-97E6-3E9B137A6A21}">
  <dimension ref="A1:N39"/>
  <sheetViews>
    <sheetView view="pageBreakPreview" zoomScale="85" zoomScaleNormal="85" zoomScaleSheetLayoutView="85" workbookViewId="0">
      <selection activeCell="K11" sqref="K11:L11"/>
    </sheetView>
  </sheetViews>
  <sheetFormatPr defaultColWidth="8.875" defaultRowHeight="13.5" x14ac:dyDescent="0.15"/>
  <cols>
    <col min="1" max="1" width="8.875" customWidth="1"/>
    <col min="2" max="3" width="9" customWidth="1"/>
    <col min="4" max="4" width="8.875" customWidth="1"/>
  </cols>
  <sheetData>
    <row r="1" spans="1:14" x14ac:dyDescent="0.15">
      <c r="A1" s="371" t="s">
        <v>24</v>
      </c>
      <c r="B1" s="371"/>
      <c r="C1" s="371"/>
      <c r="D1" s="371"/>
      <c r="E1" s="371"/>
      <c r="F1" s="371"/>
      <c r="G1" s="371"/>
      <c r="H1" s="371"/>
      <c r="I1" s="371"/>
      <c r="J1" s="371"/>
      <c r="K1" s="371"/>
      <c r="L1" s="371"/>
      <c r="M1" s="371"/>
      <c r="N1" s="371"/>
    </row>
    <row r="2" spans="1:14" x14ac:dyDescent="0.15">
      <c r="A2" s="371"/>
      <c r="B2" s="371"/>
      <c r="C2" s="371"/>
      <c r="D2" s="371"/>
      <c r="E2" s="371"/>
      <c r="F2" s="371"/>
      <c r="G2" s="371"/>
      <c r="H2" s="371"/>
      <c r="I2" s="371"/>
      <c r="J2" s="371"/>
      <c r="K2" s="371"/>
      <c r="L2" s="371"/>
      <c r="M2" s="371"/>
      <c r="N2" s="371"/>
    </row>
    <row r="22" spans="1:14" ht="13.5" customHeight="1" x14ac:dyDescent="0.15"/>
    <row r="23" spans="1:14" ht="27.75" customHeight="1" x14ac:dyDescent="0.15">
      <c r="B23" s="48"/>
      <c r="C23" s="48"/>
      <c r="D23" s="48"/>
      <c r="E23" s="48"/>
      <c r="F23" s="48"/>
      <c r="G23" s="48"/>
      <c r="H23" s="48"/>
      <c r="I23" s="48"/>
      <c r="J23" s="48"/>
      <c r="K23" s="48"/>
      <c r="L23" s="48"/>
      <c r="M23" s="48"/>
      <c r="N23" s="48"/>
    </row>
    <row r="25" spans="1:14" ht="24.6" customHeight="1" x14ac:dyDescent="0.15">
      <c r="B25" s="48"/>
      <c r="C25" s="48"/>
      <c r="D25" s="48"/>
      <c r="E25" s="48"/>
      <c r="F25" s="48"/>
      <c r="G25" s="48"/>
      <c r="H25" s="48"/>
      <c r="I25" s="48"/>
      <c r="J25" s="48"/>
      <c r="K25" s="48"/>
      <c r="L25" s="48"/>
      <c r="M25" s="48"/>
      <c r="N25" s="48"/>
    </row>
    <row r="26" spans="1:14" ht="13.5" customHeight="1" x14ac:dyDescent="0.15">
      <c r="A26" t="s">
        <v>25</v>
      </c>
      <c r="B26" s="48"/>
      <c r="C26" s="48"/>
      <c r="D26" s="48"/>
      <c r="E26" s="48"/>
      <c r="F26" s="48"/>
      <c r="G26" s="48"/>
      <c r="H26" s="48"/>
      <c r="I26" s="48"/>
      <c r="J26" s="48"/>
      <c r="K26" s="48"/>
      <c r="L26" s="48"/>
      <c r="M26" s="48"/>
      <c r="N26" s="48"/>
    </row>
    <row r="27" spans="1:14" ht="27" customHeight="1" x14ac:dyDescent="0.15">
      <c r="A27" s="364" t="s">
        <v>26</v>
      </c>
      <c r="B27" s="364"/>
      <c r="C27" s="364"/>
      <c r="D27" s="364"/>
      <c r="E27" s="364"/>
      <c r="F27" s="364"/>
      <c r="G27" s="364"/>
      <c r="H27" s="364"/>
      <c r="I27" s="364"/>
      <c r="J27" s="364"/>
      <c r="K27" s="364"/>
      <c r="L27" s="364"/>
      <c r="M27" s="364"/>
      <c r="N27" s="364"/>
    </row>
    <row r="28" spans="1:14" x14ac:dyDescent="0.15">
      <c r="A28" t="s">
        <v>377</v>
      </c>
    </row>
    <row r="29" spans="1:14" ht="86.1" customHeight="1" x14ac:dyDescent="0.15">
      <c r="A29" s="364" t="s">
        <v>376</v>
      </c>
      <c r="B29" s="364"/>
      <c r="C29" s="364"/>
      <c r="D29" s="364"/>
      <c r="E29" s="364"/>
      <c r="F29" s="364"/>
      <c r="G29" s="364"/>
      <c r="H29" s="364"/>
      <c r="I29" s="364"/>
      <c r="J29" s="364"/>
      <c r="K29" s="364"/>
      <c r="L29" s="364"/>
      <c r="M29" s="364"/>
      <c r="N29" s="364"/>
    </row>
    <row r="30" spans="1:14" ht="27" customHeight="1" x14ac:dyDescent="0.15">
      <c r="A30" s="364" t="s">
        <v>27</v>
      </c>
      <c r="B30" s="364"/>
      <c r="C30" s="364"/>
      <c r="D30" s="364"/>
      <c r="E30" s="364"/>
      <c r="F30" s="364"/>
      <c r="G30" s="364"/>
      <c r="H30" s="364"/>
      <c r="I30" s="364"/>
      <c r="J30" s="364"/>
      <c r="K30" s="364"/>
      <c r="L30" s="364"/>
      <c r="M30" s="364"/>
      <c r="N30" s="364"/>
    </row>
    <row r="32" spans="1:14" x14ac:dyDescent="0.15">
      <c r="A32" s="298"/>
      <c r="B32" s="298"/>
      <c r="C32" s="298"/>
      <c r="D32" s="298"/>
      <c r="E32" s="298"/>
      <c r="F32" s="298"/>
      <c r="G32" s="298"/>
      <c r="H32" s="298"/>
      <c r="I32" s="298"/>
      <c r="J32" s="298"/>
      <c r="K32" s="298"/>
      <c r="L32" s="298"/>
      <c r="M32" s="298"/>
      <c r="N32" s="298"/>
    </row>
    <row r="33" spans="1:14" x14ac:dyDescent="0.15">
      <c r="A33" s="298"/>
      <c r="B33" s="298"/>
      <c r="C33" s="298"/>
      <c r="D33" s="298"/>
      <c r="E33" s="298"/>
      <c r="F33" s="298"/>
      <c r="G33" s="298"/>
      <c r="H33" s="298"/>
      <c r="I33" s="298"/>
      <c r="J33" s="298"/>
      <c r="K33" s="298"/>
      <c r="L33" s="298"/>
      <c r="M33" s="298"/>
      <c r="N33" s="298"/>
    </row>
    <row r="39" spans="1:14" x14ac:dyDescent="0.15">
      <c r="G39" s="47"/>
    </row>
  </sheetData>
  <mergeCells count="4">
    <mergeCell ref="A1:N2"/>
    <mergeCell ref="A27:N27"/>
    <mergeCell ref="A29:N29"/>
    <mergeCell ref="A30:N30"/>
  </mergeCells>
  <phoneticPr fontId="12"/>
  <printOptions horizontalCentered="1" verticalCentered="1"/>
  <pageMargins left="0.23622047244094491" right="0.23622047244094491" top="0.74803149606299213" bottom="0.74803149606299213"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5479E6-9D0E-41EC-95B9-BDEA519B4F6F}">
  <dimension ref="B2:C61"/>
  <sheetViews>
    <sheetView workbookViewId="0">
      <selection activeCell="K11" sqref="K11:L11"/>
    </sheetView>
  </sheetViews>
  <sheetFormatPr defaultColWidth="9" defaultRowHeight="13.5" x14ac:dyDescent="0.15"/>
  <cols>
    <col min="1" max="1" width="5.875" style="287" customWidth="1"/>
    <col min="2" max="2" width="5" style="287" customWidth="1"/>
    <col min="3" max="3" width="72.125" style="287" customWidth="1"/>
    <col min="4" max="6" width="9" style="287"/>
    <col min="7" max="7" width="24.875" style="287" customWidth="1"/>
    <col min="8" max="16384" width="9" style="287"/>
  </cols>
  <sheetData>
    <row r="2" spans="2:3" x14ac:dyDescent="0.15">
      <c r="B2" s="287" t="s">
        <v>28</v>
      </c>
    </row>
    <row r="3" spans="2:3" x14ac:dyDescent="0.15">
      <c r="B3" s="287" t="s">
        <v>29</v>
      </c>
    </row>
    <row r="5" spans="2:3" x14ac:dyDescent="0.15">
      <c r="B5" s="287" t="s">
        <v>30</v>
      </c>
    </row>
    <row r="6" spans="2:3" x14ac:dyDescent="0.15">
      <c r="C6" s="288" t="s">
        <v>31</v>
      </c>
    </row>
    <row r="7" spans="2:3" x14ac:dyDescent="0.15">
      <c r="C7" s="287" t="s">
        <v>32</v>
      </c>
    </row>
    <row r="8" spans="2:3" x14ac:dyDescent="0.15">
      <c r="C8" s="287" t="s">
        <v>33</v>
      </c>
    </row>
    <row r="11" spans="2:3" x14ac:dyDescent="0.15">
      <c r="B11" s="287" t="s">
        <v>34</v>
      </c>
    </row>
    <row r="12" spans="2:3" x14ac:dyDescent="0.15">
      <c r="C12" s="287" t="s">
        <v>35</v>
      </c>
    </row>
    <row r="13" spans="2:3" x14ac:dyDescent="0.15">
      <c r="C13" s="287" t="s">
        <v>36</v>
      </c>
    </row>
    <row r="14" spans="2:3" x14ac:dyDescent="0.15">
      <c r="C14" s="287" t="s">
        <v>37</v>
      </c>
    </row>
    <row r="15" spans="2:3" x14ac:dyDescent="0.15">
      <c r="C15" s="287" t="s">
        <v>38</v>
      </c>
    </row>
    <row r="16" spans="2:3" x14ac:dyDescent="0.15">
      <c r="C16" s="287" t="s">
        <v>39</v>
      </c>
    </row>
    <row r="32" spans="3:3" x14ac:dyDescent="0.15">
      <c r="C32" s="287" t="s">
        <v>40</v>
      </c>
    </row>
    <row r="41" spans="2:3" x14ac:dyDescent="0.15">
      <c r="B41" s="287" t="s">
        <v>41</v>
      </c>
    </row>
    <row r="42" spans="2:3" x14ac:dyDescent="0.15">
      <c r="C42" s="287" t="s">
        <v>42</v>
      </c>
    </row>
    <row r="43" spans="2:3" x14ac:dyDescent="0.15">
      <c r="C43" s="287" t="s">
        <v>43</v>
      </c>
    </row>
    <row r="44" spans="2:3" x14ac:dyDescent="0.15">
      <c r="C44" s="289" t="s">
        <v>44</v>
      </c>
    </row>
    <row r="45" spans="2:3" x14ac:dyDescent="0.15">
      <c r="C45" s="287" t="s">
        <v>45</v>
      </c>
    </row>
    <row r="46" spans="2:3" x14ac:dyDescent="0.15">
      <c r="C46" s="287" t="s">
        <v>46</v>
      </c>
    </row>
    <row r="47" spans="2:3" x14ac:dyDescent="0.15">
      <c r="C47" s="287" t="s">
        <v>47</v>
      </c>
    </row>
    <row r="48" spans="2:3" x14ac:dyDescent="0.15">
      <c r="C48" s="287" t="s">
        <v>48</v>
      </c>
    </row>
    <row r="49" spans="3:3" x14ac:dyDescent="0.15">
      <c r="C49" s="287" t="s">
        <v>49</v>
      </c>
    </row>
    <row r="50" spans="3:3" x14ac:dyDescent="0.15">
      <c r="C50" s="287" t="s">
        <v>50</v>
      </c>
    </row>
    <row r="52" spans="3:3" x14ac:dyDescent="0.15">
      <c r="C52" s="289" t="s">
        <v>372</v>
      </c>
    </row>
    <row r="53" spans="3:3" x14ac:dyDescent="0.15">
      <c r="C53" s="289" t="s">
        <v>373</v>
      </c>
    </row>
    <row r="54" spans="3:3" x14ac:dyDescent="0.15">
      <c r="C54" s="289" t="s">
        <v>374</v>
      </c>
    </row>
    <row r="55" spans="3:3" x14ac:dyDescent="0.15">
      <c r="C55" s="289" t="s">
        <v>375</v>
      </c>
    </row>
    <row r="59" spans="3:3" x14ac:dyDescent="0.15">
      <c r="C59" s="288" t="s">
        <v>51</v>
      </c>
    </row>
    <row r="60" spans="3:3" x14ac:dyDescent="0.15">
      <c r="C60" s="287" t="s">
        <v>52</v>
      </c>
    </row>
    <row r="61" spans="3:3" x14ac:dyDescent="0.15">
      <c r="C61" s="287" t="s">
        <v>53</v>
      </c>
    </row>
  </sheetData>
  <phoneticPr fontId="12"/>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AK31"/>
  <sheetViews>
    <sheetView showGridLines="0" view="pageBreakPreview" zoomScale="115" zoomScaleNormal="55" zoomScaleSheetLayoutView="115" workbookViewId="0">
      <selection activeCell="K11" sqref="K11:L11"/>
    </sheetView>
  </sheetViews>
  <sheetFormatPr defaultColWidth="9" defaultRowHeight="18" customHeight="1" x14ac:dyDescent="0.15"/>
  <cols>
    <col min="1" max="1" width="1.75" style="2" customWidth="1"/>
    <col min="2" max="12" width="5.875" style="1" customWidth="1"/>
    <col min="13" max="14" width="3.25" style="1" customWidth="1"/>
    <col min="15" max="18" width="5.875" style="1" customWidth="1"/>
    <col min="19" max="22" width="3.25" style="1" customWidth="1"/>
    <col min="23" max="23" width="5.875" style="7" customWidth="1"/>
    <col min="24" max="24" width="9.5" style="7" customWidth="1"/>
    <col min="25" max="25" width="5.875" style="7" customWidth="1"/>
    <col min="26" max="26" width="5.875" style="1" customWidth="1"/>
    <col min="27" max="28" width="3.25" style="1" customWidth="1"/>
    <col min="29" max="29" width="1.5" style="2" customWidth="1"/>
    <col min="30" max="30" width="9" style="2"/>
    <col min="31" max="33" width="9.125" style="2" bestFit="1" customWidth="1"/>
    <col min="34" max="34" width="10.875" style="2" bestFit="1" customWidth="1"/>
    <col min="35" max="16384" width="9" style="2"/>
  </cols>
  <sheetData>
    <row r="1" spans="2:37" ht="10.5" customHeight="1" x14ac:dyDescent="0.15"/>
    <row r="2" spans="2:37" ht="24.95" customHeight="1" x14ac:dyDescent="0.15">
      <c r="B2" s="200" t="s">
        <v>380</v>
      </c>
      <c r="C2" s="200"/>
      <c r="D2" s="200"/>
      <c r="E2" s="200"/>
      <c r="F2" s="200"/>
      <c r="G2" s="200"/>
      <c r="H2" s="200"/>
      <c r="I2" s="200"/>
      <c r="J2" s="200"/>
      <c r="K2" s="200"/>
      <c r="L2" s="200"/>
      <c r="M2" s="200"/>
      <c r="N2" s="200"/>
      <c r="O2" s="200"/>
      <c r="P2" s="200"/>
      <c r="Q2" s="200"/>
      <c r="R2" s="200"/>
      <c r="S2" s="374" t="s">
        <v>381</v>
      </c>
      <c r="T2" s="375"/>
      <c r="U2" s="375"/>
      <c r="V2" s="381"/>
      <c r="W2" s="469" t="s">
        <v>382</v>
      </c>
      <c r="X2" s="469"/>
      <c r="Y2" s="469"/>
      <c r="Z2" s="469"/>
      <c r="AA2" s="469"/>
      <c r="AB2" s="469"/>
    </row>
    <row r="3" spans="2:37" ht="20.100000000000001" customHeight="1" x14ac:dyDescent="0.15">
      <c r="B3" s="461" t="s">
        <v>383</v>
      </c>
      <c r="C3" s="461"/>
      <c r="D3" s="462" t="s">
        <v>384</v>
      </c>
      <c r="E3" s="462"/>
      <c r="F3" s="462"/>
      <c r="G3" s="462"/>
      <c r="H3" s="463" t="s">
        <v>385</v>
      </c>
      <c r="I3" s="463"/>
      <c r="J3" s="445" t="s">
        <v>708</v>
      </c>
      <c r="K3" s="446"/>
      <c r="L3" s="446"/>
      <c r="M3" s="446"/>
      <c r="N3" s="446"/>
      <c r="O3" s="447"/>
      <c r="P3" s="440" t="s">
        <v>386</v>
      </c>
      <c r="Q3" s="442"/>
      <c r="R3" s="445" t="s">
        <v>387</v>
      </c>
      <c r="S3" s="446"/>
      <c r="T3" s="446"/>
      <c r="U3" s="446"/>
      <c r="V3" s="447"/>
      <c r="W3" s="374" t="s">
        <v>56</v>
      </c>
      <c r="X3" s="375"/>
      <c r="Y3" s="375"/>
      <c r="Z3" s="464" t="s">
        <v>388</v>
      </c>
      <c r="AA3" s="465"/>
      <c r="AB3" s="466"/>
    </row>
    <row r="4" spans="2:37" ht="20.100000000000001" customHeight="1" x14ac:dyDescent="0.15">
      <c r="B4" s="467" t="s">
        <v>389</v>
      </c>
      <c r="C4" s="467"/>
      <c r="D4" s="468" t="s">
        <v>390</v>
      </c>
      <c r="E4" s="468"/>
      <c r="F4" s="468"/>
      <c r="G4" s="468"/>
      <c r="H4" s="463"/>
      <c r="I4" s="463"/>
      <c r="J4" s="448"/>
      <c r="K4" s="449"/>
      <c r="L4" s="449"/>
      <c r="M4" s="449"/>
      <c r="N4" s="449"/>
      <c r="O4" s="450"/>
      <c r="P4" s="427"/>
      <c r="Q4" s="444"/>
      <c r="R4" s="448"/>
      <c r="S4" s="449"/>
      <c r="T4" s="449"/>
      <c r="U4" s="449"/>
      <c r="V4" s="450"/>
      <c r="W4" s="374" t="s">
        <v>57</v>
      </c>
      <c r="X4" s="375"/>
      <c r="Y4" s="375"/>
      <c r="Z4" s="464" t="s">
        <v>391</v>
      </c>
      <c r="AA4" s="465"/>
      <c r="AB4" s="466"/>
    </row>
    <row r="5" spans="2:37" ht="20.100000000000001" customHeight="1" x14ac:dyDescent="0.15">
      <c r="B5" s="438" t="s">
        <v>392</v>
      </c>
      <c r="C5" s="438"/>
      <c r="D5" s="201" t="s">
        <v>393</v>
      </c>
      <c r="E5" s="439" t="s">
        <v>709</v>
      </c>
      <c r="F5" s="439"/>
      <c r="G5" s="439"/>
      <c r="H5" s="440" t="s">
        <v>394</v>
      </c>
      <c r="I5" s="441"/>
      <c r="J5" s="442"/>
      <c r="K5" s="445" t="s">
        <v>395</v>
      </c>
      <c r="L5" s="446"/>
      <c r="M5" s="446"/>
      <c r="N5" s="446"/>
      <c r="O5" s="447"/>
      <c r="P5" s="451" t="s">
        <v>396</v>
      </c>
      <c r="Q5" s="452"/>
      <c r="R5" s="455">
        <v>46080</v>
      </c>
      <c r="S5" s="456"/>
      <c r="T5" s="457"/>
      <c r="U5" s="427" t="s">
        <v>397</v>
      </c>
      <c r="V5" s="443"/>
      <c r="W5" s="444"/>
      <c r="X5" s="382" t="s">
        <v>398</v>
      </c>
      <c r="Y5" s="397"/>
      <c r="Z5" s="397">
        <v>245</v>
      </c>
      <c r="AA5" s="397"/>
      <c r="AB5" s="202" t="s">
        <v>399</v>
      </c>
    </row>
    <row r="6" spans="2:37" ht="20.100000000000001" customHeight="1" x14ac:dyDescent="0.15">
      <c r="B6" s="438"/>
      <c r="C6" s="438"/>
      <c r="D6" s="201" t="s">
        <v>400</v>
      </c>
      <c r="E6" s="425" t="s">
        <v>709</v>
      </c>
      <c r="F6" s="425"/>
      <c r="G6" s="425"/>
      <c r="H6" s="427"/>
      <c r="I6" s="443"/>
      <c r="J6" s="444"/>
      <c r="K6" s="448"/>
      <c r="L6" s="449"/>
      <c r="M6" s="449"/>
      <c r="N6" s="449"/>
      <c r="O6" s="450"/>
      <c r="P6" s="453"/>
      <c r="Q6" s="454"/>
      <c r="R6" s="458"/>
      <c r="S6" s="459"/>
      <c r="T6" s="460"/>
      <c r="U6" s="374" t="s">
        <v>401</v>
      </c>
      <c r="V6" s="375"/>
      <c r="W6" s="381"/>
      <c r="X6" s="382" t="s">
        <v>402</v>
      </c>
      <c r="Y6" s="397"/>
      <c r="Z6" s="397"/>
      <c r="AA6" s="397"/>
      <c r="AB6" s="383"/>
    </row>
    <row r="7" spans="2:37" ht="18.95" customHeight="1" x14ac:dyDescent="0.15">
      <c r="B7" s="426" t="s">
        <v>403</v>
      </c>
      <c r="C7" s="400" t="s">
        <v>404</v>
      </c>
      <c r="D7" s="401"/>
      <c r="E7" s="428">
        <v>33.984459999999999</v>
      </c>
      <c r="F7" s="429"/>
      <c r="G7" s="430"/>
      <c r="H7" s="400" t="s">
        <v>405</v>
      </c>
      <c r="I7" s="431"/>
      <c r="J7" s="401"/>
      <c r="K7" s="432" t="s">
        <v>406</v>
      </c>
      <c r="L7" s="433"/>
      <c r="M7" s="437" t="s">
        <v>407</v>
      </c>
      <c r="N7" s="413"/>
      <c r="O7" s="400" t="s">
        <v>408</v>
      </c>
      <c r="P7" s="401"/>
      <c r="Q7" s="434" t="s">
        <v>409</v>
      </c>
      <c r="R7" s="435"/>
      <c r="S7" s="385" t="s">
        <v>410</v>
      </c>
      <c r="T7" s="400" t="s">
        <v>411</v>
      </c>
      <c r="U7" s="431"/>
      <c r="V7" s="431"/>
      <c r="W7" s="401"/>
      <c r="X7" s="203" t="s">
        <v>412</v>
      </c>
      <c r="Y7" s="204" t="s">
        <v>413</v>
      </c>
      <c r="Z7" s="205" t="s">
        <v>414</v>
      </c>
      <c r="AA7" s="467" t="s">
        <v>415</v>
      </c>
      <c r="AB7" s="467"/>
      <c r="AD7" s="5"/>
      <c r="AE7" s="2">
        <f>INT(E7/10000)</f>
        <v>0</v>
      </c>
      <c r="AF7" s="2">
        <f>INT(E7/100)-AE7*100</f>
        <v>0</v>
      </c>
      <c r="AG7" s="61">
        <f>E7-AE7*10000-AF7*100</f>
        <v>33.984459999999999</v>
      </c>
      <c r="AH7" s="62">
        <f>ROUND(AE7+AF7/60+AG7/60/60,5)</f>
        <v>9.4400000000000005E-3</v>
      </c>
      <c r="AI7" s="62" t="str">
        <f>TEXT(AH7,"0.00000")</f>
        <v>0.00944</v>
      </c>
    </row>
    <row r="8" spans="2:37" ht="18.95" customHeight="1" x14ac:dyDescent="0.15">
      <c r="B8" s="427"/>
      <c r="C8" s="386" t="s">
        <v>416</v>
      </c>
      <c r="D8" s="387"/>
      <c r="E8" s="418">
        <v>132.18450000000001</v>
      </c>
      <c r="F8" s="419"/>
      <c r="G8" s="420"/>
      <c r="H8" s="386" t="s">
        <v>417</v>
      </c>
      <c r="I8" s="407"/>
      <c r="J8" s="387"/>
      <c r="K8" s="436"/>
      <c r="L8" s="406"/>
      <c r="M8" s="437"/>
      <c r="N8" s="413"/>
      <c r="O8" s="386" t="s">
        <v>418</v>
      </c>
      <c r="P8" s="387"/>
      <c r="Q8" s="434"/>
      <c r="R8" s="435"/>
      <c r="S8" s="372"/>
      <c r="T8" s="470" t="s">
        <v>74</v>
      </c>
      <c r="U8" s="374" t="s">
        <v>87</v>
      </c>
      <c r="V8" s="375"/>
      <c r="W8" s="381"/>
      <c r="X8" s="206"/>
      <c r="Y8" s="206"/>
      <c r="Z8" s="206"/>
      <c r="AA8" s="392"/>
      <c r="AB8" s="392"/>
      <c r="AD8" s="24"/>
      <c r="AE8" s="2">
        <f>INT(E8/10000)</f>
        <v>0</v>
      </c>
      <c r="AF8" s="2">
        <f>INT(E8/100)-AE8*100</f>
        <v>1</v>
      </c>
      <c r="AG8" s="61">
        <f>E8-AE8*10000-AF8*100</f>
        <v>32.184500000000014</v>
      </c>
      <c r="AH8" s="62">
        <f>ROUND(AE8+AF8/60+AG8/60/60,5)</f>
        <v>2.5610000000000001E-2</v>
      </c>
      <c r="AI8" s="62" t="str">
        <f>TEXT(AH8,"0.00000")</f>
        <v>0.02561</v>
      </c>
    </row>
    <row r="9" spans="2:37" ht="18.95" customHeight="1" x14ac:dyDescent="0.15">
      <c r="B9" s="398" t="s">
        <v>419</v>
      </c>
      <c r="C9" s="386" t="s">
        <v>404</v>
      </c>
      <c r="D9" s="387"/>
      <c r="E9" s="418">
        <v>33.985019999999999</v>
      </c>
      <c r="F9" s="419"/>
      <c r="G9" s="420"/>
      <c r="H9" s="421" t="s">
        <v>420</v>
      </c>
      <c r="I9" s="422"/>
      <c r="J9" s="422"/>
      <c r="K9" s="378"/>
      <c r="L9" s="379"/>
      <c r="M9" s="437"/>
      <c r="N9" s="413"/>
      <c r="O9" s="386" t="s">
        <v>421</v>
      </c>
      <c r="P9" s="387"/>
      <c r="Q9" s="424"/>
      <c r="R9" s="424"/>
      <c r="S9" s="372"/>
      <c r="T9" s="471"/>
      <c r="U9" s="374" t="s">
        <v>88</v>
      </c>
      <c r="V9" s="375"/>
      <c r="W9" s="381"/>
      <c r="X9" s="206"/>
      <c r="Y9" s="206"/>
      <c r="Z9" s="206"/>
      <c r="AA9" s="392"/>
      <c r="AB9" s="392"/>
      <c r="AD9" s="24"/>
    </row>
    <row r="10" spans="2:37" ht="18.95" customHeight="1" x14ac:dyDescent="0.15">
      <c r="B10" s="400"/>
      <c r="C10" s="386" t="s">
        <v>416</v>
      </c>
      <c r="D10" s="387"/>
      <c r="E10" s="418">
        <v>132.18469999999999</v>
      </c>
      <c r="F10" s="419"/>
      <c r="G10" s="420"/>
      <c r="H10" s="386" t="s">
        <v>422</v>
      </c>
      <c r="I10" s="407"/>
      <c r="J10" s="387"/>
      <c r="K10" s="405" t="s">
        <v>710</v>
      </c>
      <c r="L10" s="406"/>
      <c r="M10" s="410"/>
      <c r="N10" s="411"/>
      <c r="O10" s="386" t="s">
        <v>423</v>
      </c>
      <c r="P10" s="387"/>
      <c r="Q10" s="423"/>
      <c r="R10" s="423"/>
      <c r="S10" s="372"/>
      <c r="T10" s="472"/>
      <c r="U10" s="374" t="s">
        <v>89</v>
      </c>
      <c r="V10" s="375"/>
      <c r="W10" s="381"/>
      <c r="X10" s="206"/>
      <c r="Y10" s="206"/>
      <c r="Z10" s="206"/>
      <c r="AA10" s="392"/>
      <c r="AB10" s="392"/>
      <c r="AD10" s="24"/>
    </row>
    <row r="11" spans="2:37" ht="18.95" customHeight="1" x14ac:dyDescent="0.15">
      <c r="B11" s="386" t="s">
        <v>424</v>
      </c>
      <c r="C11" s="407"/>
      <c r="D11" s="387"/>
      <c r="E11" s="378" t="s">
        <v>425</v>
      </c>
      <c r="F11" s="380"/>
      <c r="G11" s="379"/>
      <c r="H11" s="386" t="s">
        <v>426</v>
      </c>
      <c r="I11" s="407"/>
      <c r="J11" s="387"/>
      <c r="K11" s="378" t="s">
        <v>710</v>
      </c>
      <c r="L11" s="379"/>
      <c r="M11" s="408" t="s">
        <v>427</v>
      </c>
      <c r="N11" s="409"/>
      <c r="O11" s="386" t="s">
        <v>408</v>
      </c>
      <c r="P11" s="387"/>
      <c r="Q11" s="412"/>
      <c r="R11" s="412"/>
      <c r="S11" s="372"/>
      <c r="T11" s="207" t="s">
        <v>75</v>
      </c>
      <c r="U11" s="374" t="s">
        <v>90</v>
      </c>
      <c r="V11" s="375"/>
      <c r="W11" s="381"/>
      <c r="X11" s="206"/>
      <c r="Y11" s="206"/>
      <c r="Z11" s="206"/>
      <c r="AA11" s="392"/>
      <c r="AB11" s="392"/>
      <c r="AD11" s="24"/>
    </row>
    <row r="12" spans="2:37" ht="18.95" customHeight="1" x14ac:dyDescent="0.15">
      <c r="B12" s="386" t="s">
        <v>428</v>
      </c>
      <c r="C12" s="407"/>
      <c r="D12" s="387"/>
      <c r="E12" s="378"/>
      <c r="F12" s="380"/>
      <c r="G12" s="202" t="s">
        <v>60</v>
      </c>
      <c r="H12" s="409" t="s">
        <v>429</v>
      </c>
      <c r="I12" s="385" t="s">
        <v>403</v>
      </c>
      <c r="J12" s="208" t="s">
        <v>430</v>
      </c>
      <c r="K12" s="378" t="s">
        <v>431</v>
      </c>
      <c r="L12" s="379"/>
      <c r="M12" s="410"/>
      <c r="N12" s="411"/>
      <c r="O12" s="386" t="s">
        <v>423</v>
      </c>
      <c r="P12" s="387"/>
      <c r="Q12" s="414"/>
      <c r="R12" s="414"/>
      <c r="S12" s="372"/>
      <c r="T12" s="470" t="s">
        <v>76</v>
      </c>
      <c r="U12" s="374" t="s">
        <v>91</v>
      </c>
      <c r="V12" s="375"/>
      <c r="W12" s="381"/>
      <c r="X12" s="206"/>
      <c r="Y12" s="206"/>
      <c r="Z12" s="206"/>
      <c r="AA12" s="392"/>
      <c r="AB12" s="392"/>
      <c r="AD12" s="24"/>
    </row>
    <row r="13" spans="2:37" ht="18.95" customHeight="1" x14ac:dyDescent="0.15">
      <c r="B13" s="398" t="s">
        <v>432</v>
      </c>
      <c r="C13" s="402"/>
      <c r="D13" s="399"/>
      <c r="E13" s="378"/>
      <c r="F13" s="380"/>
      <c r="G13" s="202" t="s">
        <v>61</v>
      </c>
      <c r="H13" s="413"/>
      <c r="I13" s="373"/>
      <c r="J13" s="208" t="s">
        <v>433</v>
      </c>
      <c r="K13" s="209"/>
      <c r="L13" s="210" t="s">
        <v>60</v>
      </c>
      <c r="M13" s="415" t="s">
        <v>434</v>
      </c>
      <c r="N13" s="416"/>
      <c r="O13" s="417"/>
      <c r="P13" s="203" t="s">
        <v>412</v>
      </c>
      <c r="Q13" s="211" t="s">
        <v>414</v>
      </c>
      <c r="R13" s="203" t="s">
        <v>423</v>
      </c>
      <c r="S13" s="372"/>
      <c r="T13" s="472"/>
      <c r="U13" s="374" t="s">
        <v>92</v>
      </c>
      <c r="V13" s="375"/>
      <c r="W13" s="381"/>
      <c r="X13" s="206"/>
      <c r="Y13" s="206"/>
      <c r="Z13" s="206"/>
      <c r="AA13" s="392"/>
      <c r="AB13" s="392"/>
      <c r="AD13" s="24"/>
      <c r="AF13" s="11"/>
      <c r="AG13" s="10"/>
      <c r="AH13" s="10"/>
      <c r="AI13" s="10"/>
      <c r="AJ13" s="12"/>
      <c r="AK13" s="8"/>
    </row>
    <row r="14" spans="2:37" ht="18.95" customHeight="1" x14ac:dyDescent="0.15">
      <c r="B14" s="398" t="s">
        <v>435</v>
      </c>
      <c r="C14" s="402"/>
      <c r="D14" s="399"/>
      <c r="E14" s="403">
        <v>3067</v>
      </c>
      <c r="F14" s="404"/>
      <c r="G14" s="212" t="s">
        <v>62</v>
      </c>
      <c r="H14" s="413"/>
      <c r="I14" s="385" t="s">
        <v>419</v>
      </c>
      <c r="J14" s="208" t="s">
        <v>430</v>
      </c>
      <c r="K14" s="378" t="s">
        <v>431</v>
      </c>
      <c r="L14" s="379"/>
      <c r="M14" s="385" t="s">
        <v>436</v>
      </c>
      <c r="N14" s="374" t="s">
        <v>437</v>
      </c>
      <c r="O14" s="381"/>
      <c r="P14" s="213" t="s">
        <v>438</v>
      </c>
      <c r="Q14" s="206">
        <v>49</v>
      </c>
      <c r="R14" s="214"/>
      <c r="S14" s="372"/>
      <c r="T14" s="470" t="s">
        <v>77</v>
      </c>
      <c r="U14" s="374" t="s">
        <v>93</v>
      </c>
      <c r="V14" s="375"/>
      <c r="W14" s="381"/>
      <c r="X14" s="206"/>
      <c r="Y14" s="206"/>
      <c r="Z14" s="206"/>
      <c r="AA14" s="392"/>
      <c r="AB14" s="392"/>
      <c r="AD14" s="24"/>
      <c r="AF14" s="11"/>
      <c r="AG14" s="10"/>
      <c r="AH14" s="10"/>
      <c r="AI14" s="10"/>
      <c r="AJ14" s="12"/>
      <c r="AK14" s="8"/>
    </row>
    <row r="15" spans="2:37" ht="18.95" customHeight="1" x14ac:dyDescent="0.15">
      <c r="B15" s="215"/>
      <c r="C15" s="386" t="s">
        <v>439</v>
      </c>
      <c r="D15" s="387"/>
      <c r="E15" s="378">
        <v>9.25</v>
      </c>
      <c r="F15" s="380"/>
      <c r="G15" s="202" t="s">
        <v>60</v>
      </c>
      <c r="H15" s="411"/>
      <c r="I15" s="373"/>
      <c r="J15" s="216" t="s">
        <v>433</v>
      </c>
      <c r="K15" s="217"/>
      <c r="L15" s="218" t="s">
        <v>60</v>
      </c>
      <c r="M15" s="372"/>
      <c r="N15" s="374" t="s">
        <v>440</v>
      </c>
      <c r="O15" s="381"/>
      <c r="P15" s="213" t="s">
        <v>441</v>
      </c>
      <c r="Q15" s="206"/>
      <c r="R15" s="214"/>
      <c r="S15" s="372"/>
      <c r="T15" s="471"/>
      <c r="U15" s="440" t="s">
        <v>94</v>
      </c>
      <c r="V15" s="441"/>
      <c r="W15" s="442"/>
      <c r="X15" s="219"/>
      <c r="Y15" s="206"/>
      <c r="Z15" s="206"/>
      <c r="AA15" s="392"/>
      <c r="AB15" s="392"/>
      <c r="AD15" s="24"/>
      <c r="AF15" s="11"/>
      <c r="AG15" s="10"/>
      <c r="AH15" s="10"/>
      <c r="AI15" s="10"/>
      <c r="AJ15" s="12"/>
      <c r="AK15" s="8"/>
    </row>
    <row r="16" spans="2:37" ht="18.95" customHeight="1" x14ac:dyDescent="0.15">
      <c r="B16" s="372" t="s">
        <v>442</v>
      </c>
      <c r="C16" s="398" t="s">
        <v>443</v>
      </c>
      <c r="D16" s="399"/>
      <c r="E16" s="378">
        <v>3</v>
      </c>
      <c r="F16" s="380"/>
      <c r="G16" s="220" t="s">
        <v>60</v>
      </c>
      <c r="H16" s="385" t="s">
        <v>444</v>
      </c>
      <c r="I16" s="386" t="s">
        <v>445</v>
      </c>
      <c r="J16" s="387"/>
      <c r="K16" s="209">
        <v>35</v>
      </c>
      <c r="L16" s="210" t="s">
        <v>446</v>
      </c>
      <c r="M16" s="372"/>
      <c r="N16" s="374" t="s">
        <v>368</v>
      </c>
      <c r="O16" s="381"/>
      <c r="P16" s="213"/>
      <c r="Q16" s="206"/>
      <c r="R16" s="214"/>
      <c r="S16" s="372"/>
      <c r="T16" s="471"/>
      <c r="U16" s="427"/>
      <c r="V16" s="443"/>
      <c r="W16" s="444"/>
      <c r="X16" s="206"/>
      <c r="Y16" s="206"/>
      <c r="Z16" s="206"/>
      <c r="AA16" s="392"/>
      <c r="AB16" s="392"/>
      <c r="AD16" s="24"/>
      <c r="AF16" s="11"/>
      <c r="AG16" s="10"/>
      <c r="AH16" s="10"/>
      <c r="AI16" s="10"/>
      <c r="AJ16" s="12"/>
      <c r="AK16" s="8"/>
    </row>
    <row r="17" spans="2:37" ht="18.95" customHeight="1" x14ac:dyDescent="0.15">
      <c r="B17" s="372"/>
      <c r="C17" s="400"/>
      <c r="D17" s="401"/>
      <c r="E17" s="378">
        <v>3</v>
      </c>
      <c r="F17" s="380"/>
      <c r="G17" s="220" t="s">
        <v>60</v>
      </c>
      <c r="H17" s="372"/>
      <c r="I17" s="398" t="s">
        <v>447</v>
      </c>
      <c r="J17" s="399"/>
      <c r="K17" s="209">
        <v>35</v>
      </c>
      <c r="L17" s="210" t="s">
        <v>446</v>
      </c>
      <c r="M17" s="372"/>
      <c r="N17" s="374" t="s">
        <v>448</v>
      </c>
      <c r="O17" s="381"/>
      <c r="P17" s="221"/>
      <c r="Q17" s="206"/>
      <c r="R17" s="214"/>
      <c r="S17" s="372"/>
      <c r="T17" s="471"/>
      <c r="U17" s="374" t="s">
        <v>95</v>
      </c>
      <c r="V17" s="375"/>
      <c r="W17" s="381"/>
      <c r="X17" s="206"/>
      <c r="Y17" s="206"/>
      <c r="Z17" s="213"/>
      <c r="AA17" s="405"/>
      <c r="AB17" s="406"/>
      <c r="AD17" s="24"/>
      <c r="AF17" s="11"/>
      <c r="AG17" s="10"/>
      <c r="AH17" s="10"/>
      <c r="AI17" s="10"/>
      <c r="AJ17" s="9"/>
      <c r="AK17" s="8"/>
    </row>
    <row r="18" spans="2:37" ht="18.95" customHeight="1" x14ac:dyDescent="0.15">
      <c r="B18" s="222"/>
      <c r="C18" s="386" t="s">
        <v>449</v>
      </c>
      <c r="D18" s="387"/>
      <c r="E18" s="378">
        <v>3.25</v>
      </c>
      <c r="F18" s="380"/>
      <c r="G18" s="220" t="s">
        <v>60</v>
      </c>
      <c r="H18" s="372"/>
      <c r="I18" s="400"/>
      <c r="J18" s="401"/>
      <c r="K18" s="209"/>
      <c r="L18" s="210" t="s">
        <v>446</v>
      </c>
      <c r="M18" s="372"/>
      <c r="N18" s="374" t="s">
        <v>450</v>
      </c>
      <c r="O18" s="381"/>
      <c r="P18" s="221"/>
      <c r="Q18" s="206"/>
      <c r="R18" s="214"/>
      <c r="S18" s="372"/>
      <c r="T18" s="471"/>
      <c r="U18" s="427" t="s">
        <v>96</v>
      </c>
      <c r="V18" s="443"/>
      <c r="W18" s="444"/>
      <c r="X18" s="223"/>
      <c r="Y18" s="223"/>
      <c r="Z18" s="224"/>
      <c r="AA18" s="392"/>
      <c r="AB18" s="392"/>
      <c r="AD18" s="24"/>
      <c r="AF18" s="11"/>
      <c r="AG18" s="10"/>
      <c r="AH18" s="10"/>
      <c r="AI18" s="10"/>
      <c r="AJ18" s="9"/>
      <c r="AK18" s="8"/>
    </row>
    <row r="19" spans="2:37" ht="18.95" customHeight="1" x14ac:dyDescent="0.15">
      <c r="B19" s="372" t="s">
        <v>451</v>
      </c>
      <c r="C19" s="400" t="s">
        <v>452</v>
      </c>
      <c r="D19" s="401"/>
      <c r="E19" s="378">
        <v>4.5</v>
      </c>
      <c r="F19" s="380"/>
      <c r="G19" s="225" t="s">
        <v>60</v>
      </c>
      <c r="H19" s="373"/>
      <c r="I19" s="386" t="s">
        <v>453</v>
      </c>
      <c r="J19" s="387"/>
      <c r="K19" s="209"/>
      <c r="L19" s="210" t="s">
        <v>446</v>
      </c>
      <c r="M19" s="372"/>
      <c r="N19" s="374"/>
      <c r="O19" s="381"/>
      <c r="P19" s="221"/>
      <c r="Q19" s="206"/>
      <c r="R19" s="214"/>
      <c r="S19" s="372"/>
      <c r="T19" s="470" t="s">
        <v>78</v>
      </c>
      <c r="U19" s="374" t="s">
        <v>97</v>
      </c>
      <c r="V19" s="375"/>
      <c r="W19" s="381"/>
      <c r="X19" s="223"/>
      <c r="Y19" s="223"/>
      <c r="Z19" s="206"/>
      <c r="AA19" s="392"/>
      <c r="AB19" s="392"/>
      <c r="AD19" s="24"/>
    </row>
    <row r="20" spans="2:37" ht="18.95" customHeight="1" x14ac:dyDescent="0.15">
      <c r="B20" s="372"/>
      <c r="C20" s="386" t="s">
        <v>454</v>
      </c>
      <c r="D20" s="387"/>
      <c r="E20" s="378">
        <v>6.2</v>
      </c>
      <c r="F20" s="380"/>
      <c r="G20" s="202" t="s">
        <v>60</v>
      </c>
      <c r="H20" s="385" t="s">
        <v>455</v>
      </c>
      <c r="I20" s="386" t="s">
        <v>445</v>
      </c>
      <c r="J20" s="387"/>
      <c r="K20" s="226"/>
      <c r="L20" s="227" t="s">
        <v>446</v>
      </c>
      <c r="M20" s="372"/>
      <c r="N20" s="374"/>
      <c r="O20" s="381"/>
      <c r="P20" s="221"/>
      <c r="Q20" s="228"/>
      <c r="R20" s="214"/>
      <c r="S20" s="372"/>
      <c r="T20" s="471"/>
      <c r="U20" s="374" t="s">
        <v>98</v>
      </c>
      <c r="V20" s="375"/>
      <c r="W20" s="381"/>
      <c r="X20" s="223"/>
      <c r="Y20" s="223"/>
      <c r="Z20" s="206"/>
      <c r="AA20" s="392"/>
      <c r="AB20" s="392"/>
      <c r="AD20" s="24"/>
    </row>
    <row r="21" spans="2:37" ht="18.95" customHeight="1" x14ac:dyDescent="0.15">
      <c r="B21" s="373"/>
      <c r="C21" s="386" t="s">
        <v>456</v>
      </c>
      <c r="D21" s="387"/>
      <c r="E21" s="378">
        <v>4.5</v>
      </c>
      <c r="F21" s="380"/>
      <c r="G21" s="202" t="s">
        <v>60</v>
      </c>
      <c r="H21" s="372"/>
      <c r="I21" s="386" t="s">
        <v>447</v>
      </c>
      <c r="J21" s="387"/>
      <c r="K21" s="209"/>
      <c r="L21" s="229" t="s">
        <v>446</v>
      </c>
      <c r="M21" s="372"/>
      <c r="N21" s="374"/>
      <c r="O21" s="381"/>
      <c r="P21" s="221"/>
      <c r="Q21" s="228"/>
      <c r="R21" s="214"/>
      <c r="S21" s="372"/>
      <c r="T21" s="471"/>
      <c r="U21" s="374" t="s">
        <v>99</v>
      </c>
      <c r="V21" s="375"/>
      <c r="W21" s="381"/>
      <c r="X21" s="223"/>
      <c r="Y21" s="223"/>
      <c r="Z21" s="206"/>
      <c r="AA21" s="392"/>
      <c r="AB21" s="392"/>
      <c r="AD21" s="24"/>
    </row>
    <row r="22" spans="2:37" ht="18.95" customHeight="1" x14ac:dyDescent="0.15">
      <c r="B22" s="216"/>
      <c r="C22" s="230" t="s">
        <v>457</v>
      </c>
      <c r="D22" s="231"/>
      <c r="E22" s="396"/>
      <c r="F22" s="396"/>
      <c r="G22" s="396"/>
      <c r="H22" s="373"/>
      <c r="I22" s="386" t="s">
        <v>453</v>
      </c>
      <c r="J22" s="387"/>
      <c r="K22" s="217"/>
      <c r="L22" s="218" t="s">
        <v>446</v>
      </c>
      <c r="M22" s="382"/>
      <c r="N22" s="397"/>
      <c r="O22" s="397"/>
      <c r="P22" s="383"/>
      <c r="Q22" s="382"/>
      <c r="R22" s="383"/>
      <c r="S22" s="372"/>
      <c r="T22" s="471"/>
      <c r="U22" s="374" t="s">
        <v>100</v>
      </c>
      <c r="V22" s="375"/>
      <c r="W22" s="381"/>
      <c r="X22" s="223"/>
      <c r="Y22" s="223"/>
      <c r="Z22" s="206"/>
      <c r="AA22" s="392"/>
      <c r="AB22" s="392"/>
      <c r="AD22" s="24"/>
    </row>
    <row r="23" spans="2:37" ht="18.95" customHeight="1" x14ac:dyDescent="0.15">
      <c r="B23" s="372" t="s">
        <v>458</v>
      </c>
      <c r="C23" s="230" t="s">
        <v>459</v>
      </c>
      <c r="D23" s="231"/>
      <c r="E23" s="384"/>
      <c r="F23" s="384"/>
      <c r="G23" s="384"/>
      <c r="H23" s="385" t="s">
        <v>460</v>
      </c>
      <c r="I23" s="386" t="s">
        <v>461</v>
      </c>
      <c r="J23" s="387"/>
      <c r="K23" s="386" t="s">
        <v>462</v>
      </c>
      <c r="L23" s="387"/>
      <c r="M23" s="374" t="s">
        <v>386</v>
      </c>
      <c r="N23" s="375"/>
      <c r="O23" s="375"/>
      <c r="P23" s="381"/>
      <c r="Q23" s="374" t="s">
        <v>423</v>
      </c>
      <c r="R23" s="381"/>
      <c r="S23" s="473" t="s">
        <v>463</v>
      </c>
      <c r="T23" s="474"/>
      <c r="U23" s="374" t="s">
        <v>464</v>
      </c>
      <c r="V23" s="375"/>
      <c r="W23" s="381"/>
      <c r="X23" s="223"/>
      <c r="Y23" s="223"/>
      <c r="Z23" s="206"/>
      <c r="AA23" s="392"/>
      <c r="AB23" s="392"/>
      <c r="AD23" s="24"/>
    </row>
    <row r="24" spans="2:37" ht="18.95" customHeight="1" x14ac:dyDescent="0.15">
      <c r="B24" s="372"/>
      <c r="C24" s="385" t="s">
        <v>465</v>
      </c>
      <c r="D24" s="374" t="s">
        <v>466</v>
      </c>
      <c r="E24" s="375"/>
      <c r="F24" s="376"/>
      <c r="G24" s="377"/>
      <c r="H24" s="372"/>
      <c r="I24" s="378"/>
      <c r="J24" s="379"/>
      <c r="K24" s="378"/>
      <c r="L24" s="379"/>
      <c r="M24" s="378"/>
      <c r="N24" s="380"/>
      <c r="O24" s="380"/>
      <c r="P24" s="379"/>
      <c r="Q24" s="378"/>
      <c r="R24" s="379"/>
      <c r="S24" s="388"/>
      <c r="T24" s="389"/>
      <c r="U24" s="374"/>
      <c r="V24" s="375"/>
      <c r="W24" s="381"/>
      <c r="X24" s="206"/>
      <c r="Y24" s="206"/>
      <c r="Z24" s="206"/>
      <c r="AA24" s="392"/>
      <c r="AB24" s="392"/>
      <c r="AD24" s="24"/>
    </row>
    <row r="25" spans="2:37" ht="18.95" customHeight="1" x14ac:dyDescent="0.15">
      <c r="B25" s="372"/>
      <c r="C25" s="372"/>
      <c r="D25" s="374" t="s">
        <v>467</v>
      </c>
      <c r="E25" s="375"/>
      <c r="F25" s="376"/>
      <c r="G25" s="377"/>
      <c r="H25" s="372"/>
      <c r="I25" s="378"/>
      <c r="J25" s="379"/>
      <c r="K25" s="378"/>
      <c r="L25" s="379"/>
      <c r="M25" s="378"/>
      <c r="N25" s="380"/>
      <c r="O25" s="380"/>
      <c r="P25" s="379"/>
      <c r="Q25" s="378"/>
      <c r="R25" s="379"/>
      <c r="S25" s="388"/>
      <c r="T25" s="389"/>
      <c r="U25" s="374"/>
      <c r="V25" s="375"/>
      <c r="W25" s="381"/>
      <c r="X25" s="206"/>
      <c r="Y25" s="206"/>
      <c r="Z25" s="206"/>
      <c r="AA25" s="392"/>
      <c r="AB25" s="392"/>
      <c r="AD25" s="24"/>
    </row>
    <row r="26" spans="2:37" ht="18.95" customHeight="1" x14ac:dyDescent="0.15">
      <c r="B26" s="372"/>
      <c r="C26" s="372"/>
      <c r="D26" s="374" t="s">
        <v>468</v>
      </c>
      <c r="E26" s="375"/>
      <c r="F26" s="376"/>
      <c r="G26" s="377"/>
      <c r="H26" s="372"/>
      <c r="I26" s="378"/>
      <c r="J26" s="379"/>
      <c r="K26" s="378"/>
      <c r="L26" s="379"/>
      <c r="M26" s="378"/>
      <c r="N26" s="380"/>
      <c r="O26" s="380"/>
      <c r="P26" s="379"/>
      <c r="Q26" s="378"/>
      <c r="R26" s="379"/>
      <c r="S26" s="390"/>
      <c r="T26" s="391"/>
      <c r="U26" s="374"/>
      <c r="V26" s="375"/>
      <c r="W26" s="381"/>
      <c r="X26" s="206"/>
      <c r="Y26" s="206"/>
      <c r="Z26" s="206"/>
      <c r="AA26" s="392"/>
      <c r="AB26" s="392"/>
      <c r="AD26" s="24"/>
    </row>
    <row r="27" spans="2:37" ht="18.95" customHeight="1" x14ac:dyDescent="0.15">
      <c r="B27" s="232"/>
      <c r="C27" s="373"/>
      <c r="D27" s="374" t="s">
        <v>469</v>
      </c>
      <c r="E27" s="375"/>
      <c r="F27" s="376"/>
      <c r="G27" s="377"/>
      <c r="H27" s="373"/>
      <c r="I27" s="378"/>
      <c r="J27" s="379"/>
      <c r="K27" s="378"/>
      <c r="L27" s="379"/>
      <c r="M27" s="378"/>
      <c r="N27" s="380"/>
      <c r="O27" s="380"/>
      <c r="P27" s="379"/>
      <c r="Q27" s="378"/>
      <c r="R27" s="379"/>
      <c r="S27" s="388" t="s">
        <v>328</v>
      </c>
      <c r="T27" s="389"/>
      <c r="U27" s="374" t="s">
        <v>470</v>
      </c>
      <c r="V27" s="375"/>
      <c r="W27" s="381"/>
      <c r="X27" s="206"/>
      <c r="Y27" s="206"/>
      <c r="Z27" s="206"/>
      <c r="AA27" s="392"/>
      <c r="AB27" s="392"/>
      <c r="AD27" s="24"/>
    </row>
    <row r="28" spans="2:37" ht="18.95" customHeight="1" x14ac:dyDescent="0.15">
      <c r="B28" s="230" t="s">
        <v>247</v>
      </c>
      <c r="C28" s="233"/>
      <c r="D28" s="231"/>
      <c r="E28" s="378" t="s">
        <v>471</v>
      </c>
      <c r="F28" s="380"/>
      <c r="G28" s="380"/>
      <c r="H28" s="380"/>
      <c r="I28" s="380"/>
      <c r="J28" s="380"/>
      <c r="K28" s="393"/>
      <c r="L28" s="394"/>
      <c r="M28" s="394"/>
      <c r="N28" s="394"/>
      <c r="O28" s="394"/>
      <c r="P28" s="394"/>
      <c r="Q28" s="394"/>
      <c r="R28" s="395"/>
      <c r="S28" s="390"/>
      <c r="T28" s="391"/>
      <c r="U28" s="374" t="s">
        <v>472</v>
      </c>
      <c r="V28" s="375"/>
      <c r="W28" s="381"/>
      <c r="X28" s="206"/>
      <c r="Y28" s="206"/>
      <c r="Z28" s="206"/>
      <c r="AA28" s="392"/>
      <c r="AB28" s="392"/>
      <c r="AD28" s="24"/>
    </row>
    <row r="29" spans="2:37" ht="15" customHeight="1" x14ac:dyDescent="0.15">
      <c r="B29" s="234"/>
      <c r="C29" s="234" t="s">
        <v>378</v>
      </c>
      <c r="D29" s="234"/>
      <c r="E29" s="234"/>
      <c r="F29" s="234"/>
      <c r="G29" s="234"/>
      <c r="H29" s="234"/>
      <c r="I29" s="234"/>
      <c r="J29" s="234"/>
      <c r="K29" s="234"/>
      <c r="L29" s="234"/>
      <c r="M29" s="234"/>
      <c r="N29" s="234"/>
      <c r="O29" s="234"/>
      <c r="P29" s="234"/>
      <c r="Q29" s="234"/>
      <c r="R29" s="234"/>
      <c r="S29" s="234"/>
      <c r="T29" s="234"/>
      <c r="U29" s="234"/>
      <c r="V29" s="234"/>
      <c r="W29" s="235"/>
      <c r="X29" s="235"/>
      <c r="Y29" s="235"/>
      <c r="Z29" s="234"/>
      <c r="AA29" s="234"/>
      <c r="AB29" s="234"/>
    </row>
    <row r="31" spans="2:37" s="1" customFormat="1" ht="18" customHeight="1" x14ac:dyDescent="0.15">
      <c r="J31" s="3"/>
      <c r="W31" s="7"/>
      <c r="X31" s="7"/>
      <c r="Y31" s="7"/>
    </row>
  </sheetData>
  <dataConsolidate/>
  <mergeCells count="193">
    <mergeCell ref="O12:P12"/>
    <mergeCell ref="N16:O16"/>
    <mergeCell ref="N17:O17"/>
    <mergeCell ref="N21:O21"/>
    <mergeCell ref="M26:P26"/>
    <mergeCell ref="Q8:R8"/>
    <mergeCell ref="U19:W19"/>
    <mergeCell ref="AA18:AB18"/>
    <mergeCell ref="AA19:AB19"/>
    <mergeCell ref="U25:W25"/>
    <mergeCell ref="AA25:AB25"/>
    <mergeCell ref="U26:W26"/>
    <mergeCell ref="U23:W23"/>
    <mergeCell ref="AA23:AB23"/>
    <mergeCell ref="T12:T13"/>
    <mergeCell ref="T14:T18"/>
    <mergeCell ref="U15:W16"/>
    <mergeCell ref="S23:T26"/>
    <mergeCell ref="W2:AB2"/>
    <mergeCell ref="S2:V2"/>
    <mergeCell ref="U5:W5"/>
    <mergeCell ref="Z5:AA5"/>
    <mergeCell ref="AA9:AB9"/>
    <mergeCell ref="U10:W10"/>
    <mergeCell ref="AA10:AB10"/>
    <mergeCell ref="T8:T10"/>
    <mergeCell ref="U8:W8"/>
    <mergeCell ref="AA8:AB8"/>
    <mergeCell ref="T7:W7"/>
    <mergeCell ref="AA7:AB7"/>
    <mergeCell ref="X6:AB6"/>
    <mergeCell ref="X5:Y5"/>
    <mergeCell ref="S7:S22"/>
    <mergeCell ref="T19:T22"/>
    <mergeCell ref="U18:W18"/>
    <mergeCell ref="AA14:AB14"/>
    <mergeCell ref="U22:W22"/>
    <mergeCell ref="AA22:AB22"/>
    <mergeCell ref="U20:W20"/>
    <mergeCell ref="AA20:AB20"/>
    <mergeCell ref="B3:C3"/>
    <mergeCell ref="D3:G3"/>
    <mergeCell ref="H3:I4"/>
    <mergeCell ref="P3:Q4"/>
    <mergeCell ref="R3:V4"/>
    <mergeCell ref="Z3:AB3"/>
    <mergeCell ref="B4:C4"/>
    <mergeCell ref="D4:G4"/>
    <mergeCell ref="Z4:AB4"/>
    <mergeCell ref="W4:Y4"/>
    <mergeCell ref="W3:Y3"/>
    <mergeCell ref="J3:O4"/>
    <mergeCell ref="E6:G6"/>
    <mergeCell ref="U6:W6"/>
    <mergeCell ref="B7:B8"/>
    <mergeCell ref="C7:D7"/>
    <mergeCell ref="E7:G7"/>
    <mergeCell ref="H7:J7"/>
    <mergeCell ref="K7:L7"/>
    <mergeCell ref="O7:P7"/>
    <mergeCell ref="Q7:R7"/>
    <mergeCell ref="C8:D8"/>
    <mergeCell ref="E8:G8"/>
    <mergeCell ref="H8:J8"/>
    <mergeCell ref="K8:L8"/>
    <mergeCell ref="M7:N10"/>
    <mergeCell ref="B5:C6"/>
    <mergeCell ref="E5:G5"/>
    <mergeCell ref="H5:J6"/>
    <mergeCell ref="K5:O6"/>
    <mergeCell ref="P5:Q6"/>
    <mergeCell ref="R5:T6"/>
    <mergeCell ref="O8:P8"/>
    <mergeCell ref="U9:W9"/>
    <mergeCell ref="C10:D10"/>
    <mergeCell ref="E10:G10"/>
    <mergeCell ref="B9:B10"/>
    <mergeCell ref="C9:D9"/>
    <mergeCell ref="E9:G9"/>
    <mergeCell ref="H9:J9"/>
    <mergeCell ref="K9:L9"/>
    <mergeCell ref="O10:P10"/>
    <mergeCell ref="Q10:R10"/>
    <mergeCell ref="O9:P9"/>
    <mergeCell ref="Q9:R9"/>
    <mergeCell ref="H10:J10"/>
    <mergeCell ref="K10:L10"/>
    <mergeCell ref="B11:D11"/>
    <mergeCell ref="E11:G11"/>
    <mergeCell ref="H11:J11"/>
    <mergeCell ref="K11:L11"/>
    <mergeCell ref="M11:N12"/>
    <mergeCell ref="O11:P11"/>
    <mergeCell ref="AA13:AB13"/>
    <mergeCell ref="Q11:R11"/>
    <mergeCell ref="U11:W11"/>
    <mergeCell ref="AA11:AB11"/>
    <mergeCell ref="B12:D12"/>
    <mergeCell ref="E12:F12"/>
    <mergeCell ref="H12:H15"/>
    <mergeCell ref="I12:I13"/>
    <mergeCell ref="K12:L12"/>
    <mergeCell ref="Q12:R12"/>
    <mergeCell ref="U12:W12"/>
    <mergeCell ref="AA12:AB12"/>
    <mergeCell ref="B13:D13"/>
    <mergeCell ref="E13:F13"/>
    <mergeCell ref="M13:O13"/>
    <mergeCell ref="U13:W13"/>
    <mergeCell ref="U14:W14"/>
    <mergeCell ref="C15:D15"/>
    <mergeCell ref="E15:F15"/>
    <mergeCell ref="N15:O15"/>
    <mergeCell ref="AA15:AB15"/>
    <mergeCell ref="B14:D14"/>
    <mergeCell ref="E14:F14"/>
    <mergeCell ref="I14:I15"/>
    <mergeCell ref="K14:L14"/>
    <mergeCell ref="M14:M21"/>
    <mergeCell ref="N14:O14"/>
    <mergeCell ref="B16:B17"/>
    <mergeCell ref="C16:D17"/>
    <mergeCell ref="AA16:AB16"/>
    <mergeCell ref="U21:W21"/>
    <mergeCell ref="AA21:AB21"/>
    <mergeCell ref="C19:D19"/>
    <mergeCell ref="E19:F19"/>
    <mergeCell ref="I19:J19"/>
    <mergeCell ref="N19:O19"/>
    <mergeCell ref="U17:W17"/>
    <mergeCell ref="AA17:AB17"/>
    <mergeCell ref="C21:D21"/>
    <mergeCell ref="E21:F21"/>
    <mergeCell ref="I21:J21"/>
    <mergeCell ref="I16:J16"/>
    <mergeCell ref="E17:F17"/>
    <mergeCell ref="Q24:R24"/>
    <mergeCell ref="U24:W24"/>
    <mergeCell ref="AA24:AB24"/>
    <mergeCell ref="M24:P24"/>
    <mergeCell ref="C18:D18"/>
    <mergeCell ref="E22:G22"/>
    <mergeCell ref="I22:J22"/>
    <mergeCell ref="M22:P22"/>
    <mergeCell ref="K24:L24"/>
    <mergeCell ref="H16:H19"/>
    <mergeCell ref="E16:F16"/>
    <mergeCell ref="C24:C27"/>
    <mergeCell ref="D24:E24"/>
    <mergeCell ref="F24:G24"/>
    <mergeCell ref="I24:J24"/>
    <mergeCell ref="AA26:AB26"/>
    <mergeCell ref="D27:E27"/>
    <mergeCell ref="F27:G27"/>
    <mergeCell ref="E18:F18"/>
    <mergeCell ref="N18:O18"/>
    <mergeCell ref="I17:J18"/>
    <mergeCell ref="M27:P27"/>
    <mergeCell ref="Q27:R27"/>
    <mergeCell ref="S27:T28"/>
    <mergeCell ref="U27:W27"/>
    <mergeCell ref="AA27:AB27"/>
    <mergeCell ref="E28:J28"/>
    <mergeCell ref="K28:R28"/>
    <mergeCell ref="U28:W28"/>
    <mergeCell ref="AA28:AB28"/>
    <mergeCell ref="H23:H27"/>
    <mergeCell ref="I23:J23"/>
    <mergeCell ref="K23:L23"/>
    <mergeCell ref="D26:E26"/>
    <mergeCell ref="F26:G26"/>
    <mergeCell ref="I26:J26"/>
    <mergeCell ref="K26:L26"/>
    <mergeCell ref="I27:J27"/>
    <mergeCell ref="K27:L27"/>
    <mergeCell ref="B19:B21"/>
    <mergeCell ref="D25:E25"/>
    <mergeCell ref="F25:G25"/>
    <mergeCell ref="I25:J25"/>
    <mergeCell ref="K25:L25"/>
    <mergeCell ref="B23:B26"/>
    <mergeCell ref="M25:P25"/>
    <mergeCell ref="M23:P23"/>
    <mergeCell ref="Q25:R25"/>
    <mergeCell ref="Q26:R26"/>
    <mergeCell ref="Q22:R22"/>
    <mergeCell ref="Q23:R23"/>
    <mergeCell ref="E23:G23"/>
    <mergeCell ref="E20:F20"/>
    <mergeCell ref="H20:H22"/>
    <mergeCell ref="I20:J20"/>
    <mergeCell ref="C20:D20"/>
    <mergeCell ref="N20:O20"/>
  </mergeCells>
  <phoneticPr fontId="12"/>
  <dataValidations count="4">
    <dataValidation type="list" allowBlank="1" showInputMessage="1" showErrorMessage="1" sqref="AJ13:AJ17" xr:uid="{00000000-0002-0000-0200-000000000000}">
      <formula1>個数</formula1>
    </dataValidation>
    <dataValidation type="list" allowBlank="1" showInputMessage="1" showErrorMessage="1" sqref="AM13:AM16" xr:uid="{00000000-0002-0000-0200-000001000000}">
      <formula1>更新年次</formula1>
    </dataValidation>
    <dataValidation allowBlank="1" showInputMessage="1" showErrorMessage="1" prompt="緯度を小数点以下５桁まで入力する。" sqref="E7:G7 E9:G9" xr:uid="{56089DF4-B524-4228-9A12-BC1623B8814C}"/>
    <dataValidation allowBlank="1" showInputMessage="1" showErrorMessage="1" prompt="経度を小数点以下５桁まで入力する。" sqref="E8:G8 E10:G10" xr:uid="{BD9AC89E-3F26-4C37-AAFC-C6A85C9D8642}"/>
  </dataValidations>
  <printOptions horizontalCentered="1" verticalCentered="1"/>
  <pageMargins left="0.23622047244094488" right="0.23622047244094488" top="0.74803149606299213" bottom="0.74803149606299213" header="0.31496062992125984" footer="0.31496062992125984"/>
  <pageSetup paperSize="9" scale="99" fitToWidth="0" orientation="landscape" r:id="rId1"/>
  <headerFooter alignWithMargins="0"/>
  <extLst>
    <ext xmlns:x14="http://schemas.microsoft.com/office/spreadsheetml/2009/9/main" uri="{CCE6A557-97BC-4b89-ADB6-D9C93CAAB3DF}">
      <x14:dataValidations xmlns:xm="http://schemas.microsoft.com/office/excel/2006/main" count="4">
        <x14:dataValidation type="list" allowBlank="1" showInputMessage="1" showErrorMessage="1" xr:uid="{D77FD322-79EA-4973-9AFD-27B6F0DF6C74}">
          <x14:formula1>
            <xm:f>'(参考)リスト'!$B$6:$B$12</xm:f>
          </x14:formula1>
          <xm:sqref>X6:AB6</xm:sqref>
        </x14:dataValidation>
        <x14:dataValidation type="list" allowBlank="1" showInputMessage="1" showErrorMessage="1" xr:uid="{D27EBF21-EAC3-4745-A77D-3AA1193B7BC0}">
          <x14:formula1>
            <xm:f>'(参考)リスト'!$E$6:$E$10</xm:f>
          </x14:formula1>
          <xm:sqref>Z3:AB3</xm:sqref>
        </x14:dataValidation>
        <x14:dataValidation type="list" allowBlank="1" showInputMessage="1" showErrorMessage="1" xr:uid="{EA350EDD-8136-4F4E-9E2A-4DCD2F8B8236}">
          <x14:formula1>
            <xm:f>'(参考)リスト'!$F$6:$F$7</xm:f>
          </x14:formula1>
          <xm:sqref>Z4:AB4</xm:sqref>
        </x14:dataValidation>
        <x14:dataValidation type="list" allowBlank="1" showInputMessage="1" showErrorMessage="1" xr:uid="{ABCDF147-7B9A-40CF-B683-21848FD9DA93}">
          <x14:formula1>
            <xm:f>'(参考)リスト'!$C$6:$C$11</xm:f>
          </x14:formula1>
          <xm:sqref>E28:J28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2:AN55"/>
  <sheetViews>
    <sheetView showGridLines="0" showZeros="0" view="pageBreakPreview" zoomScaleNormal="55" zoomScaleSheetLayoutView="100" workbookViewId="0">
      <selection activeCell="B10" sqref="B10:AN35"/>
    </sheetView>
  </sheetViews>
  <sheetFormatPr defaultColWidth="9" defaultRowHeight="12" x14ac:dyDescent="0.15"/>
  <cols>
    <col min="1" max="1" width="1.5" style="4" customWidth="1"/>
    <col min="2" max="2" width="5.5" style="4" bestFit="1" customWidth="1"/>
    <col min="3" max="3" width="6.125" style="4" customWidth="1"/>
    <col min="4" max="5" width="5.875" style="4" customWidth="1"/>
    <col min="6" max="14" width="4.125" style="4" customWidth="1"/>
    <col min="15" max="26" width="4.5" style="4" customWidth="1"/>
    <col min="27" max="36" width="4.125" style="4" customWidth="1"/>
    <col min="37" max="40" width="3.25" style="4" customWidth="1"/>
    <col min="41" max="41" width="1.5" style="4" customWidth="1"/>
    <col min="42" max="16384" width="9" style="4"/>
  </cols>
  <sheetData>
    <row r="2" spans="2:40" ht="8.25" customHeight="1" x14ac:dyDescent="0.15"/>
    <row r="3" spans="2:40" ht="24.95" customHeight="1" x14ac:dyDescent="0.15">
      <c r="B3" s="476" t="s">
        <v>63</v>
      </c>
      <c r="C3" s="476"/>
      <c r="D3" s="476"/>
      <c r="E3" s="476"/>
      <c r="F3" s="476"/>
      <c r="G3" s="476"/>
      <c r="H3" s="476"/>
      <c r="I3" s="476"/>
      <c r="J3" s="476"/>
      <c r="K3" s="476"/>
      <c r="L3" s="476"/>
      <c r="M3" s="476"/>
      <c r="N3" s="476"/>
      <c r="O3" s="476"/>
      <c r="P3" s="476"/>
      <c r="Q3" s="476"/>
      <c r="R3" s="476"/>
      <c r="S3" s="476"/>
      <c r="T3" s="476"/>
      <c r="U3" s="476"/>
      <c r="V3" s="476"/>
      <c r="W3" s="476"/>
      <c r="X3" s="476"/>
      <c r="Y3" s="476"/>
      <c r="Z3" s="476"/>
      <c r="AA3" s="476"/>
      <c r="AB3" s="476"/>
      <c r="AC3" s="476"/>
      <c r="AD3" s="476"/>
      <c r="AE3" s="476"/>
      <c r="AF3" s="476"/>
      <c r="AG3" s="476"/>
      <c r="AH3" s="476"/>
      <c r="AI3" s="476"/>
      <c r="AJ3" s="476"/>
      <c r="AK3" s="476"/>
      <c r="AL3" s="476"/>
      <c r="AM3" s="476"/>
      <c r="AN3" s="476"/>
    </row>
    <row r="4" spans="2:40" ht="20.100000000000001" customHeight="1" x14ac:dyDescent="0.15">
      <c r="B4" s="477" t="s">
        <v>54</v>
      </c>
      <c r="C4" s="477"/>
      <c r="D4" s="477"/>
      <c r="E4" s="478" t="str">
        <f>'様式A-1'!D3</f>
        <v>イワオノタキトンネル</v>
      </c>
      <c r="F4" s="479"/>
      <c r="G4" s="479"/>
      <c r="H4" s="479"/>
      <c r="I4" s="480"/>
      <c r="J4" s="481" t="s">
        <v>55</v>
      </c>
      <c r="K4" s="481"/>
      <c r="L4" s="481"/>
      <c r="M4" s="482" t="str">
        <f>'様式A-1'!J3</f>
        <v>一般国道437号</v>
      </c>
      <c r="N4" s="483"/>
      <c r="O4" s="483"/>
      <c r="P4" s="483"/>
      <c r="Q4" s="483"/>
      <c r="R4" s="484"/>
      <c r="S4" s="490" t="s">
        <v>58</v>
      </c>
      <c r="T4" s="490"/>
      <c r="U4" s="490"/>
      <c r="V4" s="490"/>
      <c r="W4" s="490"/>
      <c r="X4" s="490"/>
      <c r="Y4" s="492" t="str">
        <f>'様式A-1'!K5</f>
        <v>株式会社 長大
鷲尾 寛</v>
      </c>
      <c r="Z4" s="493"/>
      <c r="AA4" s="493"/>
      <c r="AB4" s="493"/>
      <c r="AC4" s="493"/>
      <c r="AD4" s="494"/>
      <c r="AE4" s="475" t="s">
        <v>59</v>
      </c>
      <c r="AF4" s="475"/>
      <c r="AG4" s="475"/>
      <c r="AH4" s="475"/>
      <c r="AI4" s="491">
        <f>'様式A-1'!R5</f>
        <v>46080</v>
      </c>
      <c r="AJ4" s="491"/>
      <c r="AK4" s="491"/>
      <c r="AL4" s="491"/>
      <c r="AM4" s="491"/>
      <c r="AN4" s="491"/>
    </row>
    <row r="5" spans="2:40" ht="20.100000000000001" customHeight="1" x14ac:dyDescent="0.15">
      <c r="B5" s="485" t="s">
        <v>64</v>
      </c>
      <c r="C5" s="485"/>
      <c r="D5" s="485"/>
      <c r="E5" s="486" t="str">
        <f>'様式A-1'!D4</f>
        <v>岩尾の滝トンネル</v>
      </c>
      <c r="F5" s="487"/>
      <c r="G5" s="487"/>
      <c r="H5" s="487"/>
      <c r="I5" s="488"/>
      <c r="J5" s="489" t="s">
        <v>65</v>
      </c>
      <c r="K5" s="489"/>
      <c r="L5" s="489"/>
      <c r="M5" s="482" t="str">
        <f>'様式A-1'!R3</f>
        <v>柳井土木建築事務所</v>
      </c>
      <c r="N5" s="483"/>
      <c r="O5" s="483"/>
      <c r="P5" s="483"/>
      <c r="Q5" s="483"/>
      <c r="R5" s="484"/>
      <c r="S5" s="490"/>
      <c r="T5" s="490"/>
      <c r="U5" s="490"/>
      <c r="V5" s="490"/>
      <c r="W5" s="490"/>
      <c r="X5" s="490"/>
      <c r="Y5" s="495"/>
      <c r="Z5" s="496"/>
      <c r="AA5" s="496"/>
      <c r="AB5" s="496"/>
      <c r="AC5" s="496"/>
      <c r="AD5" s="497"/>
      <c r="AE5" s="475"/>
      <c r="AF5" s="475"/>
      <c r="AG5" s="475"/>
      <c r="AH5" s="475"/>
      <c r="AI5" s="491"/>
      <c r="AJ5" s="491"/>
      <c r="AK5" s="491"/>
      <c r="AL5" s="491"/>
      <c r="AM5" s="491"/>
      <c r="AN5" s="491"/>
    </row>
    <row r="6" spans="2:40" ht="13.5" customHeight="1" x14ac:dyDescent="0.15">
      <c r="B6" s="498" t="s">
        <v>66</v>
      </c>
      <c r="C6" s="498" t="s">
        <v>67</v>
      </c>
      <c r="D6" s="515" t="s">
        <v>68</v>
      </c>
      <c r="E6" s="516"/>
      <c r="F6" s="519" t="s">
        <v>69</v>
      </c>
      <c r="G6" s="520"/>
      <c r="H6" s="520"/>
      <c r="I6" s="520"/>
      <c r="J6" s="521"/>
      <c r="K6" s="525" t="s">
        <v>70</v>
      </c>
      <c r="L6" s="526"/>
      <c r="M6" s="526"/>
      <c r="N6" s="527"/>
      <c r="O6" s="551" t="s">
        <v>71</v>
      </c>
      <c r="P6" s="552"/>
      <c r="Q6" s="552"/>
      <c r="R6" s="552"/>
      <c r="S6" s="548"/>
      <c r="T6" s="548"/>
      <c r="U6" s="548"/>
      <c r="V6" s="548"/>
      <c r="W6" s="548"/>
      <c r="X6" s="548"/>
      <c r="Y6" s="548"/>
      <c r="Z6" s="548"/>
      <c r="AA6" s="548"/>
      <c r="AB6" s="548"/>
      <c r="AC6" s="548"/>
      <c r="AD6" s="549"/>
      <c r="AE6" s="531" t="s">
        <v>72</v>
      </c>
      <c r="AF6" s="532"/>
      <c r="AG6" s="532"/>
      <c r="AH6" s="532"/>
      <c r="AI6" s="532"/>
      <c r="AJ6" s="533"/>
      <c r="AK6" s="548" t="s">
        <v>73</v>
      </c>
      <c r="AL6" s="548"/>
      <c r="AM6" s="548"/>
      <c r="AN6" s="549"/>
    </row>
    <row r="7" spans="2:40" ht="13.5" customHeight="1" x14ac:dyDescent="0.15">
      <c r="B7" s="498"/>
      <c r="C7" s="499"/>
      <c r="D7" s="517"/>
      <c r="E7" s="518"/>
      <c r="F7" s="522"/>
      <c r="G7" s="523"/>
      <c r="H7" s="523"/>
      <c r="I7" s="523"/>
      <c r="J7" s="524"/>
      <c r="K7" s="528"/>
      <c r="L7" s="529"/>
      <c r="M7" s="529"/>
      <c r="N7" s="530"/>
      <c r="O7" s="475" t="s">
        <v>74</v>
      </c>
      <c r="P7" s="475"/>
      <c r="Q7" s="475"/>
      <c r="R7" s="120" t="s">
        <v>75</v>
      </c>
      <c r="S7" s="475" t="s">
        <v>76</v>
      </c>
      <c r="T7" s="475"/>
      <c r="U7" s="475" t="s">
        <v>77</v>
      </c>
      <c r="V7" s="475"/>
      <c r="W7" s="475"/>
      <c r="X7" s="475"/>
      <c r="Y7" s="558" t="s">
        <v>78</v>
      </c>
      <c r="Z7" s="559"/>
      <c r="AA7" s="559"/>
      <c r="AB7" s="560"/>
      <c r="AC7" s="501" t="s">
        <v>79</v>
      </c>
      <c r="AD7" s="553"/>
      <c r="AE7" s="534"/>
      <c r="AF7" s="535"/>
      <c r="AG7" s="535"/>
      <c r="AH7" s="535"/>
      <c r="AI7" s="535"/>
      <c r="AJ7" s="536"/>
      <c r="AK7" s="548"/>
      <c r="AL7" s="548"/>
      <c r="AM7" s="548"/>
      <c r="AN7" s="549"/>
    </row>
    <row r="8" spans="2:40" ht="13.5" customHeight="1" x14ac:dyDescent="0.15">
      <c r="B8" s="489"/>
      <c r="C8" s="500"/>
      <c r="D8" s="17" t="s">
        <v>80</v>
      </c>
      <c r="E8" s="16" t="s">
        <v>81</v>
      </c>
      <c r="F8" s="489" t="s">
        <v>82</v>
      </c>
      <c r="G8" s="489"/>
      <c r="H8" s="489"/>
      <c r="I8" s="541" t="s">
        <v>83</v>
      </c>
      <c r="J8" s="541" t="s">
        <v>84</v>
      </c>
      <c r="K8" s="541" t="s">
        <v>85</v>
      </c>
      <c r="L8" s="543" t="s">
        <v>86</v>
      </c>
      <c r="M8" s="501" t="s">
        <v>79</v>
      </c>
      <c r="N8" s="502"/>
      <c r="O8" s="513" t="s">
        <v>87</v>
      </c>
      <c r="P8" s="513" t="s">
        <v>88</v>
      </c>
      <c r="Q8" s="513" t="s">
        <v>89</v>
      </c>
      <c r="R8" s="513" t="s">
        <v>90</v>
      </c>
      <c r="S8" s="511" t="s">
        <v>91</v>
      </c>
      <c r="T8" s="511" t="s">
        <v>92</v>
      </c>
      <c r="U8" s="511" t="s">
        <v>93</v>
      </c>
      <c r="V8" s="513" t="s">
        <v>94</v>
      </c>
      <c r="W8" s="511" t="s">
        <v>95</v>
      </c>
      <c r="X8" s="511" t="s">
        <v>96</v>
      </c>
      <c r="Y8" s="513" t="s">
        <v>97</v>
      </c>
      <c r="Z8" s="513" t="s">
        <v>98</v>
      </c>
      <c r="AA8" s="513" t="s">
        <v>99</v>
      </c>
      <c r="AB8" s="511" t="s">
        <v>100</v>
      </c>
      <c r="AC8" s="554"/>
      <c r="AD8" s="555"/>
      <c r="AE8" s="505" t="s">
        <v>101</v>
      </c>
      <c r="AF8" s="507" t="s">
        <v>102</v>
      </c>
      <c r="AG8" s="507" t="s">
        <v>103</v>
      </c>
      <c r="AH8" s="509" t="s">
        <v>104</v>
      </c>
      <c r="AI8" s="501" t="s">
        <v>79</v>
      </c>
      <c r="AJ8" s="553"/>
      <c r="AK8" s="548"/>
      <c r="AL8" s="548"/>
      <c r="AM8" s="548"/>
      <c r="AN8" s="549"/>
    </row>
    <row r="9" spans="2:40" x14ac:dyDescent="0.15">
      <c r="B9" s="489"/>
      <c r="C9" s="22" t="s">
        <v>105</v>
      </c>
      <c r="D9" s="15" t="s">
        <v>105</v>
      </c>
      <c r="E9" s="15" t="s">
        <v>105</v>
      </c>
      <c r="F9" s="489"/>
      <c r="G9" s="489"/>
      <c r="H9" s="489"/>
      <c r="I9" s="542"/>
      <c r="J9" s="542"/>
      <c r="K9" s="542"/>
      <c r="L9" s="544"/>
      <c r="M9" s="503"/>
      <c r="N9" s="504"/>
      <c r="O9" s="514"/>
      <c r="P9" s="514"/>
      <c r="Q9" s="514"/>
      <c r="R9" s="514"/>
      <c r="S9" s="512"/>
      <c r="T9" s="512"/>
      <c r="U9" s="512"/>
      <c r="V9" s="514"/>
      <c r="W9" s="512"/>
      <c r="X9" s="512"/>
      <c r="Y9" s="514"/>
      <c r="Z9" s="514"/>
      <c r="AA9" s="514"/>
      <c r="AB9" s="512"/>
      <c r="AC9" s="556"/>
      <c r="AD9" s="557"/>
      <c r="AE9" s="506"/>
      <c r="AF9" s="508"/>
      <c r="AG9" s="508"/>
      <c r="AH9" s="510"/>
      <c r="AI9" s="556"/>
      <c r="AJ9" s="557"/>
      <c r="AK9" s="550"/>
      <c r="AL9" s="550"/>
      <c r="AM9" s="550"/>
      <c r="AN9" s="504"/>
    </row>
    <row r="10" spans="2:40" ht="13.5" customHeight="1" x14ac:dyDescent="0.15">
      <c r="B10" s="23" t="s">
        <v>473</v>
      </c>
      <c r="C10" s="121">
        <v>8.1</v>
      </c>
      <c r="D10" s="121" t="s">
        <v>474</v>
      </c>
      <c r="E10" s="121">
        <v>8.1</v>
      </c>
      <c r="F10" s="545"/>
      <c r="G10" s="538"/>
      <c r="H10" s="538"/>
      <c r="I10" s="14"/>
      <c r="J10" s="88"/>
      <c r="K10" s="14" t="s">
        <v>475</v>
      </c>
      <c r="L10" s="13"/>
      <c r="M10" s="539"/>
      <c r="N10" s="540"/>
      <c r="O10" s="14"/>
      <c r="P10" s="13"/>
      <c r="Q10" s="13"/>
      <c r="R10" s="13"/>
      <c r="S10" s="13"/>
      <c r="T10" s="83"/>
      <c r="U10" s="83"/>
      <c r="V10" s="83"/>
      <c r="W10" s="83"/>
      <c r="X10" s="83"/>
      <c r="Y10" s="83"/>
      <c r="Z10" s="83"/>
      <c r="AA10" s="56"/>
      <c r="AB10" s="57"/>
      <c r="AC10" s="546"/>
      <c r="AD10" s="547"/>
      <c r="AE10" s="83"/>
      <c r="AF10" s="83"/>
      <c r="AG10" s="83"/>
      <c r="AH10" s="83"/>
      <c r="AI10" s="537"/>
      <c r="AJ10" s="538"/>
      <c r="AK10" s="564"/>
      <c r="AL10" s="565"/>
      <c r="AM10" s="565"/>
      <c r="AN10" s="566"/>
    </row>
    <row r="11" spans="2:40" ht="13.5" customHeight="1" x14ac:dyDescent="0.15">
      <c r="B11" s="122" t="s">
        <v>476</v>
      </c>
      <c r="C11" s="121">
        <v>10.5</v>
      </c>
      <c r="D11" s="121">
        <f>E10</f>
        <v>8.1</v>
      </c>
      <c r="E11" s="121">
        <f>D11+C11</f>
        <v>18.600000000000001</v>
      </c>
      <c r="F11" s="537"/>
      <c r="G11" s="538"/>
      <c r="H11" s="538"/>
      <c r="I11" s="14"/>
      <c r="J11" s="88"/>
      <c r="K11" s="14" t="s">
        <v>475</v>
      </c>
      <c r="L11" s="13"/>
      <c r="M11" s="539"/>
      <c r="N11" s="540"/>
      <c r="O11" s="14"/>
      <c r="P11" s="13"/>
      <c r="Q11" s="13"/>
      <c r="R11" s="13"/>
      <c r="S11" s="13"/>
      <c r="T11" s="83"/>
      <c r="U11" s="83"/>
      <c r="V11" s="83"/>
      <c r="W11" s="83"/>
      <c r="X11" s="83"/>
      <c r="Y11" s="83"/>
      <c r="Z11" s="83"/>
      <c r="AA11" s="56"/>
      <c r="AB11" s="57"/>
      <c r="AC11" s="546"/>
      <c r="AD11" s="547"/>
      <c r="AE11" s="83"/>
      <c r="AF11" s="83"/>
      <c r="AG11" s="83"/>
      <c r="AH11" s="14"/>
      <c r="AI11" s="537"/>
      <c r="AJ11" s="538"/>
      <c r="AK11" s="564"/>
      <c r="AL11" s="565"/>
      <c r="AM11" s="565"/>
      <c r="AN11" s="566"/>
    </row>
    <row r="12" spans="2:40" ht="13.5" customHeight="1" x14ac:dyDescent="0.15">
      <c r="B12" s="122" t="s">
        <v>477</v>
      </c>
      <c r="C12" s="121">
        <v>10.4</v>
      </c>
      <c r="D12" s="121">
        <f t="shared" ref="D12:D33" si="0">E11</f>
        <v>18.600000000000001</v>
      </c>
      <c r="E12" s="121">
        <f t="shared" ref="E12:E33" si="1">D12+C12</f>
        <v>29</v>
      </c>
      <c r="F12" s="537"/>
      <c r="G12" s="538"/>
      <c r="H12" s="538"/>
      <c r="I12" s="14"/>
      <c r="J12" s="88"/>
      <c r="K12" s="14" t="s">
        <v>475</v>
      </c>
      <c r="L12" s="13"/>
      <c r="M12" s="539"/>
      <c r="N12" s="540"/>
      <c r="O12" s="14"/>
      <c r="P12" s="13"/>
      <c r="Q12" s="13"/>
      <c r="R12" s="13"/>
      <c r="S12" s="13"/>
      <c r="T12" s="83"/>
      <c r="U12" s="83"/>
      <c r="V12" s="83"/>
      <c r="W12" s="83"/>
      <c r="X12" s="83"/>
      <c r="Y12" s="83"/>
      <c r="Z12" s="83"/>
      <c r="AA12" s="56"/>
      <c r="AB12" s="57"/>
      <c r="AC12" s="546"/>
      <c r="AD12" s="547"/>
      <c r="AE12" s="83"/>
      <c r="AF12" s="14"/>
      <c r="AG12" s="14"/>
      <c r="AH12" s="83"/>
      <c r="AI12" s="537"/>
      <c r="AJ12" s="538"/>
      <c r="AK12" s="564"/>
      <c r="AL12" s="565"/>
      <c r="AM12" s="565"/>
      <c r="AN12" s="566"/>
    </row>
    <row r="13" spans="2:40" ht="13.5" customHeight="1" x14ac:dyDescent="0.15">
      <c r="B13" s="122" t="s">
        <v>478</v>
      </c>
      <c r="C13" s="121">
        <v>10.4</v>
      </c>
      <c r="D13" s="121">
        <f t="shared" si="0"/>
        <v>29</v>
      </c>
      <c r="E13" s="121">
        <f t="shared" si="1"/>
        <v>39.4</v>
      </c>
      <c r="F13" s="537"/>
      <c r="G13" s="538"/>
      <c r="H13" s="538"/>
      <c r="I13" s="14"/>
      <c r="J13" s="88"/>
      <c r="K13" s="14" t="s">
        <v>475</v>
      </c>
      <c r="L13" s="13"/>
      <c r="M13" s="539"/>
      <c r="N13" s="540"/>
      <c r="O13" s="14"/>
      <c r="P13" s="13"/>
      <c r="Q13" s="13"/>
      <c r="R13" s="13"/>
      <c r="S13" s="13"/>
      <c r="T13" s="83"/>
      <c r="U13" s="83"/>
      <c r="V13" s="83"/>
      <c r="W13" s="83"/>
      <c r="X13" s="83"/>
      <c r="Y13" s="83"/>
      <c r="Z13" s="83"/>
      <c r="AA13" s="56"/>
      <c r="AB13" s="57"/>
      <c r="AC13" s="546"/>
      <c r="AD13" s="547"/>
      <c r="AE13" s="14"/>
      <c r="AF13" s="83"/>
      <c r="AG13" s="83"/>
      <c r="AH13" s="83"/>
      <c r="AI13" s="539"/>
      <c r="AJ13" s="563"/>
      <c r="AK13" s="561"/>
      <c r="AL13" s="562"/>
      <c r="AM13" s="562"/>
      <c r="AN13" s="540"/>
    </row>
    <row r="14" spans="2:40" ht="13.5" customHeight="1" x14ac:dyDescent="0.15">
      <c r="B14" s="122" t="s">
        <v>479</v>
      </c>
      <c r="C14" s="121">
        <v>10.5</v>
      </c>
      <c r="D14" s="121">
        <f t="shared" si="0"/>
        <v>39.4</v>
      </c>
      <c r="E14" s="121">
        <f t="shared" si="1"/>
        <v>49.9</v>
      </c>
      <c r="F14" s="537"/>
      <c r="G14" s="538"/>
      <c r="H14" s="538"/>
      <c r="I14" s="14"/>
      <c r="J14" s="88"/>
      <c r="K14" s="14" t="s">
        <v>475</v>
      </c>
      <c r="L14" s="13"/>
      <c r="M14" s="539"/>
      <c r="N14" s="540"/>
      <c r="O14" s="14"/>
      <c r="P14" s="13"/>
      <c r="Q14" s="13"/>
      <c r="R14" s="13"/>
      <c r="S14" s="13"/>
      <c r="T14" s="83"/>
      <c r="U14" s="83"/>
      <c r="V14" s="83"/>
      <c r="W14" s="83"/>
      <c r="X14" s="83"/>
      <c r="Y14" s="83"/>
      <c r="Z14" s="83"/>
      <c r="AA14" s="56"/>
      <c r="AB14" s="57"/>
      <c r="AC14" s="546"/>
      <c r="AD14" s="547"/>
      <c r="AE14" s="83"/>
      <c r="AF14" s="83"/>
      <c r="AG14" s="56"/>
      <c r="AH14" s="57"/>
      <c r="AI14" s="537"/>
      <c r="AJ14" s="538"/>
      <c r="AK14" s="561"/>
      <c r="AL14" s="562"/>
      <c r="AM14" s="562"/>
      <c r="AN14" s="540"/>
    </row>
    <row r="15" spans="2:40" ht="13.5" customHeight="1" x14ac:dyDescent="0.15">
      <c r="B15" s="122" t="s">
        <v>480</v>
      </c>
      <c r="C15" s="121">
        <v>10.5</v>
      </c>
      <c r="D15" s="121">
        <f t="shared" si="0"/>
        <v>49.9</v>
      </c>
      <c r="E15" s="121">
        <f t="shared" si="1"/>
        <v>60.4</v>
      </c>
      <c r="F15" s="537"/>
      <c r="G15" s="538"/>
      <c r="H15" s="538"/>
      <c r="I15" s="14"/>
      <c r="J15" s="88"/>
      <c r="K15" s="14" t="s">
        <v>475</v>
      </c>
      <c r="L15" s="13"/>
      <c r="M15" s="539"/>
      <c r="N15" s="540"/>
      <c r="O15" s="14"/>
      <c r="P15" s="13"/>
      <c r="Q15" s="13"/>
      <c r="R15" s="13"/>
      <c r="S15" s="13"/>
      <c r="T15" s="83"/>
      <c r="U15" s="83"/>
      <c r="V15" s="83"/>
      <c r="W15" s="83"/>
      <c r="X15" s="83"/>
      <c r="Y15" s="83"/>
      <c r="Z15" s="83"/>
      <c r="AA15" s="56"/>
      <c r="AB15" s="57"/>
      <c r="AC15" s="546"/>
      <c r="AD15" s="547"/>
      <c r="AE15" s="83"/>
      <c r="AF15" s="83"/>
      <c r="AG15" s="56"/>
      <c r="AH15" s="57"/>
      <c r="AI15" s="537"/>
      <c r="AJ15" s="538"/>
      <c r="AK15" s="561"/>
      <c r="AL15" s="562"/>
      <c r="AM15" s="562"/>
      <c r="AN15" s="540"/>
    </row>
    <row r="16" spans="2:40" ht="13.5" customHeight="1" x14ac:dyDescent="0.15">
      <c r="B16" s="122" t="s">
        <v>481</v>
      </c>
      <c r="C16" s="121">
        <v>10.4</v>
      </c>
      <c r="D16" s="121">
        <f t="shared" si="0"/>
        <v>60.4</v>
      </c>
      <c r="E16" s="121">
        <f t="shared" si="1"/>
        <v>70.8</v>
      </c>
      <c r="F16" s="537"/>
      <c r="G16" s="538"/>
      <c r="H16" s="538"/>
      <c r="I16" s="14"/>
      <c r="J16" s="88"/>
      <c r="K16" s="14" t="s">
        <v>475</v>
      </c>
      <c r="L16" s="13"/>
      <c r="M16" s="539"/>
      <c r="N16" s="540"/>
      <c r="O16" s="14"/>
      <c r="P16" s="13"/>
      <c r="Q16" s="13"/>
      <c r="R16" s="13"/>
      <c r="S16" s="13"/>
      <c r="T16" s="83"/>
      <c r="U16" s="83"/>
      <c r="V16" s="83"/>
      <c r="W16" s="83"/>
      <c r="X16" s="83"/>
      <c r="Y16" s="83"/>
      <c r="Z16" s="83"/>
      <c r="AA16" s="56"/>
      <c r="AB16" s="57"/>
      <c r="AC16" s="546"/>
      <c r="AD16" s="547"/>
      <c r="AE16" s="83"/>
      <c r="AF16" s="83"/>
      <c r="AG16" s="56"/>
      <c r="AH16" s="57"/>
      <c r="AI16" s="537"/>
      <c r="AJ16" s="538"/>
      <c r="AK16" s="561"/>
      <c r="AL16" s="562"/>
      <c r="AM16" s="562"/>
      <c r="AN16" s="540"/>
    </row>
    <row r="17" spans="2:40" ht="13.5" customHeight="1" x14ac:dyDescent="0.15">
      <c r="B17" s="122" t="s">
        <v>482</v>
      </c>
      <c r="C17" s="121">
        <v>10.4</v>
      </c>
      <c r="D17" s="121">
        <f t="shared" si="0"/>
        <v>70.8</v>
      </c>
      <c r="E17" s="121">
        <f t="shared" si="1"/>
        <v>81.2</v>
      </c>
      <c r="F17" s="537"/>
      <c r="G17" s="538"/>
      <c r="H17" s="538"/>
      <c r="I17" s="14"/>
      <c r="J17" s="88"/>
      <c r="K17" s="14" t="s">
        <v>475</v>
      </c>
      <c r="L17" s="13"/>
      <c r="M17" s="539"/>
      <c r="N17" s="540"/>
      <c r="O17" s="14"/>
      <c r="P17" s="13"/>
      <c r="Q17" s="13"/>
      <c r="R17" s="13"/>
      <c r="S17" s="13"/>
      <c r="T17" s="83"/>
      <c r="U17" s="83"/>
      <c r="V17" s="83"/>
      <c r="W17" s="83"/>
      <c r="X17" s="83"/>
      <c r="Y17" s="83"/>
      <c r="Z17" s="83"/>
      <c r="AA17" s="56"/>
      <c r="AB17" s="57"/>
      <c r="AC17" s="546"/>
      <c r="AD17" s="547"/>
      <c r="AE17" s="83"/>
      <c r="AF17" s="83"/>
      <c r="AG17" s="56"/>
      <c r="AH17" s="57"/>
      <c r="AI17" s="537"/>
      <c r="AJ17" s="538"/>
      <c r="AK17" s="561"/>
      <c r="AL17" s="562"/>
      <c r="AM17" s="562"/>
      <c r="AN17" s="540"/>
    </row>
    <row r="18" spans="2:40" ht="13.5" customHeight="1" x14ac:dyDescent="0.15">
      <c r="B18" s="122" t="s">
        <v>483</v>
      </c>
      <c r="C18" s="121">
        <v>10.5</v>
      </c>
      <c r="D18" s="121">
        <f t="shared" si="0"/>
        <v>81.2</v>
      </c>
      <c r="E18" s="121">
        <f t="shared" si="1"/>
        <v>91.7</v>
      </c>
      <c r="F18" s="537"/>
      <c r="G18" s="538"/>
      <c r="H18" s="538"/>
      <c r="I18" s="14"/>
      <c r="J18" s="88"/>
      <c r="K18" s="14" t="s">
        <v>475</v>
      </c>
      <c r="L18" s="13"/>
      <c r="M18" s="539"/>
      <c r="N18" s="540"/>
      <c r="O18" s="14"/>
      <c r="P18" s="13"/>
      <c r="Q18" s="13"/>
      <c r="R18" s="13"/>
      <c r="S18" s="13"/>
      <c r="T18" s="83"/>
      <c r="U18" s="83"/>
      <c r="V18" s="83"/>
      <c r="W18" s="83"/>
      <c r="X18" s="83"/>
      <c r="Y18" s="83"/>
      <c r="Z18" s="83"/>
      <c r="AA18" s="56"/>
      <c r="AB18" s="57"/>
      <c r="AC18" s="546"/>
      <c r="AD18" s="547"/>
      <c r="AE18" s="83"/>
      <c r="AF18" s="83"/>
      <c r="AG18" s="56"/>
      <c r="AH18" s="57"/>
      <c r="AI18" s="537"/>
      <c r="AJ18" s="538"/>
      <c r="AK18" s="561"/>
      <c r="AL18" s="562"/>
      <c r="AM18" s="562"/>
      <c r="AN18" s="540"/>
    </row>
    <row r="19" spans="2:40" ht="13.5" customHeight="1" x14ac:dyDescent="0.15">
      <c r="B19" s="122" t="s">
        <v>484</v>
      </c>
      <c r="C19" s="121">
        <v>10.5</v>
      </c>
      <c r="D19" s="121">
        <f t="shared" si="0"/>
        <v>91.7</v>
      </c>
      <c r="E19" s="121">
        <f t="shared" si="1"/>
        <v>102.2</v>
      </c>
      <c r="F19" s="537"/>
      <c r="G19" s="538"/>
      <c r="H19" s="538"/>
      <c r="I19" s="14"/>
      <c r="J19" s="88"/>
      <c r="K19" s="14" t="s">
        <v>475</v>
      </c>
      <c r="L19" s="13"/>
      <c r="M19" s="539"/>
      <c r="N19" s="540"/>
      <c r="O19" s="14"/>
      <c r="P19" s="13"/>
      <c r="Q19" s="13"/>
      <c r="R19" s="13"/>
      <c r="S19" s="13"/>
      <c r="T19" s="83"/>
      <c r="U19" s="83"/>
      <c r="V19" s="83"/>
      <c r="W19" s="83"/>
      <c r="X19" s="83"/>
      <c r="Y19" s="83"/>
      <c r="Z19" s="83"/>
      <c r="AA19" s="56"/>
      <c r="AB19" s="57"/>
      <c r="AC19" s="546"/>
      <c r="AD19" s="547"/>
      <c r="AE19" s="83"/>
      <c r="AF19" s="83"/>
      <c r="AG19" s="56"/>
      <c r="AH19" s="57"/>
      <c r="AI19" s="537"/>
      <c r="AJ19" s="538"/>
      <c r="AK19" s="561"/>
      <c r="AL19" s="562"/>
      <c r="AM19" s="562"/>
      <c r="AN19" s="540"/>
    </row>
    <row r="20" spans="2:40" ht="13.5" customHeight="1" x14ac:dyDescent="0.15">
      <c r="B20" s="122" t="s">
        <v>485</v>
      </c>
      <c r="C20" s="121">
        <v>10.5</v>
      </c>
      <c r="D20" s="121">
        <f t="shared" si="0"/>
        <v>102.2</v>
      </c>
      <c r="E20" s="121">
        <f t="shared" si="1"/>
        <v>112.7</v>
      </c>
      <c r="F20" s="537"/>
      <c r="G20" s="538"/>
      <c r="H20" s="538"/>
      <c r="I20" s="14"/>
      <c r="J20" s="88"/>
      <c r="K20" s="14" t="s">
        <v>475</v>
      </c>
      <c r="L20" s="13"/>
      <c r="M20" s="539"/>
      <c r="N20" s="540"/>
      <c r="O20" s="14"/>
      <c r="P20" s="13"/>
      <c r="Q20" s="13"/>
      <c r="R20" s="13"/>
      <c r="S20" s="13"/>
      <c r="T20" s="23"/>
      <c r="U20" s="23"/>
      <c r="V20" s="23"/>
      <c r="W20" s="83"/>
      <c r="X20" s="83"/>
      <c r="Y20" s="83"/>
      <c r="Z20" s="83"/>
      <c r="AA20" s="56"/>
      <c r="AB20" s="57"/>
      <c r="AC20" s="546"/>
      <c r="AD20" s="547"/>
      <c r="AE20" s="83"/>
      <c r="AF20" s="83"/>
      <c r="AG20" s="56"/>
      <c r="AH20" s="57"/>
      <c r="AI20" s="537"/>
      <c r="AJ20" s="538"/>
      <c r="AK20" s="561"/>
      <c r="AL20" s="562"/>
      <c r="AM20" s="562"/>
      <c r="AN20" s="540"/>
    </row>
    <row r="21" spans="2:40" ht="13.5" customHeight="1" x14ac:dyDescent="0.15">
      <c r="B21" s="122" t="s">
        <v>486</v>
      </c>
      <c r="C21" s="121">
        <v>10.4</v>
      </c>
      <c r="D21" s="121">
        <f t="shared" si="0"/>
        <v>112.7</v>
      </c>
      <c r="E21" s="121">
        <f t="shared" si="1"/>
        <v>123.10000000000001</v>
      </c>
      <c r="F21" s="537"/>
      <c r="G21" s="538"/>
      <c r="H21" s="538"/>
      <c r="I21" s="14"/>
      <c r="J21" s="88"/>
      <c r="K21" s="14" t="s">
        <v>475</v>
      </c>
      <c r="L21" s="13"/>
      <c r="M21" s="539"/>
      <c r="N21" s="540"/>
      <c r="O21" s="14"/>
      <c r="P21" s="13"/>
      <c r="Q21" s="13"/>
      <c r="R21" s="13"/>
      <c r="S21" s="13"/>
      <c r="T21" s="83"/>
      <c r="U21" s="83"/>
      <c r="V21" s="83"/>
      <c r="W21" s="83"/>
      <c r="X21" s="83"/>
      <c r="Y21" s="83"/>
      <c r="Z21" s="83"/>
      <c r="AA21" s="56"/>
      <c r="AB21" s="57"/>
      <c r="AC21" s="546"/>
      <c r="AD21" s="547"/>
      <c r="AE21" s="83"/>
      <c r="AF21" s="83"/>
      <c r="AG21" s="56"/>
      <c r="AH21" s="57"/>
      <c r="AI21" s="537"/>
      <c r="AJ21" s="538"/>
      <c r="AK21" s="561"/>
      <c r="AL21" s="562"/>
      <c r="AM21" s="562"/>
      <c r="AN21" s="540"/>
    </row>
    <row r="22" spans="2:40" ht="13.5" customHeight="1" x14ac:dyDescent="0.15">
      <c r="B22" s="122" t="s">
        <v>487</v>
      </c>
      <c r="C22" s="121">
        <v>10.5</v>
      </c>
      <c r="D22" s="121">
        <f t="shared" si="0"/>
        <v>123.10000000000001</v>
      </c>
      <c r="E22" s="121">
        <f t="shared" si="1"/>
        <v>133.60000000000002</v>
      </c>
      <c r="F22" s="537"/>
      <c r="G22" s="538"/>
      <c r="H22" s="538"/>
      <c r="I22" s="14"/>
      <c r="J22" s="88"/>
      <c r="K22" s="14" t="s">
        <v>475</v>
      </c>
      <c r="L22" s="13"/>
      <c r="M22" s="539"/>
      <c r="N22" s="540"/>
      <c r="O22" s="14"/>
      <c r="P22" s="13"/>
      <c r="Q22" s="13"/>
      <c r="R22" s="13"/>
      <c r="S22" s="13"/>
      <c r="T22" s="83"/>
      <c r="U22" s="83"/>
      <c r="V22" s="83"/>
      <c r="W22" s="83"/>
      <c r="X22" s="83"/>
      <c r="Y22" s="83"/>
      <c r="Z22" s="83"/>
      <c r="AA22" s="56"/>
      <c r="AB22" s="57"/>
      <c r="AC22" s="546"/>
      <c r="AD22" s="547"/>
      <c r="AE22" s="83"/>
      <c r="AF22" s="83"/>
      <c r="AG22" s="56"/>
      <c r="AH22" s="57"/>
      <c r="AI22" s="537"/>
      <c r="AJ22" s="538"/>
      <c r="AK22" s="561"/>
      <c r="AL22" s="562"/>
      <c r="AM22" s="562"/>
      <c r="AN22" s="540"/>
    </row>
    <row r="23" spans="2:40" ht="13.5" customHeight="1" x14ac:dyDescent="0.15">
      <c r="B23" s="122" t="s">
        <v>488</v>
      </c>
      <c r="C23" s="121">
        <v>10.4</v>
      </c>
      <c r="D23" s="121">
        <f t="shared" si="0"/>
        <v>133.60000000000002</v>
      </c>
      <c r="E23" s="121">
        <f t="shared" si="1"/>
        <v>144.00000000000003</v>
      </c>
      <c r="F23" s="537"/>
      <c r="G23" s="538"/>
      <c r="H23" s="538"/>
      <c r="I23" s="14"/>
      <c r="J23" s="88"/>
      <c r="K23" s="14" t="s">
        <v>475</v>
      </c>
      <c r="L23" s="13"/>
      <c r="M23" s="539"/>
      <c r="N23" s="540"/>
      <c r="O23" s="14"/>
      <c r="P23" s="13"/>
      <c r="Q23" s="13"/>
      <c r="R23" s="13"/>
      <c r="S23" s="13"/>
      <c r="T23" s="23"/>
      <c r="U23" s="14"/>
      <c r="V23" s="23"/>
      <c r="W23" s="23"/>
      <c r="X23" s="23"/>
      <c r="Y23" s="23"/>
      <c r="Z23" s="23"/>
      <c r="AA23" s="56"/>
      <c r="AB23" s="14"/>
      <c r="AC23" s="546"/>
      <c r="AD23" s="547"/>
      <c r="AE23" s="83"/>
      <c r="AF23" s="83"/>
      <c r="AG23" s="56"/>
      <c r="AH23" s="57"/>
      <c r="AI23" s="537"/>
      <c r="AJ23" s="538"/>
      <c r="AK23" s="561"/>
      <c r="AL23" s="562"/>
      <c r="AM23" s="562"/>
      <c r="AN23" s="540"/>
    </row>
    <row r="24" spans="2:40" ht="13.5" customHeight="1" x14ac:dyDescent="0.15">
      <c r="B24" s="122" t="s">
        <v>489</v>
      </c>
      <c r="C24" s="121">
        <v>10.5</v>
      </c>
      <c r="D24" s="121">
        <f t="shared" si="0"/>
        <v>144.00000000000003</v>
      </c>
      <c r="E24" s="121">
        <f t="shared" si="1"/>
        <v>154.50000000000003</v>
      </c>
      <c r="F24" s="545"/>
      <c r="G24" s="538"/>
      <c r="H24" s="538"/>
      <c r="I24" s="14"/>
      <c r="J24" s="88"/>
      <c r="K24" s="14" t="s">
        <v>475</v>
      </c>
      <c r="L24" s="13"/>
      <c r="M24" s="539"/>
      <c r="N24" s="540"/>
      <c r="O24" s="14"/>
      <c r="P24" s="13"/>
      <c r="Q24" s="13"/>
      <c r="R24" s="13"/>
      <c r="S24" s="13"/>
      <c r="T24" s="83"/>
      <c r="U24" s="83"/>
      <c r="V24" s="83"/>
      <c r="W24" s="83"/>
      <c r="X24" s="83"/>
      <c r="Y24" s="83"/>
      <c r="Z24" s="83"/>
      <c r="AA24" s="56"/>
      <c r="AB24" s="57"/>
      <c r="AC24" s="546"/>
      <c r="AD24" s="547"/>
      <c r="AE24" s="83"/>
      <c r="AF24" s="83"/>
      <c r="AG24" s="56"/>
      <c r="AH24" s="57"/>
      <c r="AI24" s="537"/>
      <c r="AJ24" s="538"/>
      <c r="AK24" s="561"/>
      <c r="AL24" s="562"/>
      <c r="AM24" s="562"/>
      <c r="AN24" s="540"/>
    </row>
    <row r="25" spans="2:40" ht="13.5" customHeight="1" x14ac:dyDescent="0.15">
      <c r="B25" s="122" t="s">
        <v>490</v>
      </c>
      <c r="C25" s="121">
        <v>10.5</v>
      </c>
      <c r="D25" s="121">
        <f t="shared" si="0"/>
        <v>154.50000000000003</v>
      </c>
      <c r="E25" s="121">
        <f t="shared" si="1"/>
        <v>165.00000000000003</v>
      </c>
      <c r="F25" s="545"/>
      <c r="G25" s="538"/>
      <c r="H25" s="538"/>
      <c r="I25" s="14"/>
      <c r="J25" s="88"/>
      <c r="K25" s="14" t="s">
        <v>475</v>
      </c>
      <c r="L25" s="13"/>
      <c r="M25" s="539"/>
      <c r="N25" s="540"/>
      <c r="O25" s="14"/>
      <c r="P25" s="13"/>
      <c r="Q25" s="13"/>
      <c r="R25" s="13"/>
      <c r="S25" s="13"/>
      <c r="T25" s="83"/>
      <c r="U25" s="83"/>
      <c r="V25" s="83"/>
      <c r="W25" s="83"/>
      <c r="X25" s="83"/>
      <c r="Y25" s="83"/>
      <c r="Z25" s="83"/>
      <c r="AA25" s="56"/>
      <c r="AB25" s="57"/>
      <c r="AC25" s="546"/>
      <c r="AD25" s="547"/>
      <c r="AE25" s="83"/>
      <c r="AF25" s="83"/>
      <c r="AG25" s="56"/>
      <c r="AH25" s="57"/>
      <c r="AI25" s="537"/>
      <c r="AJ25" s="538"/>
      <c r="AK25" s="561"/>
      <c r="AL25" s="562"/>
      <c r="AM25" s="562"/>
      <c r="AN25" s="540"/>
    </row>
    <row r="26" spans="2:40" ht="13.5" customHeight="1" x14ac:dyDescent="0.15">
      <c r="B26" s="122" t="s">
        <v>491</v>
      </c>
      <c r="C26" s="121">
        <v>10.5</v>
      </c>
      <c r="D26" s="121">
        <f t="shared" si="0"/>
        <v>165.00000000000003</v>
      </c>
      <c r="E26" s="121">
        <f t="shared" si="1"/>
        <v>175.50000000000003</v>
      </c>
      <c r="F26" s="545"/>
      <c r="G26" s="538"/>
      <c r="H26" s="538"/>
      <c r="I26" s="14"/>
      <c r="J26" s="88"/>
      <c r="K26" s="14" t="s">
        <v>475</v>
      </c>
      <c r="L26" s="13"/>
      <c r="M26" s="539"/>
      <c r="N26" s="540"/>
      <c r="O26" s="14"/>
      <c r="P26" s="14"/>
      <c r="Q26" s="13"/>
      <c r="R26" s="13"/>
      <c r="S26" s="14"/>
      <c r="T26" s="83"/>
      <c r="U26" s="83"/>
      <c r="V26" s="83"/>
      <c r="W26" s="83"/>
      <c r="X26" s="83"/>
      <c r="Y26" s="83"/>
      <c r="Z26" s="83"/>
      <c r="AA26" s="56"/>
      <c r="AB26" s="57"/>
      <c r="AC26" s="546"/>
      <c r="AD26" s="547"/>
      <c r="AE26" s="83"/>
      <c r="AF26" s="83"/>
      <c r="AG26" s="56"/>
      <c r="AH26" s="57"/>
      <c r="AI26" s="537"/>
      <c r="AJ26" s="538"/>
      <c r="AK26" s="561"/>
      <c r="AL26" s="562"/>
      <c r="AM26" s="562"/>
      <c r="AN26" s="540"/>
    </row>
    <row r="27" spans="2:40" ht="13.5" customHeight="1" x14ac:dyDescent="0.15">
      <c r="B27" s="122" t="s">
        <v>492</v>
      </c>
      <c r="C27" s="121">
        <v>10.4</v>
      </c>
      <c r="D27" s="121">
        <f t="shared" si="0"/>
        <v>175.50000000000003</v>
      </c>
      <c r="E27" s="121">
        <f t="shared" si="1"/>
        <v>185.90000000000003</v>
      </c>
      <c r="F27" s="545"/>
      <c r="G27" s="538"/>
      <c r="H27" s="538"/>
      <c r="I27" s="14"/>
      <c r="J27" s="88"/>
      <c r="K27" s="14" t="s">
        <v>475</v>
      </c>
      <c r="L27" s="13"/>
      <c r="M27" s="539"/>
      <c r="N27" s="540"/>
      <c r="O27" s="14"/>
      <c r="P27" s="13"/>
      <c r="Q27" s="13"/>
      <c r="R27" s="13"/>
      <c r="S27" s="13"/>
      <c r="T27" s="83"/>
      <c r="U27" s="83"/>
      <c r="V27" s="83"/>
      <c r="W27" s="83"/>
      <c r="X27" s="83"/>
      <c r="Y27" s="83"/>
      <c r="Z27" s="83"/>
      <c r="AA27" s="56"/>
      <c r="AB27" s="57"/>
      <c r="AC27" s="546"/>
      <c r="AD27" s="547"/>
      <c r="AE27" s="83"/>
      <c r="AF27" s="83"/>
      <c r="AG27" s="56"/>
      <c r="AH27" s="57"/>
      <c r="AI27" s="537"/>
      <c r="AJ27" s="538"/>
      <c r="AK27" s="561"/>
      <c r="AL27" s="562"/>
      <c r="AM27" s="562"/>
      <c r="AN27" s="540"/>
    </row>
    <row r="28" spans="2:40" ht="13.5" customHeight="1" x14ac:dyDescent="0.15">
      <c r="B28" s="122" t="s">
        <v>493</v>
      </c>
      <c r="C28" s="121">
        <v>10.5</v>
      </c>
      <c r="D28" s="121">
        <f t="shared" si="0"/>
        <v>185.90000000000003</v>
      </c>
      <c r="E28" s="121">
        <f t="shared" si="1"/>
        <v>196.40000000000003</v>
      </c>
      <c r="F28" s="545"/>
      <c r="G28" s="538"/>
      <c r="H28" s="538"/>
      <c r="I28" s="14"/>
      <c r="J28" s="88"/>
      <c r="K28" s="14" t="s">
        <v>475</v>
      </c>
      <c r="L28" s="13"/>
      <c r="M28" s="539"/>
      <c r="N28" s="540"/>
      <c r="O28" s="14"/>
      <c r="P28" s="13"/>
      <c r="Q28" s="13"/>
      <c r="R28" s="13"/>
      <c r="S28" s="13"/>
      <c r="T28" s="83"/>
      <c r="U28" s="83"/>
      <c r="V28" s="83"/>
      <c r="W28" s="83"/>
      <c r="X28" s="83"/>
      <c r="Y28" s="83"/>
      <c r="Z28" s="83"/>
      <c r="AA28" s="56"/>
      <c r="AB28" s="57"/>
      <c r="AC28" s="546"/>
      <c r="AD28" s="547"/>
      <c r="AE28" s="83"/>
      <c r="AF28" s="83"/>
      <c r="AG28" s="56"/>
      <c r="AH28" s="57"/>
      <c r="AI28" s="537"/>
      <c r="AJ28" s="538"/>
      <c r="AK28" s="561"/>
      <c r="AL28" s="562"/>
      <c r="AM28" s="562"/>
      <c r="AN28" s="540"/>
    </row>
    <row r="29" spans="2:40" ht="13.5" customHeight="1" x14ac:dyDescent="0.15">
      <c r="B29" s="122" t="s">
        <v>494</v>
      </c>
      <c r="C29" s="121">
        <v>10.4</v>
      </c>
      <c r="D29" s="121">
        <f t="shared" si="0"/>
        <v>196.40000000000003</v>
      </c>
      <c r="E29" s="121">
        <f t="shared" si="1"/>
        <v>206.80000000000004</v>
      </c>
      <c r="F29" s="537"/>
      <c r="G29" s="538"/>
      <c r="H29" s="538"/>
      <c r="I29" s="14"/>
      <c r="J29" s="88"/>
      <c r="K29" s="14" t="s">
        <v>475</v>
      </c>
      <c r="L29" s="13"/>
      <c r="M29" s="539"/>
      <c r="N29" s="540"/>
      <c r="O29" s="14"/>
      <c r="P29" s="13"/>
      <c r="Q29" s="13"/>
      <c r="R29" s="13"/>
      <c r="S29" s="13"/>
      <c r="T29" s="83"/>
      <c r="U29" s="83"/>
      <c r="V29" s="83"/>
      <c r="W29" s="83"/>
      <c r="X29" s="83"/>
      <c r="Y29" s="83"/>
      <c r="Z29" s="83"/>
      <c r="AA29" s="56"/>
      <c r="AB29" s="57"/>
      <c r="AC29" s="546"/>
      <c r="AD29" s="547"/>
      <c r="AE29" s="83"/>
      <c r="AF29" s="83"/>
      <c r="AG29" s="56"/>
      <c r="AH29" s="57"/>
      <c r="AI29" s="537"/>
      <c r="AJ29" s="538"/>
      <c r="AK29" s="561"/>
      <c r="AL29" s="562"/>
      <c r="AM29" s="562"/>
      <c r="AN29" s="540"/>
    </row>
    <row r="30" spans="2:40" ht="13.5" customHeight="1" x14ac:dyDescent="0.15">
      <c r="B30" s="122" t="s">
        <v>495</v>
      </c>
      <c r="C30" s="121">
        <v>10.5</v>
      </c>
      <c r="D30" s="121">
        <f t="shared" si="0"/>
        <v>206.80000000000004</v>
      </c>
      <c r="E30" s="121">
        <f t="shared" si="1"/>
        <v>217.30000000000004</v>
      </c>
      <c r="F30" s="537"/>
      <c r="G30" s="538"/>
      <c r="H30" s="538"/>
      <c r="I30" s="14"/>
      <c r="J30" s="88"/>
      <c r="K30" s="14" t="s">
        <v>475</v>
      </c>
      <c r="L30" s="13"/>
      <c r="M30" s="539"/>
      <c r="N30" s="540"/>
      <c r="O30" s="14"/>
      <c r="P30" s="13"/>
      <c r="Q30" s="13"/>
      <c r="R30" s="13"/>
      <c r="S30" s="13"/>
      <c r="T30" s="83"/>
      <c r="U30" s="83"/>
      <c r="V30" s="83"/>
      <c r="W30" s="83"/>
      <c r="X30" s="83"/>
      <c r="Y30" s="83"/>
      <c r="Z30" s="83"/>
      <c r="AA30" s="56"/>
      <c r="AB30" s="57"/>
      <c r="AC30" s="546"/>
      <c r="AD30" s="547"/>
      <c r="AE30" s="83"/>
      <c r="AF30" s="83"/>
      <c r="AG30" s="56"/>
      <c r="AH30" s="57"/>
      <c r="AI30" s="537"/>
      <c r="AJ30" s="538"/>
      <c r="AK30" s="561"/>
      <c r="AL30" s="562"/>
      <c r="AM30" s="562"/>
      <c r="AN30" s="540"/>
    </row>
    <row r="31" spans="2:40" ht="13.5" customHeight="1" x14ac:dyDescent="0.15">
      <c r="B31" s="122" t="s">
        <v>496</v>
      </c>
      <c r="C31" s="121">
        <v>10.3</v>
      </c>
      <c r="D31" s="121">
        <f t="shared" si="0"/>
        <v>217.30000000000004</v>
      </c>
      <c r="E31" s="121">
        <f t="shared" si="1"/>
        <v>227.60000000000005</v>
      </c>
      <c r="F31" s="537"/>
      <c r="G31" s="538"/>
      <c r="H31" s="538"/>
      <c r="I31" s="14"/>
      <c r="J31" s="88"/>
      <c r="K31" s="14" t="s">
        <v>475</v>
      </c>
      <c r="L31" s="13"/>
      <c r="M31" s="539"/>
      <c r="N31" s="540"/>
      <c r="O31" s="14"/>
      <c r="P31" s="13"/>
      <c r="Q31" s="13"/>
      <c r="R31" s="13"/>
      <c r="S31" s="13"/>
      <c r="T31" s="83"/>
      <c r="U31" s="83"/>
      <c r="V31" s="83"/>
      <c r="W31" s="83"/>
      <c r="X31" s="83"/>
      <c r="Y31" s="83"/>
      <c r="Z31" s="83"/>
      <c r="AA31" s="56"/>
      <c r="AB31" s="57"/>
      <c r="AC31" s="546"/>
      <c r="AD31" s="547"/>
      <c r="AE31" s="83"/>
      <c r="AF31" s="83"/>
      <c r="AG31" s="56"/>
      <c r="AH31" s="57"/>
      <c r="AI31" s="537"/>
      <c r="AJ31" s="538"/>
      <c r="AK31" s="561"/>
      <c r="AL31" s="562"/>
      <c r="AM31" s="562"/>
      <c r="AN31" s="540"/>
    </row>
    <row r="32" spans="2:40" ht="13.5" customHeight="1" x14ac:dyDescent="0.15">
      <c r="B32" s="122" t="s">
        <v>497</v>
      </c>
      <c r="C32" s="121">
        <v>10.1</v>
      </c>
      <c r="D32" s="121">
        <f t="shared" si="0"/>
        <v>227.60000000000005</v>
      </c>
      <c r="E32" s="121">
        <f t="shared" si="1"/>
        <v>237.70000000000005</v>
      </c>
      <c r="F32" s="537"/>
      <c r="G32" s="538"/>
      <c r="H32" s="538"/>
      <c r="I32" s="14"/>
      <c r="J32" s="88"/>
      <c r="K32" s="14" t="s">
        <v>475</v>
      </c>
      <c r="L32" s="13"/>
      <c r="M32" s="539"/>
      <c r="N32" s="540"/>
      <c r="O32" s="14"/>
      <c r="P32" s="13"/>
      <c r="Q32" s="13"/>
      <c r="R32" s="13"/>
      <c r="S32" s="13"/>
      <c r="T32" s="83"/>
      <c r="U32" s="83"/>
      <c r="V32" s="83"/>
      <c r="W32" s="83"/>
      <c r="X32" s="83"/>
      <c r="Y32" s="83"/>
      <c r="Z32" s="83"/>
      <c r="AA32" s="56"/>
      <c r="AB32" s="57"/>
      <c r="AC32" s="546"/>
      <c r="AD32" s="547"/>
      <c r="AE32" s="83"/>
      <c r="AF32" s="83"/>
      <c r="AG32" s="56"/>
      <c r="AH32" s="57"/>
      <c r="AI32" s="537"/>
      <c r="AJ32" s="538"/>
      <c r="AK32" s="561"/>
      <c r="AL32" s="562"/>
      <c r="AM32" s="562"/>
      <c r="AN32" s="540"/>
    </row>
    <row r="33" spans="2:40" ht="13.5" customHeight="1" x14ac:dyDescent="0.15">
      <c r="B33" s="122" t="s">
        <v>498</v>
      </c>
      <c r="C33" s="121">
        <v>8.6999999999999993</v>
      </c>
      <c r="D33" s="121">
        <f t="shared" si="0"/>
        <v>237.70000000000005</v>
      </c>
      <c r="E33" s="121">
        <f t="shared" si="1"/>
        <v>246.40000000000003</v>
      </c>
      <c r="F33" s="537"/>
      <c r="G33" s="538"/>
      <c r="H33" s="538"/>
      <c r="I33" s="14"/>
      <c r="J33" s="88"/>
      <c r="K33" s="14" t="s">
        <v>475</v>
      </c>
      <c r="L33" s="13"/>
      <c r="M33" s="539"/>
      <c r="N33" s="540"/>
      <c r="O33" s="14"/>
      <c r="P33" s="13"/>
      <c r="Q33" s="13"/>
      <c r="R33" s="13"/>
      <c r="S33" s="13"/>
      <c r="T33" s="83"/>
      <c r="U33" s="83"/>
      <c r="V33" s="83"/>
      <c r="W33" s="83"/>
      <c r="X33" s="83"/>
      <c r="Y33" s="83"/>
      <c r="Z33" s="83"/>
      <c r="AA33" s="56"/>
      <c r="AB33" s="57"/>
      <c r="AC33" s="546"/>
      <c r="AD33" s="547"/>
      <c r="AE33" s="83"/>
      <c r="AF33" s="83"/>
      <c r="AG33" s="56"/>
      <c r="AH33" s="57"/>
      <c r="AI33" s="537"/>
      <c r="AJ33" s="538"/>
      <c r="AK33" s="561"/>
      <c r="AL33" s="562"/>
      <c r="AM33" s="562"/>
      <c r="AN33" s="540"/>
    </row>
    <row r="34" spans="2:40" ht="13.5" customHeight="1" x14ac:dyDescent="0.15">
      <c r="B34" s="122"/>
      <c r="C34" s="121"/>
      <c r="D34" s="121"/>
      <c r="E34" s="121"/>
      <c r="F34" s="537"/>
      <c r="G34" s="538"/>
      <c r="H34" s="538"/>
      <c r="I34" s="14"/>
      <c r="J34" s="88"/>
      <c r="K34" s="14"/>
      <c r="L34" s="13"/>
      <c r="M34" s="539"/>
      <c r="N34" s="540"/>
      <c r="O34" s="14"/>
      <c r="P34" s="13"/>
      <c r="Q34" s="13"/>
      <c r="R34" s="13"/>
      <c r="S34" s="13"/>
      <c r="T34" s="83"/>
      <c r="U34" s="83"/>
      <c r="V34" s="83"/>
      <c r="W34" s="83"/>
      <c r="X34" s="83"/>
      <c r="Y34" s="83"/>
      <c r="Z34" s="83"/>
      <c r="AA34" s="56"/>
      <c r="AB34" s="57"/>
      <c r="AC34" s="546"/>
      <c r="AD34" s="547"/>
      <c r="AE34" s="83"/>
      <c r="AF34" s="83"/>
      <c r="AG34" s="56"/>
      <c r="AH34" s="57"/>
      <c r="AI34" s="537"/>
      <c r="AJ34" s="538"/>
      <c r="AK34" s="561"/>
      <c r="AL34" s="562"/>
      <c r="AM34" s="562"/>
      <c r="AN34" s="540"/>
    </row>
    <row r="35" spans="2:40" ht="13.5" customHeight="1" x14ac:dyDescent="0.15">
      <c r="B35" s="122"/>
      <c r="C35" s="121"/>
      <c r="D35" s="121"/>
      <c r="E35" s="121"/>
      <c r="F35" s="545"/>
      <c r="G35" s="538"/>
      <c r="H35" s="538"/>
      <c r="I35" s="14"/>
      <c r="J35" s="88"/>
      <c r="K35" s="14"/>
      <c r="L35" s="13"/>
      <c r="M35" s="539"/>
      <c r="N35" s="540"/>
      <c r="O35" s="14"/>
      <c r="P35" s="13"/>
      <c r="Q35" s="13"/>
      <c r="R35" s="13"/>
      <c r="S35" s="13"/>
      <c r="T35" s="83"/>
      <c r="U35" s="83"/>
      <c r="V35" s="83"/>
      <c r="W35" s="83"/>
      <c r="X35" s="83"/>
      <c r="Y35" s="83"/>
      <c r="Z35" s="83"/>
      <c r="AA35" s="56"/>
      <c r="AB35" s="57"/>
      <c r="AC35" s="546"/>
      <c r="AD35" s="547"/>
      <c r="AE35" s="83"/>
      <c r="AF35" s="83"/>
      <c r="AG35" s="56"/>
      <c r="AH35" s="57"/>
      <c r="AI35" s="537"/>
      <c r="AJ35" s="538"/>
      <c r="AK35" s="561"/>
      <c r="AL35" s="562"/>
      <c r="AM35" s="562"/>
      <c r="AN35" s="540"/>
    </row>
    <row r="36" spans="2:40" ht="13.5" customHeight="1" x14ac:dyDescent="0.15">
      <c r="B36" s="122"/>
      <c r="C36" s="121"/>
      <c r="D36" s="121"/>
      <c r="E36" s="121"/>
      <c r="F36" s="545"/>
      <c r="G36" s="538"/>
      <c r="H36" s="538"/>
      <c r="I36" s="14"/>
      <c r="J36" s="88"/>
      <c r="K36" s="14"/>
      <c r="L36" s="13"/>
      <c r="M36" s="539"/>
      <c r="N36" s="540"/>
      <c r="O36" s="14"/>
      <c r="P36" s="13"/>
      <c r="Q36" s="13"/>
      <c r="R36" s="13"/>
      <c r="S36" s="13"/>
      <c r="T36" s="83"/>
      <c r="U36" s="83"/>
      <c r="V36" s="83"/>
      <c r="W36" s="83"/>
      <c r="X36" s="83"/>
      <c r="Y36" s="83"/>
      <c r="Z36" s="83"/>
      <c r="AA36" s="56"/>
      <c r="AB36" s="57"/>
      <c r="AC36" s="546"/>
      <c r="AD36" s="547"/>
      <c r="AE36" s="83"/>
      <c r="AF36" s="83"/>
      <c r="AG36" s="56"/>
      <c r="AH36" s="57"/>
      <c r="AI36" s="537"/>
      <c r="AJ36" s="538"/>
      <c r="AK36" s="561"/>
      <c r="AL36" s="562"/>
      <c r="AM36" s="562"/>
      <c r="AN36" s="540"/>
    </row>
    <row r="37" spans="2:40" ht="13.5" customHeight="1" x14ac:dyDescent="0.15">
      <c r="B37" s="122"/>
      <c r="C37" s="121"/>
      <c r="D37" s="121"/>
      <c r="E37" s="121"/>
      <c r="F37" s="545"/>
      <c r="G37" s="538"/>
      <c r="H37" s="538"/>
      <c r="I37" s="14"/>
      <c r="J37" s="88"/>
      <c r="K37" s="14"/>
      <c r="L37" s="13"/>
      <c r="M37" s="539"/>
      <c r="N37" s="540"/>
      <c r="O37" s="14"/>
      <c r="P37" s="14"/>
      <c r="Q37" s="13"/>
      <c r="R37" s="13"/>
      <c r="S37" s="14"/>
      <c r="T37" s="23"/>
      <c r="U37" s="14"/>
      <c r="V37" s="23"/>
      <c r="W37" s="83"/>
      <c r="X37" s="83"/>
      <c r="Y37" s="83"/>
      <c r="Z37" s="83"/>
      <c r="AA37" s="56"/>
      <c r="AB37" s="57"/>
      <c r="AC37" s="546"/>
      <c r="AD37" s="547"/>
      <c r="AE37" s="83"/>
      <c r="AF37" s="83"/>
      <c r="AG37" s="56"/>
      <c r="AH37" s="57"/>
      <c r="AI37" s="537"/>
      <c r="AJ37" s="538"/>
      <c r="AK37" s="561"/>
      <c r="AL37" s="562"/>
      <c r="AM37" s="562"/>
      <c r="AN37" s="540"/>
    </row>
    <row r="38" spans="2:40" ht="13.5" customHeight="1" x14ac:dyDescent="0.15">
      <c r="B38" s="122"/>
      <c r="C38" s="121"/>
      <c r="D38" s="121"/>
      <c r="E38" s="121"/>
      <c r="F38" s="537"/>
      <c r="G38" s="538"/>
      <c r="H38" s="538"/>
      <c r="I38" s="14"/>
      <c r="J38" s="88"/>
      <c r="K38" s="14"/>
      <c r="L38" s="13"/>
      <c r="M38" s="539"/>
      <c r="N38" s="540"/>
      <c r="O38" s="14"/>
      <c r="P38" s="13"/>
      <c r="Q38" s="13"/>
      <c r="R38" s="13"/>
      <c r="S38" s="13"/>
      <c r="T38" s="83"/>
      <c r="U38" s="83"/>
      <c r="V38" s="83"/>
      <c r="W38" s="83"/>
      <c r="X38" s="83"/>
      <c r="Y38" s="83"/>
      <c r="Z38" s="83"/>
      <c r="AA38" s="56"/>
      <c r="AB38" s="57"/>
      <c r="AC38" s="546"/>
      <c r="AD38" s="547"/>
      <c r="AE38" s="83"/>
      <c r="AF38" s="83"/>
      <c r="AG38" s="56"/>
      <c r="AH38" s="57"/>
      <c r="AI38" s="537"/>
      <c r="AJ38" s="538"/>
      <c r="AK38" s="561"/>
      <c r="AL38" s="562"/>
      <c r="AM38" s="562"/>
      <c r="AN38" s="540"/>
    </row>
    <row r="39" spans="2:40" ht="13.5" customHeight="1" x14ac:dyDescent="0.15">
      <c r="B39" s="122"/>
      <c r="C39" s="121"/>
      <c r="D39" s="121"/>
      <c r="E39" s="121"/>
      <c r="F39" s="537"/>
      <c r="G39" s="538"/>
      <c r="H39" s="538"/>
      <c r="I39" s="14"/>
      <c r="J39" s="88"/>
      <c r="K39" s="14"/>
      <c r="L39" s="13"/>
      <c r="M39" s="539"/>
      <c r="N39" s="540"/>
      <c r="O39" s="14"/>
      <c r="P39" s="13"/>
      <c r="Q39" s="13"/>
      <c r="R39" s="13"/>
      <c r="S39" s="13"/>
      <c r="T39" s="83"/>
      <c r="U39" s="83"/>
      <c r="V39" s="83"/>
      <c r="W39" s="83"/>
      <c r="X39" s="83"/>
      <c r="Y39" s="83"/>
      <c r="Z39" s="83"/>
      <c r="AA39" s="56"/>
      <c r="AB39" s="57"/>
      <c r="AC39" s="546"/>
      <c r="AD39" s="547"/>
      <c r="AE39" s="83"/>
      <c r="AF39" s="83"/>
      <c r="AG39" s="56"/>
      <c r="AH39" s="57"/>
      <c r="AI39" s="537"/>
      <c r="AJ39" s="538"/>
      <c r="AK39" s="561"/>
      <c r="AL39" s="562"/>
      <c r="AM39" s="562"/>
      <c r="AN39" s="540"/>
    </row>
    <row r="40" spans="2:40" ht="13.5" customHeight="1" x14ac:dyDescent="0.15">
      <c r="B40" s="122"/>
      <c r="C40" s="121"/>
      <c r="D40" s="121"/>
      <c r="E40" s="121"/>
      <c r="F40" s="537"/>
      <c r="G40" s="538"/>
      <c r="H40" s="538"/>
      <c r="I40" s="14"/>
      <c r="J40" s="88"/>
      <c r="K40" s="14"/>
      <c r="L40" s="13"/>
      <c r="M40" s="539"/>
      <c r="N40" s="540"/>
      <c r="O40" s="14"/>
      <c r="P40" s="13"/>
      <c r="Q40" s="13"/>
      <c r="R40" s="13"/>
      <c r="S40" s="13"/>
      <c r="T40" s="83"/>
      <c r="U40" s="83"/>
      <c r="V40" s="83"/>
      <c r="W40" s="83"/>
      <c r="X40" s="83"/>
      <c r="Y40" s="83"/>
      <c r="Z40" s="83"/>
      <c r="AA40" s="56"/>
      <c r="AB40" s="57"/>
      <c r="AC40" s="546"/>
      <c r="AD40" s="547"/>
      <c r="AE40" s="83"/>
      <c r="AF40" s="83"/>
      <c r="AG40" s="56"/>
      <c r="AH40" s="57"/>
      <c r="AI40" s="537"/>
      <c r="AJ40" s="538"/>
      <c r="AK40" s="561"/>
      <c r="AL40" s="562"/>
      <c r="AM40" s="562"/>
      <c r="AN40" s="540"/>
    </row>
    <row r="41" spans="2:40" ht="13.5" customHeight="1" x14ac:dyDescent="0.15">
      <c r="B41" s="122"/>
      <c r="C41" s="121"/>
      <c r="D41" s="121"/>
      <c r="E41" s="121"/>
      <c r="F41" s="537"/>
      <c r="G41" s="538"/>
      <c r="H41" s="538"/>
      <c r="I41" s="14"/>
      <c r="J41" s="88"/>
      <c r="K41" s="14"/>
      <c r="L41" s="13"/>
      <c r="M41" s="539"/>
      <c r="N41" s="540"/>
      <c r="O41" s="14"/>
      <c r="P41" s="13"/>
      <c r="Q41" s="13"/>
      <c r="R41" s="13"/>
      <c r="S41" s="13"/>
      <c r="T41" s="83"/>
      <c r="U41" s="83"/>
      <c r="V41" s="83"/>
      <c r="W41" s="83"/>
      <c r="X41" s="83"/>
      <c r="Y41" s="83"/>
      <c r="Z41" s="83"/>
      <c r="AA41" s="56"/>
      <c r="AB41" s="57"/>
      <c r="AC41" s="546"/>
      <c r="AD41" s="547"/>
      <c r="AE41" s="83"/>
      <c r="AF41" s="83"/>
      <c r="AG41" s="56"/>
      <c r="AH41" s="57"/>
      <c r="AI41" s="537"/>
      <c r="AJ41" s="538"/>
      <c r="AK41" s="561"/>
      <c r="AL41" s="562"/>
      <c r="AM41" s="562"/>
      <c r="AN41" s="540"/>
    </row>
    <row r="42" spans="2:40" ht="13.5" customHeight="1" x14ac:dyDescent="0.15">
      <c r="B42" s="4" t="s">
        <v>106</v>
      </c>
    </row>
    <row r="43" spans="2:40" ht="13.5" customHeight="1" x14ac:dyDescent="0.15"/>
    <row r="44" spans="2:40" ht="13.5" customHeight="1" x14ac:dyDescent="0.15"/>
    <row r="45" spans="2:40" ht="13.5" customHeight="1" x14ac:dyDescent="0.15"/>
    <row r="46" spans="2:40" ht="13.5" customHeight="1" x14ac:dyDescent="0.15"/>
    <row r="47" spans="2:40" ht="13.5" customHeight="1" x14ac:dyDescent="0.15"/>
    <row r="48" spans="2:40" ht="13.5" customHeight="1" x14ac:dyDescent="0.15"/>
    <row r="49" ht="13.5" customHeight="1" x14ac:dyDescent="0.15"/>
    <row r="50" ht="13.5" customHeight="1" x14ac:dyDescent="0.15"/>
    <row r="51" ht="13.5" customHeight="1" x14ac:dyDescent="0.15"/>
    <row r="52" ht="13.5" customHeight="1" x14ac:dyDescent="0.15"/>
    <row r="53" ht="13.5" customHeight="1" x14ac:dyDescent="0.15"/>
    <row r="54" ht="13.5" customHeight="1" x14ac:dyDescent="0.15"/>
    <row r="55" ht="13.5" customHeight="1" x14ac:dyDescent="0.15"/>
  </sheetData>
  <mergeCells count="211">
    <mergeCell ref="AI41:AJ41"/>
    <mergeCell ref="AI32:AJ32"/>
    <mergeCell ref="AI33:AJ33"/>
    <mergeCell ref="AI34:AJ34"/>
    <mergeCell ref="AI35:AJ35"/>
    <mergeCell ref="AI36:AJ36"/>
    <mergeCell ref="AI37:AJ37"/>
    <mergeCell ref="AI38:AJ38"/>
    <mergeCell ref="AI39:AJ39"/>
    <mergeCell ref="AI40:AJ40"/>
    <mergeCell ref="AI23:AJ23"/>
    <mergeCell ref="AI24:AJ24"/>
    <mergeCell ref="AI25:AJ25"/>
    <mergeCell ref="AI26:AJ26"/>
    <mergeCell ref="AI27:AJ27"/>
    <mergeCell ref="AI28:AJ28"/>
    <mergeCell ref="AI29:AJ29"/>
    <mergeCell ref="AI30:AJ30"/>
    <mergeCell ref="AI31:AJ31"/>
    <mergeCell ref="AI14:AJ14"/>
    <mergeCell ref="AI15:AJ15"/>
    <mergeCell ref="AI16:AJ16"/>
    <mergeCell ref="AI17:AJ17"/>
    <mergeCell ref="AI18:AJ18"/>
    <mergeCell ref="AI19:AJ19"/>
    <mergeCell ref="AI20:AJ20"/>
    <mergeCell ref="AI21:AJ21"/>
    <mergeCell ref="AI22:AJ22"/>
    <mergeCell ref="AK33:AN33"/>
    <mergeCell ref="AK34:AN34"/>
    <mergeCell ref="AK35:AN35"/>
    <mergeCell ref="AK36:AN36"/>
    <mergeCell ref="AK37:AN37"/>
    <mergeCell ref="AK38:AN38"/>
    <mergeCell ref="AK39:AN39"/>
    <mergeCell ref="AK40:AN40"/>
    <mergeCell ref="AK41:AN41"/>
    <mergeCell ref="AK24:AN24"/>
    <mergeCell ref="AK25:AN25"/>
    <mergeCell ref="AK26:AN26"/>
    <mergeCell ref="AK27:AN27"/>
    <mergeCell ref="AK28:AN28"/>
    <mergeCell ref="AK29:AN29"/>
    <mergeCell ref="AK30:AN30"/>
    <mergeCell ref="AK31:AN31"/>
    <mergeCell ref="AK32:AN32"/>
    <mergeCell ref="AC37:AD37"/>
    <mergeCell ref="AC38:AD38"/>
    <mergeCell ref="AC39:AD39"/>
    <mergeCell ref="AC40:AD40"/>
    <mergeCell ref="AC41:AD41"/>
    <mergeCell ref="AC13:AD13"/>
    <mergeCell ref="AC14:AD14"/>
    <mergeCell ref="AC15:AD15"/>
    <mergeCell ref="AC16:AD16"/>
    <mergeCell ref="AC17:AD17"/>
    <mergeCell ref="AC18:AD18"/>
    <mergeCell ref="AC19:AD19"/>
    <mergeCell ref="AC20:AD20"/>
    <mergeCell ref="AC12:AD12"/>
    <mergeCell ref="AK15:AN15"/>
    <mergeCell ref="AK16:AN16"/>
    <mergeCell ref="AK17:AN17"/>
    <mergeCell ref="AI8:AJ9"/>
    <mergeCell ref="AC33:AD33"/>
    <mergeCell ref="AC34:AD34"/>
    <mergeCell ref="AC35:AD35"/>
    <mergeCell ref="AC36:AD36"/>
    <mergeCell ref="AI10:AJ10"/>
    <mergeCell ref="AI11:AJ11"/>
    <mergeCell ref="AI12:AJ12"/>
    <mergeCell ref="AI13:AJ13"/>
    <mergeCell ref="AK10:AN10"/>
    <mergeCell ref="AK11:AN11"/>
    <mergeCell ref="AK12:AN12"/>
    <mergeCell ref="AK13:AN13"/>
    <mergeCell ref="AK14:AN14"/>
    <mergeCell ref="AK18:AN18"/>
    <mergeCell ref="AK19:AN19"/>
    <mergeCell ref="AK20:AN20"/>
    <mergeCell ref="AK21:AN21"/>
    <mergeCell ref="AK22:AN22"/>
    <mergeCell ref="AK23:AN23"/>
    <mergeCell ref="F41:H41"/>
    <mergeCell ref="M41:N41"/>
    <mergeCell ref="M39:N39"/>
    <mergeCell ref="F40:H40"/>
    <mergeCell ref="M40:N40"/>
    <mergeCell ref="AK6:AN9"/>
    <mergeCell ref="O6:AD6"/>
    <mergeCell ref="AC7:AD9"/>
    <mergeCell ref="Y7:AB7"/>
    <mergeCell ref="F39:H39"/>
    <mergeCell ref="F35:H35"/>
    <mergeCell ref="M35:N35"/>
    <mergeCell ref="F36:H36"/>
    <mergeCell ref="M36:N36"/>
    <mergeCell ref="F38:H38"/>
    <mergeCell ref="M38:N38"/>
    <mergeCell ref="F37:H37"/>
    <mergeCell ref="M37:N37"/>
    <mergeCell ref="F34:H34"/>
    <mergeCell ref="M34:N34"/>
    <mergeCell ref="F33:H33"/>
    <mergeCell ref="M33:N33"/>
    <mergeCell ref="AC10:AD10"/>
    <mergeCell ref="AC11:AD11"/>
    <mergeCell ref="F32:H32"/>
    <mergeCell ref="M32:N32"/>
    <mergeCell ref="F31:H31"/>
    <mergeCell ref="M31:N31"/>
    <mergeCell ref="AC31:AD31"/>
    <mergeCell ref="AC32:AD32"/>
    <mergeCell ref="F30:H30"/>
    <mergeCell ref="M30:N30"/>
    <mergeCell ref="F29:H29"/>
    <mergeCell ref="M29:N29"/>
    <mergeCell ref="AC29:AD29"/>
    <mergeCell ref="AC30:AD30"/>
    <mergeCell ref="F28:H28"/>
    <mergeCell ref="M28:N28"/>
    <mergeCell ref="F27:H27"/>
    <mergeCell ref="M27:N27"/>
    <mergeCell ref="AC27:AD27"/>
    <mergeCell ref="AC28:AD28"/>
    <mergeCell ref="F26:H26"/>
    <mergeCell ref="M26:N26"/>
    <mergeCell ref="F25:H25"/>
    <mergeCell ref="M25:N25"/>
    <mergeCell ref="AC25:AD25"/>
    <mergeCell ref="AC26:AD26"/>
    <mergeCell ref="F24:H24"/>
    <mergeCell ref="M24:N24"/>
    <mergeCell ref="F23:H23"/>
    <mergeCell ref="M23:N23"/>
    <mergeCell ref="AC23:AD23"/>
    <mergeCell ref="AC24:AD24"/>
    <mergeCell ref="F22:H22"/>
    <mergeCell ref="M22:N22"/>
    <mergeCell ref="F21:H21"/>
    <mergeCell ref="M21:N21"/>
    <mergeCell ref="AC21:AD21"/>
    <mergeCell ref="AC22:AD22"/>
    <mergeCell ref="F20:H20"/>
    <mergeCell ref="M20:N20"/>
    <mergeCell ref="F19:H19"/>
    <mergeCell ref="M19:N19"/>
    <mergeCell ref="F18:H18"/>
    <mergeCell ref="M18:N18"/>
    <mergeCell ref="F17:H17"/>
    <mergeCell ref="M17:N17"/>
    <mergeCell ref="F16:H16"/>
    <mergeCell ref="M16:N16"/>
    <mergeCell ref="F15:H15"/>
    <mergeCell ref="M15:N15"/>
    <mergeCell ref="F14:H14"/>
    <mergeCell ref="M14:N14"/>
    <mergeCell ref="F13:H13"/>
    <mergeCell ref="M13:N13"/>
    <mergeCell ref="Q8:Q9"/>
    <mergeCell ref="R8:R9"/>
    <mergeCell ref="W8:W9"/>
    <mergeCell ref="F12:H12"/>
    <mergeCell ref="M12:N12"/>
    <mergeCell ref="F11:H11"/>
    <mergeCell ref="M11:N11"/>
    <mergeCell ref="I8:I9"/>
    <mergeCell ref="J8:J9"/>
    <mergeCell ref="K8:K9"/>
    <mergeCell ref="L8:L9"/>
    <mergeCell ref="U8:U9"/>
    <mergeCell ref="V8:V9"/>
    <mergeCell ref="F10:H10"/>
    <mergeCell ref="M10:N10"/>
    <mergeCell ref="B6:B9"/>
    <mergeCell ref="C6:C8"/>
    <mergeCell ref="M8:N9"/>
    <mergeCell ref="AE8:AE9"/>
    <mergeCell ref="AF8:AF9"/>
    <mergeCell ref="AG8:AG9"/>
    <mergeCell ref="AH8:AH9"/>
    <mergeCell ref="S8:S9"/>
    <mergeCell ref="T8:T9"/>
    <mergeCell ref="O8:O9"/>
    <mergeCell ref="P8:P9"/>
    <mergeCell ref="F8:H9"/>
    <mergeCell ref="D6:E7"/>
    <mergeCell ref="F6:J7"/>
    <mergeCell ref="K6:N7"/>
    <mergeCell ref="AE6:AJ7"/>
    <mergeCell ref="X8:X9"/>
    <mergeCell ref="Y8:Y9"/>
    <mergeCell ref="Z8:Z9"/>
    <mergeCell ref="AA8:AA9"/>
    <mergeCell ref="AB8:AB9"/>
    <mergeCell ref="O7:Q7"/>
    <mergeCell ref="S7:T7"/>
    <mergeCell ref="U7:X7"/>
    <mergeCell ref="AE4:AH5"/>
    <mergeCell ref="B3:AN3"/>
    <mergeCell ref="B4:D4"/>
    <mergeCell ref="E4:I4"/>
    <mergeCell ref="J4:L4"/>
    <mergeCell ref="M4:R4"/>
    <mergeCell ref="B5:D5"/>
    <mergeCell ref="E5:I5"/>
    <mergeCell ref="J5:L5"/>
    <mergeCell ref="M5:R5"/>
    <mergeCell ref="S4:X5"/>
    <mergeCell ref="AI4:AN5"/>
    <mergeCell ref="Y4:AD5"/>
  </mergeCells>
  <phoneticPr fontId="12"/>
  <dataValidations count="1">
    <dataValidation type="list" allowBlank="1" showInputMessage="1" showErrorMessage="1" sqref="K10:L41 U23 U37 AB23 AE13 AF12:AG12 AH11" xr:uid="{00000000-0002-0000-0300-000000000000}">
      <formula1>"　,○"</formula1>
    </dataValidation>
  </dataValidations>
  <printOptions horizontalCentered="1" verticalCentered="1"/>
  <pageMargins left="0.23622047244094488" right="0.23622047244094488" top="0.74803149606299213" bottom="0.74803149606299213" header="0.31496062992125984" footer="0.31496062992125984"/>
  <pageSetup paperSize="9" scale="78" fitToWidth="0" orientation="landscape" copies="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2:AI19"/>
  <sheetViews>
    <sheetView showGridLines="0" showZeros="0" view="pageBreakPreview" zoomScaleNormal="70" zoomScaleSheetLayoutView="100" workbookViewId="0">
      <selection activeCell="C6" sqref="C6:AI18"/>
    </sheetView>
  </sheetViews>
  <sheetFormatPr defaultColWidth="9" defaultRowHeight="12" x14ac:dyDescent="0.15"/>
  <cols>
    <col min="1" max="1" width="1.5" style="2" customWidth="1"/>
    <col min="2" max="35" width="4.125" style="2" customWidth="1"/>
    <col min="36" max="36" width="1.25" style="2" customWidth="1"/>
    <col min="37" max="16384" width="9" style="2"/>
  </cols>
  <sheetData>
    <row r="2" spans="2:35" ht="8.25" customHeight="1" x14ac:dyDescent="0.15"/>
    <row r="3" spans="2:35" s="19" customFormat="1" ht="24.95" customHeight="1" x14ac:dyDescent="0.15">
      <c r="B3" s="567" t="s">
        <v>107</v>
      </c>
      <c r="C3" s="567"/>
      <c r="D3" s="567"/>
      <c r="E3" s="567"/>
      <c r="F3" s="567"/>
      <c r="G3" s="567"/>
      <c r="H3" s="567"/>
      <c r="I3" s="567"/>
      <c r="J3" s="567"/>
      <c r="K3" s="567"/>
      <c r="L3" s="567"/>
      <c r="M3" s="567"/>
      <c r="N3" s="567"/>
      <c r="O3" s="567"/>
      <c r="P3" s="567"/>
      <c r="Q3" s="567"/>
      <c r="R3" s="567"/>
      <c r="S3" s="567"/>
      <c r="T3" s="567"/>
      <c r="U3" s="567"/>
      <c r="V3" s="567"/>
      <c r="W3" s="567"/>
      <c r="X3" s="567"/>
      <c r="Y3" s="567"/>
      <c r="Z3" s="567"/>
      <c r="AA3" s="567"/>
      <c r="AB3" s="567"/>
      <c r="AC3" s="567"/>
      <c r="AD3" s="567"/>
      <c r="AE3" s="567"/>
      <c r="AF3" s="567"/>
      <c r="AG3" s="567"/>
      <c r="AH3" s="567"/>
      <c r="AI3" s="567"/>
    </row>
    <row r="4" spans="2:35" ht="20.100000000000001" customHeight="1" x14ac:dyDescent="0.15">
      <c r="B4" s="345" t="s">
        <v>54</v>
      </c>
      <c r="C4" s="346"/>
      <c r="D4" s="347"/>
      <c r="E4" s="568" t="str">
        <f>'様式A-1'!D3</f>
        <v>イワオノタキトンネル</v>
      </c>
      <c r="F4" s="569"/>
      <c r="G4" s="569"/>
      <c r="H4" s="569"/>
      <c r="I4" s="570"/>
      <c r="J4" s="571" t="s">
        <v>55</v>
      </c>
      <c r="K4" s="571"/>
      <c r="L4" s="571"/>
      <c r="M4" s="572" t="str">
        <f>'様式A-1'!J3</f>
        <v>一般国道437号</v>
      </c>
      <c r="N4" s="572"/>
      <c r="O4" s="572"/>
      <c r="P4" s="572"/>
      <c r="Q4" s="572"/>
      <c r="R4" s="572"/>
      <c r="S4" s="313" t="s">
        <v>58</v>
      </c>
      <c r="T4" s="314"/>
      <c r="U4" s="314"/>
      <c r="V4" s="315"/>
      <c r="W4" s="587" t="str">
        <f>'様式A-1'!K5</f>
        <v>株式会社 長大
鷲尾 寛</v>
      </c>
      <c r="X4" s="588"/>
      <c r="Y4" s="588"/>
      <c r="Z4" s="588"/>
      <c r="AA4" s="588"/>
      <c r="AB4" s="589"/>
      <c r="AC4" s="360" t="s">
        <v>108</v>
      </c>
      <c r="AD4" s="361"/>
      <c r="AE4" s="593"/>
      <c r="AF4" s="573">
        <f>'様式A-1'!R5</f>
        <v>46080</v>
      </c>
      <c r="AG4" s="574"/>
      <c r="AH4" s="574"/>
      <c r="AI4" s="575"/>
    </row>
    <row r="5" spans="2:35" ht="20.100000000000001" customHeight="1" x14ac:dyDescent="0.15">
      <c r="B5" s="325" t="s">
        <v>64</v>
      </c>
      <c r="C5" s="326"/>
      <c r="D5" s="327"/>
      <c r="E5" s="579" t="str">
        <f>'様式A-1'!D4</f>
        <v>岩尾の滝トンネル</v>
      </c>
      <c r="F5" s="580"/>
      <c r="G5" s="580"/>
      <c r="H5" s="580"/>
      <c r="I5" s="581"/>
      <c r="J5" s="582" t="s">
        <v>65</v>
      </c>
      <c r="K5" s="582"/>
      <c r="L5" s="582"/>
      <c r="M5" s="572" t="str">
        <f>'様式A-1'!R3</f>
        <v>柳井土木建築事務所</v>
      </c>
      <c r="N5" s="572"/>
      <c r="O5" s="572"/>
      <c r="P5" s="572"/>
      <c r="Q5" s="572"/>
      <c r="R5" s="572"/>
      <c r="S5" s="316"/>
      <c r="T5" s="317"/>
      <c r="U5" s="317"/>
      <c r="V5" s="318"/>
      <c r="W5" s="590"/>
      <c r="X5" s="591"/>
      <c r="Y5" s="591"/>
      <c r="Z5" s="591"/>
      <c r="AA5" s="591"/>
      <c r="AB5" s="592"/>
      <c r="AC5" s="362"/>
      <c r="AD5" s="363"/>
      <c r="AE5" s="594"/>
      <c r="AF5" s="576"/>
      <c r="AG5" s="577"/>
      <c r="AH5" s="577"/>
      <c r="AI5" s="578"/>
    </row>
    <row r="6" spans="2:35" ht="26.25" customHeight="1" x14ac:dyDescent="0.15">
      <c r="B6" s="583" t="s">
        <v>109</v>
      </c>
      <c r="C6" s="585"/>
      <c r="D6" s="585"/>
      <c r="E6" s="585"/>
      <c r="F6" s="585"/>
      <c r="G6" s="585"/>
      <c r="H6" s="585"/>
      <c r="I6" s="585"/>
      <c r="J6" s="585"/>
      <c r="K6" s="585"/>
      <c r="L6" s="585"/>
      <c r="M6" s="585"/>
      <c r="N6" s="585"/>
      <c r="O6" s="585"/>
      <c r="P6" s="585"/>
      <c r="Q6" s="585"/>
      <c r="R6" s="585"/>
      <c r="S6" s="585"/>
      <c r="T6" s="585"/>
      <c r="U6" s="585"/>
      <c r="V6" s="585"/>
      <c r="W6" s="585"/>
      <c r="X6" s="585"/>
      <c r="Y6" s="585"/>
      <c r="Z6" s="585"/>
      <c r="AA6" s="585"/>
      <c r="AB6" s="585"/>
      <c r="AC6" s="585"/>
      <c r="AD6" s="585"/>
      <c r="AE6" s="585"/>
      <c r="AF6" s="585"/>
      <c r="AG6" s="585"/>
      <c r="AH6" s="585"/>
      <c r="AI6" s="585"/>
    </row>
    <row r="7" spans="2:35" ht="35.450000000000003" customHeight="1" x14ac:dyDescent="0.15">
      <c r="B7" s="584"/>
      <c r="C7" s="586"/>
      <c r="D7" s="586"/>
      <c r="E7" s="586"/>
      <c r="F7" s="586"/>
      <c r="G7" s="586"/>
      <c r="H7" s="586"/>
      <c r="I7" s="586"/>
      <c r="J7" s="586"/>
      <c r="K7" s="586"/>
      <c r="L7" s="586"/>
      <c r="M7" s="586"/>
      <c r="N7" s="586"/>
      <c r="O7" s="586"/>
      <c r="P7" s="586"/>
      <c r="Q7" s="586"/>
      <c r="R7" s="586"/>
      <c r="S7" s="586"/>
      <c r="T7" s="586"/>
      <c r="U7" s="586"/>
      <c r="V7" s="586"/>
      <c r="W7" s="586"/>
      <c r="X7" s="586"/>
      <c r="Y7" s="586"/>
      <c r="Z7" s="586"/>
      <c r="AA7" s="586"/>
      <c r="AB7" s="586"/>
      <c r="AC7" s="586"/>
      <c r="AD7" s="586"/>
      <c r="AE7" s="586"/>
      <c r="AF7" s="586"/>
      <c r="AG7" s="586"/>
      <c r="AH7" s="586"/>
      <c r="AI7" s="586"/>
    </row>
    <row r="8" spans="2:35" ht="35.450000000000003" customHeight="1" x14ac:dyDescent="0.15">
      <c r="B8" s="584"/>
      <c r="C8" s="586"/>
      <c r="D8" s="586"/>
      <c r="E8" s="586"/>
      <c r="F8" s="586"/>
      <c r="G8" s="586"/>
      <c r="H8" s="586"/>
      <c r="I8" s="586"/>
      <c r="J8" s="586"/>
      <c r="K8" s="586"/>
      <c r="L8" s="586"/>
      <c r="M8" s="586"/>
      <c r="N8" s="586"/>
      <c r="O8" s="586"/>
      <c r="P8" s="586"/>
      <c r="Q8" s="586"/>
      <c r="R8" s="586"/>
      <c r="S8" s="586"/>
      <c r="T8" s="586"/>
      <c r="U8" s="586"/>
      <c r="V8" s="586"/>
      <c r="W8" s="586"/>
      <c r="X8" s="586"/>
      <c r="Y8" s="586"/>
      <c r="Z8" s="586"/>
      <c r="AA8" s="586"/>
      <c r="AB8" s="586"/>
      <c r="AC8" s="586"/>
      <c r="AD8" s="586"/>
      <c r="AE8" s="586"/>
      <c r="AF8" s="586"/>
      <c r="AG8" s="586"/>
      <c r="AH8" s="586"/>
      <c r="AI8" s="586"/>
    </row>
    <row r="9" spans="2:35" ht="35.450000000000003" customHeight="1" x14ac:dyDescent="0.15">
      <c r="B9" s="584"/>
      <c r="C9" s="586"/>
      <c r="D9" s="586"/>
      <c r="E9" s="586"/>
      <c r="F9" s="586"/>
      <c r="G9" s="586"/>
      <c r="H9" s="586"/>
      <c r="I9" s="586"/>
      <c r="J9" s="586"/>
      <c r="K9" s="586"/>
      <c r="L9" s="586"/>
      <c r="M9" s="586"/>
      <c r="N9" s="586"/>
      <c r="O9" s="586"/>
      <c r="P9" s="586"/>
      <c r="Q9" s="586"/>
      <c r="R9" s="586"/>
      <c r="S9" s="586"/>
      <c r="T9" s="586"/>
      <c r="U9" s="586"/>
      <c r="V9" s="586"/>
      <c r="W9" s="586"/>
      <c r="X9" s="586"/>
      <c r="Y9" s="586"/>
      <c r="Z9" s="586"/>
      <c r="AA9" s="586"/>
      <c r="AB9" s="586"/>
      <c r="AC9" s="586"/>
      <c r="AD9" s="586"/>
      <c r="AE9" s="586"/>
      <c r="AF9" s="586"/>
      <c r="AG9" s="586"/>
      <c r="AH9" s="586"/>
      <c r="AI9" s="586"/>
    </row>
    <row r="10" spans="2:35" ht="35.450000000000003" customHeight="1" x14ac:dyDescent="0.15">
      <c r="B10" s="584"/>
      <c r="C10" s="586"/>
      <c r="D10" s="586"/>
      <c r="E10" s="586"/>
      <c r="F10" s="586"/>
      <c r="G10" s="586"/>
      <c r="H10" s="586"/>
      <c r="I10" s="586"/>
      <c r="J10" s="586"/>
      <c r="K10" s="586"/>
      <c r="L10" s="586"/>
      <c r="M10" s="586"/>
      <c r="N10" s="586"/>
      <c r="O10" s="586"/>
      <c r="P10" s="586"/>
      <c r="Q10" s="586"/>
      <c r="R10" s="586"/>
      <c r="S10" s="586"/>
      <c r="T10" s="586"/>
      <c r="U10" s="586"/>
      <c r="V10" s="586"/>
      <c r="W10" s="586"/>
      <c r="X10" s="586"/>
      <c r="Y10" s="586"/>
      <c r="Z10" s="586"/>
      <c r="AA10" s="586"/>
      <c r="AB10" s="586"/>
      <c r="AC10" s="586"/>
      <c r="AD10" s="586"/>
      <c r="AE10" s="586"/>
      <c r="AF10" s="586"/>
      <c r="AG10" s="586"/>
      <c r="AH10" s="586"/>
      <c r="AI10" s="586"/>
    </row>
    <row r="11" spans="2:35" ht="35.450000000000003" customHeight="1" x14ac:dyDescent="0.15">
      <c r="B11" s="584"/>
      <c r="C11" s="586"/>
      <c r="D11" s="586"/>
      <c r="E11" s="586"/>
      <c r="F11" s="586"/>
      <c r="G11" s="586"/>
      <c r="H11" s="586"/>
      <c r="I11" s="586"/>
      <c r="J11" s="586"/>
      <c r="K11" s="586"/>
      <c r="L11" s="586"/>
      <c r="M11" s="586"/>
      <c r="N11" s="586"/>
      <c r="O11" s="586"/>
      <c r="P11" s="586"/>
      <c r="Q11" s="586"/>
      <c r="R11" s="586"/>
      <c r="S11" s="586"/>
      <c r="T11" s="586"/>
      <c r="U11" s="586"/>
      <c r="V11" s="586"/>
      <c r="W11" s="586"/>
      <c r="X11" s="586"/>
      <c r="Y11" s="586"/>
      <c r="Z11" s="586"/>
      <c r="AA11" s="586"/>
      <c r="AB11" s="586"/>
      <c r="AC11" s="586"/>
      <c r="AD11" s="586"/>
      <c r="AE11" s="586"/>
      <c r="AF11" s="586"/>
      <c r="AG11" s="586"/>
      <c r="AH11" s="586"/>
      <c r="AI11" s="586"/>
    </row>
    <row r="12" spans="2:35" ht="35.450000000000003" customHeight="1" x14ac:dyDescent="0.15">
      <c r="B12" s="584"/>
      <c r="C12" s="586"/>
      <c r="D12" s="586"/>
      <c r="E12" s="586"/>
      <c r="F12" s="586"/>
      <c r="G12" s="586"/>
      <c r="H12" s="586"/>
      <c r="I12" s="586"/>
      <c r="J12" s="586"/>
      <c r="K12" s="586"/>
      <c r="L12" s="586"/>
      <c r="M12" s="586"/>
      <c r="N12" s="586"/>
      <c r="O12" s="586"/>
      <c r="P12" s="586"/>
      <c r="Q12" s="586"/>
      <c r="R12" s="586"/>
      <c r="S12" s="586"/>
      <c r="T12" s="586"/>
      <c r="U12" s="586"/>
      <c r="V12" s="586"/>
      <c r="W12" s="586"/>
      <c r="X12" s="586"/>
      <c r="Y12" s="586"/>
      <c r="Z12" s="586"/>
      <c r="AA12" s="586"/>
      <c r="AB12" s="586"/>
      <c r="AC12" s="586"/>
      <c r="AD12" s="586"/>
      <c r="AE12" s="586"/>
      <c r="AF12" s="586"/>
      <c r="AG12" s="586"/>
      <c r="AH12" s="586"/>
      <c r="AI12" s="586"/>
    </row>
    <row r="13" spans="2:35" ht="35.450000000000003" customHeight="1" x14ac:dyDescent="0.15">
      <c r="B13" s="584"/>
      <c r="C13" s="586"/>
      <c r="D13" s="586"/>
      <c r="E13" s="586"/>
      <c r="F13" s="586"/>
      <c r="G13" s="586"/>
      <c r="H13" s="586"/>
      <c r="I13" s="586"/>
      <c r="J13" s="586"/>
      <c r="K13" s="586"/>
      <c r="L13" s="586"/>
      <c r="M13" s="586"/>
      <c r="N13" s="586"/>
      <c r="O13" s="586"/>
      <c r="P13" s="586"/>
      <c r="Q13" s="586"/>
      <c r="R13" s="586"/>
      <c r="S13" s="586"/>
      <c r="T13" s="586"/>
      <c r="U13" s="586"/>
      <c r="V13" s="586"/>
      <c r="W13" s="586"/>
      <c r="X13" s="586"/>
      <c r="Y13" s="586"/>
      <c r="Z13" s="586"/>
      <c r="AA13" s="586"/>
      <c r="AB13" s="586"/>
      <c r="AC13" s="586"/>
      <c r="AD13" s="586"/>
      <c r="AE13" s="586"/>
      <c r="AF13" s="586"/>
      <c r="AG13" s="586"/>
      <c r="AH13" s="586"/>
      <c r="AI13" s="586"/>
    </row>
    <row r="14" spans="2:35" ht="35.450000000000003" customHeight="1" x14ac:dyDescent="0.15">
      <c r="B14" s="584"/>
      <c r="C14" s="586"/>
      <c r="D14" s="586"/>
      <c r="E14" s="586"/>
      <c r="F14" s="586"/>
      <c r="G14" s="586"/>
      <c r="H14" s="586"/>
      <c r="I14" s="586"/>
      <c r="J14" s="586"/>
      <c r="K14" s="586"/>
      <c r="L14" s="586"/>
      <c r="M14" s="586"/>
      <c r="N14" s="586"/>
      <c r="O14" s="586"/>
      <c r="P14" s="586"/>
      <c r="Q14" s="586"/>
      <c r="R14" s="586"/>
      <c r="S14" s="586"/>
      <c r="T14" s="586"/>
      <c r="U14" s="586"/>
      <c r="V14" s="586"/>
      <c r="W14" s="586"/>
      <c r="X14" s="586"/>
      <c r="Y14" s="586"/>
      <c r="Z14" s="586"/>
      <c r="AA14" s="586"/>
      <c r="AB14" s="586"/>
      <c r="AC14" s="586"/>
      <c r="AD14" s="586"/>
      <c r="AE14" s="586"/>
      <c r="AF14" s="586"/>
      <c r="AG14" s="586"/>
      <c r="AH14" s="586"/>
      <c r="AI14" s="586"/>
    </row>
    <row r="15" spans="2:35" ht="35.450000000000003" customHeight="1" x14ac:dyDescent="0.15">
      <c r="B15" s="584"/>
      <c r="C15" s="586"/>
      <c r="D15" s="586"/>
      <c r="E15" s="586"/>
      <c r="F15" s="586"/>
      <c r="G15" s="586"/>
      <c r="H15" s="586"/>
      <c r="I15" s="586"/>
      <c r="J15" s="586"/>
      <c r="K15" s="586"/>
      <c r="L15" s="586"/>
      <c r="M15" s="586"/>
      <c r="N15" s="586"/>
      <c r="O15" s="586"/>
      <c r="P15" s="586"/>
      <c r="Q15" s="586"/>
      <c r="R15" s="586"/>
      <c r="S15" s="586"/>
      <c r="T15" s="586"/>
      <c r="U15" s="586"/>
      <c r="V15" s="586"/>
      <c r="W15" s="586"/>
      <c r="X15" s="586"/>
      <c r="Y15" s="586"/>
      <c r="Z15" s="586"/>
      <c r="AA15" s="586"/>
      <c r="AB15" s="586"/>
      <c r="AC15" s="586"/>
      <c r="AD15" s="586"/>
      <c r="AE15" s="586"/>
      <c r="AF15" s="586"/>
      <c r="AG15" s="586"/>
      <c r="AH15" s="586"/>
      <c r="AI15" s="586"/>
    </row>
    <row r="16" spans="2:35" ht="35.450000000000003" customHeight="1" x14ac:dyDescent="0.15">
      <c r="B16" s="584"/>
      <c r="C16" s="586"/>
      <c r="D16" s="586"/>
      <c r="E16" s="586"/>
      <c r="F16" s="586"/>
      <c r="G16" s="586"/>
      <c r="H16" s="586"/>
      <c r="I16" s="586"/>
      <c r="J16" s="586"/>
      <c r="K16" s="586"/>
      <c r="L16" s="586"/>
      <c r="M16" s="586"/>
      <c r="N16" s="586"/>
      <c r="O16" s="586"/>
      <c r="P16" s="586"/>
      <c r="Q16" s="586"/>
      <c r="R16" s="586"/>
      <c r="S16" s="586"/>
      <c r="T16" s="586"/>
      <c r="U16" s="586"/>
      <c r="V16" s="586"/>
      <c r="W16" s="586"/>
      <c r="X16" s="586"/>
      <c r="Y16" s="586"/>
      <c r="Z16" s="586"/>
      <c r="AA16" s="586"/>
      <c r="AB16" s="586"/>
      <c r="AC16" s="586"/>
      <c r="AD16" s="586"/>
      <c r="AE16" s="586"/>
      <c r="AF16" s="586"/>
      <c r="AG16" s="586"/>
      <c r="AH16" s="586"/>
      <c r="AI16" s="586"/>
    </row>
    <row r="17" spans="2:35" ht="35.450000000000003" customHeight="1" x14ac:dyDescent="0.15">
      <c r="B17" s="584"/>
      <c r="C17" s="586"/>
      <c r="D17" s="586"/>
      <c r="E17" s="586"/>
      <c r="F17" s="586"/>
      <c r="G17" s="586"/>
      <c r="H17" s="586"/>
      <c r="I17" s="586"/>
      <c r="J17" s="586"/>
      <c r="K17" s="586"/>
      <c r="L17" s="586"/>
      <c r="M17" s="586"/>
      <c r="N17" s="586"/>
      <c r="O17" s="586"/>
      <c r="P17" s="586"/>
      <c r="Q17" s="586"/>
      <c r="R17" s="586"/>
      <c r="S17" s="586"/>
      <c r="T17" s="586"/>
      <c r="U17" s="586"/>
      <c r="V17" s="586"/>
      <c r="W17" s="586"/>
      <c r="X17" s="586"/>
      <c r="Y17" s="586"/>
      <c r="Z17" s="586"/>
      <c r="AA17" s="586"/>
      <c r="AB17" s="586"/>
      <c r="AC17" s="586"/>
      <c r="AD17" s="586"/>
      <c r="AE17" s="586"/>
      <c r="AF17" s="586"/>
      <c r="AG17" s="586"/>
      <c r="AH17" s="586"/>
      <c r="AI17" s="586"/>
    </row>
    <row r="18" spans="2:35" ht="53.25" customHeight="1" x14ac:dyDescent="0.15">
      <c r="B18" s="584"/>
      <c r="C18" s="586"/>
      <c r="D18" s="586"/>
      <c r="E18" s="586"/>
      <c r="F18" s="586"/>
      <c r="G18" s="586"/>
      <c r="H18" s="586"/>
      <c r="I18" s="586"/>
      <c r="J18" s="586"/>
      <c r="K18" s="586"/>
      <c r="L18" s="586"/>
      <c r="M18" s="586"/>
      <c r="N18" s="586"/>
      <c r="O18" s="586"/>
      <c r="P18" s="586"/>
      <c r="Q18" s="586"/>
      <c r="R18" s="586"/>
      <c r="S18" s="586"/>
      <c r="T18" s="586"/>
      <c r="U18" s="586"/>
      <c r="V18" s="586"/>
      <c r="W18" s="586"/>
      <c r="X18" s="586"/>
      <c r="Y18" s="586"/>
      <c r="Z18" s="586"/>
      <c r="AA18" s="586"/>
      <c r="AB18" s="586"/>
      <c r="AC18" s="586"/>
      <c r="AD18" s="586"/>
      <c r="AE18" s="586"/>
      <c r="AF18" s="586"/>
      <c r="AG18" s="586"/>
      <c r="AH18" s="586"/>
      <c r="AI18" s="586"/>
    </row>
    <row r="19" spans="2:35" ht="15" customHeight="1" x14ac:dyDescent="0.15">
      <c r="B19" s="18"/>
      <c r="C19" s="18"/>
      <c r="D19" s="3"/>
    </row>
  </sheetData>
  <mergeCells count="15">
    <mergeCell ref="B6:B18"/>
    <mergeCell ref="C6:AI18"/>
    <mergeCell ref="S4:V5"/>
    <mergeCell ref="W4:AB5"/>
    <mergeCell ref="AC4:AE5"/>
    <mergeCell ref="B3:AI3"/>
    <mergeCell ref="B4:D4"/>
    <mergeCell ref="E4:I4"/>
    <mergeCell ref="J4:L4"/>
    <mergeCell ref="M4:R4"/>
    <mergeCell ref="AF4:AI5"/>
    <mergeCell ref="B5:D5"/>
    <mergeCell ref="E5:I5"/>
    <mergeCell ref="J5:L5"/>
    <mergeCell ref="M5:R5"/>
  </mergeCells>
  <phoneticPr fontId="12"/>
  <printOptions horizontalCentered="1" verticalCentered="1"/>
  <pageMargins left="0.23622047244094488" right="0.23622047244094488" top="0.74803149606299213" bottom="0.74803149606299213" header="0.31496062992125984" footer="0.31496062992125984"/>
  <pageSetup paperSize="9" fitToWidth="0" orientation="landscape" copies="2"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4A0D48-9F8D-4B03-B45F-7E377A7BD1CC}">
  <sheetPr>
    <pageSetUpPr fitToPage="1"/>
  </sheetPr>
  <dimension ref="B1:AA37"/>
  <sheetViews>
    <sheetView showGridLines="0" view="pageBreakPreview" topLeftCell="A4" zoomScaleNormal="70" zoomScaleSheetLayoutView="100" workbookViewId="0">
      <selection activeCell="B12" sqref="B12:Y29"/>
    </sheetView>
  </sheetViews>
  <sheetFormatPr defaultColWidth="9" defaultRowHeight="12" x14ac:dyDescent="0.15"/>
  <cols>
    <col min="1" max="1" width="1.5" style="2" customWidth="1"/>
    <col min="2" max="2" width="6.75" style="2" customWidth="1"/>
    <col min="3" max="7" width="6.5" style="2" customWidth="1"/>
    <col min="8" max="8" width="3.75" style="2" customWidth="1"/>
    <col min="9" max="9" width="9.75" style="2" customWidth="1"/>
    <col min="10" max="12" width="6.5" style="2" customWidth="1"/>
    <col min="13" max="13" width="6.75" style="2" customWidth="1"/>
    <col min="14" max="14" width="6.875" style="2" customWidth="1"/>
    <col min="15" max="25" width="6.75" style="2" customWidth="1"/>
    <col min="26" max="26" width="1.25" style="2" customWidth="1"/>
    <col min="27" max="27" width="1.5" style="2" customWidth="1"/>
    <col min="28" max="28" width="12.5" style="2" customWidth="1"/>
    <col min="29" max="16384" width="9" style="2"/>
  </cols>
  <sheetData>
    <row r="1" spans="2:27" x14ac:dyDescent="0.15">
      <c r="Y1" s="7"/>
    </row>
    <row r="2" spans="2:27" ht="24.95" customHeight="1" x14ac:dyDescent="0.15">
      <c r="B2" s="200" t="s">
        <v>499</v>
      </c>
      <c r="C2" s="234"/>
      <c r="D2" s="234"/>
      <c r="E2" s="234"/>
      <c r="F2" s="234"/>
      <c r="G2" s="234"/>
      <c r="H2" s="234"/>
      <c r="I2" s="234"/>
      <c r="J2" s="234"/>
      <c r="K2" s="234"/>
      <c r="L2" s="234"/>
      <c r="M2" s="236"/>
      <c r="N2" s="463" t="s">
        <v>500</v>
      </c>
      <c r="O2" s="463"/>
      <c r="P2" s="631">
        <v>45911</v>
      </c>
      <c r="Q2" s="632"/>
      <c r="R2" s="633"/>
      <c r="S2" s="463" t="s">
        <v>381</v>
      </c>
      <c r="T2" s="463"/>
      <c r="U2" s="463"/>
      <c r="V2" s="634" t="s">
        <v>382</v>
      </c>
      <c r="W2" s="634"/>
      <c r="X2" s="634"/>
      <c r="Y2" s="634"/>
      <c r="Z2" s="634"/>
    </row>
    <row r="3" spans="2:27" ht="20.100000000000001" customHeight="1" x14ac:dyDescent="0.15">
      <c r="B3" s="237" t="s">
        <v>383</v>
      </c>
      <c r="C3" s="445" t="s">
        <v>384</v>
      </c>
      <c r="D3" s="446"/>
      <c r="E3" s="446"/>
      <c r="F3" s="447"/>
      <c r="G3" s="461" t="s">
        <v>385</v>
      </c>
      <c r="H3" s="445" t="s">
        <v>501</v>
      </c>
      <c r="I3" s="446"/>
      <c r="J3" s="447"/>
      <c r="K3" s="461" t="s">
        <v>386</v>
      </c>
      <c r="L3" s="635" t="s">
        <v>387</v>
      </c>
      <c r="M3" s="635"/>
      <c r="N3" s="635"/>
      <c r="O3" s="635"/>
      <c r="P3" s="635"/>
      <c r="Q3" s="440" t="s">
        <v>502</v>
      </c>
      <c r="R3" s="442"/>
      <c r="S3" s="445" t="s">
        <v>503</v>
      </c>
      <c r="T3" s="446"/>
      <c r="U3" s="447"/>
      <c r="V3" s="637" t="s">
        <v>403</v>
      </c>
      <c r="W3" s="238" t="s">
        <v>404</v>
      </c>
      <c r="X3" s="382">
        <v>33.984459999999999</v>
      </c>
      <c r="Y3" s="397"/>
      <c r="Z3" s="383"/>
    </row>
    <row r="4" spans="2:27" ht="20.100000000000001" customHeight="1" x14ac:dyDescent="0.15">
      <c r="B4" s="205" t="s">
        <v>389</v>
      </c>
      <c r="C4" s="448" t="s">
        <v>390</v>
      </c>
      <c r="D4" s="449"/>
      <c r="E4" s="449"/>
      <c r="F4" s="450"/>
      <c r="G4" s="467"/>
      <c r="H4" s="448"/>
      <c r="I4" s="449"/>
      <c r="J4" s="450"/>
      <c r="K4" s="467"/>
      <c r="L4" s="636"/>
      <c r="M4" s="636"/>
      <c r="N4" s="636"/>
      <c r="O4" s="636"/>
      <c r="P4" s="636"/>
      <c r="Q4" s="427"/>
      <c r="R4" s="444"/>
      <c r="S4" s="448" t="s">
        <v>504</v>
      </c>
      <c r="T4" s="449"/>
      <c r="U4" s="450"/>
      <c r="V4" s="638"/>
      <c r="W4" s="239" t="s">
        <v>416</v>
      </c>
      <c r="X4" s="382">
        <v>132.18450000000001</v>
      </c>
      <c r="Y4" s="397"/>
      <c r="Z4" s="383"/>
    </row>
    <row r="5" spans="2:27" ht="20.100000000000001" customHeight="1" x14ac:dyDescent="0.15">
      <c r="B5" s="629" t="s">
        <v>392</v>
      </c>
      <c r="C5" s="201" t="s">
        <v>393</v>
      </c>
      <c r="D5" s="382" t="s">
        <v>505</v>
      </c>
      <c r="E5" s="397"/>
      <c r="F5" s="397"/>
      <c r="G5" s="374" t="s">
        <v>247</v>
      </c>
      <c r="H5" s="381"/>
      <c r="I5" s="382" t="s">
        <v>471</v>
      </c>
      <c r="J5" s="397"/>
      <c r="K5" s="383"/>
      <c r="L5" s="463" t="s">
        <v>397</v>
      </c>
      <c r="M5" s="463"/>
      <c r="N5" s="240" t="s">
        <v>398</v>
      </c>
      <c r="O5" s="241">
        <v>245</v>
      </c>
      <c r="P5" s="202" t="s">
        <v>399</v>
      </c>
      <c r="Q5" s="610" t="s">
        <v>506</v>
      </c>
      <c r="R5" s="627" t="s">
        <v>507</v>
      </c>
      <c r="S5" s="461" t="s">
        <v>57</v>
      </c>
      <c r="T5" s="461"/>
      <c r="U5" s="242" t="s">
        <v>391</v>
      </c>
      <c r="V5" s="440" t="s">
        <v>419</v>
      </c>
      <c r="W5" s="238" t="s">
        <v>404</v>
      </c>
      <c r="X5" s="382">
        <v>33.985019999999999</v>
      </c>
      <c r="Y5" s="397"/>
      <c r="Z5" s="383"/>
    </row>
    <row r="6" spans="2:27" ht="20.100000000000001" customHeight="1" x14ac:dyDescent="0.15">
      <c r="B6" s="630"/>
      <c r="C6" s="201" t="s">
        <v>400</v>
      </c>
      <c r="D6" s="382" t="s">
        <v>505</v>
      </c>
      <c r="E6" s="397"/>
      <c r="F6" s="397"/>
      <c r="G6" s="463" t="s">
        <v>508</v>
      </c>
      <c r="H6" s="463"/>
      <c r="I6" s="382" t="s">
        <v>406</v>
      </c>
      <c r="J6" s="397"/>
      <c r="K6" s="383"/>
      <c r="L6" s="463" t="s">
        <v>509</v>
      </c>
      <c r="M6" s="463"/>
      <c r="N6" s="240" t="s">
        <v>398</v>
      </c>
      <c r="O6" s="220">
        <v>9.25</v>
      </c>
      <c r="P6" s="202" t="s">
        <v>399</v>
      </c>
      <c r="Q6" s="444"/>
      <c r="R6" s="628"/>
      <c r="S6" s="463" t="s">
        <v>56</v>
      </c>
      <c r="T6" s="463"/>
      <c r="U6" s="243"/>
      <c r="V6" s="427"/>
      <c r="W6" s="238" t="s">
        <v>416</v>
      </c>
      <c r="X6" s="382">
        <v>132.18469999999999</v>
      </c>
      <c r="Y6" s="397"/>
      <c r="Z6" s="383"/>
    </row>
    <row r="7" spans="2:27" ht="7.5" customHeight="1" x14ac:dyDescent="0.15">
      <c r="B7" s="607" t="s">
        <v>510</v>
      </c>
      <c r="C7" s="607"/>
      <c r="D7" s="608" t="s">
        <v>511</v>
      </c>
      <c r="E7" s="608"/>
      <c r="F7" s="244"/>
      <c r="G7" s="244"/>
      <c r="H7" s="244"/>
      <c r="I7" s="244"/>
      <c r="J7" s="244"/>
      <c r="K7" s="244"/>
      <c r="L7" s="244"/>
      <c r="M7" s="244"/>
      <c r="N7" s="244"/>
      <c r="O7" s="244"/>
      <c r="P7" s="244"/>
      <c r="Q7" s="244"/>
      <c r="R7" s="244"/>
      <c r="S7" s="244"/>
      <c r="T7" s="244"/>
      <c r="U7" s="244"/>
      <c r="V7" s="244"/>
      <c r="W7" s="244"/>
      <c r="X7" s="245"/>
      <c r="Y7" s="245"/>
      <c r="Z7" s="246"/>
    </row>
    <row r="8" spans="2:27" ht="21.75" customHeight="1" x14ac:dyDescent="0.15">
      <c r="B8" s="607"/>
      <c r="C8" s="607"/>
      <c r="D8" s="608"/>
      <c r="E8" s="608"/>
      <c r="F8" s="247"/>
      <c r="G8" s="609" t="s">
        <v>512</v>
      </c>
      <c r="H8" s="610"/>
      <c r="I8" s="615" t="s">
        <v>513</v>
      </c>
      <c r="J8" s="248" t="s">
        <v>514</v>
      </c>
      <c r="K8" s="249" t="s">
        <v>511</v>
      </c>
      <c r="L8" s="618">
        <v>19</v>
      </c>
      <c r="M8" s="619"/>
      <c r="N8" s="201" t="s">
        <v>515</v>
      </c>
      <c r="O8" s="626">
        <v>0</v>
      </c>
      <c r="P8" s="626"/>
      <c r="Q8" s="201" t="s">
        <v>516</v>
      </c>
      <c r="R8" s="618">
        <v>0</v>
      </c>
      <c r="S8" s="619"/>
      <c r="T8" s="609" t="s">
        <v>517</v>
      </c>
      <c r="U8" s="610"/>
      <c r="V8" s="609" t="s">
        <v>518</v>
      </c>
      <c r="W8" s="610"/>
      <c r="X8" s="596">
        <v>0</v>
      </c>
      <c r="Y8" s="597"/>
      <c r="Z8" s="247"/>
      <c r="AA8" s="117"/>
    </row>
    <row r="9" spans="2:27" ht="11.1" customHeight="1" x14ac:dyDescent="0.15">
      <c r="B9" s="607"/>
      <c r="C9" s="607"/>
      <c r="D9" s="608"/>
      <c r="E9" s="608"/>
      <c r="F9" s="247"/>
      <c r="G9" s="611"/>
      <c r="H9" s="612"/>
      <c r="I9" s="616"/>
      <c r="J9" s="622" t="s">
        <v>322</v>
      </c>
      <c r="K9" s="624" t="s">
        <v>511</v>
      </c>
      <c r="L9" s="596">
        <v>4</v>
      </c>
      <c r="M9" s="597"/>
      <c r="N9" s="622" t="s">
        <v>515</v>
      </c>
      <c r="O9" s="596">
        <v>0</v>
      </c>
      <c r="P9" s="597"/>
      <c r="Q9" s="622" t="s">
        <v>516</v>
      </c>
      <c r="R9" s="596">
        <v>0</v>
      </c>
      <c r="S9" s="597"/>
      <c r="T9" s="611"/>
      <c r="U9" s="612"/>
      <c r="V9" s="613"/>
      <c r="W9" s="614"/>
      <c r="X9" s="620"/>
      <c r="Y9" s="621"/>
      <c r="Z9" s="247"/>
      <c r="AA9" s="117"/>
    </row>
    <row r="10" spans="2:27" ht="11.1" customHeight="1" x14ac:dyDescent="0.15">
      <c r="B10" s="607"/>
      <c r="C10" s="607"/>
      <c r="D10" s="608"/>
      <c r="E10" s="608"/>
      <c r="F10" s="247"/>
      <c r="G10" s="611"/>
      <c r="H10" s="612"/>
      <c r="I10" s="616"/>
      <c r="J10" s="623"/>
      <c r="K10" s="625"/>
      <c r="L10" s="598"/>
      <c r="M10" s="599"/>
      <c r="N10" s="623"/>
      <c r="O10" s="598"/>
      <c r="P10" s="599"/>
      <c r="Q10" s="623"/>
      <c r="R10" s="598"/>
      <c r="S10" s="599"/>
      <c r="T10" s="611"/>
      <c r="U10" s="612"/>
      <c r="V10" s="600" t="s">
        <v>519</v>
      </c>
      <c r="W10" s="601"/>
      <c r="X10" s="596">
        <v>1</v>
      </c>
      <c r="Y10" s="597"/>
      <c r="Z10" s="247"/>
      <c r="AA10" s="117"/>
    </row>
    <row r="11" spans="2:27" ht="21.75" customHeight="1" x14ac:dyDescent="0.15">
      <c r="B11" s="607"/>
      <c r="C11" s="607"/>
      <c r="D11" s="608"/>
      <c r="E11" s="608"/>
      <c r="F11" s="247"/>
      <c r="G11" s="613"/>
      <c r="H11" s="614"/>
      <c r="I11" s="617"/>
      <c r="J11" s="201" t="s">
        <v>520</v>
      </c>
      <c r="K11" s="249" t="s">
        <v>511</v>
      </c>
      <c r="L11" s="604">
        <v>0</v>
      </c>
      <c r="M11" s="605"/>
      <c r="N11" s="201" t="s">
        <v>515</v>
      </c>
      <c r="O11" s="606">
        <v>0</v>
      </c>
      <c r="P11" s="606"/>
      <c r="Q11" s="201" t="s">
        <v>516</v>
      </c>
      <c r="R11" s="604">
        <v>0</v>
      </c>
      <c r="S11" s="605"/>
      <c r="T11" s="613"/>
      <c r="U11" s="614"/>
      <c r="V11" s="602"/>
      <c r="W11" s="603"/>
      <c r="X11" s="598"/>
      <c r="Y11" s="599"/>
      <c r="Z11" s="247"/>
      <c r="AA11" s="117"/>
    </row>
    <row r="12" spans="2:27" ht="21.75" customHeight="1" x14ac:dyDescent="0.15">
      <c r="B12" s="385" t="s">
        <v>110</v>
      </c>
      <c r="C12" s="247"/>
      <c r="D12" s="250"/>
      <c r="E12" s="250"/>
      <c r="F12" s="247"/>
      <c r="G12" s="247"/>
      <c r="H12" s="247"/>
      <c r="I12" s="247"/>
      <c r="J12" s="247"/>
      <c r="K12" s="247"/>
      <c r="L12" s="247"/>
      <c r="M12" s="247"/>
      <c r="N12" s="247"/>
      <c r="O12" s="247"/>
      <c r="P12" s="247"/>
      <c r="Q12" s="247"/>
      <c r="R12" s="247"/>
      <c r="S12" s="247"/>
      <c r="T12" s="247"/>
      <c r="U12" s="247"/>
      <c r="V12" s="247"/>
      <c r="W12" s="247"/>
      <c r="X12" s="247"/>
      <c r="Y12" s="247"/>
      <c r="Z12" s="247"/>
      <c r="AA12" s="117"/>
    </row>
    <row r="13" spans="2:27" ht="21.75" customHeight="1" x14ac:dyDescent="0.15">
      <c r="B13" s="372"/>
      <c r="C13" s="247"/>
      <c r="D13" s="250"/>
      <c r="E13" s="250"/>
      <c r="F13" s="247"/>
      <c r="G13" s="247"/>
      <c r="H13" s="247"/>
      <c r="I13" s="247"/>
      <c r="J13" s="247"/>
      <c r="K13" s="247"/>
      <c r="L13" s="247"/>
      <c r="M13" s="247"/>
      <c r="N13" s="247"/>
      <c r="O13" s="247"/>
      <c r="P13" s="247"/>
      <c r="Q13" s="247"/>
      <c r="R13" s="247"/>
      <c r="S13" s="247"/>
      <c r="T13" s="247"/>
      <c r="U13" s="247"/>
      <c r="V13" s="251"/>
      <c r="W13" s="251"/>
      <c r="X13" s="251"/>
      <c r="Y13" s="251"/>
      <c r="Z13" s="247"/>
      <c r="AA13" s="117"/>
    </row>
    <row r="14" spans="2:27" ht="21.75" customHeight="1" x14ac:dyDescent="0.15">
      <c r="B14" s="372"/>
      <c r="C14" s="247"/>
      <c r="D14" s="250"/>
      <c r="E14" s="250"/>
      <c r="F14" s="247"/>
      <c r="G14" s="247"/>
      <c r="H14" s="247"/>
      <c r="I14" s="247"/>
      <c r="J14" s="247"/>
      <c r="K14" s="247"/>
      <c r="L14" s="247"/>
      <c r="M14" s="247"/>
      <c r="N14" s="247"/>
      <c r="O14" s="247"/>
      <c r="P14" s="247"/>
      <c r="Q14" s="247"/>
      <c r="R14" s="247"/>
      <c r="S14" s="247"/>
      <c r="T14" s="251"/>
      <c r="U14" s="251"/>
      <c r="V14" s="252"/>
      <c r="W14" s="252"/>
      <c r="X14" s="252"/>
      <c r="Y14" s="252"/>
      <c r="Z14" s="253"/>
      <c r="AA14" s="117"/>
    </row>
    <row r="15" spans="2:27" ht="21.75" customHeight="1" x14ac:dyDescent="0.15">
      <c r="B15" s="372"/>
      <c r="C15" s="247"/>
      <c r="D15" s="250"/>
      <c r="E15" s="250"/>
      <c r="F15" s="247"/>
      <c r="G15" s="247"/>
      <c r="H15" s="247"/>
      <c r="I15" s="247"/>
      <c r="J15" s="247"/>
      <c r="K15" s="247"/>
      <c r="L15" s="247"/>
      <c r="M15" s="247"/>
      <c r="N15" s="247"/>
      <c r="O15" s="247"/>
      <c r="P15" s="247"/>
      <c r="Q15" s="247"/>
      <c r="R15" s="247"/>
      <c r="S15" s="247"/>
      <c r="T15" s="251"/>
      <c r="U15" s="251"/>
      <c r="V15" s="247"/>
      <c r="W15" s="247"/>
      <c r="X15" s="254"/>
      <c r="Y15" s="254"/>
      <c r="Z15" s="253"/>
    </row>
    <row r="16" spans="2:27" ht="21.75" customHeight="1" x14ac:dyDescent="0.15">
      <c r="B16" s="372"/>
      <c r="C16" s="247"/>
      <c r="D16" s="250"/>
      <c r="E16" s="250"/>
      <c r="F16" s="247"/>
      <c r="G16" s="247"/>
      <c r="H16" s="247"/>
      <c r="I16" s="247"/>
      <c r="J16" s="247"/>
      <c r="K16" s="247"/>
      <c r="L16" s="247"/>
      <c r="M16" s="247"/>
      <c r="N16" s="247"/>
      <c r="O16" s="247"/>
      <c r="P16" s="247"/>
      <c r="Q16" s="247"/>
      <c r="R16" s="247"/>
      <c r="S16" s="247"/>
      <c r="T16" s="255"/>
      <c r="U16" s="255"/>
      <c r="V16" s="255"/>
      <c r="W16" s="255"/>
      <c r="X16" s="255"/>
      <c r="Y16" s="255"/>
      <c r="Z16" s="253"/>
    </row>
    <row r="17" spans="2:26" ht="21.75" customHeight="1" x14ac:dyDescent="0.15">
      <c r="B17" s="372"/>
      <c r="C17" s="247"/>
      <c r="D17" s="250"/>
      <c r="E17" s="250"/>
      <c r="F17" s="247"/>
      <c r="G17" s="247"/>
      <c r="H17" s="247"/>
      <c r="I17" s="247"/>
      <c r="J17" s="247"/>
      <c r="K17" s="247"/>
      <c r="L17" s="247"/>
      <c r="M17" s="247"/>
      <c r="N17" s="247"/>
      <c r="O17" s="247"/>
      <c r="P17" s="247"/>
      <c r="Q17" s="247"/>
      <c r="R17" s="247"/>
      <c r="S17" s="247"/>
      <c r="T17" s="247"/>
      <c r="U17" s="247"/>
      <c r="V17" s="251"/>
      <c r="W17" s="251"/>
      <c r="X17" s="251"/>
      <c r="Y17" s="251"/>
      <c r="Z17" s="253"/>
    </row>
    <row r="18" spans="2:26" ht="21.75" customHeight="1" x14ac:dyDescent="0.15">
      <c r="B18" s="372"/>
      <c r="C18" s="247"/>
      <c r="D18" s="250"/>
      <c r="E18" s="250"/>
      <c r="F18" s="247"/>
      <c r="G18" s="247"/>
      <c r="H18" s="247"/>
      <c r="I18" s="247"/>
      <c r="J18" s="247"/>
      <c r="K18" s="247"/>
      <c r="L18" s="247"/>
      <c r="M18" s="247"/>
      <c r="N18" s="247"/>
      <c r="O18" s="247"/>
      <c r="P18" s="247"/>
      <c r="Q18" s="247"/>
      <c r="R18" s="247"/>
      <c r="S18" s="247"/>
      <c r="T18" s="247"/>
      <c r="U18" s="247"/>
      <c r="V18" s="247"/>
      <c r="W18" s="247"/>
      <c r="X18" s="254"/>
      <c r="Y18" s="254"/>
      <c r="Z18" s="253"/>
    </row>
    <row r="19" spans="2:26" ht="21.75" customHeight="1" x14ac:dyDescent="0.15">
      <c r="B19" s="372"/>
      <c r="C19" s="247"/>
      <c r="D19" s="250"/>
      <c r="E19" s="250"/>
      <c r="F19" s="247"/>
      <c r="G19" s="247"/>
      <c r="H19" s="247"/>
      <c r="I19" s="247"/>
      <c r="J19" s="247"/>
      <c r="K19" s="247"/>
      <c r="L19" s="247"/>
      <c r="M19" s="247"/>
      <c r="N19" s="247"/>
      <c r="O19" s="247"/>
      <c r="P19" s="247"/>
      <c r="Q19" s="247"/>
      <c r="R19" s="247"/>
      <c r="S19" s="247"/>
      <c r="T19" s="247"/>
      <c r="U19" s="247"/>
      <c r="V19" s="247"/>
      <c r="W19" s="247"/>
      <c r="X19" s="254"/>
      <c r="Y19" s="254"/>
      <c r="Z19" s="253"/>
    </row>
    <row r="20" spans="2:26" ht="21.75" customHeight="1" x14ac:dyDescent="0.15">
      <c r="B20" s="372"/>
      <c r="C20" s="255"/>
      <c r="D20" s="255"/>
      <c r="E20" s="255"/>
      <c r="F20" s="255"/>
      <c r="G20" s="255"/>
      <c r="H20" s="255"/>
      <c r="I20" s="255"/>
      <c r="J20" s="255"/>
      <c r="K20" s="255"/>
      <c r="L20" s="255"/>
      <c r="M20" s="255"/>
      <c r="N20" s="255"/>
      <c r="O20" s="255"/>
      <c r="P20" s="255"/>
      <c r="Q20" s="255"/>
      <c r="R20" s="255"/>
      <c r="S20" s="255"/>
      <c r="T20" s="255"/>
      <c r="U20" s="255"/>
      <c r="V20" s="255"/>
      <c r="W20" s="255"/>
      <c r="X20" s="255"/>
      <c r="Y20" s="255"/>
      <c r="Z20" s="256"/>
    </row>
    <row r="21" spans="2:26" ht="21.75" customHeight="1" x14ac:dyDescent="0.15">
      <c r="B21" s="372"/>
      <c r="C21" s="251"/>
      <c r="D21" s="251"/>
      <c r="E21" s="251"/>
      <c r="F21" s="251"/>
      <c r="G21" s="251"/>
      <c r="H21" s="257"/>
      <c r="I21" s="251"/>
      <c r="J21" s="251"/>
      <c r="K21" s="251"/>
      <c r="L21" s="251"/>
      <c r="M21" s="257"/>
      <c r="N21" s="257"/>
      <c r="O21" s="257"/>
      <c r="P21" s="251"/>
      <c r="Q21" s="257"/>
      <c r="R21" s="251"/>
      <c r="S21" s="251"/>
      <c r="T21" s="251"/>
      <c r="U21" s="251"/>
      <c r="V21" s="251"/>
      <c r="W21" s="251"/>
      <c r="X21" s="251"/>
      <c r="Y21" s="251"/>
      <c r="Z21" s="258"/>
    </row>
    <row r="22" spans="2:26" ht="21.75" customHeight="1" x14ac:dyDescent="0.15">
      <c r="B22" s="372"/>
      <c r="C22" s="251"/>
      <c r="D22" s="251"/>
      <c r="E22" s="251"/>
      <c r="F22" s="251"/>
      <c r="G22" s="251"/>
      <c r="H22" s="257"/>
      <c r="I22" s="251"/>
      <c r="J22" s="251"/>
      <c r="K22" s="251"/>
      <c r="L22" s="251"/>
      <c r="M22" s="257"/>
      <c r="N22" s="257"/>
      <c r="O22" s="257"/>
      <c r="P22" s="251"/>
      <c r="Q22" s="257"/>
      <c r="R22" s="251"/>
      <c r="S22" s="251"/>
      <c r="T22" s="251"/>
      <c r="U22" s="251"/>
      <c r="V22" s="251"/>
      <c r="W22" s="251"/>
      <c r="X22" s="251"/>
      <c r="Y22" s="251"/>
      <c r="Z22" s="258"/>
    </row>
    <row r="23" spans="2:26" ht="21.75" customHeight="1" x14ac:dyDescent="0.15">
      <c r="B23" s="372"/>
      <c r="C23" s="257"/>
      <c r="D23" s="251"/>
      <c r="E23" s="251"/>
      <c r="F23" s="257"/>
      <c r="G23" s="257"/>
      <c r="H23" s="251"/>
      <c r="I23" s="251"/>
      <c r="J23" s="251"/>
      <c r="K23" s="251"/>
      <c r="L23" s="251"/>
      <c r="M23" s="257"/>
      <c r="N23" s="257"/>
      <c r="O23" s="257"/>
      <c r="P23" s="251"/>
      <c r="Q23" s="257"/>
      <c r="R23" s="251"/>
      <c r="S23" s="251"/>
      <c r="T23" s="251"/>
      <c r="U23" s="251"/>
      <c r="V23" s="251"/>
      <c r="W23" s="251"/>
      <c r="X23" s="251"/>
      <c r="Y23" s="251"/>
      <c r="Z23" s="258"/>
    </row>
    <row r="24" spans="2:26" ht="21.75" customHeight="1" x14ac:dyDescent="0.15">
      <c r="B24" s="372"/>
      <c r="C24" s="257"/>
      <c r="D24" s="251"/>
      <c r="E24" s="251"/>
      <c r="F24" s="257"/>
      <c r="G24" s="257"/>
      <c r="H24" s="251"/>
      <c r="I24" s="251"/>
      <c r="J24" s="251"/>
      <c r="K24" s="251"/>
      <c r="L24" s="251"/>
      <c r="M24" s="257"/>
      <c r="N24" s="257"/>
      <c r="O24" s="257"/>
      <c r="P24" s="251"/>
      <c r="Q24" s="257"/>
      <c r="R24" s="251"/>
      <c r="S24" s="251"/>
      <c r="T24" s="251"/>
      <c r="U24" s="251"/>
      <c r="V24" s="251"/>
      <c r="W24" s="251"/>
      <c r="X24" s="251"/>
      <c r="Y24" s="251"/>
      <c r="Z24" s="258"/>
    </row>
    <row r="25" spans="2:26" ht="21.75" customHeight="1" x14ac:dyDescent="0.15">
      <c r="B25" s="372"/>
      <c r="C25" s="257"/>
      <c r="D25" s="251"/>
      <c r="E25" s="251"/>
      <c r="F25" s="257"/>
      <c r="G25" s="257"/>
      <c r="H25" s="251"/>
      <c r="I25" s="251"/>
      <c r="J25" s="251"/>
      <c r="K25" s="251"/>
      <c r="L25" s="251"/>
      <c r="M25" s="257"/>
      <c r="N25" s="257"/>
      <c r="O25" s="257"/>
      <c r="P25" s="251"/>
      <c r="Q25" s="257"/>
      <c r="R25" s="251"/>
      <c r="S25" s="251"/>
      <c r="T25" s="251"/>
      <c r="U25" s="251"/>
      <c r="V25" s="251"/>
      <c r="W25" s="251"/>
      <c r="X25" s="251"/>
      <c r="Y25" s="251"/>
      <c r="Z25" s="258"/>
    </row>
    <row r="26" spans="2:26" ht="21.75" customHeight="1" x14ac:dyDescent="0.15">
      <c r="B26" s="372"/>
      <c r="C26" s="257"/>
      <c r="D26" s="251"/>
      <c r="E26" s="251"/>
      <c r="F26" s="257"/>
      <c r="G26" s="257"/>
      <c r="H26" s="251"/>
      <c r="I26" s="251"/>
      <c r="J26" s="251"/>
      <c r="K26" s="251"/>
      <c r="L26" s="251"/>
      <c r="M26" s="257"/>
      <c r="N26" s="257"/>
      <c r="O26" s="257"/>
      <c r="P26" s="251"/>
      <c r="Q26" s="257"/>
      <c r="R26" s="251"/>
      <c r="S26" s="251"/>
      <c r="T26" s="251"/>
      <c r="U26" s="251"/>
      <c r="V26" s="251"/>
      <c r="W26" s="251"/>
      <c r="X26" s="251"/>
      <c r="Y26" s="251"/>
      <c r="Z26" s="258"/>
    </row>
    <row r="27" spans="2:26" ht="21.75" customHeight="1" x14ac:dyDescent="0.15">
      <c r="B27" s="372"/>
      <c r="C27" s="257"/>
      <c r="D27" s="251"/>
      <c r="E27" s="251"/>
      <c r="F27" s="257"/>
      <c r="G27" s="257"/>
      <c r="H27" s="251"/>
      <c r="I27" s="251"/>
      <c r="J27" s="251"/>
      <c r="K27" s="251"/>
      <c r="L27" s="251"/>
      <c r="M27" s="257"/>
      <c r="N27" s="257"/>
      <c r="O27" s="257"/>
      <c r="P27" s="251"/>
      <c r="Q27" s="257"/>
      <c r="R27" s="251"/>
      <c r="S27" s="251"/>
      <c r="T27" s="251"/>
      <c r="U27" s="251"/>
      <c r="V27" s="251"/>
      <c r="W27" s="251"/>
      <c r="X27" s="251"/>
      <c r="Y27" s="251"/>
      <c r="Z27" s="258"/>
    </row>
    <row r="28" spans="2:26" ht="21.75" customHeight="1" x14ac:dyDescent="0.15">
      <c r="B28" s="372"/>
      <c r="C28" s="257"/>
      <c r="D28" s="251"/>
      <c r="E28" s="251"/>
      <c r="F28" s="259"/>
      <c r="G28" s="260"/>
      <c r="H28" s="260"/>
      <c r="I28" s="260"/>
      <c r="J28" s="260"/>
      <c r="K28" s="260"/>
      <c r="L28" s="251"/>
      <c r="M28" s="257"/>
      <c r="N28" s="257"/>
      <c r="O28" s="257"/>
      <c r="P28" s="251"/>
      <c r="Q28" s="260"/>
      <c r="R28" s="252"/>
      <c r="S28" s="252"/>
      <c r="T28" s="252"/>
      <c r="U28" s="252"/>
      <c r="V28" s="252"/>
      <c r="W28" s="252"/>
      <c r="X28" s="252"/>
      <c r="Y28" s="252"/>
      <c r="Z28" s="261"/>
    </row>
    <row r="29" spans="2:26" ht="47.25" customHeight="1" x14ac:dyDescent="0.15">
      <c r="B29" s="373"/>
      <c r="C29" s="262"/>
      <c r="D29" s="262"/>
      <c r="E29" s="263"/>
      <c r="F29" s="264"/>
      <c r="G29" s="262"/>
      <c r="H29" s="262"/>
      <c r="I29" s="262"/>
      <c r="J29" s="595" t="s">
        <v>111</v>
      </c>
      <c r="K29" s="595"/>
      <c r="L29" s="595"/>
      <c r="M29" s="595"/>
      <c r="N29" s="595"/>
      <c r="O29" s="595"/>
      <c r="P29" s="595"/>
      <c r="Q29" s="595" t="s">
        <v>112</v>
      </c>
      <c r="R29" s="595"/>
      <c r="S29" s="595"/>
      <c r="T29" s="595"/>
      <c r="U29" s="595"/>
      <c r="V29" s="595"/>
      <c r="W29" s="595"/>
      <c r="X29" s="595"/>
      <c r="Y29" s="595"/>
      <c r="Z29" s="265"/>
    </row>
    <row r="30" spans="2:26" ht="15" customHeight="1" x14ac:dyDescent="0.15">
      <c r="C30" s="3" t="s">
        <v>113</v>
      </c>
    </row>
    <row r="31" spans="2:26" ht="15" customHeight="1" x14ac:dyDescent="0.15">
      <c r="C31" s="1" t="s">
        <v>114</v>
      </c>
    </row>
    <row r="32" spans="2:26" ht="15" customHeight="1" x14ac:dyDescent="0.15">
      <c r="C32" s="1" t="s">
        <v>115</v>
      </c>
    </row>
    <row r="33" spans="3:3" ht="15" customHeight="1" x14ac:dyDescent="0.15">
      <c r="C33" s="1" t="s">
        <v>116</v>
      </c>
    </row>
    <row r="34" spans="3:3" ht="7.35" customHeight="1" x14ac:dyDescent="0.15"/>
    <row r="37" spans="3:3" ht="98.25" customHeight="1" x14ac:dyDescent="0.15"/>
  </sheetData>
  <mergeCells count="57">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X8:Y9"/>
    <mergeCell ref="J9:J10"/>
    <mergeCell ref="K9:K10"/>
    <mergeCell ref="L9:M10"/>
    <mergeCell ref="N9:N10"/>
    <mergeCell ref="O9:P10"/>
    <mergeCell ref="Q9:Q10"/>
    <mergeCell ref="L8:M8"/>
    <mergeCell ref="O8:P8"/>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s>
  <phoneticPr fontId="12"/>
  <dataValidations count="2">
    <dataValidation allowBlank="1" showInputMessage="1" showErrorMessage="1" prompt="緯度を小数点以下５桁まで入力する。" sqref="X3:Z3 X5:Z5" xr:uid="{F7071B6C-73E9-4671-B748-5D5F398049A1}"/>
    <dataValidation allowBlank="1" showInputMessage="1" showErrorMessage="1" prompt="経度を小数点以下５桁まで入力する。" sqref="X4:Z4 X6:Z6" xr:uid="{847C0712-D7CD-4A46-A944-C6C02CAA5665}"/>
  </dataValidations>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58406BF0-5541-4A72-A3EE-D328F038A621}">
          <x14:formula1>
            <xm:f>'(参考)リスト'!$C$6:$C$11</xm:f>
          </x14:formula1>
          <xm:sqref>I5:K5</xm:sqref>
        </x14:dataValidation>
        <x14:dataValidation type="list" allowBlank="1" showInputMessage="1" showErrorMessage="1" xr:uid="{6B7E1F77-D00B-4D67-9490-2BDBED530555}">
          <x14:formula1>
            <xm:f>'(参考)リスト'!$D$6:$D$7</xm:f>
          </x14:formula1>
          <xm:sqref>R5:R6</xm:sqref>
        </x14:dataValidation>
        <x14:dataValidation type="list" allowBlank="1" showInputMessage="1" showErrorMessage="1" xr:uid="{831EE444-E6CB-4E73-913D-7D99F926BAE1}">
          <x14:formula1>
            <xm:f>'(参考)リスト'!$F$6:$F$7</xm:f>
          </x14:formula1>
          <xm:sqref>U5</xm:sqref>
        </x14:dataValidation>
        <x14:dataValidation type="list" allowBlank="1" showInputMessage="1" showErrorMessage="1" xr:uid="{2BCC3ABA-51A9-44AC-83F1-87E2264A7940}">
          <x14:formula1>
            <xm:f>'(参考)リスト'!$E$6:$E$10</xm:f>
          </x14:formula1>
          <xm:sqref>U6</xm:sqref>
        </x14:dataValidation>
        <x14:dataValidation type="list" allowBlank="1" showInputMessage="1" showErrorMessage="1" xr:uid="{34FCD0F5-2E11-4869-97FA-061EAF3784F0}">
          <x14:formula1>
            <xm:f>'(参考)リスト'!$G$16:$G$19</xm:f>
          </x14:formula1>
          <xm:sqref>D7:E11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CEE84-A31A-4CDE-BE1A-82F607043BDD}">
  <sheetPr>
    <pageSetUpPr fitToPage="1"/>
  </sheetPr>
  <dimension ref="B1:AA37"/>
  <sheetViews>
    <sheetView showGridLines="0" view="pageBreakPreview" topLeftCell="A4" zoomScaleNormal="70" zoomScaleSheetLayoutView="100" workbookViewId="0">
      <selection activeCell="B12" sqref="B12:Y29"/>
    </sheetView>
  </sheetViews>
  <sheetFormatPr defaultColWidth="9" defaultRowHeight="12" x14ac:dyDescent="0.15"/>
  <cols>
    <col min="1" max="1" width="1.5" style="2" customWidth="1"/>
    <col min="2" max="2" width="6.75" style="2" customWidth="1"/>
    <col min="3" max="7" width="6.5" style="2" customWidth="1"/>
    <col min="8" max="8" width="3.75" style="2" customWidth="1"/>
    <col min="9" max="9" width="9.75" style="2" customWidth="1"/>
    <col min="10" max="12" width="6.5" style="2" customWidth="1"/>
    <col min="13" max="13" width="6.75" style="2" customWidth="1"/>
    <col min="14" max="14" width="6.875" style="2" customWidth="1"/>
    <col min="15" max="25" width="6.75" style="2" customWidth="1"/>
    <col min="26" max="26" width="1.25" style="2" customWidth="1"/>
    <col min="27" max="27" width="1.5" style="2" customWidth="1"/>
    <col min="28" max="28" width="12.5" style="2" customWidth="1"/>
    <col min="29" max="16384" width="9" style="2"/>
  </cols>
  <sheetData>
    <row r="1" spans="2:27" x14ac:dyDescent="0.15">
      <c r="Y1" s="7"/>
    </row>
    <row r="2" spans="2:27" ht="24.95" customHeight="1" x14ac:dyDescent="0.15">
      <c r="B2" s="200" t="s">
        <v>499</v>
      </c>
      <c r="C2" s="234"/>
      <c r="D2" s="234"/>
      <c r="E2" s="234"/>
      <c r="F2" s="234"/>
      <c r="G2" s="234"/>
      <c r="H2" s="234"/>
      <c r="I2" s="234"/>
      <c r="J2" s="234"/>
      <c r="K2" s="234"/>
      <c r="L2" s="234"/>
      <c r="M2" s="236"/>
      <c r="N2" s="463" t="s">
        <v>500</v>
      </c>
      <c r="O2" s="463"/>
      <c r="P2" s="631">
        <v>45911</v>
      </c>
      <c r="Q2" s="632"/>
      <c r="R2" s="633"/>
      <c r="S2" s="463" t="s">
        <v>381</v>
      </c>
      <c r="T2" s="463"/>
      <c r="U2" s="463"/>
      <c r="V2" s="634" t="s">
        <v>382</v>
      </c>
      <c r="W2" s="634"/>
      <c r="X2" s="634"/>
      <c r="Y2" s="634"/>
      <c r="Z2" s="634"/>
    </row>
    <row r="3" spans="2:27" ht="20.100000000000001" customHeight="1" x14ac:dyDescent="0.15">
      <c r="B3" s="237" t="s">
        <v>383</v>
      </c>
      <c r="C3" s="445" t="s">
        <v>384</v>
      </c>
      <c r="D3" s="446"/>
      <c r="E3" s="446"/>
      <c r="F3" s="447"/>
      <c r="G3" s="461" t="s">
        <v>385</v>
      </c>
      <c r="H3" s="445" t="s">
        <v>501</v>
      </c>
      <c r="I3" s="446"/>
      <c r="J3" s="447"/>
      <c r="K3" s="461" t="s">
        <v>386</v>
      </c>
      <c r="L3" s="635" t="s">
        <v>387</v>
      </c>
      <c r="M3" s="635"/>
      <c r="N3" s="635"/>
      <c r="O3" s="635"/>
      <c r="P3" s="635"/>
      <c r="Q3" s="440" t="s">
        <v>502</v>
      </c>
      <c r="R3" s="442"/>
      <c r="S3" s="445" t="s">
        <v>503</v>
      </c>
      <c r="T3" s="446"/>
      <c r="U3" s="447"/>
      <c r="V3" s="637" t="s">
        <v>403</v>
      </c>
      <c r="W3" s="238" t="s">
        <v>404</v>
      </c>
      <c r="X3" s="382">
        <v>33.984459999999999</v>
      </c>
      <c r="Y3" s="397"/>
      <c r="Z3" s="383"/>
    </row>
    <row r="4" spans="2:27" ht="20.100000000000001" customHeight="1" x14ac:dyDescent="0.15">
      <c r="B4" s="205" t="s">
        <v>389</v>
      </c>
      <c r="C4" s="448" t="s">
        <v>390</v>
      </c>
      <c r="D4" s="449"/>
      <c r="E4" s="449"/>
      <c r="F4" s="450"/>
      <c r="G4" s="467"/>
      <c r="H4" s="448"/>
      <c r="I4" s="449"/>
      <c r="J4" s="450"/>
      <c r="K4" s="467"/>
      <c r="L4" s="636"/>
      <c r="M4" s="636"/>
      <c r="N4" s="636"/>
      <c r="O4" s="636"/>
      <c r="P4" s="636"/>
      <c r="Q4" s="427"/>
      <c r="R4" s="444"/>
      <c r="S4" s="448" t="s">
        <v>504</v>
      </c>
      <c r="T4" s="449"/>
      <c r="U4" s="450"/>
      <c r="V4" s="638"/>
      <c r="W4" s="239" t="s">
        <v>416</v>
      </c>
      <c r="X4" s="382">
        <v>132.18450000000001</v>
      </c>
      <c r="Y4" s="397"/>
      <c r="Z4" s="383"/>
    </row>
    <row r="5" spans="2:27" ht="20.100000000000001" customHeight="1" x14ac:dyDescent="0.15">
      <c r="B5" s="629" t="s">
        <v>392</v>
      </c>
      <c r="C5" s="201" t="s">
        <v>393</v>
      </c>
      <c r="D5" s="382" t="s">
        <v>505</v>
      </c>
      <c r="E5" s="397"/>
      <c r="F5" s="397"/>
      <c r="G5" s="374" t="s">
        <v>247</v>
      </c>
      <c r="H5" s="381"/>
      <c r="I5" s="382" t="s">
        <v>471</v>
      </c>
      <c r="J5" s="397"/>
      <c r="K5" s="383"/>
      <c r="L5" s="463" t="s">
        <v>397</v>
      </c>
      <c r="M5" s="463"/>
      <c r="N5" s="240" t="s">
        <v>398</v>
      </c>
      <c r="O5" s="241">
        <v>245</v>
      </c>
      <c r="P5" s="202" t="s">
        <v>399</v>
      </c>
      <c r="Q5" s="610" t="s">
        <v>506</v>
      </c>
      <c r="R5" s="627" t="s">
        <v>507</v>
      </c>
      <c r="S5" s="461" t="s">
        <v>57</v>
      </c>
      <c r="T5" s="461"/>
      <c r="U5" s="242" t="s">
        <v>391</v>
      </c>
      <c r="V5" s="440" t="s">
        <v>419</v>
      </c>
      <c r="W5" s="238" t="s">
        <v>404</v>
      </c>
      <c r="X5" s="382">
        <v>33.985019999999999</v>
      </c>
      <c r="Y5" s="397"/>
      <c r="Z5" s="383"/>
    </row>
    <row r="6" spans="2:27" ht="20.100000000000001" customHeight="1" x14ac:dyDescent="0.15">
      <c r="B6" s="630"/>
      <c r="C6" s="201" t="s">
        <v>400</v>
      </c>
      <c r="D6" s="382" t="s">
        <v>505</v>
      </c>
      <c r="E6" s="397"/>
      <c r="F6" s="397"/>
      <c r="G6" s="463" t="s">
        <v>508</v>
      </c>
      <c r="H6" s="463"/>
      <c r="I6" s="382" t="s">
        <v>406</v>
      </c>
      <c r="J6" s="397"/>
      <c r="K6" s="383"/>
      <c r="L6" s="463" t="s">
        <v>509</v>
      </c>
      <c r="M6" s="463"/>
      <c r="N6" s="240" t="s">
        <v>398</v>
      </c>
      <c r="O6" s="220">
        <v>9.25</v>
      </c>
      <c r="P6" s="202" t="s">
        <v>399</v>
      </c>
      <c r="Q6" s="444"/>
      <c r="R6" s="628"/>
      <c r="S6" s="463" t="s">
        <v>56</v>
      </c>
      <c r="T6" s="463"/>
      <c r="U6" s="243"/>
      <c r="V6" s="427"/>
      <c r="W6" s="238" t="s">
        <v>416</v>
      </c>
      <c r="X6" s="382">
        <v>132.18469999999999</v>
      </c>
      <c r="Y6" s="397"/>
      <c r="Z6" s="383"/>
    </row>
    <row r="7" spans="2:27" ht="7.5" customHeight="1" x14ac:dyDescent="0.15">
      <c r="B7" s="607" t="s">
        <v>510</v>
      </c>
      <c r="C7" s="607"/>
      <c r="D7" s="608" t="s">
        <v>511</v>
      </c>
      <c r="E7" s="608"/>
      <c r="F7" s="244"/>
      <c r="G7" s="244"/>
      <c r="H7" s="244"/>
      <c r="I7" s="244"/>
      <c r="J7" s="244"/>
      <c r="K7" s="244"/>
      <c r="L7" s="244"/>
      <c r="M7" s="244"/>
      <c r="N7" s="244"/>
      <c r="O7" s="244"/>
      <c r="P7" s="244"/>
      <c r="Q7" s="244"/>
      <c r="R7" s="244"/>
      <c r="S7" s="244"/>
      <c r="T7" s="244"/>
      <c r="U7" s="244"/>
      <c r="V7" s="244"/>
      <c r="W7" s="244"/>
      <c r="X7" s="245"/>
      <c r="Y7" s="245"/>
      <c r="Z7" s="246"/>
    </row>
    <row r="8" spans="2:27" ht="21.75" customHeight="1" x14ac:dyDescent="0.15">
      <c r="B8" s="607"/>
      <c r="C8" s="607"/>
      <c r="D8" s="608"/>
      <c r="E8" s="608"/>
      <c r="F8" s="247"/>
      <c r="G8" s="609" t="s">
        <v>512</v>
      </c>
      <c r="H8" s="610"/>
      <c r="I8" s="615" t="s">
        <v>513</v>
      </c>
      <c r="J8" s="248" t="s">
        <v>514</v>
      </c>
      <c r="K8" s="249" t="s">
        <v>511</v>
      </c>
      <c r="L8" s="618">
        <v>19</v>
      </c>
      <c r="M8" s="619"/>
      <c r="N8" s="201" t="s">
        <v>515</v>
      </c>
      <c r="O8" s="626">
        <v>0</v>
      </c>
      <c r="P8" s="626"/>
      <c r="Q8" s="201" t="s">
        <v>516</v>
      </c>
      <c r="R8" s="618">
        <v>0</v>
      </c>
      <c r="S8" s="619"/>
      <c r="T8" s="609" t="s">
        <v>517</v>
      </c>
      <c r="U8" s="610"/>
      <c r="V8" s="609" t="s">
        <v>518</v>
      </c>
      <c r="W8" s="610"/>
      <c r="X8" s="596">
        <v>0</v>
      </c>
      <c r="Y8" s="597"/>
      <c r="Z8" s="247"/>
      <c r="AA8" s="117"/>
    </row>
    <row r="9" spans="2:27" ht="11.1" customHeight="1" x14ac:dyDescent="0.15">
      <c r="B9" s="607"/>
      <c r="C9" s="607"/>
      <c r="D9" s="608"/>
      <c r="E9" s="608"/>
      <c r="F9" s="247"/>
      <c r="G9" s="611"/>
      <c r="H9" s="612"/>
      <c r="I9" s="616"/>
      <c r="J9" s="622" t="s">
        <v>322</v>
      </c>
      <c r="K9" s="624" t="s">
        <v>511</v>
      </c>
      <c r="L9" s="596">
        <v>4</v>
      </c>
      <c r="M9" s="597"/>
      <c r="N9" s="622" t="s">
        <v>515</v>
      </c>
      <c r="O9" s="596">
        <v>0</v>
      </c>
      <c r="P9" s="597"/>
      <c r="Q9" s="622" t="s">
        <v>516</v>
      </c>
      <c r="R9" s="596">
        <v>0</v>
      </c>
      <c r="S9" s="597"/>
      <c r="T9" s="611"/>
      <c r="U9" s="612"/>
      <c r="V9" s="613"/>
      <c r="W9" s="614"/>
      <c r="X9" s="620"/>
      <c r="Y9" s="621"/>
      <c r="Z9" s="247"/>
      <c r="AA9" s="117"/>
    </row>
    <row r="10" spans="2:27" ht="11.1" customHeight="1" x14ac:dyDescent="0.15">
      <c r="B10" s="607"/>
      <c r="C10" s="607"/>
      <c r="D10" s="608"/>
      <c r="E10" s="608"/>
      <c r="F10" s="247"/>
      <c r="G10" s="611"/>
      <c r="H10" s="612"/>
      <c r="I10" s="616"/>
      <c r="J10" s="623"/>
      <c r="K10" s="625"/>
      <c r="L10" s="598"/>
      <c r="M10" s="599"/>
      <c r="N10" s="623"/>
      <c r="O10" s="598"/>
      <c r="P10" s="599"/>
      <c r="Q10" s="623"/>
      <c r="R10" s="598"/>
      <c r="S10" s="599"/>
      <c r="T10" s="611"/>
      <c r="U10" s="612"/>
      <c r="V10" s="600" t="s">
        <v>519</v>
      </c>
      <c r="W10" s="601"/>
      <c r="X10" s="596">
        <v>1</v>
      </c>
      <c r="Y10" s="597"/>
      <c r="Z10" s="247"/>
      <c r="AA10" s="117"/>
    </row>
    <row r="11" spans="2:27" ht="21.75" customHeight="1" x14ac:dyDescent="0.15">
      <c r="B11" s="607"/>
      <c r="C11" s="607"/>
      <c r="D11" s="608"/>
      <c r="E11" s="608"/>
      <c r="F11" s="247"/>
      <c r="G11" s="613"/>
      <c r="H11" s="614"/>
      <c r="I11" s="617"/>
      <c r="J11" s="201" t="s">
        <v>520</v>
      </c>
      <c r="K11" s="249" t="s">
        <v>511</v>
      </c>
      <c r="L11" s="604">
        <v>0</v>
      </c>
      <c r="M11" s="605"/>
      <c r="N11" s="201" t="s">
        <v>515</v>
      </c>
      <c r="O11" s="606">
        <v>0</v>
      </c>
      <c r="P11" s="606"/>
      <c r="Q11" s="201" t="s">
        <v>516</v>
      </c>
      <c r="R11" s="604">
        <v>0</v>
      </c>
      <c r="S11" s="605"/>
      <c r="T11" s="613"/>
      <c r="U11" s="614"/>
      <c r="V11" s="602"/>
      <c r="W11" s="603"/>
      <c r="X11" s="598"/>
      <c r="Y11" s="599"/>
      <c r="Z11" s="247"/>
      <c r="AA11" s="117"/>
    </row>
    <row r="12" spans="2:27" ht="21.75" customHeight="1" x14ac:dyDescent="0.15">
      <c r="B12" s="385" t="s">
        <v>110</v>
      </c>
      <c r="C12" s="247"/>
      <c r="D12" s="250"/>
      <c r="E12" s="250"/>
      <c r="F12" s="247"/>
      <c r="G12" s="247"/>
      <c r="H12" s="247"/>
      <c r="I12" s="247"/>
      <c r="J12" s="247"/>
      <c r="K12" s="247"/>
      <c r="L12" s="247"/>
      <c r="M12" s="247"/>
      <c r="N12" s="247"/>
      <c r="O12" s="247"/>
      <c r="P12" s="247"/>
      <c r="Q12" s="247"/>
      <c r="R12" s="247"/>
      <c r="S12" s="247"/>
      <c r="T12" s="247"/>
      <c r="U12" s="247"/>
      <c r="V12" s="247"/>
      <c r="W12" s="247"/>
      <c r="X12" s="247"/>
      <c r="Y12" s="247"/>
      <c r="Z12" s="247"/>
      <c r="AA12" s="117"/>
    </row>
    <row r="13" spans="2:27" ht="21.75" customHeight="1" x14ac:dyDescent="0.15">
      <c r="B13" s="372"/>
      <c r="C13" s="247"/>
      <c r="D13" s="250"/>
      <c r="E13" s="250"/>
      <c r="F13" s="247"/>
      <c r="G13" s="247"/>
      <c r="H13" s="247"/>
      <c r="I13" s="247"/>
      <c r="J13" s="247"/>
      <c r="K13" s="247"/>
      <c r="L13" s="247"/>
      <c r="M13" s="247"/>
      <c r="N13" s="247"/>
      <c r="O13" s="247"/>
      <c r="P13" s="247"/>
      <c r="Q13" s="247"/>
      <c r="R13" s="247"/>
      <c r="S13" s="247"/>
      <c r="T13" s="247"/>
      <c r="U13" s="247"/>
      <c r="V13" s="251"/>
      <c r="W13" s="251"/>
      <c r="X13" s="251"/>
      <c r="Y13" s="251"/>
      <c r="Z13" s="247"/>
      <c r="AA13" s="117"/>
    </row>
    <row r="14" spans="2:27" ht="21.75" customHeight="1" x14ac:dyDescent="0.15">
      <c r="B14" s="372"/>
      <c r="C14" s="247"/>
      <c r="D14" s="250"/>
      <c r="E14" s="250"/>
      <c r="F14" s="247"/>
      <c r="G14" s="247"/>
      <c r="H14" s="247"/>
      <c r="I14" s="247"/>
      <c r="J14" s="247"/>
      <c r="K14" s="247"/>
      <c r="L14" s="247"/>
      <c r="M14" s="247"/>
      <c r="N14" s="247"/>
      <c r="O14" s="247"/>
      <c r="P14" s="247"/>
      <c r="Q14" s="247"/>
      <c r="R14" s="247"/>
      <c r="S14" s="247"/>
      <c r="T14" s="251"/>
      <c r="U14" s="251"/>
      <c r="V14" s="252"/>
      <c r="W14" s="252"/>
      <c r="X14" s="252"/>
      <c r="Y14" s="252"/>
      <c r="Z14" s="253"/>
      <c r="AA14" s="117"/>
    </row>
    <row r="15" spans="2:27" ht="21.75" customHeight="1" x14ac:dyDescent="0.15">
      <c r="B15" s="372"/>
      <c r="C15" s="247"/>
      <c r="D15" s="250"/>
      <c r="E15" s="250"/>
      <c r="F15" s="247"/>
      <c r="G15" s="247"/>
      <c r="H15" s="247"/>
      <c r="I15" s="247"/>
      <c r="J15" s="247"/>
      <c r="K15" s="247"/>
      <c r="L15" s="247"/>
      <c r="M15" s="247"/>
      <c r="N15" s="247"/>
      <c r="O15" s="247"/>
      <c r="P15" s="247"/>
      <c r="Q15" s="247"/>
      <c r="R15" s="247"/>
      <c r="S15" s="247"/>
      <c r="T15" s="251"/>
      <c r="U15" s="251"/>
      <c r="V15" s="247"/>
      <c r="W15" s="247"/>
      <c r="X15" s="254"/>
      <c r="Y15" s="254"/>
      <c r="Z15" s="253"/>
    </row>
    <row r="16" spans="2:27" ht="21.75" customHeight="1" x14ac:dyDescent="0.15">
      <c r="B16" s="372"/>
      <c r="C16" s="247"/>
      <c r="D16" s="250"/>
      <c r="E16" s="250"/>
      <c r="F16" s="247"/>
      <c r="G16" s="247"/>
      <c r="H16" s="247"/>
      <c r="I16" s="247"/>
      <c r="J16" s="247"/>
      <c r="K16" s="247"/>
      <c r="L16" s="247"/>
      <c r="M16" s="247"/>
      <c r="N16" s="247"/>
      <c r="O16" s="247"/>
      <c r="P16" s="247"/>
      <c r="Q16" s="247"/>
      <c r="R16" s="247"/>
      <c r="S16" s="247"/>
      <c r="T16" s="255"/>
      <c r="U16" s="255"/>
      <c r="V16" s="255"/>
      <c r="W16" s="255"/>
      <c r="X16" s="255"/>
      <c r="Y16" s="255"/>
      <c r="Z16" s="253"/>
    </row>
    <row r="17" spans="2:26" ht="21.75" customHeight="1" x14ac:dyDescent="0.15">
      <c r="B17" s="372"/>
      <c r="C17" s="247"/>
      <c r="D17" s="250"/>
      <c r="E17" s="250"/>
      <c r="F17" s="247"/>
      <c r="G17" s="247"/>
      <c r="H17" s="247"/>
      <c r="I17" s="247"/>
      <c r="J17" s="247"/>
      <c r="K17" s="247"/>
      <c r="L17" s="247"/>
      <c r="M17" s="247"/>
      <c r="N17" s="247"/>
      <c r="O17" s="247"/>
      <c r="P17" s="247"/>
      <c r="Q17" s="247"/>
      <c r="R17" s="247"/>
      <c r="S17" s="247"/>
      <c r="T17" s="247"/>
      <c r="U17" s="247"/>
      <c r="V17" s="251"/>
      <c r="W17" s="251"/>
      <c r="X17" s="251"/>
      <c r="Y17" s="251"/>
      <c r="Z17" s="253"/>
    </row>
    <row r="18" spans="2:26" ht="21.75" customHeight="1" x14ac:dyDescent="0.15">
      <c r="B18" s="372"/>
      <c r="C18" s="247"/>
      <c r="D18" s="250"/>
      <c r="E18" s="250"/>
      <c r="F18" s="247"/>
      <c r="G18" s="247"/>
      <c r="H18" s="247"/>
      <c r="I18" s="247"/>
      <c r="J18" s="247"/>
      <c r="K18" s="247"/>
      <c r="L18" s="247"/>
      <c r="M18" s="247"/>
      <c r="N18" s="247"/>
      <c r="O18" s="247"/>
      <c r="P18" s="247"/>
      <c r="Q18" s="247"/>
      <c r="R18" s="247"/>
      <c r="S18" s="247"/>
      <c r="T18" s="247"/>
      <c r="U18" s="247"/>
      <c r="V18" s="247"/>
      <c r="W18" s="247"/>
      <c r="X18" s="254"/>
      <c r="Y18" s="254"/>
      <c r="Z18" s="253"/>
    </row>
    <row r="19" spans="2:26" ht="21.75" customHeight="1" x14ac:dyDescent="0.15">
      <c r="B19" s="372"/>
      <c r="C19" s="247"/>
      <c r="D19" s="250"/>
      <c r="E19" s="250"/>
      <c r="F19" s="247"/>
      <c r="G19" s="247"/>
      <c r="H19" s="247"/>
      <c r="I19" s="247"/>
      <c r="J19" s="247"/>
      <c r="K19" s="247"/>
      <c r="L19" s="247"/>
      <c r="M19" s="247"/>
      <c r="N19" s="247"/>
      <c r="O19" s="247"/>
      <c r="P19" s="247"/>
      <c r="Q19" s="247"/>
      <c r="R19" s="247"/>
      <c r="S19" s="247"/>
      <c r="T19" s="247"/>
      <c r="U19" s="247"/>
      <c r="V19" s="247"/>
      <c r="W19" s="247"/>
      <c r="X19" s="254"/>
      <c r="Y19" s="254"/>
      <c r="Z19" s="253"/>
    </row>
    <row r="20" spans="2:26" ht="21.75" customHeight="1" x14ac:dyDescent="0.15">
      <c r="B20" s="372"/>
      <c r="C20" s="255"/>
      <c r="D20" s="255"/>
      <c r="E20" s="255"/>
      <c r="F20" s="255"/>
      <c r="G20" s="255"/>
      <c r="H20" s="255"/>
      <c r="I20" s="255"/>
      <c r="J20" s="255"/>
      <c r="K20" s="255"/>
      <c r="L20" s="255"/>
      <c r="M20" s="255"/>
      <c r="N20" s="255"/>
      <c r="O20" s="255"/>
      <c r="P20" s="255"/>
      <c r="Q20" s="255"/>
      <c r="R20" s="255"/>
      <c r="S20" s="255"/>
      <c r="T20" s="255"/>
      <c r="U20" s="255"/>
      <c r="V20" s="255"/>
      <c r="W20" s="255"/>
      <c r="X20" s="255"/>
      <c r="Y20" s="255"/>
      <c r="Z20" s="256"/>
    </row>
    <row r="21" spans="2:26" ht="21.75" customHeight="1" x14ac:dyDescent="0.15">
      <c r="B21" s="372"/>
      <c r="C21" s="251"/>
      <c r="D21" s="251"/>
      <c r="E21" s="251"/>
      <c r="F21" s="251"/>
      <c r="G21" s="251"/>
      <c r="H21" s="257"/>
      <c r="I21" s="251"/>
      <c r="J21" s="251"/>
      <c r="K21" s="251"/>
      <c r="L21" s="251"/>
      <c r="M21" s="257"/>
      <c r="N21" s="257"/>
      <c r="O21" s="257"/>
      <c r="P21" s="251"/>
      <c r="Q21" s="257"/>
      <c r="R21" s="251"/>
      <c r="S21" s="251"/>
      <c r="T21" s="251"/>
      <c r="U21" s="251"/>
      <c r="V21" s="251"/>
      <c r="W21" s="251"/>
      <c r="X21" s="251"/>
      <c r="Y21" s="251"/>
      <c r="Z21" s="258"/>
    </row>
    <row r="22" spans="2:26" ht="21.75" customHeight="1" x14ac:dyDescent="0.15">
      <c r="B22" s="372"/>
      <c r="C22" s="251"/>
      <c r="D22" s="251"/>
      <c r="E22" s="251"/>
      <c r="F22" s="251"/>
      <c r="G22" s="251"/>
      <c r="H22" s="257"/>
      <c r="I22" s="251"/>
      <c r="J22" s="251"/>
      <c r="K22" s="251"/>
      <c r="L22" s="251"/>
      <c r="M22" s="257"/>
      <c r="N22" s="257"/>
      <c r="O22" s="257"/>
      <c r="P22" s="251"/>
      <c r="Q22" s="257"/>
      <c r="R22" s="251"/>
      <c r="S22" s="251"/>
      <c r="T22" s="251"/>
      <c r="U22" s="251"/>
      <c r="V22" s="251"/>
      <c r="W22" s="251"/>
      <c r="X22" s="251"/>
      <c r="Y22" s="251"/>
      <c r="Z22" s="258"/>
    </row>
    <row r="23" spans="2:26" ht="21.75" customHeight="1" x14ac:dyDescent="0.15">
      <c r="B23" s="372"/>
      <c r="C23" s="257"/>
      <c r="D23" s="251"/>
      <c r="E23" s="251"/>
      <c r="F23" s="257"/>
      <c r="G23" s="257"/>
      <c r="H23" s="251"/>
      <c r="I23" s="251"/>
      <c r="J23" s="251"/>
      <c r="K23" s="251"/>
      <c r="L23" s="251"/>
      <c r="M23" s="257"/>
      <c r="N23" s="257"/>
      <c r="O23" s="257"/>
      <c r="P23" s="251"/>
      <c r="Q23" s="257"/>
      <c r="R23" s="251"/>
      <c r="S23" s="251"/>
      <c r="T23" s="251"/>
      <c r="U23" s="251"/>
      <c r="V23" s="251"/>
      <c r="W23" s="251"/>
      <c r="X23" s="251"/>
      <c r="Y23" s="251"/>
      <c r="Z23" s="258"/>
    </row>
    <row r="24" spans="2:26" ht="21.75" customHeight="1" x14ac:dyDescent="0.15">
      <c r="B24" s="372"/>
      <c r="C24" s="257"/>
      <c r="D24" s="251"/>
      <c r="E24" s="251"/>
      <c r="F24" s="257"/>
      <c r="G24" s="257"/>
      <c r="H24" s="251"/>
      <c r="I24" s="251"/>
      <c r="J24" s="251"/>
      <c r="K24" s="251"/>
      <c r="L24" s="251"/>
      <c r="M24" s="257"/>
      <c r="N24" s="257"/>
      <c r="O24" s="257"/>
      <c r="P24" s="251"/>
      <c r="Q24" s="257"/>
      <c r="R24" s="251"/>
      <c r="S24" s="251"/>
      <c r="T24" s="251"/>
      <c r="U24" s="251"/>
      <c r="V24" s="251"/>
      <c r="W24" s="251"/>
      <c r="X24" s="251"/>
      <c r="Y24" s="251"/>
      <c r="Z24" s="258"/>
    </row>
    <row r="25" spans="2:26" ht="21.75" customHeight="1" x14ac:dyDescent="0.15">
      <c r="B25" s="372"/>
      <c r="C25" s="257"/>
      <c r="D25" s="251"/>
      <c r="E25" s="251"/>
      <c r="F25" s="257"/>
      <c r="G25" s="257"/>
      <c r="H25" s="251"/>
      <c r="I25" s="251"/>
      <c r="J25" s="251"/>
      <c r="K25" s="251"/>
      <c r="L25" s="251"/>
      <c r="M25" s="257"/>
      <c r="N25" s="257"/>
      <c r="O25" s="257"/>
      <c r="P25" s="251"/>
      <c r="Q25" s="257"/>
      <c r="R25" s="251"/>
      <c r="S25" s="251"/>
      <c r="T25" s="251"/>
      <c r="U25" s="251"/>
      <c r="V25" s="251"/>
      <c r="W25" s="251"/>
      <c r="X25" s="251"/>
      <c r="Y25" s="251"/>
      <c r="Z25" s="258"/>
    </row>
    <row r="26" spans="2:26" ht="21.75" customHeight="1" x14ac:dyDescent="0.15">
      <c r="B26" s="372"/>
      <c r="C26" s="257"/>
      <c r="D26" s="251"/>
      <c r="E26" s="251"/>
      <c r="F26" s="257"/>
      <c r="G26" s="257"/>
      <c r="H26" s="251"/>
      <c r="I26" s="251"/>
      <c r="J26" s="251"/>
      <c r="K26" s="251"/>
      <c r="L26" s="251"/>
      <c r="M26" s="257"/>
      <c r="N26" s="257"/>
      <c r="O26" s="257"/>
      <c r="P26" s="251"/>
      <c r="Q26" s="257"/>
      <c r="R26" s="251"/>
      <c r="S26" s="251"/>
      <c r="T26" s="251"/>
      <c r="U26" s="251"/>
      <c r="V26" s="251"/>
      <c r="W26" s="251"/>
      <c r="X26" s="251"/>
      <c r="Y26" s="251"/>
      <c r="Z26" s="258"/>
    </row>
    <row r="27" spans="2:26" ht="21.75" customHeight="1" x14ac:dyDescent="0.15">
      <c r="B27" s="372"/>
      <c r="C27" s="257"/>
      <c r="D27" s="251"/>
      <c r="E27" s="251"/>
      <c r="F27" s="257"/>
      <c r="G27" s="257"/>
      <c r="H27" s="251"/>
      <c r="I27" s="251"/>
      <c r="J27" s="251"/>
      <c r="K27" s="251"/>
      <c r="L27" s="251"/>
      <c r="M27" s="257"/>
      <c r="N27" s="257"/>
      <c r="O27" s="257"/>
      <c r="P27" s="251"/>
      <c r="Q27" s="257"/>
      <c r="R27" s="251"/>
      <c r="S27" s="251"/>
      <c r="T27" s="251"/>
      <c r="U27" s="251"/>
      <c r="V27" s="251"/>
      <c r="W27" s="251"/>
      <c r="X27" s="251"/>
      <c r="Y27" s="251"/>
      <c r="Z27" s="258"/>
    </row>
    <row r="28" spans="2:26" ht="21.75" customHeight="1" x14ac:dyDescent="0.15">
      <c r="B28" s="372"/>
      <c r="C28" s="257"/>
      <c r="D28" s="251"/>
      <c r="E28" s="251"/>
      <c r="F28" s="259"/>
      <c r="G28" s="260"/>
      <c r="H28" s="260"/>
      <c r="I28" s="260"/>
      <c r="J28" s="260"/>
      <c r="K28" s="260"/>
      <c r="L28" s="251"/>
      <c r="M28" s="257"/>
      <c r="N28" s="257"/>
      <c r="O28" s="257"/>
      <c r="P28" s="251"/>
      <c r="Q28" s="260"/>
      <c r="R28" s="252"/>
      <c r="S28" s="252"/>
      <c r="T28" s="252"/>
      <c r="U28" s="252"/>
      <c r="V28" s="252"/>
      <c r="W28" s="252"/>
      <c r="X28" s="252"/>
      <c r="Y28" s="252"/>
      <c r="Z28" s="261"/>
    </row>
    <row r="29" spans="2:26" ht="47.25" customHeight="1" x14ac:dyDescent="0.15">
      <c r="B29" s="373"/>
      <c r="C29" s="262"/>
      <c r="D29" s="262"/>
      <c r="E29" s="263"/>
      <c r="F29" s="264"/>
      <c r="G29" s="262"/>
      <c r="H29" s="262"/>
      <c r="I29" s="262"/>
      <c r="J29" s="595" t="s">
        <v>111</v>
      </c>
      <c r="K29" s="595"/>
      <c r="L29" s="595"/>
      <c r="M29" s="595"/>
      <c r="N29" s="595"/>
      <c r="O29" s="595"/>
      <c r="P29" s="595"/>
      <c r="Q29" s="595" t="s">
        <v>112</v>
      </c>
      <c r="R29" s="595"/>
      <c r="S29" s="595"/>
      <c r="T29" s="595"/>
      <c r="U29" s="595"/>
      <c r="V29" s="595"/>
      <c r="W29" s="595"/>
      <c r="X29" s="595"/>
      <c r="Y29" s="595"/>
      <c r="Z29" s="265"/>
    </row>
    <row r="30" spans="2:26" ht="15" customHeight="1" x14ac:dyDescent="0.15">
      <c r="C30" s="3" t="s">
        <v>113</v>
      </c>
    </row>
    <row r="31" spans="2:26" ht="15" customHeight="1" x14ac:dyDescent="0.15">
      <c r="C31" s="1" t="s">
        <v>114</v>
      </c>
    </row>
    <row r="32" spans="2:26" ht="15" customHeight="1" x14ac:dyDescent="0.15">
      <c r="C32" s="1" t="s">
        <v>115</v>
      </c>
    </row>
    <row r="33" spans="3:3" ht="15" customHeight="1" x14ac:dyDescent="0.15">
      <c r="C33" s="1" t="s">
        <v>116</v>
      </c>
    </row>
    <row r="34" spans="3:3" ht="7.35" customHeight="1" x14ac:dyDescent="0.15"/>
    <row r="37" spans="3:3" ht="98.25" customHeight="1" x14ac:dyDescent="0.15"/>
  </sheetData>
  <mergeCells count="57">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X8:Y9"/>
    <mergeCell ref="J9:J10"/>
    <mergeCell ref="K9:K10"/>
    <mergeCell ref="L9:M10"/>
    <mergeCell ref="N9:N10"/>
    <mergeCell ref="O9:P10"/>
    <mergeCell ref="Q9:Q10"/>
    <mergeCell ref="L8:M8"/>
    <mergeCell ref="O8:P8"/>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s>
  <phoneticPr fontId="12"/>
  <dataValidations count="2">
    <dataValidation allowBlank="1" showInputMessage="1" showErrorMessage="1" prompt="経度を小数点以下５桁まで入力する。" sqref="X4:Z4 X6:Z6" xr:uid="{91D5220D-FF66-4B4A-AE4A-0E0B5A29A358}"/>
    <dataValidation allowBlank="1" showInputMessage="1" showErrorMessage="1" prompt="緯度を小数点以下５桁まで入力する。" sqref="X3:Z3 X5:Z5" xr:uid="{5F8A3811-1115-42F9-8FA9-04230419A874}"/>
  </dataValidations>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8D577FD7-CF2B-4915-B8D6-B38FFD86F76B}">
          <x14:formula1>
            <xm:f>'(参考)リスト'!$G$16:$G$19</xm:f>
          </x14:formula1>
          <xm:sqref>D7:E11</xm:sqref>
        </x14:dataValidation>
        <x14:dataValidation type="list" allowBlank="1" showInputMessage="1" showErrorMessage="1" xr:uid="{D00B55CE-3797-4E84-9C76-1C889B472C4D}">
          <x14:formula1>
            <xm:f>'(参考)リスト'!$E$6:$E$10</xm:f>
          </x14:formula1>
          <xm:sqref>U6</xm:sqref>
        </x14:dataValidation>
        <x14:dataValidation type="list" allowBlank="1" showInputMessage="1" showErrorMessage="1" xr:uid="{0F6E42EF-0909-4F1E-9664-0F38E3F10531}">
          <x14:formula1>
            <xm:f>'(参考)リスト'!$F$6:$F$7</xm:f>
          </x14:formula1>
          <xm:sqref>U5</xm:sqref>
        </x14:dataValidation>
        <x14:dataValidation type="list" allowBlank="1" showInputMessage="1" showErrorMessage="1" xr:uid="{3E8DB565-9EB8-4D36-A41B-E9923B38B05B}">
          <x14:formula1>
            <xm:f>'(参考)リスト'!$D$6:$D$7</xm:f>
          </x14:formula1>
          <xm:sqref>R5:R6</xm:sqref>
        </x14:dataValidation>
        <x14:dataValidation type="list" allowBlank="1" showInputMessage="1" showErrorMessage="1" xr:uid="{B7FCE4F2-FF64-4A22-B304-A7CB3A8D9679}">
          <x14:formula1>
            <xm:f>'(参考)リスト'!$C$6:$C$11</xm:f>
          </x14:formula1>
          <xm:sqref>I5:K5</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DB12B2-471C-4CDB-9210-2FF296D0D68B}">
  <sheetPr>
    <pageSetUpPr fitToPage="1"/>
  </sheetPr>
  <dimension ref="B1:AA37"/>
  <sheetViews>
    <sheetView showGridLines="0" view="pageBreakPreview" topLeftCell="A2" zoomScaleNormal="70" zoomScaleSheetLayoutView="100" workbookViewId="0">
      <selection activeCell="B12" sqref="B12:AA29"/>
    </sheetView>
  </sheetViews>
  <sheetFormatPr defaultColWidth="9" defaultRowHeight="12" x14ac:dyDescent="0.15"/>
  <cols>
    <col min="1" max="1" width="1.5" style="2" customWidth="1"/>
    <col min="2" max="2" width="6.75" style="2" customWidth="1"/>
    <col min="3" max="7" width="6.5" style="2" customWidth="1"/>
    <col min="8" max="8" width="3.75" style="2" customWidth="1"/>
    <col min="9" max="9" width="9.75" style="2" customWidth="1"/>
    <col min="10" max="12" width="6.5" style="2" customWidth="1"/>
    <col min="13" max="13" width="6.75" style="2" customWidth="1"/>
    <col min="14" max="14" width="6.875" style="2" customWidth="1"/>
    <col min="15" max="25" width="6.75" style="2" customWidth="1"/>
    <col min="26" max="26" width="1.25" style="2" customWidth="1"/>
    <col min="27" max="27" width="1.5" style="2" customWidth="1"/>
    <col min="28" max="28" width="12.5" style="2" customWidth="1"/>
    <col min="29" max="16384" width="9" style="2"/>
  </cols>
  <sheetData>
    <row r="1" spans="2:27" x14ac:dyDescent="0.15">
      <c r="Y1" s="7"/>
    </row>
    <row r="2" spans="2:27" ht="24.95" customHeight="1" x14ac:dyDescent="0.15">
      <c r="B2" s="200" t="s">
        <v>499</v>
      </c>
      <c r="C2" s="234"/>
      <c r="D2" s="234"/>
      <c r="E2" s="234"/>
      <c r="F2" s="234"/>
      <c r="G2" s="234"/>
      <c r="H2" s="234"/>
      <c r="I2" s="234"/>
      <c r="J2" s="234"/>
      <c r="K2" s="234"/>
      <c r="L2" s="234"/>
      <c r="M2" s="236"/>
      <c r="N2" s="463" t="s">
        <v>500</v>
      </c>
      <c r="O2" s="463"/>
      <c r="P2" s="631">
        <v>45911</v>
      </c>
      <c r="Q2" s="632"/>
      <c r="R2" s="633"/>
      <c r="S2" s="463" t="s">
        <v>381</v>
      </c>
      <c r="T2" s="463"/>
      <c r="U2" s="463"/>
      <c r="V2" s="634" t="s">
        <v>382</v>
      </c>
      <c r="W2" s="634"/>
      <c r="X2" s="634"/>
      <c r="Y2" s="634"/>
      <c r="Z2" s="634"/>
    </row>
    <row r="3" spans="2:27" ht="20.100000000000001" customHeight="1" x14ac:dyDescent="0.15">
      <c r="B3" s="237" t="s">
        <v>383</v>
      </c>
      <c r="C3" s="445" t="s">
        <v>384</v>
      </c>
      <c r="D3" s="446"/>
      <c r="E3" s="446"/>
      <c r="F3" s="447"/>
      <c r="G3" s="461" t="s">
        <v>385</v>
      </c>
      <c r="H3" s="445" t="s">
        <v>501</v>
      </c>
      <c r="I3" s="446"/>
      <c r="J3" s="447"/>
      <c r="K3" s="461" t="s">
        <v>386</v>
      </c>
      <c r="L3" s="635" t="s">
        <v>387</v>
      </c>
      <c r="M3" s="635"/>
      <c r="N3" s="635"/>
      <c r="O3" s="635"/>
      <c r="P3" s="635"/>
      <c r="Q3" s="440" t="s">
        <v>502</v>
      </c>
      <c r="R3" s="442"/>
      <c r="S3" s="445" t="s">
        <v>503</v>
      </c>
      <c r="T3" s="446"/>
      <c r="U3" s="447"/>
      <c r="V3" s="637" t="s">
        <v>403</v>
      </c>
      <c r="W3" s="238" t="s">
        <v>404</v>
      </c>
      <c r="X3" s="382">
        <v>33.984459999999999</v>
      </c>
      <c r="Y3" s="397"/>
      <c r="Z3" s="383"/>
    </row>
    <row r="4" spans="2:27" ht="20.100000000000001" customHeight="1" x14ac:dyDescent="0.15">
      <c r="B4" s="205" t="s">
        <v>389</v>
      </c>
      <c r="C4" s="448" t="s">
        <v>390</v>
      </c>
      <c r="D4" s="449"/>
      <c r="E4" s="449"/>
      <c r="F4" s="450"/>
      <c r="G4" s="467"/>
      <c r="H4" s="448"/>
      <c r="I4" s="449"/>
      <c r="J4" s="450"/>
      <c r="K4" s="467"/>
      <c r="L4" s="636"/>
      <c r="M4" s="636"/>
      <c r="N4" s="636"/>
      <c r="O4" s="636"/>
      <c r="P4" s="636"/>
      <c r="Q4" s="427"/>
      <c r="R4" s="444"/>
      <c r="S4" s="448" t="s">
        <v>504</v>
      </c>
      <c r="T4" s="449"/>
      <c r="U4" s="450"/>
      <c r="V4" s="638"/>
      <c r="W4" s="239" t="s">
        <v>416</v>
      </c>
      <c r="X4" s="382">
        <v>132.18450000000001</v>
      </c>
      <c r="Y4" s="397"/>
      <c r="Z4" s="383"/>
    </row>
    <row r="5" spans="2:27" ht="20.100000000000001" customHeight="1" x14ac:dyDescent="0.15">
      <c r="B5" s="629" t="s">
        <v>392</v>
      </c>
      <c r="C5" s="201" t="s">
        <v>393</v>
      </c>
      <c r="D5" s="382" t="s">
        <v>505</v>
      </c>
      <c r="E5" s="397"/>
      <c r="F5" s="397"/>
      <c r="G5" s="374" t="s">
        <v>247</v>
      </c>
      <c r="H5" s="381"/>
      <c r="I5" s="382" t="s">
        <v>471</v>
      </c>
      <c r="J5" s="397"/>
      <c r="K5" s="383"/>
      <c r="L5" s="463" t="s">
        <v>397</v>
      </c>
      <c r="M5" s="463"/>
      <c r="N5" s="240" t="s">
        <v>398</v>
      </c>
      <c r="O5" s="241">
        <v>245</v>
      </c>
      <c r="P5" s="202" t="s">
        <v>399</v>
      </c>
      <c r="Q5" s="610" t="s">
        <v>506</v>
      </c>
      <c r="R5" s="627" t="s">
        <v>507</v>
      </c>
      <c r="S5" s="461" t="s">
        <v>57</v>
      </c>
      <c r="T5" s="461"/>
      <c r="U5" s="242" t="s">
        <v>391</v>
      </c>
      <c r="V5" s="440" t="s">
        <v>419</v>
      </c>
      <c r="W5" s="238" t="s">
        <v>404</v>
      </c>
      <c r="X5" s="382">
        <v>33.985019999999999</v>
      </c>
      <c r="Y5" s="397"/>
      <c r="Z5" s="383"/>
    </row>
    <row r="6" spans="2:27" ht="20.100000000000001" customHeight="1" x14ac:dyDescent="0.15">
      <c r="B6" s="630"/>
      <c r="C6" s="201" t="s">
        <v>400</v>
      </c>
      <c r="D6" s="382" t="s">
        <v>505</v>
      </c>
      <c r="E6" s="397"/>
      <c r="F6" s="397"/>
      <c r="G6" s="463" t="s">
        <v>508</v>
      </c>
      <c r="H6" s="463"/>
      <c r="I6" s="382" t="s">
        <v>406</v>
      </c>
      <c r="J6" s="397"/>
      <c r="K6" s="383"/>
      <c r="L6" s="463" t="s">
        <v>509</v>
      </c>
      <c r="M6" s="463"/>
      <c r="N6" s="240" t="s">
        <v>398</v>
      </c>
      <c r="O6" s="220">
        <v>9.25</v>
      </c>
      <c r="P6" s="202" t="s">
        <v>399</v>
      </c>
      <c r="Q6" s="444"/>
      <c r="R6" s="628"/>
      <c r="S6" s="463" t="s">
        <v>56</v>
      </c>
      <c r="T6" s="463"/>
      <c r="U6" s="243"/>
      <c r="V6" s="427"/>
      <c r="W6" s="238" t="s">
        <v>416</v>
      </c>
      <c r="X6" s="382">
        <v>132.18469999999999</v>
      </c>
      <c r="Y6" s="397"/>
      <c r="Z6" s="383"/>
    </row>
    <row r="7" spans="2:27" ht="7.5" customHeight="1" x14ac:dyDescent="0.15">
      <c r="B7" s="607" t="s">
        <v>510</v>
      </c>
      <c r="C7" s="607"/>
      <c r="D7" s="608" t="s">
        <v>511</v>
      </c>
      <c r="E7" s="608"/>
      <c r="F7" s="244"/>
      <c r="G7" s="244"/>
      <c r="H7" s="244"/>
      <c r="I7" s="244"/>
      <c r="J7" s="244"/>
      <c r="K7" s="244"/>
      <c r="L7" s="244"/>
      <c r="M7" s="244"/>
      <c r="N7" s="244"/>
      <c r="O7" s="244"/>
      <c r="P7" s="244"/>
      <c r="Q7" s="244"/>
      <c r="R7" s="244"/>
      <c r="S7" s="244"/>
      <c r="T7" s="244"/>
      <c r="U7" s="244"/>
      <c r="V7" s="244"/>
      <c r="W7" s="244"/>
      <c r="X7" s="245"/>
      <c r="Y7" s="245"/>
      <c r="Z7" s="246"/>
    </row>
    <row r="8" spans="2:27" ht="21.75" customHeight="1" x14ac:dyDescent="0.15">
      <c r="B8" s="607"/>
      <c r="C8" s="607"/>
      <c r="D8" s="608"/>
      <c r="E8" s="608"/>
      <c r="F8" s="247"/>
      <c r="G8" s="609" t="s">
        <v>512</v>
      </c>
      <c r="H8" s="610"/>
      <c r="I8" s="615" t="s">
        <v>513</v>
      </c>
      <c r="J8" s="248" t="s">
        <v>514</v>
      </c>
      <c r="K8" s="249" t="s">
        <v>511</v>
      </c>
      <c r="L8" s="618">
        <v>19</v>
      </c>
      <c r="M8" s="619"/>
      <c r="N8" s="201" t="s">
        <v>515</v>
      </c>
      <c r="O8" s="626">
        <v>0</v>
      </c>
      <c r="P8" s="626"/>
      <c r="Q8" s="201" t="s">
        <v>516</v>
      </c>
      <c r="R8" s="618">
        <v>0</v>
      </c>
      <c r="S8" s="619"/>
      <c r="T8" s="609" t="s">
        <v>517</v>
      </c>
      <c r="U8" s="610"/>
      <c r="V8" s="609" t="s">
        <v>518</v>
      </c>
      <c r="W8" s="610"/>
      <c r="X8" s="596">
        <v>0</v>
      </c>
      <c r="Y8" s="597"/>
      <c r="Z8" s="247"/>
      <c r="AA8" s="117"/>
    </row>
    <row r="9" spans="2:27" ht="11.1" customHeight="1" x14ac:dyDescent="0.15">
      <c r="B9" s="607"/>
      <c r="C9" s="607"/>
      <c r="D9" s="608"/>
      <c r="E9" s="608"/>
      <c r="F9" s="247"/>
      <c r="G9" s="611"/>
      <c r="H9" s="612"/>
      <c r="I9" s="616"/>
      <c r="J9" s="622" t="s">
        <v>322</v>
      </c>
      <c r="K9" s="624" t="s">
        <v>511</v>
      </c>
      <c r="L9" s="596">
        <v>4</v>
      </c>
      <c r="M9" s="597"/>
      <c r="N9" s="622" t="s">
        <v>515</v>
      </c>
      <c r="O9" s="596">
        <v>0</v>
      </c>
      <c r="P9" s="597"/>
      <c r="Q9" s="622" t="s">
        <v>516</v>
      </c>
      <c r="R9" s="596">
        <v>0</v>
      </c>
      <c r="S9" s="597"/>
      <c r="T9" s="611"/>
      <c r="U9" s="612"/>
      <c r="V9" s="613"/>
      <c r="W9" s="614"/>
      <c r="X9" s="620"/>
      <c r="Y9" s="621"/>
      <c r="Z9" s="247"/>
      <c r="AA9" s="117"/>
    </row>
    <row r="10" spans="2:27" ht="11.1" customHeight="1" x14ac:dyDescent="0.15">
      <c r="B10" s="607"/>
      <c r="C10" s="607"/>
      <c r="D10" s="608"/>
      <c r="E10" s="608"/>
      <c r="F10" s="247"/>
      <c r="G10" s="611"/>
      <c r="H10" s="612"/>
      <c r="I10" s="616"/>
      <c r="J10" s="623"/>
      <c r="K10" s="625"/>
      <c r="L10" s="598"/>
      <c r="M10" s="599"/>
      <c r="N10" s="623"/>
      <c r="O10" s="598"/>
      <c r="P10" s="599"/>
      <c r="Q10" s="623"/>
      <c r="R10" s="598"/>
      <c r="S10" s="599"/>
      <c r="T10" s="611"/>
      <c r="U10" s="612"/>
      <c r="V10" s="600" t="s">
        <v>519</v>
      </c>
      <c r="W10" s="601"/>
      <c r="X10" s="596">
        <v>1</v>
      </c>
      <c r="Y10" s="597"/>
      <c r="Z10" s="247"/>
      <c r="AA10" s="117"/>
    </row>
    <row r="11" spans="2:27" ht="21.75" customHeight="1" x14ac:dyDescent="0.15">
      <c r="B11" s="607"/>
      <c r="C11" s="607"/>
      <c r="D11" s="608"/>
      <c r="E11" s="608"/>
      <c r="F11" s="247"/>
      <c r="G11" s="613"/>
      <c r="H11" s="614"/>
      <c r="I11" s="617"/>
      <c r="J11" s="201" t="s">
        <v>520</v>
      </c>
      <c r="K11" s="249" t="s">
        <v>511</v>
      </c>
      <c r="L11" s="604">
        <v>0</v>
      </c>
      <c r="M11" s="605"/>
      <c r="N11" s="201" t="s">
        <v>515</v>
      </c>
      <c r="O11" s="606">
        <v>0</v>
      </c>
      <c r="P11" s="606"/>
      <c r="Q11" s="201" t="s">
        <v>516</v>
      </c>
      <c r="R11" s="604">
        <v>0</v>
      </c>
      <c r="S11" s="605"/>
      <c r="T11" s="613"/>
      <c r="U11" s="614"/>
      <c r="V11" s="602"/>
      <c r="W11" s="603"/>
      <c r="X11" s="598"/>
      <c r="Y11" s="599"/>
      <c r="Z11" s="247"/>
      <c r="AA11" s="117"/>
    </row>
    <row r="12" spans="2:27" ht="21.75" customHeight="1" x14ac:dyDescent="0.15">
      <c r="B12" s="385" t="s">
        <v>110</v>
      </c>
      <c r="C12" s="247"/>
      <c r="D12" s="250"/>
      <c r="E12" s="250"/>
      <c r="F12" s="247"/>
      <c r="G12" s="247"/>
      <c r="H12" s="247"/>
      <c r="I12" s="247"/>
      <c r="J12" s="247"/>
      <c r="K12" s="247"/>
      <c r="L12" s="247"/>
      <c r="M12" s="247"/>
      <c r="N12" s="247"/>
      <c r="O12" s="247"/>
      <c r="P12" s="247"/>
      <c r="Q12" s="247"/>
      <c r="R12" s="247"/>
      <c r="S12" s="247"/>
      <c r="T12" s="247"/>
      <c r="U12" s="247"/>
      <c r="V12" s="247"/>
      <c r="W12" s="247"/>
      <c r="X12" s="247"/>
      <c r="Y12" s="247"/>
      <c r="Z12" s="247"/>
      <c r="AA12" s="117"/>
    </row>
    <row r="13" spans="2:27" ht="21.75" customHeight="1" x14ac:dyDescent="0.15">
      <c r="B13" s="372"/>
      <c r="C13" s="247"/>
      <c r="D13" s="250"/>
      <c r="E13" s="250"/>
      <c r="F13" s="247"/>
      <c r="G13" s="247"/>
      <c r="H13" s="247"/>
      <c r="I13" s="247"/>
      <c r="J13" s="247"/>
      <c r="K13" s="247"/>
      <c r="L13" s="247"/>
      <c r="M13" s="247"/>
      <c r="N13" s="247"/>
      <c r="O13" s="247"/>
      <c r="P13" s="247"/>
      <c r="Q13" s="247"/>
      <c r="R13" s="247"/>
      <c r="S13" s="247"/>
      <c r="T13" s="247"/>
      <c r="U13" s="247"/>
      <c r="V13" s="251"/>
      <c r="W13" s="251"/>
      <c r="X13" s="251"/>
      <c r="Y13" s="251"/>
      <c r="Z13" s="247"/>
      <c r="AA13" s="117"/>
    </row>
    <row r="14" spans="2:27" ht="21.75" customHeight="1" x14ac:dyDescent="0.15">
      <c r="B14" s="372"/>
      <c r="C14" s="247"/>
      <c r="D14" s="250"/>
      <c r="E14" s="250"/>
      <c r="F14" s="247"/>
      <c r="G14" s="247"/>
      <c r="H14" s="247"/>
      <c r="I14" s="247"/>
      <c r="J14" s="247"/>
      <c r="K14" s="247"/>
      <c r="L14" s="247"/>
      <c r="M14" s="247"/>
      <c r="N14" s="247"/>
      <c r="O14" s="247"/>
      <c r="P14" s="247"/>
      <c r="Q14" s="247"/>
      <c r="R14" s="247"/>
      <c r="S14" s="247"/>
      <c r="T14" s="251"/>
      <c r="U14" s="251"/>
      <c r="V14" s="252"/>
      <c r="W14" s="252"/>
      <c r="X14" s="252"/>
      <c r="Y14" s="252"/>
      <c r="Z14" s="253"/>
      <c r="AA14" s="117"/>
    </row>
    <row r="15" spans="2:27" ht="21.75" customHeight="1" x14ac:dyDescent="0.15">
      <c r="B15" s="372"/>
      <c r="C15" s="247"/>
      <c r="D15" s="250"/>
      <c r="E15" s="250"/>
      <c r="F15" s="247"/>
      <c r="G15" s="247"/>
      <c r="H15" s="247"/>
      <c r="I15" s="247"/>
      <c r="J15" s="247"/>
      <c r="K15" s="247"/>
      <c r="L15" s="247"/>
      <c r="M15" s="247"/>
      <c r="N15" s="247"/>
      <c r="O15" s="247"/>
      <c r="P15" s="247"/>
      <c r="Q15" s="247"/>
      <c r="R15" s="247"/>
      <c r="S15" s="247"/>
      <c r="T15" s="251"/>
      <c r="U15" s="251"/>
      <c r="V15" s="247"/>
      <c r="W15" s="247"/>
      <c r="X15" s="254"/>
      <c r="Y15" s="254"/>
      <c r="Z15" s="253"/>
    </row>
    <row r="16" spans="2:27" ht="21.75" customHeight="1" x14ac:dyDescent="0.15">
      <c r="B16" s="372"/>
      <c r="C16" s="247"/>
      <c r="D16" s="250"/>
      <c r="E16" s="250"/>
      <c r="F16" s="247"/>
      <c r="G16" s="247"/>
      <c r="H16" s="247"/>
      <c r="I16" s="247"/>
      <c r="J16" s="247"/>
      <c r="K16" s="247"/>
      <c r="L16" s="247"/>
      <c r="M16" s="247"/>
      <c r="N16" s="247"/>
      <c r="O16" s="247"/>
      <c r="P16" s="247"/>
      <c r="Q16" s="247"/>
      <c r="R16" s="247"/>
      <c r="S16" s="247"/>
      <c r="T16" s="255"/>
      <c r="U16" s="255"/>
      <c r="V16" s="255"/>
      <c r="W16" s="255"/>
      <c r="X16" s="255"/>
      <c r="Y16" s="255"/>
      <c r="Z16" s="253"/>
    </row>
    <row r="17" spans="2:26" ht="21.75" customHeight="1" x14ac:dyDescent="0.15">
      <c r="B17" s="372"/>
      <c r="C17" s="247"/>
      <c r="D17" s="250"/>
      <c r="E17" s="250"/>
      <c r="F17" s="247"/>
      <c r="G17" s="247"/>
      <c r="H17" s="247"/>
      <c r="I17" s="247"/>
      <c r="J17" s="247"/>
      <c r="K17" s="247"/>
      <c r="L17" s="247"/>
      <c r="M17" s="247"/>
      <c r="N17" s="247"/>
      <c r="O17" s="247"/>
      <c r="P17" s="247"/>
      <c r="Q17" s="247"/>
      <c r="R17" s="247"/>
      <c r="S17" s="247"/>
      <c r="T17" s="247"/>
      <c r="U17" s="247"/>
      <c r="V17" s="251"/>
      <c r="W17" s="251"/>
      <c r="X17" s="251"/>
      <c r="Y17" s="251"/>
      <c r="Z17" s="253"/>
    </row>
    <row r="18" spans="2:26" ht="21.75" customHeight="1" x14ac:dyDescent="0.15">
      <c r="B18" s="372"/>
      <c r="C18" s="247"/>
      <c r="D18" s="250"/>
      <c r="E18" s="250"/>
      <c r="F18" s="247"/>
      <c r="G18" s="247"/>
      <c r="H18" s="247"/>
      <c r="I18" s="247"/>
      <c r="J18" s="247"/>
      <c r="K18" s="247"/>
      <c r="L18" s="247"/>
      <c r="M18" s="247"/>
      <c r="N18" s="247"/>
      <c r="O18" s="247"/>
      <c r="P18" s="247"/>
      <c r="Q18" s="247"/>
      <c r="R18" s="247"/>
      <c r="S18" s="247"/>
      <c r="T18" s="247"/>
      <c r="U18" s="247"/>
      <c r="V18" s="247"/>
      <c r="W18" s="247"/>
      <c r="X18" s="254"/>
      <c r="Y18" s="254"/>
      <c r="Z18" s="253"/>
    </row>
    <row r="19" spans="2:26" ht="21.75" customHeight="1" x14ac:dyDescent="0.15">
      <c r="B19" s="372"/>
      <c r="C19" s="247"/>
      <c r="D19" s="250"/>
      <c r="E19" s="250"/>
      <c r="F19" s="247"/>
      <c r="G19" s="247"/>
      <c r="H19" s="247"/>
      <c r="I19" s="247"/>
      <c r="J19" s="247"/>
      <c r="K19" s="247"/>
      <c r="L19" s="247"/>
      <c r="M19" s="247"/>
      <c r="N19" s="247"/>
      <c r="O19" s="247"/>
      <c r="P19" s="247"/>
      <c r="Q19" s="247"/>
      <c r="R19" s="247"/>
      <c r="S19" s="247"/>
      <c r="T19" s="247"/>
      <c r="U19" s="247"/>
      <c r="V19" s="247"/>
      <c r="W19" s="247"/>
      <c r="X19" s="254"/>
      <c r="Y19" s="254"/>
      <c r="Z19" s="253"/>
    </row>
    <row r="20" spans="2:26" ht="21.75" customHeight="1" x14ac:dyDescent="0.15">
      <c r="B20" s="372"/>
      <c r="C20" s="255"/>
      <c r="D20" s="255"/>
      <c r="E20" s="255"/>
      <c r="F20" s="255"/>
      <c r="G20" s="255"/>
      <c r="H20" s="255"/>
      <c r="I20" s="255"/>
      <c r="J20" s="255"/>
      <c r="K20" s="255"/>
      <c r="L20" s="255"/>
      <c r="M20" s="255"/>
      <c r="N20" s="255"/>
      <c r="O20" s="255"/>
      <c r="P20" s="255"/>
      <c r="Q20" s="255"/>
      <c r="R20" s="255"/>
      <c r="S20" s="255"/>
      <c r="T20" s="255"/>
      <c r="U20" s="255"/>
      <c r="V20" s="255"/>
      <c r="W20" s="255"/>
      <c r="X20" s="255"/>
      <c r="Y20" s="255"/>
      <c r="Z20" s="256"/>
    </row>
    <row r="21" spans="2:26" ht="21.75" customHeight="1" x14ac:dyDescent="0.15">
      <c r="B21" s="372"/>
      <c r="C21" s="251"/>
      <c r="D21" s="251"/>
      <c r="E21" s="251"/>
      <c r="F21" s="251"/>
      <c r="G21" s="251"/>
      <c r="H21" s="257"/>
      <c r="I21" s="251"/>
      <c r="J21" s="251"/>
      <c r="K21" s="251"/>
      <c r="L21" s="251"/>
      <c r="M21" s="257"/>
      <c r="N21" s="257"/>
      <c r="O21" s="257"/>
      <c r="P21" s="251"/>
      <c r="Q21" s="257"/>
      <c r="R21" s="251"/>
      <c r="S21" s="251"/>
      <c r="T21" s="251"/>
      <c r="U21" s="251"/>
      <c r="V21" s="251"/>
      <c r="W21" s="251"/>
      <c r="X21" s="251"/>
      <c r="Y21" s="251"/>
      <c r="Z21" s="258"/>
    </row>
    <row r="22" spans="2:26" ht="21.75" customHeight="1" x14ac:dyDescent="0.15">
      <c r="B22" s="372"/>
      <c r="C22" s="251"/>
      <c r="D22" s="251"/>
      <c r="E22" s="251"/>
      <c r="F22" s="251"/>
      <c r="G22" s="251"/>
      <c r="H22" s="257"/>
      <c r="I22" s="251"/>
      <c r="J22" s="251"/>
      <c r="K22" s="251"/>
      <c r="L22" s="251"/>
      <c r="M22" s="257"/>
      <c r="N22" s="257"/>
      <c r="O22" s="257"/>
      <c r="P22" s="251"/>
      <c r="Q22" s="257"/>
      <c r="R22" s="251"/>
      <c r="S22" s="251"/>
      <c r="T22" s="251"/>
      <c r="U22" s="251"/>
      <c r="V22" s="251"/>
      <c r="W22" s="251"/>
      <c r="X22" s="251"/>
      <c r="Y22" s="251"/>
      <c r="Z22" s="258"/>
    </row>
    <row r="23" spans="2:26" ht="21.75" customHeight="1" x14ac:dyDescent="0.15">
      <c r="B23" s="372"/>
      <c r="C23" s="257"/>
      <c r="D23" s="251"/>
      <c r="E23" s="251"/>
      <c r="F23" s="257"/>
      <c r="G23" s="257"/>
      <c r="H23" s="251"/>
      <c r="I23" s="251"/>
      <c r="J23" s="251"/>
      <c r="K23" s="251"/>
      <c r="L23" s="251"/>
      <c r="M23" s="257"/>
      <c r="N23" s="257"/>
      <c r="O23" s="257"/>
      <c r="P23" s="251"/>
      <c r="Q23" s="257"/>
      <c r="R23" s="251"/>
      <c r="S23" s="251"/>
      <c r="T23" s="251"/>
      <c r="U23" s="251"/>
      <c r="V23" s="251"/>
      <c r="W23" s="251"/>
      <c r="X23" s="251"/>
      <c r="Y23" s="251"/>
      <c r="Z23" s="258"/>
    </row>
    <row r="24" spans="2:26" ht="21.75" customHeight="1" x14ac:dyDescent="0.15">
      <c r="B24" s="372"/>
      <c r="C24" s="257"/>
      <c r="D24" s="251"/>
      <c r="E24" s="251"/>
      <c r="F24" s="257"/>
      <c r="G24" s="257"/>
      <c r="H24" s="251"/>
      <c r="I24" s="251"/>
      <c r="J24" s="251"/>
      <c r="K24" s="251"/>
      <c r="L24" s="251"/>
      <c r="M24" s="257"/>
      <c r="N24" s="257"/>
      <c r="O24" s="257"/>
      <c r="P24" s="251"/>
      <c r="Q24" s="257"/>
      <c r="R24" s="251"/>
      <c r="S24" s="251"/>
      <c r="T24" s="251"/>
      <c r="U24" s="251"/>
      <c r="V24" s="251"/>
      <c r="W24" s="251"/>
      <c r="X24" s="251"/>
      <c r="Y24" s="251"/>
      <c r="Z24" s="258"/>
    </row>
    <row r="25" spans="2:26" ht="21.75" customHeight="1" x14ac:dyDescent="0.15">
      <c r="B25" s="372"/>
      <c r="C25" s="257"/>
      <c r="D25" s="251"/>
      <c r="E25" s="251"/>
      <c r="F25" s="257"/>
      <c r="G25" s="257"/>
      <c r="H25" s="251"/>
      <c r="I25" s="251"/>
      <c r="J25" s="251"/>
      <c r="K25" s="251"/>
      <c r="L25" s="251"/>
      <c r="M25" s="257"/>
      <c r="N25" s="257"/>
      <c r="O25" s="257"/>
      <c r="P25" s="251"/>
      <c r="Q25" s="257"/>
      <c r="R25" s="251"/>
      <c r="S25" s="251"/>
      <c r="T25" s="251"/>
      <c r="U25" s="251"/>
      <c r="V25" s="251"/>
      <c r="W25" s="251"/>
      <c r="X25" s="251"/>
      <c r="Y25" s="251"/>
      <c r="Z25" s="258"/>
    </row>
    <row r="26" spans="2:26" ht="21.75" customHeight="1" x14ac:dyDescent="0.15">
      <c r="B26" s="372"/>
      <c r="C26" s="257"/>
      <c r="D26" s="251"/>
      <c r="E26" s="251"/>
      <c r="F26" s="257"/>
      <c r="G26" s="257"/>
      <c r="H26" s="251"/>
      <c r="I26" s="251"/>
      <c r="J26" s="251"/>
      <c r="K26" s="251"/>
      <c r="L26" s="251"/>
      <c r="M26" s="257"/>
      <c r="N26" s="257"/>
      <c r="O26" s="257"/>
      <c r="P26" s="251"/>
      <c r="Q26" s="257"/>
      <c r="R26" s="251"/>
      <c r="S26" s="251"/>
      <c r="T26" s="251"/>
      <c r="U26" s="251"/>
      <c r="V26" s="251"/>
      <c r="W26" s="251"/>
      <c r="X26" s="251"/>
      <c r="Y26" s="251"/>
      <c r="Z26" s="258"/>
    </row>
    <row r="27" spans="2:26" ht="21.75" customHeight="1" x14ac:dyDescent="0.15">
      <c r="B27" s="372"/>
      <c r="C27" s="257"/>
      <c r="D27" s="251"/>
      <c r="E27" s="251"/>
      <c r="F27" s="257"/>
      <c r="G27" s="257"/>
      <c r="H27" s="251"/>
      <c r="I27" s="251"/>
      <c r="J27" s="251"/>
      <c r="K27" s="251"/>
      <c r="L27" s="251"/>
      <c r="M27" s="257"/>
      <c r="N27" s="257"/>
      <c r="O27" s="257"/>
      <c r="P27" s="251"/>
      <c r="Q27" s="257"/>
      <c r="R27" s="251"/>
      <c r="S27" s="251"/>
      <c r="T27" s="251"/>
      <c r="U27" s="251"/>
      <c r="V27" s="251"/>
      <c r="W27" s="251"/>
      <c r="X27" s="251"/>
      <c r="Y27" s="251"/>
      <c r="Z27" s="258"/>
    </row>
    <row r="28" spans="2:26" ht="21.75" customHeight="1" x14ac:dyDescent="0.15">
      <c r="B28" s="372"/>
      <c r="C28" s="257"/>
      <c r="D28" s="251"/>
      <c r="E28" s="251"/>
      <c r="F28" s="259"/>
      <c r="G28" s="260"/>
      <c r="H28" s="260"/>
      <c r="I28" s="260"/>
      <c r="J28" s="260"/>
      <c r="K28" s="260"/>
      <c r="L28" s="251"/>
      <c r="M28" s="257"/>
      <c r="N28" s="257"/>
      <c r="O28" s="257"/>
      <c r="P28" s="251"/>
      <c r="Q28" s="260"/>
      <c r="R28" s="252"/>
      <c r="S28" s="252"/>
      <c r="T28" s="252"/>
      <c r="U28" s="252"/>
      <c r="V28" s="252"/>
      <c r="W28" s="252"/>
      <c r="X28" s="252"/>
      <c r="Y28" s="252"/>
      <c r="Z28" s="261"/>
    </row>
    <row r="29" spans="2:26" ht="47.25" customHeight="1" x14ac:dyDescent="0.15">
      <c r="B29" s="373"/>
      <c r="C29" s="262"/>
      <c r="D29" s="262"/>
      <c r="E29" s="263"/>
      <c r="F29" s="264"/>
      <c r="G29" s="262"/>
      <c r="H29" s="262"/>
      <c r="I29" s="262"/>
      <c r="J29" s="595" t="s">
        <v>111</v>
      </c>
      <c r="K29" s="595"/>
      <c r="L29" s="595"/>
      <c r="M29" s="595"/>
      <c r="N29" s="595"/>
      <c r="O29" s="595"/>
      <c r="P29" s="595"/>
      <c r="Q29" s="595" t="s">
        <v>112</v>
      </c>
      <c r="R29" s="595"/>
      <c r="S29" s="595"/>
      <c r="T29" s="595"/>
      <c r="U29" s="595"/>
      <c r="V29" s="595"/>
      <c r="W29" s="595"/>
      <c r="X29" s="595"/>
      <c r="Y29" s="595"/>
      <c r="Z29" s="265"/>
    </row>
    <row r="30" spans="2:26" ht="15" customHeight="1" x14ac:dyDescent="0.15">
      <c r="C30" s="3" t="s">
        <v>113</v>
      </c>
    </row>
    <row r="31" spans="2:26" ht="15" customHeight="1" x14ac:dyDescent="0.15">
      <c r="C31" s="1" t="s">
        <v>114</v>
      </c>
    </row>
    <row r="32" spans="2:26" ht="15" customHeight="1" x14ac:dyDescent="0.15">
      <c r="C32" s="1" t="s">
        <v>115</v>
      </c>
    </row>
    <row r="33" spans="3:3" ht="15" customHeight="1" x14ac:dyDescent="0.15">
      <c r="C33" s="1" t="s">
        <v>116</v>
      </c>
    </row>
    <row r="34" spans="3:3" ht="7.35" customHeight="1" x14ac:dyDescent="0.15"/>
    <row r="37" spans="3:3" ht="98.25" customHeight="1" x14ac:dyDescent="0.15"/>
  </sheetData>
  <mergeCells count="57">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X8:Y9"/>
    <mergeCell ref="J9:J10"/>
    <mergeCell ref="K9:K10"/>
    <mergeCell ref="L9:M10"/>
    <mergeCell ref="N9:N10"/>
    <mergeCell ref="O9:P10"/>
    <mergeCell ref="Q9:Q10"/>
    <mergeCell ref="L8:M8"/>
    <mergeCell ref="O8:P8"/>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s>
  <phoneticPr fontId="12"/>
  <dataValidations count="2">
    <dataValidation allowBlank="1" showInputMessage="1" showErrorMessage="1" prompt="緯度を小数点以下５桁まで入力する。" sqref="X3:Z3 X5:Z5" xr:uid="{A9AA6F56-FEF0-4678-8C2C-D0528A82A7AD}"/>
    <dataValidation allowBlank="1" showInputMessage="1" showErrorMessage="1" prompt="経度を小数点以下５桁まで入力する。" sqref="X4:Z4 X6:Z6" xr:uid="{C3F5EA28-15C3-44F0-B70F-349F6A18F1D1}"/>
  </dataValidations>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6E29360C-464C-4219-9CF2-E2923EC95963}">
          <x14:formula1>
            <xm:f>'(参考)リスト'!$C$6:$C$11</xm:f>
          </x14:formula1>
          <xm:sqref>I5:K5</xm:sqref>
        </x14:dataValidation>
        <x14:dataValidation type="list" allowBlank="1" showInputMessage="1" showErrorMessage="1" xr:uid="{B1675254-BD54-4987-A902-8781CCA51C2C}">
          <x14:formula1>
            <xm:f>'(参考)リスト'!$D$6:$D$7</xm:f>
          </x14:formula1>
          <xm:sqref>R5:R6</xm:sqref>
        </x14:dataValidation>
        <x14:dataValidation type="list" allowBlank="1" showInputMessage="1" showErrorMessage="1" xr:uid="{1A28E0FE-39EB-4BBD-8419-E6F287D8F798}">
          <x14:formula1>
            <xm:f>'(参考)リスト'!$F$6:$F$7</xm:f>
          </x14:formula1>
          <xm:sqref>U5</xm:sqref>
        </x14:dataValidation>
        <x14:dataValidation type="list" allowBlank="1" showInputMessage="1" showErrorMessage="1" xr:uid="{D2AB6701-27E1-44D4-9CD7-F52800463351}">
          <x14:formula1>
            <xm:f>'(参考)リスト'!$E$6:$E$10</xm:f>
          </x14:formula1>
          <xm:sqref>U6</xm:sqref>
        </x14:dataValidation>
        <x14:dataValidation type="list" allowBlank="1" showInputMessage="1" showErrorMessage="1" xr:uid="{478E3E63-4AC1-4A25-8E26-32FB068D7524}">
          <x14:formula1>
            <xm:f>'(参考)リスト'!$G$16:$G$19</xm:f>
          </x14:formula1>
          <xm:sqref>D7:E11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6A513-F457-4FDC-BC58-D76B6B8BE612}">
  <sheetPr>
    <pageSetUpPr fitToPage="1"/>
  </sheetPr>
  <dimension ref="B1:AA37"/>
  <sheetViews>
    <sheetView showGridLines="0" view="pageBreakPreview" topLeftCell="A4" zoomScaleNormal="70" zoomScaleSheetLayoutView="100" workbookViewId="0">
      <selection activeCell="AD15" sqref="AD15:AD16"/>
    </sheetView>
  </sheetViews>
  <sheetFormatPr defaultColWidth="9" defaultRowHeight="12" x14ac:dyDescent="0.15"/>
  <cols>
    <col min="1" max="1" width="1.5" style="2" customWidth="1"/>
    <col min="2" max="2" width="6.75" style="2" customWidth="1"/>
    <col min="3" max="7" width="6.5" style="2" customWidth="1"/>
    <col min="8" max="8" width="3.75" style="2" customWidth="1"/>
    <col min="9" max="9" width="9.75" style="2" customWidth="1"/>
    <col min="10" max="12" width="6.5" style="2" customWidth="1"/>
    <col min="13" max="13" width="6.75" style="2" customWidth="1"/>
    <col min="14" max="14" width="6.875" style="2" customWidth="1"/>
    <col min="15" max="25" width="6.75" style="2" customWidth="1"/>
    <col min="26" max="26" width="1.25" style="2" customWidth="1"/>
    <col min="27" max="27" width="1.5" style="2" customWidth="1"/>
    <col min="28" max="28" width="12.5" style="2" customWidth="1"/>
    <col min="29" max="16384" width="9" style="2"/>
  </cols>
  <sheetData>
    <row r="1" spans="2:27" x14ac:dyDescent="0.15">
      <c r="Y1" s="7"/>
    </row>
    <row r="2" spans="2:27" ht="24.95" customHeight="1" x14ac:dyDescent="0.15">
      <c r="B2" s="200" t="s">
        <v>499</v>
      </c>
      <c r="C2" s="234"/>
      <c r="D2" s="234"/>
      <c r="E2" s="234"/>
      <c r="F2" s="234"/>
      <c r="G2" s="234"/>
      <c r="H2" s="234"/>
      <c r="I2" s="234"/>
      <c r="J2" s="234"/>
      <c r="K2" s="234"/>
      <c r="L2" s="234"/>
      <c r="M2" s="236"/>
      <c r="N2" s="463" t="s">
        <v>500</v>
      </c>
      <c r="O2" s="463"/>
      <c r="P2" s="631">
        <v>45911</v>
      </c>
      <c r="Q2" s="632"/>
      <c r="R2" s="633"/>
      <c r="S2" s="463" t="s">
        <v>381</v>
      </c>
      <c r="T2" s="463"/>
      <c r="U2" s="463"/>
      <c r="V2" s="634" t="s">
        <v>382</v>
      </c>
      <c r="W2" s="634"/>
      <c r="X2" s="634"/>
      <c r="Y2" s="634"/>
      <c r="Z2" s="634"/>
    </row>
    <row r="3" spans="2:27" ht="20.100000000000001" customHeight="1" x14ac:dyDescent="0.15">
      <c r="B3" s="237" t="s">
        <v>383</v>
      </c>
      <c r="C3" s="445" t="s">
        <v>384</v>
      </c>
      <c r="D3" s="446"/>
      <c r="E3" s="446"/>
      <c r="F3" s="447"/>
      <c r="G3" s="461" t="s">
        <v>385</v>
      </c>
      <c r="H3" s="445" t="s">
        <v>501</v>
      </c>
      <c r="I3" s="446"/>
      <c r="J3" s="447"/>
      <c r="K3" s="461" t="s">
        <v>386</v>
      </c>
      <c r="L3" s="635" t="s">
        <v>387</v>
      </c>
      <c r="M3" s="635"/>
      <c r="N3" s="635"/>
      <c r="O3" s="635"/>
      <c r="P3" s="635"/>
      <c r="Q3" s="440" t="s">
        <v>502</v>
      </c>
      <c r="R3" s="442"/>
      <c r="S3" s="445" t="s">
        <v>503</v>
      </c>
      <c r="T3" s="446"/>
      <c r="U3" s="447"/>
      <c r="V3" s="637" t="s">
        <v>403</v>
      </c>
      <c r="W3" s="238" t="s">
        <v>404</v>
      </c>
      <c r="X3" s="382">
        <v>33.984459999999999</v>
      </c>
      <c r="Y3" s="397"/>
      <c r="Z3" s="383"/>
    </row>
    <row r="4" spans="2:27" ht="20.100000000000001" customHeight="1" x14ac:dyDescent="0.15">
      <c r="B4" s="205" t="s">
        <v>389</v>
      </c>
      <c r="C4" s="448" t="s">
        <v>390</v>
      </c>
      <c r="D4" s="449"/>
      <c r="E4" s="449"/>
      <c r="F4" s="450"/>
      <c r="G4" s="467"/>
      <c r="H4" s="448"/>
      <c r="I4" s="449"/>
      <c r="J4" s="450"/>
      <c r="K4" s="467"/>
      <c r="L4" s="636"/>
      <c r="M4" s="636"/>
      <c r="N4" s="636"/>
      <c r="O4" s="636"/>
      <c r="P4" s="636"/>
      <c r="Q4" s="427"/>
      <c r="R4" s="444"/>
      <c r="S4" s="448" t="s">
        <v>504</v>
      </c>
      <c r="T4" s="449"/>
      <c r="U4" s="450"/>
      <c r="V4" s="638"/>
      <c r="W4" s="239" t="s">
        <v>416</v>
      </c>
      <c r="X4" s="382">
        <v>132.18450000000001</v>
      </c>
      <c r="Y4" s="397"/>
      <c r="Z4" s="383"/>
    </row>
    <row r="5" spans="2:27" ht="20.100000000000001" customHeight="1" x14ac:dyDescent="0.15">
      <c r="B5" s="629" t="s">
        <v>392</v>
      </c>
      <c r="C5" s="201" t="s">
        <v>393</v>
      </c>
      <c r="D5" s="382" t="s">
        <v>505</v>
      </c>
      <c r="E5" s="397"/>
      <c r="F5" s="397"/>
      <c r="G5" s="374" t="s">
        <v>247</v>
      </c>
      <c r="H5" s="381"/>
      <c r="I5" s="382" t="s">
        <v>471</v>
      </c>
      <c r="J5" s="397"/>
      <c r="K5" s="383"/>
      <c r="L5" s="463" t="s">
        <v>397</v>
      </c>
      <c r="M5" s="463"/>
      <c r="N5" s="240" t="s">
        <v>398</v>
      </c>
      <c r="O5" s="241">
        <v>245</v>
      </c>
      <c r="P5" s="202" t="s">
        <v>399</v>
      </c>
      <c r="Q5" s="610" t="s">
        <v>506</v>
      </c>
      <c r="R5" s="627" t="s">
        <v>507</v>
      </c>
      <c r="S5" s="461" t="s">
        <v>57</v>
      </c>
      <c r="T5" s="461"/>
      <c r="U5" s="242" t="s">
        <v>391</v>
      </c>
      <c r="V5" s="440" t="s">
        <v>419</v>
      </c>
      <c r="W5" s="238" t="s">
        <v>404</v>
      </c>
      <c r="X5" s="382">
        <v>33.985019999999999</v>
      </c>
      <c r="Y5" s="397"/>
      <c r="Z5" s="383"/>
    </row>
    <row r="6" spans="2:27" ht="20.100000000000001" customHeight="1" x14ac:dyDescent="0.15">
      <c r="B6" s="630"/>
      <c r="C6" s="201" t="s">
        <v>400</v>
      </c>
      <c r="D6" s="382" t="s">
        <v>505</v>
      </c>
      <c r="E6" s="397"/>
      <c r="F6" s="397"/>
      <c r="G6" s="463" t="s">
        <v>508</v>
      </c>
      <c r="H6" s="463"/>
      <c r="I6" s="382" t="s">
        <v>406</v>
      </c>
      <c r="J6" s="397"/>
      <c r="K6" s="383"/>
      <c r="L6" s="463" t="s">
        <v>509</v>
      </c>
      <c r="M6" s="463"/>
      <c r="N6" s="240" t="s">
        <v>398</v>
      </c>
      <c r="O6" s="220">
        <v>9.25</v>
      </c>
      <c r="P6" s="202" t="s">
        <v>399</v>
      </c>
      <c r="Q6" s="444"/>
      <c r="R6" s="628"/>
      <c r="S6" s="463" t="s">
        <v>56</v>
      </c>
      <c r="T6" s="463"/>
      <c r="U6" s="243"/>
      <c r="V6" s="427"/>
      <c r="W6" s="238" t="s">
        <v>416</v>
      </c>
      <c r="X6" s="382">
        <v>132.18469999999999</v>
      </c>
      <c r="Y6" s="397"/>
      <c r="Z6" s="383"/>
    </row>
    <row r="7" spans="2:27" ht="7.5" customHeight="1" x14ac:dyDescent="0.15">
      <c r="B7" s="607" t="s">
        <v>510</v>
      </c>
      <c r="C7" s="607"/>
      <c r="D7" s="608" t="s">
        <v>511</v>
      </c>
      <c r="E7" s="608"/>
      <c r="F7" s="244"/>
      <c r="G7" s="244"/>
      <c r="H7" s="244"/>
      <c r="I7" s="244"/>
      <c r="J7" s="244"/>
      <c r="K7" s="244"/>
      <c r="L7" s="244"/>
      <c r="M7" s="244"/>
      <c r="N7" s="244"/>
      <c r="O7" s="244"/>
      <c r="P7" s="244"/>
      <c r="Q7" s="244"/>
      <c r="R7" s="244"/>
      <c r="S7" s="244"/>
      <c r="T7" s="244"/>
      <c r="U7" s="244"/>
      <c r="V7" s="244"/>
      <c r="W7" s="244"/>
      <c r="X7" s="245"/>
      <c r="Y7" s="245"/>
      <c r="Z7" s="246"/>
    </row>
    <row r="8" spans="2:27" ht="21.75" customHeight="1" x14ac:dyDescent="0.15">
      <c r="B8" s="607"/>
      <c r="C8" s="607"/>
      <c r="D8" s="608"/>
      <c r="E8" s="608"/>
      <c r="F8" s="247"/>
      <c r="G8" s="609" t="s">
        <v>512</v>
      </c>
      <c r="H8" s="610"/>
      <c r="I8" s="615" t="s">
        <v>513</v>
      </c>
      <c r="J8" s="248" t="s">
        <v>514</v>
      </c>
      <c r="K8" s="249" t="s">
        <v>511</v>
      </c>
      <c r="L8" s="618">
        <v>19</v>
      </c>
      <c r="M8" s="619"/>
      <c r="N8" s="201" t="s">
        <v>515</v>
      </c>
      <c r="O8" s="626">
        <v>0</v>
      </c>
      <c r="P8" s="626"/>
      <c r="Q8" s="201" t="s">
        <v>516</v>
      </c>
      <c r="R8" s="618">
        <v>0</v>
      </c>
      <c r="S8" s="619"/>
      <c r="T8" s="609" t="s">
        <v>517</v>
      </c>
      <c r="U8" s="610"/>
      <c r="V8" s="609" t="s">
        <v>518</v>
      </c>
      <c r="W8" s="610"/>
      <c r="X8" s="596">
        <v>0</v>
      </c>
      <c r="Y8" s="597"/>
      <c r="Z8" s="247"/>
      <c r="AA8" s="117"/>
    </row>
    <row r="9" spans="2:27" ht="11.1" customHeight="1" x14ac:dyDescent="0.15">
      <c r="B9" s="607"/>
      <c r="C9" s="607"/>
      <c r="D9" s="608"/>
      <c r="E9" s="608"/>
      <c r="F9" s="247"/>
      <c r="G9" s="611"/>
      <c r="H9" s="612"/>
      <c r="I9" s="616"/>
      <c r="J9" s="622" t="s">
        <v>322</v>
      </c>
      <c r="K9" s="624" t="s">
        <v>511</v>
      </c>
      <c r="L9" s="596">
        <v>4</v>
      </c>
      <c r="M9" s="597"/>
      <c r="N9" s="622" t="s">
        <v>515</v>
      </c>
      <c r="O9" s="596">
        <v>0</v>
      </c>
      <c r="P9" s="597"/>
      <c r="Q9" s="622" t="s">
        <v>516</v>
      </c>
      <c r="R9" s="596">
        <v>0</v>
      </c>
      <c r="S9" s="597"/>
      <c r="T9" s="611"/>
      <c r="U9" s="612"/>
      <c r="V9" s="613"/>
      <c r="W9" s="614"/>
      <c r="X9" s="620"/>
      <c r="Y9" s="621"/>
      <c r="Z9" s="247"/>
      <c r="AA9" s="117"/>
    </row>
    <row r="10" spans="2:27" ht="11.1" customHeight="1" x14ac:dyDescent="0.15">
      <c r="B10" s="607"/>
      <c r="C10" s="607"/>
      <c r="D10" s="608"/>
      <c r="E10" s="608"/>
      <c r="F10" s="247"/>
      <c r="G10" s="611"/>
      <c r="H10" s="612"/>
      <c r="I10" s="616"/>
      <c r="J10" s="623"/>
      <c r="K10" s="625"/>
      <c r="L10" s="598"/>
      <c r="M10" s="599"/>
      <c r="N10" s="623"/>
      <c r="O10" s="598"/>
      <c r="P10" s="599"/>
      <c r="Q10" s="623"/>
      <c r="R10" s="598"/>
      <c r="S10" s="599"/>
      <c r="T10" s="611"/>
      <c r="U10" s="612"/>
      <c r="V10" s="600" t="s">
        <v>519</v>
      </c>
      <c r="W10" s="601"/>
      <c r="X10" s="596">
        <v>1</v>
      </c>
      <c r="Y10" s="597"/>
      <c r="Z10" s="247"/>
      <c r="AA10" s="117"/>
    </row>
    <row r="11" spans="2:27" ht="21.75" customHeight="1" x14ac:dyDescent="0.15">
      <c r="B11" s="607"/>
      <c r="C11" s="607"/>
      <c r="D11" s="608"/>
      <c r="E11" s="608"/>
      <c r="F11" s="247"/>
      <c r="G11" s="613"/>
      <c r="H11" s="614"/>
      <c r="I11" s="617"/>
      <c r="J11" s="201" t="s">
        <v>520</v>
      </c>
      <c r="K11" s="249" t="s">
        <v>511</v>
      </c>
      <c r="L11" s="604">
        <v>0</v>
      </c>
      <c r="M11" s="605"/>
      <c r="N11" s="201" t="s">
        <v>515</v>
      </c>
      <c r="O11" s="606">
        <v>0</v>
      </c>
      <c r="P11" s="606"/>
      <c r="Q11" s="201" t="s">
        <v>516</v>
      </c>
      <c r="R11" s="604">
        <v>0</v>
      </c>
      <c r="S11" s="605"/>
      <c r="T11" s="613"/>
      <c r="U11" s="614"/>
      <c r="V11" s="602"/>
      <c r="W11" s="603"/>
      <c r="X11" s="598"/>
      <c r="Y11" s="599"/>
      <c r="Z11" s="247"/>
      <c r="AA11" s="117"/>
    </row>
    <row r="12" spans="2:27" ht="21.75" customHeight="1" x14ac:dyDescent="0.15">
      <c r="B12" s="385" t="s">
        <v>110</v>
      </c>
      <c r="C12" s="247"/>
      <c r="D12" s="250"/>
      <c r="E12" s="250"/>
      <c r="F12" s="247"/>
      <c r="G12" s="247"/>
      <c r="H12" s="247"/>
      <c r="I12" s="247"/>
      <c r="J12" s="247"/>
      <c r="K12" s="247"/>
      <c r="L12" s="247"/>
      <c r="M12" s="247"/>
      <c r="N12" s="247"/>
      <c r="O12" s="247"/>
      <c r="P12" s="247"/>
      <c r="Q12" s="247"/>
      <c r="R12" s="247"/>
      <c r="S12" s="247"/>
      <c r="T12" s="247"/>
      <c r="U12" s="247"/>
      <c r="V12" s="247"/>
      <c r="W12" s="247"/>
      <c r="X12" s="247"/>
      <c r="Y12" s="247"/>
      <c r="Z12" s="247"/>
      <c r="AA12" s="117"/>
    </row>
    <row r="13" spans="2:27" ht="21.75" customHeight="1" x14ac:dyDescent="0.15">
      <c r="B13" s="372"/>
      <c r="C13" s="247"/>
      <c r="D13" s="250"/>
      <c r="E13" s="250"/>
      <c r="F13" s="247"/>
      <c r="G13" s="247"/>
      <c r="H13" s="247"/>
      <c r="I13" s="247"/>
      <c r="J13" s="247"/>
      <c r="K13" s="247"/>
      <c r="L13" s="247"/>
      <c r="M13" s="247"/>
      <c r="N13" s="247"/>
      <c r="O13" s="247"/>
      <c r="P13" s="247"/>
      <c r="Q13" s="247"/>
      <c r="R13" s="247"/>
      <c r="S13" s="247"/>
      <c r="T13" s="247"/>
      <c r="U13" s="247"/>
      <c r="V13" s="251"/>
      <c r="W13" s="251"/>
      <c r="X13" s="251"/>
      <c r="Y13" s="251"/>
      <c r="Z13" s="247"/>
      <c r="AA13" s="117"/>
    </row>
    <row r="14" spans="2:27" ht="21.75" customHeight="1" x14ac:dyDescent="0.15">
      <c r="B14" s="372"/>
      <c r="C14" s="247"/>
      <c r="D14" s="250"/>
      <c r="E14" s="250"/>
      <c r="F14" s="247"/>
      <c r="G14" s="247"/>
      <c r="H14" s="247"/>
      <c r="I14" s="247"/>
      <c r="J14" s="247"/>
      <c r="K14" s="247"/>
      <c r="L14" s="247"/>
      <c r="M14" s="247"/>
      <c r="N14" s="247"/>
      <c r="O14" s="247"/>
      <c r="P14" s="247"/>
      <c r="Q14" s="247"/>
      <c r="R14" s="247"/>
      <c r="S14" s="247"/>
      <c r="T14" s="251"/>
      <c r="U14" s="251"/>
      <c r="V14" s="252"/>
      <c r="W14" s="252"/>
      <c r="X14" s="252"/>
      <c r="Y14" s="252"/>
      <c r="Z14" s="253"/>
      <c r="AA14" s="117"/>
    </row>
    <row r="15" spans="2:27" ht="21.75" customHeight="1" x14ac:dyDescent="0.15">
      <c r="B15" s="372"/>
      <c r="C15" s="247"/>
      <c r="D15" s="250"/>
      <c r="E15" s="250"/>
      <c r="F15" s="247"/>
      <c r="G15" s="247"/>
      <c r="H15" s="247"/>
      <c r="I15" s="247"/>
      <c r="J15" s="247"/>
      <c r="K15" s="247"/>
      <c r="L15" s="247"/>
      <c r="M15" s="247"/>
      <c r="N15" s="247"/>
      <c r="O15" s="247"/>
      <c r="P15" s="247"/>
      <c r="Q15" s="247"/>
      <c r="R15" s="247"/>
      <c r="S15" s="247"/>
      <c r="T15" s="251"/>
      <c r="U15" s="251"/>
      <c r="V15" s="247"/>
      <c r="W15" s="247"/>
      <c r="X15" s="254"/>
      <c r="Y15" s="254"/>
      <c r="Z15" s="253"/>
    </row>
    <row r="16" spans="2:27" ht="21.75" customHeight="1" x14ac:dyDescent="0.15">
      <c r="B16" s="372"/>
      <c r="C16" s="247"/>
      <c r="D16" s="250"/>
      <c r="E16" s="250"/>
      <c r="F16" s="247"/>
      <c r="G16" s="247"/>
      <c r="H16" s="247"/>
      <c r="I16" s="247"/>
      <c r="J16" s="247"/>
      <c r="K16" s="247"/>
      <c r="L16" s="247"/>
      <c r="M16" s="247"/>
      <c r="N16" s="247"/>
      <c r="O16" s="247"/>
      <c r="P16" s="247"/>
      <c r="Q16" s="247"/>
      <c r="R16" s="247"/>
      <c r="S16" s="247"/>
      <c r="T16" s="255"/>
      <c r="U16" s="255"/>
      <c r="V16" s="255"/>
      <c r="W16" s="255"/>
      <c r="X16" s="255"/>
      <c r="Y16" s="255"/>
      <c r="Z16" s="253"/>
    </row>
    <row r="17" spans="2:26" ht="21.75" customHeight="1" x14ac:dyDescent="0.15">
      <c r="B17" s="372"/>
      <c r="C17" s="247"/>
      <c r="D17" s="250"/>
      <c r="E17" s="250"/>
      <c r="F17" s="247"/>
      <c r="G17" s="247"/>
      <c r="H17" s="247"/>
      <c r="I17" s="247"/>
      <c r="J17" s="247"/>
      <c r="K17" s="247"/>
      <c r="L17" s="247"/>
      <c r="M17" s="247"/>
      <c r="N17" s="247"/>
      <c r="O17" s="247"/>
      <c r="P17" s="247"/>
      <c r="Q17" s="247"/>
      <c r="R17" s="247"/>
      <c r="S17" s="247"/>
      <c r="T17" s="247"/>
      <c r="U17" s="247"/>
      <c r="V17" s="251"/>
      <c r="W17" s="251"/>
      <c r="X17" s="251"/>
      <c r="Y17" s="251"/>
      <c r="Z17" s="253"/>
    </row>
    <row r="18" spans="2:26" ht="21.75" customHeight="1" x14ac:dyDescent="0.15">
      <c r="B18" s="372"/>
      <c r="C18" s="247"/>
      <c r="D18" s="250"/>
      <c r="E18" s="250"/>
      <c r="F18" s="247"/>
      <c r="G18" s="247"/>
      <c r="H18" s="247"/>
      <c r="I18" s="247"/>
      <c r="J18" s="247"/>
      <c r="K18" s="247"/>
      <c r="L18" s="247"/>
      <c r="M18" s="247"/>
      <c r="N18" s="247"/>
      <c r="O18" s="247"/>
      <c r="P18" s="247"/>
      <c r="Q18" s="247"/>
      <c r="R18" s="247"/>
      <c r="S18" s="247"/>
      <c r="T18" s="247"/>
      <c r="U18" s="247"/>
      <c r="V18" s="247"/>
      <c r="W18" s="247"/>
      <c r="X18" s="254"/>
      <c r="Y18" s="254"/>
      <c r="Z18" s="253"/>
    </row>
    <row r="19" spans="2:26" ht="21.75" customHeight="1" x14ac:dyDescent="0.15">
      <c r="B19" s="372"/>
      <c r="C19" s="247"/>
      <c r="D19" s="250"/>
      <c r="E19" s="250"/>
      <c r="F19" s="247"/>
      <c r="G19" s="247"/>
      <c r="H19" s="247"/>
      <c r="I19" s="247"/>
      <c r="J19" s="247"/>
      <c r="K19" s="247"/>
      <c r="L19" s="247"/>
      <c r="M19" s="247"/>
      <c r="N19" s="247"/>
      <c r="O19" s="247"/>
      <c r="P19" s="247"/>
      <c r="Q19" s="247"/>
      <c r="R19" s="247"/>
      <c r="S19" s="247"/>
      <c r="T19" s="247"/>
      <c r="U19" s="247"/>
      <c r="V19" s="247"/>
      <c r="W19" s="247"/>
      <c r="X19" s="254"/>
      <c r="Y19" s="254"/>
      <c r="Z19" s="253"/>
    </row>
    <row r="20" spans="2:26" ht="21.75" customHeight="1" x14ac:dyDescent="0.15">
      <c r="B20" s="372"/>
      <c r="C20" s="255"/>
      <c r="D20" s="255"/>
      <c r="E20" s="255"/>
      <c r="F20" s="255"/>
      <c r="G20" s="255"/>
      <c r="H20" s="255"/>
      <c r="I20" s="255"/>
      <c r="J20" s="255"/>
      <c r="K20" s="255"/>
      <c r="L20" s="255"/>
      <c r="M20" s="255"/>
      <c r="N20" s="255"/>
      <c r="O20" s="255"/>
      <c r="P20" s="255"/>
      <c r="Q20" s="255"/>
      <c r="R20" s="255"/>
      <c r="S20" s="255"/>
      <c r="T20" s="255"/>
      <c r="U20" s="255"/>
      <c r="V20" s="255"/>
      <c r="W20" s="255"/>
      <c r="X20" s="255"/>
      <c r="Y20" s="255"/>
      <c r="Z20" s="256"/>
    </row>
    <row r="21" spans="2:26" ht="21.75" customHeight="1" x14ac:dyDescent="0.15">
      <c r="B21" s="372"/>
      <c r="C21" s="251"/>
      <c r="D21" s="251"/>
      <c r="E21" s="251"/>
      <c r="F21" s="251"/>
      <c r="G21" s="251"/>
      <c r="H21" s="257"/>
      <c r="I21" s="251"/>
      <c r="J21" s="251"/>
      <c r="K21" s="251"/>
      <c r="L21" s="251"/>
      <c r="M21" s="257"/>
      <c r="N21" s="257"/>
      <c r="O21" s="257"/>
      <c r="P21" s="251"/>
      <c r="Q21" s="257"/>
      <c r="R21" s="251"/>
      <c r="S21" s="251"/>
      <c r="T21" s="251"/>
      <c r="U21" s="251"/>
      <c r="V21" s="251"/>
      <c r="W21" s="251"/>
      <c r="X21" s="251"/>
      <c r="Y21" s="251"/>
      <c r="Z21" s="258"/>
    </row>
    <row r="22" spans="2:26" ht="21.75" customHeight="1" x14ac:dyDescent="0.15">
      <c r="B22" s="372"/>
      <c r="C22" s="251"/>
      <c r="D22" s="251"/>
      <c r="E22" s="251"/>
      <c r="F22" s="251"/>
      <c r="G22" s="251"/>
      <c r="H22" s="257"/>
      <c r="I22" s="251"/>
      <c r="J22" s="251"/>
      <c r="K22" s="251"/>
      <c r="L22" s="251"/>
      <c r="M22" s="257"/>
      <c r="N22" s="257"/>
      <c r="O22" s="257"/>
      <c r="P22" s="251"/>
      <c r="Q22" s="257"/>
      <c r="R22" s="251"/>
      <c r="S22" s="251"/>
      <c r="T22" s="251"/>
      <c r="U22" s="251"/>
      <c r="V22" s="251"/>
      <c r="W22" s="251"/>
      <c r="X22" s="251"/>
      <c r="Y22" s="251"/>
      <c r="Z22" s="258"/>
    </row>
    <row r="23" spans="2:26" ht="21.75" customHeight="1" x14ac:dyDescent="0.15">
      <c r="B23" s="372"/>
      <c r="C23" s="257"/>
      <c r="D23" s="251"/>
      <c r="E23" s="251"/>
      <c r="F23" s="257"/>
      <c r="G23" s="257"/>
      <c r="H23" s="251"/>
      <c r="I23" s="251"/>
      <c r="J23" s="251"/>
      <c r="K23" s="251"/>
      <c r="L23" s="251"/>
      <c r="M23" s="257"/>
      <c r="N23" s="257"/>
      <c r="O23" s="257"/>
      <c r="P23" s="251"/>
      <c r="Q23" s="257"/>
      <c r="R23" s="251"/>
      <c r="S23" s="251"/>
      <c r="T23" s="251"/>
      <c r="U23" s="251"/>
      <c r="V23" s="251"/>
      <c r="W23" s="251"/>
      <c r="X23" s="251"/>
      <c r="Y23" s="251"/>
      <c r="Z23" s="258"/>
    </row>
    <row r="24" spans="2:26" ht="21.75" customHeight="1" x14ac:dyDescent="0.15">
      <c r="B24" s="372"/>
      <c r="C24" s="257"/>
      <c r="D24" s="251"/>
      <c r="E24" s="251"/>
      <c r="F24" s="257"/>
      <c r="G24" s="257"/>
      <c r="H24" s="251"/>
      <c r="I24" s="251"/>
      <c r="J24" s="251"/>
      <c r="K24" s="251"/>
      <c r="L24" s="251"/>
      <c r="M24" s="257"/>
      <c r="N24" s="257"/>
      <c r="O24" s="257"/>
      <c r="P24" s="251"/>
      <c r="Q24" s="257"/>
      <c r="R24" s="251"/>
      <c r="S24" s="251"/>
      <c r="T24" s="251"/>
      <c r="U24" s="251"/>
      <c r="V24" s="251"/>
      <c r="W24" s="251"/>
      <c r="X24" s="251"/>
      <c r="Y24" s="251"/>
      <c r="Z24" s="258"/>
    </row>
    <row r="25" spans="2:26" ht="21.75" customHeight="1" x14ac:dyDescent="0.15">
      <c r="B25" s="372"/>
      <c r="C25" s="257"/>
      <c r="D25" s="251"/>
      <c r="E25" s="251"/>
      <c r="F25" s="257"/>
      <c r="G25" s="257"/>
      <c r="H25" s="251"/>
      <c r="I25" s="251"/>
      <c r="J25" s="251"/>
      <c r="K25" s="251"/>
      <c r="L25" s="251"/>
      <c r="M25" s="257"/>
      <c r="N25" s="257"/>
      <c r="O25" s="257"/>
      <c r="P25" s="251"/>
      <c r="Q25" s="257"/>
      <c r="R25" s="251"/>
      <c r="S25" s="251"/>
      <c r="T25" s="251"/>
      <c r="U25" s="251"/>
      <c r="V25" s="251"/>
      <c r="W25" s="251"/>
      <c r="X25" s="251"/>
      <c r="Y25" s="251"/>
      <c r="Z25" s="258"/>
    </row>
    <row r="26" spans="2:26" ht="21.75" customHeight="1" x14ac:dyDescent="0.15">
      <c r="B26" s="372"/>
      <c r="C26" s="257"/>
      <c r="D26" s="251"/>
      <c r="E26" s="251"/>
      <c r="F26" s="257"/>
      <c r="G26" s="257"/>
      <c r="H26" s="251"/>
      <c r="I26" s="251"/>
      <c r="J26" s="251"/>
      <c r="K26" s="251"/>
      <c r="L26" s="251"/>
      <c r="M26" s="257"/>
      <c r="N26" s="257"/>
      <c r="O26" s="257"/>
      <c r="P26" s="251"/>
      <c r="Q26" s="257"/>
      <c r="R26" s="251"/>
      <c r="S26" s="251"/>
      <c r="T26" s="251"/>
      <c r="U26" s="251"/>
      <c r="V26" s="251"/>
      <c r="W26" s="251"/>
      <c r="X26" s="251"/>
      <c r="Y26" s="251"/>
      <c r="Z26" s="258"/>
    </row>
    <row r="27" spans="2:26" ht="21.75" customHeight="1" x14ac:dyDescent="0.15">
      <c r="B27" s="372"/>
      <c r="C27" s="257"/>
      <c r="D27" s="251"/>
      <c r="E27" s="251"/>
      <c r="F27" s="257"/>
      <c r="G27" s="257"/>
      <c r="H27" s="251"/>
      <c r="I27" s="251"/>
      <c r="J27" s="251"/>
      <c r="K27" s="251"/>
      <c r="L27" s="251"/>
      <c r="M27" s="257"/>
      <c r="N27" s="257"/>
      <c r="O27" s="257"/>
      <c r="P27" s="251"/>
      <c r="Q27" s="257"/>
      <c r="R27" s="251"/>
      <c r="S27" s="251"/>
      <c r="T27" s="251"/>
      <c r="U27" s="251"/>
      <c r="V27" s="251"/>
      <c r="W27" s="251"/>
      <c r="X27" s="251"/>
      <c r="Y27" s="251"/>
      <c r="Z27" s="258"/>
    </row>
    <row r="28" spans="2:26" ht="21.75" customHeight="1" x14ac:dyDescent="0.15">
      <c r="B28" s="372"/>
      <c r="C28" s="257"/>
      <c r="D28" s="251"/>
      <c r="E28" s="251"/>
      <c r="F28" s="259"/>
      <c r="G28" s="260"/>
      <c r="H28" s="260"/>
      <c r="I28" s="260"/>
      <c r="J28" s="260"/>
      <c r="K28" s="260"/>
      <c r="L28" s="251"/>
      <c r="M28" s="257"/>
      <c r="N28" s="257"/>
      <c r="O28" s="257"/>
      <c r="P28" s="251"/>
      <c r="Q28" s="260"/>
      <c r="R28" s="252"/>
      <c r="S28" s="252"/>
      <c r="T28" s="252"/>
      <c r="U28" s="252"/>
      <c r="V28" s="252"/>
      <c r="W28" s="252"/>
      <c r="X28" s="252"/>
      <c r="Y28" s="252"/>
      <c r="Z28" s="261"/>
    </row>
    <row r="29" spans="2:26" ht="47.25" customHeight="1" x14ac:dyDescent="0.15">
      <c r="B29" s="373"/>
      <c r="C29" s="262"/>
      <c r="D29" s="262"/>
      <c r="E29" s="263"/>
      <c r="F29" s="264"/>
      <c r="G29" s="262"/>
      <c r="H29" s="262"/>
      <c r="I29" s="262"/>
      <c r="J29" s="595" t="s">
        <v>111</v>
      </c>
      <c r="K29" s="595"/>
      <c r="L29" s="595"/>
      <c r="M29" s="595"/>
      <c r="N29" s="595"/>
      <c r="O29" s="595"/>
      <c r="P29" s="595"/>
      <c r="Q29" s="595" t="s">
        <v>112</v>
      </c>
      <c r="R29" s="595"/>
      <c r="S29" s="595"/>
      <c r="T29" s="595"/>
      <c r="U29" s="595"/>
      <c r="V29" s="595"/>
      <c r="W29" s="595"/>
      <c r="X29" s="595"/>
      <c r="Y29" s="595"/>
      <c r="Z29" s="265"/>
    </row>
    <row r="30" spans="2:26" ht="15" customHeight="1" x14ac:dyDescent="0.15">
      <c r="C30" s="3" t="s">
        <v>113</v>
      </c>
    </row>
    <row r="31" spans="2:26" ht="15" customHeight="1" x14ac:dyDescent="0.15">
      <c r="C31" s="1" t="s">
        <v>114</v>
      </c>
    </row>
    <row r="32" spans="2:26" ht="15" customHeight="1" x14ac:dyDescent="0.15">
      <c r="C32" s="1" t="s">
        <v>115</v>
      </c>
    </row>
    <row r="33" spans="3:3" ht="15" customHeight="1" x14ac:dyDescent="0.15">
      <c r="C33" s="1" t="s">
        <v>116</v>
      </c>
    </row>
    <row r="34" spans="3:3" ht="7.35" customHeight="1" x14ac:dyDescent="0.15"/>
    <row r="37" spans="3:3" ht="98.25" customHeight="1" x14ac:dyDescent="0.15"/>
  </sheetData>
  <mergeCells count="57">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X8:Y9"/>
    <mergeCell ref="J9:J10"/>
    <mergeCell ref="K9:K10"/>
    <mergeCell ref="L9:M10"/>
    <mergeCell ref="N9:N10"/>
    <mergeCell ref="O9:P10"/>
    <mergeCell ref="Q9:Q10"/>
    <mergeCell ref="L8:M8"/>
    <mergeCell ref="O8:P8"/>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s>
  <phoneticPr fontId="12"/>
  <dataValidations count="2">
    <dataValidation allowBlank="1" showInputMessage="1" showErrorMessage="1" prompt="経度を小数点以下５桁まで入力する。" sqref="X4:Z4 X6:Z6" xr:uid="{7BCE5267-716F-42D7-A741-34F4A33AD8FA}"/>
    <dataValidation allowBlank="1" showInputMessage="1" showErrorMessage="1" prompt="緯度を小数点以下５桁まで入力する。" sqref="X3:Z3 X5:Z5" xr:uid="{677FE55C-EA35-4CE6-99F3-9DC72753EE5D}"/>
  </dataValidations>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EF64B376-CF00-4219-BEC8-825222143C41}">
          <x14:formula1>
            <xm:f>'(参考)リスト'!$G$16:$G$19</xm:f>
          </x14:formula1>
          <xm:sqref>D7:E11</xm:sqref>
        </x14:dataValidation>
        <x14:dataValidation type="list" allowBlank="1" showInputMessage="1" showErrorMessage="1" xr:uid="{3BFA46C8-687E-4249-B435-50898F26B5B1}">
          <x14:formula1>
            <xm:f>'(参考)リスト'!$E$6:$E$10</xm:f>
          </x14:formula1>
          <xm:sqref>U6</xm:sqref>
        </x14:dataValidation>
        <x14:dataValidation type="list" allowBlank="1" showInputMessage="1" showErrorMessage="1" xr:uid="{FCFBD599-4B8D-4071-8872-5BC444268039}">
          <x14:formula1>
            <xm:f>'(参考)リスト'!$F$6:$F$7</xm:f>
          </x14:formula1>
          <xm:sqref>U5</xm:sqref>
        </x14:dataValidation>
        <x14:dataValidation type="list" allowBlank="1" showInputMessage="1" showErrorMessage="1" xr:uid="{281E38BD-88A9-4638-9350-277EB76BB5C6}">
          <x14:formula1>
            <xm:f>'(参考)リスト'!$D$6:$D$7</xm:f>
          </x14:formula1>
          <xm:sqref>R5:R6</xm:sqref>
        </x14:dataValidation>
        <x14:dataValidation type="list" allowBlank="1" showInputMessage="1" showErrorMessage="1" xr:uid="{303409FB-E81D-452C-BA29-AB83DF76249B}">
          <x14:formula1>
            <xm:f>'(参考)リスト'!$C$6:$C$11</xm:f>
          </x14:formula1>
          <xm:sqref>I5:K5</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Y82"/>
  <sheetViews>
    <sheetView showGridLines="0" showZeros="0" view="pageBreakPreview" zoomScaleNormal="55" zoomScaleSheetLayoutView="100" workbookViewId="0">
      <selection activeCell="A8" sqref="A8:XFD8"/>
    </sheetView>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5" style="1" customWidth="1"/>
    <col min="7" max="7" width="10.5" style="1" customWidth="1"/>
    <col min="8" max="8" width="9.5" style="1" customWidth="1"/>
    <col min="9" max="9" width="8.25" style="1" customWidth="1"/>
    <col min="10" max="10" width="8.125" style="1" customWidth="1"/>
    <col min="11" max="11" width="3.75" style="1" customWidth="1"/>
    <col min="12" max="12" width="6" style="1" customWidth="1"/>
    <col min="13" max="14" width="15.5" style="1" customWidth="1"/>
    <col min="15" max="15" width="17.75" style="1" customWidth="1"/>
    <col min="16" max="17" width="9.5" style="1" customWidth="1"/>
    <col min="18" max="19" width="7.125" style="1" customWidth="1"/>
    <col min="20" max="20" width="4" style="1" customWidth="1"/>
    <col min="21" max="21" width="4.125" style="1" customWidth="1"/>
    <col min="22" max="22" width="6.5" style="1" customWidth="1"/>
    <col min="23" max="23" width="5" style="1" customWidth="1"/>
    <col min="24" max="24" width="8.125" style="1" customWidth="1"/>
    <col min="25" max="25" width="11.25" style="1" customWidth="1"/>
    <col min="26" max="26" width="3" style="1" customWidth="1"/>
    <col min="27" max="16384" width="9" style="1"/>
  </cols>
  <sheetData>
    <row r="1" spans="2:25" ht="9.75" customHeight="1" x14ac:dyDescent="0.15"/>
    <row r="2" spans="2:25" ht="24.75" customHeight="1" x14ac:dyDescent="0.15">
      <c r="B2" s="668" t="s">
        <v>117</v>
      </c>
      <c r="C2" s="668"/>
      <c r="D2" s="668"/>
      <c r="E2" s="668"/>
      <c r="F2" s="669"/>
      <c r="G2" s="669"/>
      <c r="H2" s="669"/>
      <c r="I2" s="668"/>
      <c r="J2" s="668"/>
      <c r="K2" s="668"/>
      <c r="L2" s="668"/>
      <c r="M2" s="668"/>
      <c r="N2" s="668"/>
      <c r="O2" s="668"/>
      <c r="P2" s="668"/>
      <c r="Q2" s="668"/>
      <c r="R2" s="668"/>
      <c r="S2" s="668"/>
      <c r="T2" s="668"/>
      <c r="U2" s="668"/>
      <c r="V2" s="668"/>
      <c r="W2" s="668"/>
      <c r="X2" s="668"/>
      <c r="Y2" s="251"/>
    </row>
    <row r="3" spans="2:25" ht="20.100000000000001" customHeight="1" x14ac:dyDescent="0.15">
      <c r="B3" s="398" t="s">
        <v>383</v>
      </c>
      <c r="C3" s="402"/>
      <c r="D3" s="402"/>
      <c r="E3" s="402"/>
      <c r="F3" s="670" t="s">
        <v>384</v>
      </c>
      <c r="G3" s="670"/>
      <c r="H3" s="670"/>
      <c r="I3" s="386" t="s">
        <v>385</v>
      </c>
      <c r="J3" s="387"/>
      <c r="K3" s="382" t="s">
        <v>501</v>
      </c>
      <c r="L3" s="397"/>
      <c r="M3" s="397"/>
      <c r="N3" s="383"/>
      <c r="O3" s="461" t="s">
        <v>502</v>
      </c>
      <c r="P3" s="654" t="s">
        <v>503</v>
      </c>
      <c r="Q3" s="635"/>
      <c r="R3" s="635"/>
      <c r="S3" s="655"/>
      <c r="T3" s="609" t="s">
        <v>500</v>
      </c>
      <c r="U3" s="646"/>
      <c r="V3" s="646"/>
      <c r="W3" s="610"/>
      <c r="X3" s="650">
        <v>45911</v>
      </c>
      <c r="Y3" s="651"/>
    </row>
    <row r="4" spans="2:25" ht="20.100000000000001" customHeight="1" x14ac:dyDescent="0.15">
      <c r="B4" s="400" t="s">
        <v>521</v>
      </c>
      <c r="C4" s="431"/>
      <c r="D4" s="431"/>
      <c r="E4" s="431"/>
      <c r="F4" s="676" t="s">
        <v>390</v>
      </c>
      <c r="G4" s="676"/>
      <c r="H4" s="676"/>
      <c r="I4" s="674" t="s">
        <v>386</v>
      </c>
      <c r="J4" s="675"/>
      <c r="K4" s="382" t="s">
        <v>387</v>
      </c>
      <c r="L4" s="397"/>
      <c r="M4" s="397"/>
      <c r="N4" s="383"/>
      <c r="O4" s="467"/>
      <c r="P4" s="656" t="s">
        <v>504</v>
      </c>
      <c r="Q4" s="636"/>
      <c r="R4" s="636"/>
      <c r="S4" s="649"/>
      <c r="T4" s="647"/>
      <c r="U4" s="648"/>
      <c r="V4" s="648"/>
      <c r="W4" s="649"/>
      <c r="X4" s="652"/>
      <c r="Y4" s="653"/>
    </row>
    <row r="5" spans="2:25" ht="15" customHeight="1" x14ac:dyDescent="0.15">
      <c r="B5" s="299"/>
      <c r="C5" s="672" t="s">
        <v>119</v>
      </c>
      <c r="D5" s="673"/>
      <c r="E5" s="644" t="s">
        <v>120</v>
      </c>
      <c r="F5" s="644" t="s">
        <v>121</v>
      </c>
      <c r="G5" s="658" t="s">
        <v>122</v>
      </c>
      <c r="H5" s="659"/>
      <c r="I5" s="398" t="s">
        <v>123</v>
      </c>
      <c r="J5" s="402"/>
      <c r="K5" s="402"/>
      <c r="L5" s="402"/>
      <c r="M5" s="402"/>
      <c r="N5" s="399"/>
      <c r="O5" s="266" t="s">
        <v>124</v>
      </c>
      <c r="P5" s="629" t="s">
        <v>125</v>
      </c>
      <c r="Q5" s="664"/>
      <c r="R5" s="664"/>
      <c r="S5" s="665"/>
      <c r="T5" s="658" t="s">
        <v>126</v>
      </c>
      <c r="U5" s="662"/>
      <c r="V5" s="662"/>
      <c r="W5" s="662"/>
      <c r="X5" s="659"/>
      <c r="Y5" s="643" t="s">
        <v>127</v>
      </c>
    </row>
    <row r="6" spans="2:25" ht="15" customHeight="1" x14ac:dyDescent="0.15">
      <c r="B6" s="299"/>
      <c r="C6" s="672"/>
      <c r="D6" s="673"/>
      <c r="E6" s="644"/>
      <c r="F6" s="644"/>
      <c r="G6" s="660"/>
      <c r="H6" s="661"/>
      <c r="I6" s="400"/>
      <c r="J6" s="431"/>
      <c r="K6" s="431"/>
      <c r="L6" s="431"/>
      <c r="M6" s="431"/>
      <c r="N6" s="401"/>
      <c r="O6" s="267">
        <v>43993</v>
      </c>
      <c r="P6" s="630"/>
      <c r="Q6" s="666"/>
      <c r="R6" s="666"/>
      <c r="S6" s="667"/>
      <c r="T6" s="660"/>
      <c r="U6" s="663"/>
      <c r="V6" s="663"/>
      <c r="W6" s="663"/>
      <c r="X6" s="661"/>
      <c r="Y6" s="644"/>
    </row>
    <row r="7" spans="2:25" ht="16.350000000000001" customHeight="1" x14ac:dyDescent="0.15">
      <c r="B7" s="299"/>
      <c r="C7" s="672"/>
      <c r="D7" s="673"/>
      <c r="E7" s="644"/>
      <c r="F7" s="644"/>
      <c r="G7" s="607" t="s">
        <v>128</v>
      </c>
      <c r="H7" s="607" t="s">
        <v>129</v>
      </c>
      <c r="I7" s="640" t="s">
        <v>130</v>
      </c>
      <c r="J7" s="640" t="s">
        <v>131</v>
      </c>
      <c r="K7" s="639"/>
      <c r="L7" s="639"/>
      <c r="M7" s="641" t="s">
        <v>132</v>
      </c>
      <c r="N7" s="642" t="s">
        <v>133</v>
      </c>
      <c r="O7" s="640" t="s">
        <v>134</v>
      </c>
      <c r="P7" s="438" t="s">
        <v>135</v>
      </c>
      <c r="Q7" s="639"/>
      <c r="R7" s="607" t="s">
        <v>136</v>
      </c>
      <c r="S7" s="607" t="s">
        <v>137</v>
      </c>
      <c r="T7" s="657" t="s">
        <v>138</v>
      </c>
      <c r="U7" s="607" t="s">
        <v>139</v>
      </c>
      <c r="V7" s="639"/>
      <c r="W7" s="639"/>
      <c r="X7" s="639"/>
      <c r="Y7" s="644"/>
    </row>
    <row r="8" spans="2:25" ht="16.350000000000001" customHeight="1" x14ac:dyDescent="0.15">
      <c r="B8" s="299"/>
      <c r="C8" s="400"/>
      <c r="D8" s="401"/>
      <c r="E8" s="671"/>
      <c r="F8" s="671"/>
      <c r="G8" s="677"/>
      <c r="H8" s="677"/>
      <c r="I8" s="639"/>
      <c r="J8" s="639"/>
      <c r="K8" s="639"/>
      <c r="L8" s="639"/>
      <c r="M8" s="639"/>
      <c r="N8" s="639"/>
      <c r="O8" s="639"/>
      <c r="P8" s="268" t="s">
        <v>140</v>
      </c>
      <c r="Q8" s="268" t="s">
        <v>141</v>
      </c>
      <c r="R8" s="639"/>
      <c r="S8" s="639"/>
      <c r="T8" s="639"/>
      <c r="U8" s="639"/>
      <c r="V8" s="639"/>
      <c r="W8" s="639"/>
      <c r="X8" s="639"/>
      <c r="Y8" s="645"/>
    </row>
    <row r="9" spans="2:25" ht="15.75" customHeight="1" x14ac:dyDescent="0.15">
      <c r="B9" s="372" t="s">
        <v>379</v>
      </c>
      <c r="C9" s="378" t="s">
        <v>473</v>
      </c>
      <c r="D9" s="379"/>
      <c r="E9" s="228">
        <v>1</v>
      </c>
      <c r="F9" s="269">
        <v>0</v>
      </c>
      <c r="G9" s="213" t="s">
        <v>429</v>
      </c>
      <c r="H9" s="213" t="s">
        <v>522</v>
      </c>
      <c r="I9" s="213" t="s">
        <v>514</v>
      </c>
      <c r="J9" s="392" t="s">
        <v>328</v>
      </c>
      <c r="K9" s="392"/>
      <c r="L9" s="392"/>
      <c r="M9" s="213"/>
      <c r="N9" s="213" t="s">
        <v>523</v>
      </c>
      <c r="O9" s="213" t="s">
        <v>524</v>
      </c>
      <c r="P9" s="213"/>
      <c r="Q9" s="213" t="s">
        <v>524</v>
      </c>
      <c r="R9" s="221" t="s">
        <v>525</v>
      </c>
      <c r="S9" s="221" t="s">
        <v>525</v>
      </c>
      <c r="T9" s="221" t="s">
        <v>526</v>
      </c>
      <c r="U9" s="392" t="s">
        <v>527</v>
      </c>
      <c r="V9" s="639"/>
      <c r="W9" s="639"/>
      <c r="X9" s="639"/>
      <c r="Y9" s="213"/>
    </row>
    <row r="10" spans="2:25" ht="15.95" customHeight="1" x14ac:dyDescent="0.15">
      <c r="B10" s="372"/>
      <c r="C10" s="378" t="s">
        <v>473</v>
      </c>
      <c r="D10" s="379"/>
      <c r="E10" s="228">
        <v>2</v>
      </c>
      <c r="F10" s="269">
        <v>8.1</v>
      </c>
      <c r="G10" s="213" t="s">
        <v>528</v>
      </c>
      <c r="H10" s="213" t="s">
        <v>529</v>
      </c>
      <c r="I10" s="213" t="s">
        <v>514</v>
      </c>
      <c r="J10" s="392" t="s">
        <v>294</v>
      </c>
      <c r="K10" s="392"/>
      <c r="L10" s="392"/>
      <c r="M10" s="213" t="s">
        <v>530</v>
      </c>
      <c r="N10" s="213" t="s">
        <v>523</v>
      </c>
      <c r="O10" s="213" t="s">
        <v>524</v>
      </c>
      <c r="P10" s="213"/>
      <c r="Q10" s="213" t="s">
        <v>531</v>
      </c>
      <c r="R10" s="221" t="s">
        <v>525</v>
      </c>
      <c r="S10" s="221" t="s">
        <v>532</v>
      </c>
      <c r="T10" s="221" t="s">
        <v>523</v>
      </c>
      <c r="U10" s="392" t="s">
        <v>523</v>
      </c>
      <c r="V10" s="678"/>
      <c r="W10" s="678"/>
      <c r="X10" s="678"/>
      <c r="Y10" s="300" t="s">
        <v>533</v>
      </c>
    </row>
    <row r="11" spans="2:25" ht="15.95" customHeight="1" x14ac:dyDescent="0.15">
      <c r="B11" s="372"/>
      <c r="C11" s="378" t="s">
        <v>473</v>
      </c>
      <c r="D11" s="379"/>
      <c r="E11" s="228">
        <v>3</v>
      </c>
      <c r="F11" s="269">
        <v>2.2000000000000002</v>
      </c>
      <c r="G11" s="213" t="s">
        <v>528</v>
      </c>
      <c r="H11" s="213" t="s">
        <v>534</v>
      </c>
      <c r="I11" s="213" t="s">
        <v>514</v>
      </c>
      <c r="J11" s="392" t="s">
        <v>328</v>
      </c>
      <c r="K11" s="392"/>
      <c r="L11" s="392"/>
      <c r="M11" s="213"/>
      <c r="N11" s="213" t="s">
        <v>523</v>
      </c>
      <c r="O11" s="213" t="s">
        <v>524</v>
      </c>
      <c r="P11" s="213"/>
      <c r="Q11" s="213" t="s">
        <v>524</v>
      </c>
      <c r="R11" s="221" t="s">
        <v>525</v>
      </c>
      <c r="S11" s="221" t="s">
        <v>525</v>
      </c>
      <c r="T11" s="221" t="s">
        <v>526</v>
      </c>
      <c r="U11" s="392" t="s">
        <v>535</v>
      </c>
      <c r="V11" s="639"/>
      <c r="W11" s="639"/>
      <c r="X11" s="639"/>
      <c r="Y11" s="213"/>
    </row>
    <row r="12" spans="2:25" ht="15.95" customHeight="1" x14ac:dyDescent="0.15">
      <c r="B12" s="372"/>
      <c r="C12" s="378" t="s">
        <v>473</v>
      </c>
      <c r="D12" s="379"/>
      <c r="E12" s="228">
        <v>4</v>
      </c>
      <c r="F12" s="269">
        <v>0.7</v>
      </c>
      <c r="G12" s="213" t="s">
        <v>528</v>
      </c>
      <c r="H12" s="213" t="s">
        <v>536</v>
      </c>
      <c r="I12" s="213" t="s">
        <v>514</v>
      </c>
      <c r="J12" s="392" t="s">
        <v>328</v>
      </c>
      <c r="K12" s="392"/>
      <c r="L12" s="392"/>
      <c r="M12" s="213"/>
      <c r="N12" s="213" t="s">
        <v>523</v>
      </c>
      <c r="O12" s="213" t="s">
        <v>524</v>
      </c>
      <c r="P12" s="213"/>
      <c r="Q12" s="213" t="s">
        <v>524</v>
      </c>
      <c r="R12" s="221" t="s">
        <v>525</v>
      </c>
      <c r="S12" s="221" t="s">
        <v>525</v>
      </c>
      <c r="T12" s="221" t="s">
        <v>526</v>
      </c>
      <c r="U12" s="392" t="s">
        <v>535</v>
      </c>
      <c r="V12" s="639"/>
      <c r="W12" s="639"/>
      <c r="X12" s="639"/>
      <c r="Y12" s="213"/>
    </row>
    <row r="13" spans="2:25" ht="15.95" customHeight="1" x14ac:dyDescent="0.15">
      <c r="B13" s="372"/>
      <c r="C13" s="378" t="s">
        <v>476</v>
      </c>
      <c r="D13" s="379"/>
      <c r="E13" s="228">
        <v>1</v>
      </c>
      <c r="F13" s="270">
        <v>18.600000000000001</v>
      </c>
      <c r="G13" s="213" t="s">
        <v>528</v>
      </c>
      <c r="H13" s="213" t="s">
        <v>537</v>
      </c>
      <c r="I13" s="213" t="s">
        <v>322</v>
      </c>
      <c r="J13" s="392" t="s">
        <v>322</v>
      </c>
      <c r="K13" s="392"/>
      <c r="L13" s="392"/>
      <c r="M13" s="213" t="s">
        <v>538</v>
      </c>
      <c r="N13" s="213" t="s">
        <v>523</v>
      </c>
      <c r="O13" s="213" t="s">
        <v>531</v>
      </c>
      <c r="P13" s="213"/>
      <c r="Q13" s="213" t="s">
        <v>531</v>
      </c>
      <c r="R13" s="221" t="s">
        <v>525</v>
      </c>
      <c r="S13" s="221" t="s">
        <v>532</v>
      </c>
      <c r="T13" s="221" t="s">
        <v>539</v>
      </c>
      <c r="U13" s="392" t="s">
        <v>540</v>
      </c>
      <c r="V13" s="639"/>
      <c r="W13" s="639"/>
      <c r="X13" s="639"/>
      <c r="Y13" s="213" t="s">
        <v>533</v>
      </c>
    </row>
    <row r="14" spans="2:25" ht="15.95" customHeight="1" x14ac:dyDescent="0.15">
      <c r="B14" s="372"/>
      <c r="C14" s="378" t="s">
        <v>476</v>
      </c>
      <c r="D14" s="379"/>
      <c r="E14" s="228">
        <v>2</v>
      </c>
      <c r="F14" s="269">
        <v>16.5</v>
      </c>
      <c r="G14" s="213" t="s">
        <v>541</v>
      </c>
      <c r="H14" s="213" t="s">
        <v>542</v>
      </c>
      <c r="I14" s="213"/>
      <c r="J14" s="392" t="s">
        <v>328</v>
      </c>
      <c r="K14" s="392"/>
      <c r="L14" s="392"/>
      <c r="M14" s="213" t="s">
        <v>543</v>
      </c>
      <c r="N14" s="213" t="s">
        <v>543</v>
      </c>
      <c r="O14" s="271" t="s">
        <v>531</v>
      </c>
      <c r="P14" s="271"/>
      <c r="Q14" s="271"/>
      <c r="R14" s="221" t="s">
        <v>525</v>
      </c>
      <c r="S14" s="221" t="s">
        <v>525</v>
      </c>
      <c r="T14" s="221" t="s">
        <v>523</v>
      </c>
      <c r="U14" s="392" t="s">
        <v>523</v>
      </c>
      <c r="V14" s="639"/>
      <c r="W14" s="639"/>
      <c r="X14" s="639"/>
      <c r="Y14" s="213"/>
    </row>
    <row r="15" spans="2:25" ht="15.95" customHeight="1" x14ac:dyDescent="0.15">
      <c r="B15" s="372"/>
      <c r="C15" s="378" t="s">
        <v>476</v>
      </c>
      <c r="D15" s="379"/>
      <c r="E15" s="228">
        <v>3</v>
      </c>
      <c r="F15" s="269">
        <v>18.600000000000001</v>
      </c>
      <c r="G15" s="213" t="s">
        <v>528</v>
      </c>
      <c r="H15" s="213" t="s">
        <v>529</v>
      </c>
      <c r="I15" s="213" t="s">
        <v>514</v>
      </c>
      <c r="J15" s="392" t="s">
        <v>294</v>
      </c>
      <c r="K15" s="392"/>
      <c r="L15" s="392"/>
      <c r="M15" s="213" t="s">
        <v>544</v>
      </c>
      <c r="N15" s="213" t="s">
        <v>523</v>
      </c>
      <c r="O15" s="271" t="s">
        <v>523</v>
      </c>
      <c r="P15" s="271"/>
      <c r="Q15" s="271" t="s">
        <v>531</v>
      </c>
      <c r="R15" s="221" t="s">
        <v>525</v>
      </c>
      <c r="S15" s="221" t="s">
        <v>532</v>
      </c>
      <c r="T15" s="221" t="s">
        <v>523</v>
      </c>
      <c r="U15" s="392" t="s">
        <v>523</v>
      </c>
      <c r="V15" s="639"/>
      <c r="W15" s="639"/>
      <c r="X15" s="639"/>
      <c r="Y15" s="213" t="s">
        <v>533</v>
      </c>
    </row>
    <row r="16" spans="2:25" ht="15.95" customHeight="1" x14ac:dyDescent="0.15">
      <c r="B16" s="372"/>
      <c r="C16" s="378" t="s">
        <v>477</v>
      </c>
      <c r="D16" s="379"/>
      <c r="E16" s="228">
        <v>1</v>
      </c>
      <c r="F16" s="269">
        <v>26.4</v>
      </c>
      <c r="G16" s="213" t="s">
        <v>528</v>
      </c>
      <c r="H16" s="213" t="s">
        <v>545</v>
      </c>
      <c r="I16" s="213" t="s">
        <v>514</v>
      </c>
      <c r="J16" s="392" t="s">
        <v>303</v>
      </c>
      <c r="K16" s="392"/>
      <c r="L16" s="392"/>
      <c r="M16" s="213" t="s">
        <v>546</v>
      </c>
      <c r="N16" s="213" t="s">
        <v>523</v>
      </c>
      <c r="O16" s="271" t="s">
        <v>524</v>
      </c>
      <c r="P16" s="271"/>
      <c r="Q16" s="271" t="s">
        <v>531</v>
      </c>
      <c r="R16" s="221" t="s">
        <v>525</v>
      </c>
      <c r="S16" s="221" t="s">
        <v>532</v>
      </c>
      <c r="T16" s="221" t="s">
        <v>523</v>
      </c>
      <c r="U16" s="392" t="s">
        <v>523</v>
      </c>
      <c r="V16" s="639"/>
      <c r="W16" s="639"/>
      <c r="X16" s="639"/>
      <c r="Y16" s="213" t="s">
        <v>533</v>
      </c>
    </row>
    <row r="17" spans="2:25" ht="15.95" customHeight="1" x14ac:dyDescent="0.15">
      <c r="B17" s="372"/>
      <c r="C17" s="679" t="s">
        <v>477</v>
      </c>
      <c r="D17" s="680"/>
      <c r="E17" s="228">
        <v>2</v>
      </c>
      <c r="F17" s="269">
        <v>24.5</v>
      </c>
      <c r="G17" s="213" t="s">
        <v>541</v>
      </c>
      <c r="H17" s="213" t="s">
        <v>542</v>
      </c>
      <c r="I17" s="213"/>
      <c r="J17" s="405" t="s">
        <v>328</v>
      </c>
      <c r="K17" s="681"/>
      <c r="L17" s="406"/>
      <c r="M17" s="213" t="s">
        <v>530</v>
      </c>
      <c r="N17" s="213" t="s">
        <v>543</v>
      </c>
      <c r="O17" s="271" t="s">
        <v>531</v>
      </c>
      <c r="P17" s="271"/>
      <c r="Q17" s="271"/>
      <c r="R17" s="221" t="s">
        <v>525</v>
      </c>
      <c r="S17" s="221" t="s">
        <v>525</v>
      </c>
      <c r="T17" s="221" t="s">
        <v>523</v>
      </c>
      <c r="U17" s="405" t="s">
        <v>523</v>
      </c>
      <c r="V17" s="681"/>
      <c r="W17" s="681"/>
      <c r="X17" s="406"/>
      <c r="Y17" s="213"/>
    </row>
    <row r="18" spans="2:25" ht="15.95" customHeight="1" x14ac:dyDescent="0.15">
      <c r="B18" s="372"/>
      <c r="C18" s="679" t="s">
        <v>477</v>
      </c>
      <c r="D18" s="680"/>
      <c r="E18" s="228">
        <v>3</v>
      </c>
      <c r="F18" s="269">
        <v>29.1</v>
      </c>
      <c r="G18" s="213" t="s">
        <v>541</v>
      </c>
      <c r="H18" s="213" t="s">
        <v>542</v>
      </c>
      <c r="I18" s="213"/>
      <c r="J18" s="405" t="s">
        <v>328</v>
      </c>
      <c r="K18" s="681"/>
      <c r="L18" s="406"/>
      <c r="M18" s="213" t="s">
        <v>543</v>
      </c>
      <c r="N18" s="213" t="s">
        <v>543</v>
      </c>
      <c r="O18" s="271" t="s">
        <v>531</v>
      </c>
      <c r="P18" s="271"/>
      <c r="Q18" s="271"/>
      <c r="R18" s="221" t="s">
        <v>525</v>
      </c>
      <c r="S18" s="221" t="s">
        <v>525</v>
      </c>
      <c r="T18" s="221" t="s">
        <v>523</v>
      </c>
      <c r="U18" s="405" t="s">
        <v>523</v>
      </c>
      <c r="V18" s="681"/>
      <c r="W18" s="681"/>
      <c r="X18" s="406"/>
      <c r="Y18" s="213"/>
    </row>
    <row r="19" spans="2:25" ht="15.95" customHeight="1" x14ac:dyDescent="0.15">
      <c r="B19" s="372"/>
      <c r="C19" s="679" t="s">
        <v>478</v>
      </c>
      <c r="D19" s="680"/>
      <c r="E19" s="228">
        <v>1</v>
      </c>
      <c r="F19" s="269">
        <v>39.4</v>
      </c>
      <c r="G19" s="213" t="s">
        <v>528</v>
      </c>
      <c r="H19" s="213" t="s">
        <v>529</v>
      </c>
      <c r="I19" s="213" t="s">
        <v>514</v>
      </c>
      <c r="J19" s="405" t="s">
        <v>328</v>
      </c>
      <c r="K19" s="681"/>
      <c r="L19" s="406"/>
      <c r="M19" s="213"/>
      <c r="N19" s="213" t="s">
        <v>523</v>
      </c>
      <c r="O19" s="271" t="s">
        <v>524</v>
      </c>
      <c r="P19" s="271"/>
      <c r="Q19" s="271" t="s">
        <v>524</v>
      </c>
      <c r="R19" s="221" t="s">
        <v>525</v>
      </c>
      <c r="S19" s="221" t="s">
        <v>525</v>
      </c>
      <c r="T19" s="221" t="s">
        <v>526</v>
      </c>
      <c r="U19" s="405" t="s">
        <v>535</v>
      </c>
      <c r="V19" s="681"/>
      <c r="W19" s="681"/>
      <c r="X19" s="406"/>
      <c r="Y19" s="213"/>
    </row>
    <row r="20" spans="2:25" ht="15.95" customHeight="1" x14ac:dyDescent="0.15">
      <c r="B20" s="372"/>
      <c r="C20" s="679" t="s">
        <v>479</v>
      </c>
      <c r="D20" s="680"/>
      <c r="E20" s="228">
        <v>1</v>
      </c>
      <c r="F20" s="269">
        <v>49.8</v>
      </c>
      <c r="G20" s="213" t="s">
        <v>528</v>
      </c>
      <c r="H20" s="213" t="s">
        <v>529</v>
      </c>
      <c r="I20" s="213" t="s">
        <v>514</v>
      </c>
      <c r="J20" s="405" t="s">
        <v>328</v>
      </c>
      <c r="K20" s="681"/>
      <c r="L20" s="406"/>
      <c r="M20" s="213"/>
      <c r="N20" s="213" t="s">
        <v>523</v>
      </c>
      <c r="O20" s="271" t="s">
        <v>524</v>
      </c>
      <c r="P20" s="271"/>
      <c r="Q20" s="271" t="s">
        <v>524</v>
      </c>
      <c r="R20" s="221" t="s">
        <v>525</v>
      </c>
      <c r="S20" s="221" t="s">
        <v>525</v>
      </c>
      <c r="T20" s="221" t="s">
        <v>526</v>
      </c>
      <c r="U20" s="392" t="s">
        <v>535</v>
      </c>
      <c r="V20" s="639"/>
      <c r="W20" s="639"/>
      <c r="X20" s="639"/>
      <c r="Y20" s="213"/>
    </row>
    <row r="21" spans="2:25" ht="15.95" customHeight="1" x14ac:dyDescent="0.15">
      <c r="B21" s="372"/>
      <c r="C21" s="679" t="s">
        <v>480</v>
      </c>
      <c r="D21" s="680"/>
      <c r="E21" s="228">
        <v>1</v>
      </c>
      <c r="F21" s="269">
        <v>60.3</v>
      </c>
      <c r="G21" s="213" t="s">
        <v>528</v>
      </c>
      <c r="H21" s="213" t="s">
        <v>537</v>
      </c>
      <c r="I21" s="213" t="s">
        <v>322</v>
      </c>
      <c r="J21" s="392" t="s">
        <v>322</v>
      </c>
      <c r="K21" s="392"/>
      <c r="L21" s="392"/>
      <c r="M21" s="213" t="s">
        <v>547</v>
      </c>
      <c r="N21" s="213" t="s">
        <v>523</v>
      </c>
      <c r="O21" s="271" t="s">
        <v>531</v>
      </c>
      <c r="P21" s="271"/>
      <c r="Q21" s="271" t="s">
        <v>531</v>
      </c>
      <c r="R21" s="221" t="s">
        <v>525</v>
      </c>
      <c r="S21" s="221" t="s">
        <v>532</v>
      </c>
      <c r="T21" s="221" t="s">
        <v>539</v>
      </c>
      <c r="U21" s="392" t="s">
        <v>540</v>
      </c>
      <c r="V21" s="639"/>
      <c r="W21" s="639"/>
      <c r="X21" s="639"/>
      <c r="Y21" s="213" t="s">
        <v>533</v>
      </c>
    </row>
    <row r="22" spans="2:25" ht="15.95" customHeight="1" x14ac:dyDescent="0.15">
      <c r="B22" s="372"/>
      <c r="C22" s="679" t="s">
        <v>480</v>
      </c>
      <c r="D22" s="680"/>
      <c r="E22" s="228">
        <v>2</v>
      </c>
      <c r="F22" s="269">
        <v>60.3</v>
      </c>
      <c r="G22" s="213" t="s">
        <v>528</v>
      </c>
      <c r="H22" s="213" t="s">
        <v>537</v>
      </c>
      <c r="I22" s="213" t="s">
        <v>514</v>
      </c>
      <c r="J22" s="392" t="s">
        <v>294</v>
      </c>
      <c r="K22" s="392"/>
      <c r="L22" s="392"/>
      <c r="M22" s="213" t="s">
        <v>543</v>
      </c>
      <c r="N22" s="213" t="s">
        <v>523</v>
      </c>
      <c r="O22" s="213" t="s">
        <v>524</v>
      </c>
      <c r="P22" s="213"/>
      <c r="Q22" s="213" t="s">
        <v>524</v>
      </c>
      <c r="R22" s="221" t="s">
        <v>525</v>
      </c>
      <c r="S22" s="221" t="s">
        <v>525</v>
      </c>
      <c r="T22" s="221" t="s">
        <v>523</v>
      </c>
      <c r="U22" s="392" t="s">
        <v>523</v>
      </c>
      <c r="V22" s="639"/>
      <c r="W22" s="639"/>
      <c r="X22" s="639"/>
      <c r="Y22" s="213"/>
    </row>
    <row r="23" spans="2:25" ht="15.95" customHeight="1" x14ac:dyDescent="0.15">
      <c r="B23" s="372"/>
      <c r="C23" s="679" t="s">
        <v>480</v>
      </c>
      <c r="D23" s="680"/>
      <c r="E23" s="228">
        <v>3</v>
      </c>
      <c r="F23" s="269">
        <v>60.3</v>
      </c>
      <c r="G23" s="213" t="s">
        <v>528</v>
      </c>
      <c r="H23" s="213" t="s">
        <v>537</v>
      </c>
      <c r="I23" s="213" t="s">
        <v>514</v>
      </c>
      <c r="J23" s="392" t="s">
        <v>294</v>
      </c>
      <c r="K23" s="392"/>
      <c r="L23" s="392"/>
      <c r="M23" s="213" t="s">
        <v>530</v>
      </c>
      <c r="N23" s="213" t="s">
        <v>523</v>
      </c>
      <c r="O23" s="213" t="s">
        <v>524</v>
      </c>
      <c r="P23" s="213"/>
      <c r="Q23" s="213" t="s">
        <v>524</v>
      </c>
      <c r="R23" s="221" t="s">
        <v>525</v>
      </c>
      <c r="S23" s="221" t="s">
        <v>525</v>
      </c>
      <c r="T23" s="221" t="s">
        <v>523</v>
      </c>
      <c r="U23" s="392" t="s">
        <v>523</v>
      </c>
      <c r="V23" s="639"/>
      <c r="W23" s="639"/>
      <c r="X23" s="639"/>
      <c r="Y23" s="213"/>
    </row>
    <row r="24" spans="2:25" ht="15.95" customHeight="1" x14ac:dyDescent="0.15">
      <c r="B24" s="372"/>
      <c r="C24" s="679" t="s">
        <v>480</v>
      </c>
      <c r="D24" s="680"/>
      <c r="E24" s="228">
        <v>4</v>
      </c>
      <c r="F24" s="269">
        <v>60.3</v>
      </c>
      <c r="G24" s="213" t="s">
        <v>528</v>
      </c>
      <c r="H24" s="213" t="s">
        <v>548</v>
      </c>
      <c r="I24" s="213" t="s">
        <v>514</v>
      </c>
      <c r="J24" s="392" t="s">
        <v>294</v>
      </c>
      <c r="K24" s="392"/>
      <c r="L24" s="392"/>
      <c r="M24" s="213" t="s">
        <v>543</v>
      </c>
      <c r="N24" s="213" t="s">
        <v>523</v>
      </c>
      <c r="O24" s="213" t="s">
        <v>524</v>
      </c>
      <c r="P24" s="213"/>
      <c r="Q24" s="213" t="s">
        <v>524</v>
      </c>
      <c r="R24" s="221" t="s">
        <v>525</v>
      </c>
      <c r="S24" s="221" t="s">
        <v>525</v>
      </c>
      <c r="T24" s="221" t="s">
        <v>523</v>
      </c>
      <c r="U24" s="392" t="s">
        <v>523</v>
      </c>
      <c r="V24" s="639"/>
      <c r="W24" s="639"/>
      <c r="X24" s="639"/>
      <c r="Y24" s="213"/>
    </row>
    <row r="25" spans="2:25" ht="15.95" customHeight="1" x14ac:dyDescent="0.15">
      <c r="B25" s="372"/>
      <c r="C25" s="679" t="s">
        <v>481</v>
      </c>
      <c r="D25" s="680"/>
      <c r="E25" s="228">
        <v>1</v>
      </c>
      <c r="F25" s="269">
        <v>70.7</v>
      </c>
      <c r="G25" s="213" t="s">
        <v>528</v>
      </c>
      <c r="H25" s="213" t="s">
        <v>529</v>
      </c>
      <c r="I25" s="213" t="s">
        <v>514</v>
      </c>
      <c r="J25" s="392" t="s">
        <v>328</v>
      </c>
      <c r="K25" s="392"/>
      <c r="L25" s="392"/>
      <c r="M25" s="213"/>
      <c r="N25" s="213" t="s">
        <v>523</v>
      </c>
      <c r="O25" s="213" t="s">
        <v>524</v>
      </c>
      <c r="P25" s="213"/>
      <c r="Q25" s="213" t="s">
        <v>524</v>
      </c>
      <c r="R25" s="221" t="s">
        <v>525</v>
      </c>
      <c r="S25" s="221" t="s">
        <v>525</v>
      </c>
      <c r="T25" s="221" t="s">
        <v>526</v>
      </c>
      <c r="U25" s="392" t="s">
        <v>535</v>
      </c>
      <c r="V25" s="639"/>
      <c r="W25" s="639"/>
      <c r="X25" s="639"/>
      <c r="Y25" s="213"/>
    </row>
    <row r="26" spans="2:25" ht="15.95" customHeight="1" x14ac:dyDescent="0.15">
      <c r="B26" s="372"/>
      <c r="C26" s="679" t="s">
        <v>481</v>
      </c>
      <c r="D26" s="680"/>
      <c r="E26" s="228">
        <v>2</v>
      </c>
      <c r="F26" s="269">
        <v>61.23</v>
      </c>
      <c r="G26" s="213" t="s">
        <v>528</v>
      </c>
      <c r="H26" s="213" t="s">
        <v>534</v>
      </c>
      <c r="I26" s="213" t="s">
        <v>514</v>
      </c>
      <c r="J26" s="392" t="s">
        <v>294</v>
      </c>
      <c r="K26" s="392"/>
      <c r="L26" s="392"/>
      <c r="M26" s="213" t="s">
        <v>546</v>
      </c>
      <c r="N26" s="213" t="s">
        <v>523</v>
      </c>
      <c r="O26" s="213" t="s">
        <v>523</v>
      </c>
      <c r="P26" s="213"/>
      <c r="Q26" s="213" t="s">
        <v>531</v>
      </c>
      <c r="R26" s="221" t="s">
        <v>525</v>
      </c>
      <c r="S26" s="221" t="s">
        <v>532</v>
      </c>
      <c r="T26" s="221" t="s">
        <v>523</v>
      </c>
      <c r="U26" s="392" t="s">
        <v>523</v>
      </c>
      <c r="V26" s="639"/>
      <c r="W26" s="639"/>
      <c r="X26" s="639"/>
      <c r="Y26" s="213" t="s">
        <v>533</v>
      </c>
    </row>
    <row r="27" spans="2:25" ht="15.95" customHeight="1" x14ac:dyDescent="0.15">
      <c r="B27" s="372"/>
      <c r="C27" s="679" t="s">
        <v>481</v>
      </c>
      <c r="D27" s="680"/>
      <c r="E27" s="228">
        <v>3</v>
      </c>
      <c r="F27" s="269">
        <v>61.6</v>
      </c>
      <c r="G27" s="213" t="s">
        <v>541</v>
      </c>
      <c r="H27" s="213" t="s">
        <v>542</v>
      </c>
      <c r="I27" s="213"/>
      <c r="J27" s="392" t="s">
        <v>328</v>
      </c>
      <c r="K27" s="392"/>
      <c r="L27" s="392"/>
      <c r="M27" s="213" t="s">
        <v>543</v>
      </c>
      <c r="N27" s="213" t="s">
        <v>543</v>
      </c>
      <c r="O27" s="213" t="s">
        <v>531</v>
      </c>
      <c r="P27" s="213"/>
      <c r="Q27" s="213"/>
      <c r="R27" s="221" t="s">
        <v>525</v>
      </c>
      <c r="S27" s="221" t="s">
        <v>525</v>
      </c>
      <c r="T27" s="221" t="s">
        <v>523</v>
      </c>
      <c r="U27" s="392" t="s">
        <v>523</v>
      </c>
      <c r="V27" s="639"/>
      <c r="W27" s="639"/>
      <c r="X27" s="639"/>
      <c r="Y27" s="213"/>
    </row>
    <row r="28" spans="2:25" ht="15.95" customHeight="1" x14ac:dyDescent="0.15">
      <c r="B28" s="372"/>
      <c r="C28" s="679" t="s">
        <v>481</v>
      </c>
      <c r="D28" s="680"/>
      <c r="E28" s="228">
        <v>4</v>
      </c>
      <c r="F28" s="269">
        <v>61.6</v>
      </c>
      <c r="G28" s="213" t="s">
        <v>541</v>
      </c>
      <c r="H28" s="213" t="s">
        <v>542</v>
      </c>
      <c r="I28" s="213"/>
      <c r="J28" s="392" t="s">
        <v>328</v>
      </c>
      <c r="K28" s="392"/>
      <c r="L28" s="392"/>
      <c r="M28" s="213" t="s">
        <v>543</v>
      </c>
      <c r="N28" s="213" t="s">
        <v>543</v>
      </c>
      <c r="O28" s="213" t="s">
        <v>531</v>
      </c>
      <c r="P28" s="213"/>
      <c r="Q28" s="213"/>
      <c r="R28" s="221" t="s">
        <v>525</v>
      </c>
      <c r="S28" s="221" t="s">
        <v>525</v>
      </c>
      <c r="T28" s="221" t="s">
        <v>523</v>
      </c>
      <c r="U28" s="392" t="s">
        <v>523</v>
      </c>
      <c r="V28" s="639"/>
      <c r="W28" s="639"/>
      <c r="X28" s="639"/>
      <c r="Y28" s="213"/>
    </row>
    <row r="29" spans="2:25" ht="15.95" customHeight="1" x14ac:dyDescent="0.15">
      <c r="B29" s="372"/>
      <c r="C29" s="679" t="s">
        <v>482</v>
      </c>
      <c r="D29" s="680"/>
      <c r="E29" s="228">
        <v>1</v>
      </c>
      <c r="F29" s="269">
        <v>81.099999999999994</v>
      </c>
      <c r="G29" s="213" t="s">
        <v>528</v>
      </c>
      <c r="H29" s="213" t="s">
        <v>529</v>
      </c>
      <c r="I29" s="213" t="s">
        <v>514</v>
      </c>
      <c r="J29" s="392" t="s">
        <v>294</v>
      </c>
      <c r="K29" s="392"/>
      <c r="L29" s="392"/>
      <c r="M29" s="213" t="s">
        <v>543</v>
      </c>
      <c r="N29" s="213" t="s">
        <v>523</v>
      </c>
      <c r="O29" s="213" t="s">
        <v>524</v>
      </c>
      <c r="P29" s="213"/>
      <c r="Q29" s="213" t="s">
        <v>524</v>
      </c>
      <c r="R29" s="221" t="s">
        <v>525</v>
      </c>
      <c r="S29" s="221" t="s">
        <v>525</v>
      </c>
      <c r="T29" s="221" t="s">
        <v>523</v>
      </c>
      <c r="U29" s="392" t="s">
        <v>523</v>
      </c>
      <c r="V29" s="639"/>
      <c r="W29" s="639"/>
      <c r="X29" s="639"/>
      <c r="Y29" s="213"/>
    </row>
    <row r="30" spans="2:25" ht="15.95" customHeight="1" x14ac:dyDescent="0.15">
      <c r="B30" s="372"/>
      <c r="C30" s="679" t="s">
        <v>483</v>
      </c>
      <c r="D30" s="680"/>
      <c r="E30" s="228">
        <v>1</v>
      </c>
      <c r="F30" s="269">
        <v>91.5</v>
      </c>
      <c r="G30" s="213" t="s">
        <v>528</v>
      </c>
      <c r="H30" s="213" t="s">
        <v>534</v>
      </c>
      <c r="I30" s="213" t="s">
        <v>514</v>
      </c>
      <c r="J30" s="392" t="s">
        <v>294</v>
      </c>
      <c r="K30" s="392"/>
      <c r="L30" s="392"/>
      <c r="M30" s="213" t="s">
        <v>549</v>
      </c>
      <c r="N30" s="213" t="s">
        <v>550</v>
      </c>
      <c r="O30" s="213" t="s">
        <v>531</v>
      </c>
      <c r="P30" s="213"/>
      <c r="Q30" s="213" t="s">
        <v>531</v>
      </c>
      <c r="R30" s="221" t="s">
        <v>525</v>
      </c>
      <c r="S30" s="221" t="s">
        <v>532</v>
      </c>
      <c r="T30" s="221" t="s">
        <v>539</v>
      </c>
      <c r="U30" s="392" t="s">
        <v>540</v>
      </c>
      <c r="V30" s="639"/>
      <c r="W30" s="639"/>
      <c r="X30" s="639"/>
      <c r="Y30" s="213" t="s">
        <v>533</v>
      </c>
    </row>
    <row r="31" spans="2:25" ht="15.95" customHeight="1" x14ac:dyDescent="0.15">
      <c r="B31" s="372"/>
      <c r="C31" s="679" t="s">
        <v>483</v>
      </c>
      <c r="D31" s="680"/>
      <c r="E31" s="228">
        <v>2</v>
      </c>
      <c r="F31" s="269">
        <v>91.5</v>
      </c>
      <c r="G31" s="213" t="s">
        <v>528</v>
      </c>
      <c r="H31" s="213" t="s">
        <v>548</v>
      </c>
      <c r="I31" s="213" t="s">
        <v>514</v>
      </c>
      <c r="J31" s="392" t="s">
        <v>294</v>
      </c>
      <c r="K31" s="392"/>
      <c r="L31" s="392"/>
      <c r="M31" s="213" t="s">
        <v>543</v>
      </c>
      <c r="N31" s="213" t="s">
        <v>523</v>
      </c>
      <c r="O31" s="213" t="s">
        <v>524</v>
      </c>
      <c r="P31" s="213"/>
      <c r="Q31" s="213" t="s">
        <v>524</v>
      </c>
      <c r="R31" s="221" t="s">
        <v>525</v>
      </c>
      <c r="S31" s="221" t="s">
        <v>525</v>
      </c>
      <c r="T31" s="221" t="s">
        <v>523</v>
      </c>
      <c r="U31" s="392" t="s">
        <v>523</v>
      </c>
      <c r="V31" s="639"/>
      <c r="W31" s="639"/>
      <c r="X31" s="639"/>
      <c r="Y31" s="213"/>
    </row>
    <row r="32" spans="2:25" ht="15.95" customHeight="1" x14ac:dyDescent="0.15">
      <c r="B32" s="372"/>
      <c r="C32" s="679" t="s">
        <v>483</v>
      </c>
      <c r="D32" s="680"/>
      <c r="E32" s="228">
        <v>3</v>
      </c>
      <c r="F32" s="269">
        <v>85.6</v>
      </c>
      <c r="G32" s="213" t="s">
        <v>541</v>
      </c>
      <c r="H32" s="213" t="s">
        <v>542</v>
      </c>
      <c r="I32" s="213"/>
      <c r="J32" s="392" t="s">
        <v>328</v>
      </c>
      <c r="K32" s="392"/>
      <c r="L32" s="392"/>
      <c r="M32" s="213" t="s">
        <v>530</v>
      </c>
      <c r="N32" s="213" t="s">
        <v>546</v>
      </c>
      <c r="O32" s="213" t="s">
        <v>531</v>
      </c>
      <c r="P32" s="213"/>
      <c r="Q32" s="213"/>
      <c r="R32" s="221" t="s">
        <v>525</v>
      </c>
      <c r="S32" s="221" t="s">
        <v>525</v>
      </c>
      <c r="T32" s="221" t="s">
        <v>523</v>
      </c>
      <c r="U32" s="392" t="s">
        <v>523</v>
      </c>
      <c r="V32" s="639"/>
      <c r="W32" s="639"/>
      <c r="X32" s="639"/>
      <c r="Y32" s="213"/>
    </row>
    <row r="33" spans="2:25" ht="15.95" customHeight="1" x14ac:dyDescent="0.15">
      <c r="B33" s="372"/>
      <c r="C33" s="679" t="s">
        <v>483</v>
      </c>
      <c r="D33" s="680"/>
      <c r="E33" s="228">
        <v>4</v>
      </c>
      <c r="F33" s="269">
        <v>92.1</v>
      </c>
      <c r="G33" s="213" t="s">
        <v>528</v>
      </c>
      <c r="H33" s="213" t="s">
        <v>537</v>
      </c>
      <c r="I33" s="213" t="s">
        <v>514</v>
      </c>
      <c r="J33" s="392" t="s">
        <v>294</v>
      </c>
      <c r="K33" s="392"/>
      <c r="L33" s="392"/>
      <c r="M33" s="213" t="s">
        <v>543</v>
      </c>
      <c r="N33" s="213" t="s">
        <v>523</v>
      </c>
      <c r="O33" s="213" t="s">
        <v>523</v>
      </c>
      <c r="P33" s="213"/>
      <c r="Q33" s="213" t="s">
        <v>531</v>
      </c>
      <c r="R33" s="221" t="s">
        <v>525</v>
      </c>
      <c r="S33" s="221" t="s">
        <v>532</v>
      </c>
      <c r="T33" s="221" t="s">
        <v>523</v>
      </c>
      <c r="U33" s="392" t="s">
        <v>523</v>
      </c>
      <c r="V33" s="639"/>
      <c r="W33" s="639"/>
      <c r="X33" s="639"/>
      <c r="Y33" s="213" t="s">
        <v>533</v>
      </c>
    </row>
    <row r="34" spans="2:25" ht="15.95" customHeight="1" x14ac:dyDescent="0.15">
      <c r="B34" s="372"/>
      <c r="C34" s="679" t="s">
        <v>484</v>
      </c>
      <c r="D34" s="680"/>
      <c r="E34" s="228">
        <v>1</v>
      </c>
      <c r="F34" s="269">
        <v>102</v>
      </c>
      <c r="G34" s="213" t="s">
        <v>528</v>
      </c>
      <c r="H34" s="213" t="s">
        <v>529</v>
      </c>
      <c r="I34" s="213" t="s">
        <v>514</v>
      </c>
      <c r="J34" s="392" t="s">
        <v>328</v>
      </c>
      <c r="K34" s="392"/>
      <c r="L34" s="392"/>
      <c r="M34" s="213"/>
      <c r="N34" s="213" t="s">
        <v>523</v>
      </c>
      <c r="O34" s="213" t="s">
        <v>524</v>
      </c>
      <c r="P34" s="213"/>
      <c r="Q34" s="213" t="s">
        <v>524</v>
      </c>
      <c r="R34" s="221" t="s">
        <v>525</v>
      </c>
      <c r="S34" s="221" t="s">
        <v>525</v>
      </c>
      <c r="T34" s="221" t="s">
        <v>526</v>
      </c>
      <c r="U34" s="392" t="s">
        <v>535</v>
      </c>
      <c r="V34" s="639"/>
      <c r="W34" s="639"/>
      <c r="X34" s="639"/>
      <c r="Y34" s="213"/>
    </row>
    <row r="35" spans="2:25" ht="15.95" customHeight="1" x14ac:dyDescent="0.15">
      <c r="B35" s="372"/>
      <c r="C35" s="679" t="s">
        <v>484</v>
      </c>
      <c r="D35" s="680"/>
      <c r="E35" s="228">
        <v>2</v>
      </c>
      <c r="F35" s="269">
        <v>102</v>
      </c>
      <c r="G35" s="213" t="s">
        <v>528</v>
      </c>
      <c r="H35" s="213" t="s">
        <v>534</v>
      </c>
      <c r="I35" s="213" t="s">
        <v>514</v>
      </c>
      <c r="J35" s="392" t="s">
        <v>294</v>
      </c>
      <c r="K35" s="392"/>
      <c r="L35" s="392"/>
      <c r="M35" s="213" t="s">
        <v>551</v>
      </c>
      <c r="N35" s="213" t="s">
        <v>552</v>
      </c>
      <c r="O35" s="213" t="s">
        <v>531</v>
      </c>
      <c r="P35" s="213"/>
      <c r="Q35" s="213" t="s">
        <v>531</v>
      </c>
      <c r="R35" s="221" t="s">
        <v>525</v>
      </c>
      <c r="S35" s="221" t="s">
        <v>532</v>
      </c>
      <c r="T35" s="221" t="s">
        <v>539</v>
      </c>
      <c r="U35" s="392" t="s">
        <v>540</v>
      </c>
      <c r="V35" s="639"/>
      <c r="W35" s="639"/>
      <c r="X35" s="639"/>
      <c r="Y35" s="213" t="s">
        <v>533</v>
      </c>
    </row>
    <row r="36" spans="2:25" ht="15.95" customHeight="1" x14ac:dyDescent="0.15">
      <c r="B36" s="372"/>
      <c r="C36" s="679" t="s">
        <v>484</v>
      </c>
      <c r="D36" s="680"/>
      <c r="E36" s="228">
        <v>3</v>
      </c>
      <c r="F36" s="269">
        <v>102</v>
      </c>
      <c r="G36" s="213" t="s">
        <v>528</v>
      </c>
      <c r="H36" s="213" t="s">
        <v>548</v>
      </c>
      <c r="I36" s="213" t="s">
        <v>514</v>
      </c>
      <c r="J36" s="392" t="s">
        <v>294</v>
      </c>
      <c r="K36" s="392"/>
      <c r="L36" s="392"/>
      <c r="M36" s="213" t="s">
        <v>543</v>
      </c>
      <c r="N36" s="213" t="s">
        <v>523</v>
      </c>
      <c r="O36" s="213" t="s">
        <v>524</v>
      </c>
      <c r="P36" s="213"/>
      <c r="Q36" s="213" t="s">
        <v>524</v>
      </c>
      <c r="R36" s="221" t="s">
        <v>525</v>
      </c>
      <c r="S36" s="221" t="s">
        <v>525</v>
      </c>
      <c r="T36" s="221" t="s">
        <v>523</v>
      </c>
      <c r="U36" s="392" t="s">
        <v>523</v>
      </c>
      <c r="V36" s="639"/>
      <c r="W36" s="639"/>
      <c r="X36" s="639"/>
      <c r="Y36" s="213"/>
    </row>
    <row r="37" spans="2:25" ht="15.95" customHeight="1" x14ac:dyDescent="0.15">
      <c r="B37" s="372"/>
      <c r="C37" s="679" t="s">
        <v>484</v>
      </c>
      <c r="D37" s="680"/>
      <c r="E37" s="228">
        <v>4</v>
      </c>
      <c r="F37" s="269">
        <v>93.5</v>
      </c>
      <c r="G37" s="213" t="s">
        <v>541</v>
      </c>
      <c r="H37" s="213" t="s">
        <v>542</v>
      </c>
      <c r="I37" s="213"/>
      <c r="J37" s="392" t="s">
        <v>328</v>
      </c>
      <c r="K37" s="392"/>
      <c r="L37" s="392"/>
      <c r="M37" s="213" t="s">
        <v>546</v>
      </c>
      <c r="N37" s="213" t="s">
        <v>543</v>
      </c>
      <c r="O37" s="213" t="s">
        <v>531</v>
      </c>
      <c r="P37" s="213"/>
      <c r="Q37" s="213"/>
      <c r="R37" s="221" t="s">
        <v>525</v>
      </c>
      <c r="S37" s="221" t="s">
        <v>525</v>
      </c>
      <c r="T37" s="221" t="s">
        <v>523</v>
      </c>
      <c r="U37" s="392" t="s">
        <v>523</v>
      </c>
      <c r="V37" s="639"/>
      <c r="W37" s="639"/>
      <c r="X37" s="639"/>
      <c r="Y37" s="213"/>
    </row>
    <row r="38" spans="2:25" ht="15.95" customHeight="1" x14ac:dyDescent="0.15">
      <c r="B38" s="372"/>
      <c r="C38" s="679" t="s">
        <v>484</v>
      </c>
      <c r="D38" s="680"/>
      <c r="E38" s="228">
        <v>5</v>
      </c>
      <c r="F38" s="269">
        <v>93.5</v>
      </c>
      <c r="G38" s="213" t="s">
        <v>541</v>
      </c>
      <c r="H38" s="213" t="s">
        <v>542</v>
      </c>
      <c r="I38" s="213"/>
      <c r="J38" s="392" t="s">
        <v>328</v>
      </c>
      <c r="K38" s="392"/>
      <c r="L38" s="392"/>
      <c r="M38" s="213" t="s">
        <v>543</v>
      </c>
      <c r="N38" s="213" t="s">
        <v>543</v>
      </c>
      <c r="O38" s="213" t="s">
        <v>531</v>
      </c>
      <c r="P38" s="213"/>
      <c r="Q38" s="213"/>
      <c r="R38" s="221" t="s">
        <v>525</v>
      </c>
      <c r="S38" s="221" t="s">
        <v>525</v>
      </c>
      <c r="T38" s="221" t="s">
        <v>523</v>
      </c>
      <c r="U38" s="392" t="s">
        <v>523</v>
      </c>
      <c r="V38" s="639"/>
      <c r="W38" s="639"/>
      <c r="X38" s="639"/>
      <c r="Y38" s="213"/>
    </row>
    <row r="39" spans="2:25" ht="15.95" customHeight="1" x14ac:dyDescent="0.15">
      <c r="B39" s="372"/>
      <c r="C39" s="679" t="s">
        <v>485</v>
      </c>
      <c r="D39" s="680"/>
      <c r="E39" s="228">
        <v>1</v>
      </c>
      <c r="F39" s="269">
        <v>112.4</v>
      </c>
      <c r="G39" s="213" t="s">
        <v>528</v>
      </c>
      <c r="H39" s="213" t="s">
        <v>537</v>
      </c>
      <c r="I39" s="213" t="s">
        <v>322</v>
      </c>
      <c r="J39" s="392" t="s">
        <v>322</v>
      </c>
      <c r="K39" s="392"/>
      <c r="L39" s="392"/>
      <c r="M39" s="213" t="s">
        <v>553</v>
      </c>
      <c r="N39" s="213" t="s">
        <v>523</v>
      </c>
      <c r="O39" s="213" t="s">
        <v>531</v>
      </c>
      <c r="P39" s="213"/>
      <c r="Q39" s="213" t="s">
        <v>531</v>
      </c>
      <c r="R39" s="221" t="s">
        <v>525</v>
      </c>
      <c r="S39" s="221" t="s">
        <v>532</v>
      </c>
      <c r="T39" s="221" t="s">
        <v>539</v>
      </c>
      <c r="U39" s="392" t="s">
        <v>540</v>
      </c>
      <c r="V39" s="639"/>
      <c r="W39" s="639"/>
      <c r="X39" s="639"/>
      <c r="Y39" s="213" t="s">
        <v>533</v>
      </c>
    </row>
    <row r="40" spans="2:25" ht="15.95" customHeight="1" x14ac:dyDescent="0.15">
      <c r="B40" s="372"/>
      <c r="C40" s="679" t="s">
        <v>485</v>
      </c>
      <c r="D40" s="680"/>
      <c r="E40" s="228">
        <v>2</v>
      </c>
      <c r="F40" s="269">
        <v>103.58</v>
      </c>
      <c r="G40" s="213" t="s">
        <v>528</v>
      </c>
      <c r="H40" s="213" t="s">
        <v>536</v>
      </c>
      <c r="I40" s="213" t="s">
        <v>514</v>
      </c>
      <c r="J40" s="392" t="s">
        <v>303</v>
      </c>
      <c r="K40" s="392"/>
      <c r="L40" s="392"/>
      <c r="M40" s="213" t="s">
        <v>543</v>
      </c>
      <c r="N40" s="213" t="s">
        <v>523</v>
      </c>
      <c r="O40" s="213" t="s">
        <v>523</v>
      </c>
      <c r="P40" s="213"/>
      <c r="Q40" s="213" t="s">
        <v>531</v>
      </c>
      <c r="R40" s="221" t="s">
        <v>525</v>
      </c>
      <c r="S40" s="221" t="s">
        <v>532</v>
      </c>
      <c r="T40" s="221" t="s">
        <v>523</v>
      </c>
      <c r="U40" s="392" t="s">
        <v>523</v>
      </c>
      <c r="V40" s="639"/>
      <c r="W40" s="639"/>
      <c r="X40" s="639"/>
      <c r="Y40" s="213" t="s">
        <v>533</v>
      </c>
    </row>
    <row r="41" spans="2:25" ht="15.95" customHeight="1" x14ac:dyDescent="0.15">
      <c r="B41" s="372"/>
      <c r="C41" s="679" t="s">
        <v>486</v>
      </c>
      <c r="D41" s="680"/>
      <c r="E41" s="228">
        <v>1</v>
      </c>
      <c r="F41" s="269">
        <v>112.8</v>
      </c>
      <c r="G41" s="213" t="s">
        <v>528</v>
      </c>
      <c r="H41" s="213" t="s">
        <v>537</v>
      </c>
      <c r="I41" s="213" t="s">
        <v>514</v>
      </c>
      <c r="J41" s="392" t="s">
        <v>294</v>
      </c>
      <c r="K41" s="392"/>
      <c r="L41" s="392"/>
      <c r="M41" s="213" t="s">
        <v>546</v>
      </c>
      <c r="N41" s="213" t="s">
        <v>546</v>
      </c>
      <c r="O41" s="213" t="s">
        <v>531</v>
      </c>
      <c r="P41" s="213"/>
      <c r="Q41" s="213" t="s">
        <v>531</v>
      </c>
      <c r="R41" s="221" t="s">
        <v>525</v>
      </c>
      <c r="S41" s="221" t="s">
        <v>532</v>
      </c>
      <c r="T41" s="221" t="s">
        <v>539</v>
      </c>
      <c r="U41" s="392" t="s">
        <v>540</v>
      </c>
      <c r="V41" s="639"/>
      <c r="W41" s="639"/>
      <c r="X41" s="639"/>
      <c r="Y41" s="213" t="s">
        <v>533</v>
      </c>
    </row>
    <row r="42" spans="2:25" ht="15.95" customHeight="1" x14ac:dyDescent="0.15">
      <c r="B42" s="373"/>
      <c r="C42" s="679" t="s">
        <v>486</v>
      </c>
      <c r="D42" s="680"/>
      <c r="E42" s="228">
        <v>2</v>
      </c>
      <c r="F42" s="269">
        <v>112.8</v>
      </c>
      <c r="G42" s="213" t="s">
        <v>528</v>
      </c>
      <c r="H42" s="213" t="s">
        <v>537</v>
      </c>
      <c r="I42" s="213" t="s">
        <v>514</v>
      </c>
      <c r="J42" s="392" t="s">
        <v>294</v>
      </c>
      <c r="K42" s="392"/>
      <c r="L42" s="392"/>
      <c r="M42" s="213" t="s">
        <v>530</v>
      </c>
      <c r="N42" s="213" t="s">
        <v>530</v>
      </c>
      <c r="O42" s="213" t="s">
        <v>531</v>
      </c>
      <c r="P42" s="213"/>
      <c r="Q42" s="213" t="s">
        <v>554</v>
      </c>
      <c r="R42" s="221" t="s">
        <v>525</v>
      </c>
      <c r="S42" s="221" t="s">
        <v>555</v>
      </c>
      <c r="T42" s="221" t="s">
        <v>539</v>
      </c>
      <c r="U42" s="392" t="s">
        <v>540</v>
      </c>
      <c r="V42" s="639"/>
      <c r="W42" s="639"/>
      <c r="X42" s="639"/>
      <c r="Y42" s="213" t="s">
        <v>556</v>
      </c>
    </row>
    <row r="43" spans="2:25" ht="15.75" customHeight="1" x14ac:dyDescent="0.15">
      <c r="B43" s="372" t="s">
        <v>379</v>
      </c>
      <c r="C43" s="378" t="s">
        <v>487</v>
      </c>
      <c r="D43" s="379"/>
      <c r="E43" s="228">
        <v>1</v>
      </c>
      <c r="F43" s="269">
        <v>133.19999999999999</v>
      </c>
      <c r="G43" s="213" t="s">
        <v>528</v>
      </c>
      <c r="H43" s="213" t="s">
        <v>529</v>
      </c>
      <c r="I43" s="213" t="s">
        <v>514</v>
      </c>
      <c r="J43" s="392" t="s">
        <v>328</v>
      </c>
      <c r="K43" s="392"/>
      <c r="L43" s="392"/>
      <c r="M43" s="213"/>
      <c r="N43" s="213" t="s">
        <v>523</v>
      </c>
      <c r="O43" s="213" t="s">
        <v>524</v>
      </c>
      <c r="P43" s="213"/>
      <c r="Q43" s="213" t="s">
        <v>524</v>
      </c>
      <c r="R43" s="221" t="s">
        <v>525</v>
      </c>
      <c r="S43" s="221" t="s">
        <v>525</v>
      </c>
      <c r="T43" s="221" t="s">
        <v>526</v>
      </c>
      <c r="U43" s="392" t="s">
        <v>535</v>
      </c>
      <c r="V43" s="639"/>
      <c r="W43" s="639"/>
      <c r="X43" s="639"/>
      <c r="Y43" s="213"/>
    </row>
    <row r="44" spans="2:25" ht="15.95" customHeight="1" x14ac:dyDescent="0.15">
      <c r="B44" s="372"/>
      <c r="C44" s="378" t="s">
        <v>487</v>
      </c>
      <c r="D44" s="379"/>
      <c r="E44" s="228">
        <v>2</v>
      </c>
      <c r="F44" s="269">
        <v>133.19999999999999</v>
      </c>
      <c r="G44" s="213" t="s">
        <v>528</v>
      </c>
      <c r="H44" s="213" t="s">
        <v>548</v>
      </c>
      <c r="I44" s="213" t="s">
        <v>514</v>
      </c>
      <c r="J44" s="392" t="s">
        <v>294</v>
      </c>
      <c r="K44" s="392"/>
      <c r="L44" s="392"/>
      <c r="M44" s="213" t="s">
        <v>543</v>
      </c>
      <c r="N44" s="213" t="s">
        <v>523</v>
      </c>
      <c r="O44" s="213" t="s">
        <v>524</v>
      </c>
      <c r="P44" s="213"/>
      <c r="Q44" s="213" t="s">
        <v>524</v>
      </c>
      <c r="R44" s="221" t="s">
        <v>525</v>
      </c>
      <c r="S44" s="221" t="s">
        <v>525</v>
      </c>
      <c r="T44" s="221" t="s">
        <v>523</v>
      </c>
      <c r="U44" s="392" t="s">
        <v>523</v>
      </c>
      <c r="V44" s="678"/>
      <c r="W44" s="678"/>
      <c r="X44" s="678"/>
      <c r="Y44" s="300"/>
    </row>
    <row r="45" spans="2:25" ht="15.95" customHeight="1" x14ac:dyDescent="0.15">
      <c r="B45" s="372"/>
      <c r="C45" s="378" t="s">
        <v>487</v>
      </c>
      <c r="D45" s="379"/>
      <c r="E45" s="228">
        <v>3</v>
      </c>
      <c r="F45" s="269">
        <v>134.1</v>
      </c>
      <c r="G45" s="213" t="s">
        <v>541</v>
      </c>
      <c r="H45" s="213" t="s">
        <v>542</v>
      </c>
      <c r="I45" s="213"/>
      <c r="J45" s="392" t="s">
        <v>328</v>
      </c>
      <c r="K45" s="392"/>
      <c r="L45" s="392"/>
      <c r="M45" s="213" t="s">
        <v>546</v>
      </c>
      <c r="N45" s="213" t="s">
        <v>543</v>
      </c>
      <c r="O45" s="213" t="s">
        <v>531</v>
      </c>
      <c r="P45" s="213"/>
      <c r="Q45" s="213"/>
      <c r="R45" s="221" t="s">
        <v>525</v>
      </c>
      <c r="S45" s="221" t="s">
        <v>525</v>
      </c>
      <c r="T45" s="221" t="s">
        <v>523</v>
      </c>
      <c r="U45" s="392" t="s">
        <v>523</v>
      </c>
      <c r="V45" s="639"/>
      <c r="W45" s="639"/>
      <c r="X45" s="639"/>
      <c r="Y45" s="213"/>
    </row>
    <row r="46" spans="2:25" ht="15.95" customHeight="1" x14ac:dyDescent="0.15">
      <c r="B46" s="372"/>
      <c r="C46" s="378" t="s">
        <v>488</v>
      </c>
      <c r="D46" s="379"/>
      <c r="E46" s="228">
        <v>1</v>
      </c>
      <c r="F46" s="269">
        <v>143.6</v>
      </c>
      <c r="G46" s="213" t="s">
        <v>528</v>
      </c>
      <c r="H46" s="213" t="s">
        <v>537</v>
      </c>
      <c r="I46" s="213" t="s">
        <v>514</v>
      </c>
      <c r="J46" s="392" t="s">
        <v>294</v>
      </c>
      <c r="K46" s="392"/>
      <c r="L46" s="392"/>
      <c r="M46" s="213" t="s">
        <v>543</v>
      </c>
      <c r="N46" s="213" t="s">
        <v>523</v>
      </c>
      <c r="O46" s="213" t="s">
        <v>524</v>
      </c>
      <c r="P46" s="213"/>
      <c r="Q46" s="213" t="s">
        <v>554</v>
      </c>
      <c r="R46" s="221" t="s">
        <v>525</v>
      </c>
      <c r="S46" s="221" t="s">
        <v>555</v>
      </c>
      <c r="T46" s="221" t="s">
        <v>523</v>
      </c>
      <c r="U46" s="392" t="s">
        <v>523</v>
      </c>
      <c r="V46" s="639"/>
      <c r="W46" s="639"/>
      <c r="X46" s="639"/>
      <c r="Y46" s="213" t="s">
        <v>556</v>
      </c>
    </row>
    <row r="47" spans="2:25" ht="15.95" customHeight="1" x14ac:dyDescent="0.15">
      <c r="B47" s="372"/>
      <c r="C47" s="378" t="s">
        <v>488</v>
      </c>
      <c r="D47" s="379"/>
      <c r="E47" s="228">
        <v>2</v>
      </c>
      <c r="F47" s="270">
        <v>143.6</v>
      </c>
      <c r="G47" s="213" t="s">
        <v>528</v>
      </c>
      <c r="H47" s="213" t="s">
        <v>529</v>
      </c>
      <c r="I47" s="213" t="s">
        <v>514</v>
      </c>
      <c r="J47" s="392" t="s">
        <v>328</v>
      </c>
      <c r="K47" s="392"/>
      <c r="L47" s="392"/>
      <c r="M47" s="213"/>
      <c r="N47" s="213" t="s">
        <v>523</v>
      </c>
      <c r="O47" s="213" t="s">
        <v>524</v>
      </c>
      <c r="P47" s="213"/>
      <c r="Q47" s="213" t="s">
        <v>524</v>
      </c>
      <c r="R47" s="221" t="s">
        <v>525</v>
      </c>
      <c r="S47" s="221" t="s">
        <v>525</v>
      </c>
      <c r="T47" s="221" t="s">
        <v>526</v>
      </c>
      <c r="U47" s="392" t="s">
        <v>535</v>
      </c>
      <c r="V47" s="639"/>
      <c r="W47" s="639"/>
      <c r="X47" s="639"/>
      <c r="Y47" s="213"/>
    </row>
    <row r="48" spans="2:25" ht="15.95" customHeight="1" x14ac:dyDescent="0.15">
      <c r="B48" s="372"/>
      <c r="C48" s="378" t="s">
        <v>488</v>
      </c>
      <c r="D48" s="379"/>
      <c r="E48" s="228">
        <v>3</v>
      </c>
      <c r="F48" s="269">
        <v>144.58000000000001</v>
      </c>
      <c r="G48" s="213" t="s">
        <v>528</v>
      </c>
      <c r="H48" s="213" t="s">
        <v>537</v>
      </c>
      <c r="I48" s="213" t="s">
        <v>514</v>
      </c>
      <c r="J48" s="392" t="s">
        <v>294</v>
      </c>
      <c r="K48" s="392"/>
      <c r="L48" s="392"/>
      <c r="M48" s="213" t="s">
        <v>530</v>
      </c>
      <c r="N48" s="213" t="s">
        <v>523</v>
      </c>
      <c r="O48" s="271" t="s">
        <v>523</v>
      </c>
      <c r="P48" s="271"/>
      <c r="Q48" s="271" t="s">
        <v>554</v>
      </c>
      <c r="R48" s="221" t="s">
        <v>525</v>
      </c>
      <c r="S48" s="221" t="s">
        <v>555</v>
      </c>
      <c r="T48" s="221" t="s">
        <v>523</v>
      </c>
      <c r="U48" s="392" t="s">
        <v>523</v>
      </c>
      <c r="V48" s="639"/>
      <c r="W48" s="639"/>
      <c r="X48" s="639"/>
      <c r="Y48" s="213" t="s">
        <v>556</v>
      </c>
    </row>
    <row r="49" spans="2:25" ht="15.95" customHeight="1" x14ac:dyDescent="0.15">
      <c r="B49" s="372"/>
      <c r="C49" s="378" t="s">
        <v>489</v>
      </c>
      <c r="D49" s="379"/>
      <c r="E49" s="228">
        <v>1</v>
      </c>
      <c r="F49" s="269">
        <v>150.6</v>
      </c>
      <c r="G49" s="213" t="s">
        <v>541</v>
      </c>
      <c r="H49" s="213" t="s">
        <v>542</v>
      </c>
      <c r="I49" s="213"/>
      <c r="J49" s="392" t="s">
        <v>328</v>
      </c>
      <c r="K49" s="392"/>
      <c r="L49" s="392"/>
      <c r="M49" s="213" t="s">
        <v>546</v>
      </c>
      <c r="N49" s="213" t="s">
        <v>543</v>
      </c>
      <c r="O49" s="271" t="s">
        <v>531</v>
      </c>
      <c r="P49" s="271"/>
      <c r="Q49" s="271"/>
      <c r="R49" s="221" t="s">
        <v>525</v>
      </c>
      <c r="S49" s="221" t="s">
        <v>525</v>
      </c>
      <c r="T49" s="221" t="s">
        <v>523</v>
      </c>
      <c r="U49" s="392" t="s">
        <v>523</v>
      </c>
      <c r="V49" s="639"/>
      <c r="W49" s="639"/>
      <c r="X49" s="639"/>
      <c r="Y49" s="213"/>
    </row>
    <row r="50" spans="2:25" ht="15.95" customHeight="1" x14ac:dyDescent="0.15">
      <c r="B50" s="372"/>
      <c r="C50" s="378" t="s">
        <v>489</v>
      </c>
      <c r="D50" s="379"/>
      <c r="E50" s="228">
        <v>2</v>
      </c>
      <c r="F50" s="269">
        <v>155.08000000000001</v>
      </c>
      <c r="G50" s="213" t="s">
        <v>528</v>
      </c>
      <c r="H50" s="213" t="s">
        <v>537</v>
      </c>
      <c r="I50" s="213" t="s">
        <v>514</v>
      </c>
      <c r="J50" s="392" t="s">
        <v>294</v>
      </c>
      <c r="K50" s="392"/>
      <c r="L50" s="392"/>
      <c r="M50" s="213" t="s">
        <v>557</v>
      </c>
      <c r="N50" s="213" t="s">
        <v>523</v>
      </c>
      <c r="O50" s="271" t="s">
        <v>523</v>
      </c>
      <c r="P50" s="271"/>
      <c r="Q50" s="271" t="s">
        <v>554</v>
      </c>
      <c r="R50" s="221" t="s">
        <v>525</v>
      </c>
      <c r="S50" s="221" t="s">
        <v>555</v>
      </c>
      <c r="T50" s="221" t="s">
        <v>523</v>
      </c>
      <c r="U50" s="392" t="s">
        <v>523</v>
      </c>
      <c r="V50" s="639"/>
      <c r="W50" s="639"/>
      <c r="X50" s="639"/>
      <c r="Y50" s="213" t="s">
        <v>556</v>
      </c>
    </row>
    <row r="51" spans="2:25" ht="15.95" customHeight="1" x14ac:dyDescent="0.15">
      <c r="B51" s="372"/>
      <c r="C51" s="679" t="s">
        <v>490</v>
      </c>
      <c r="D51" s="680"/>
      <c r="E51" s="228">
        <v>1</v>
      </c>
      <c r="F51" s="269">
        <v>164.5</v>
      </c>
      <c r="G51" s="213" t="s">
        <v>528</v>
      </c>
      <c r="H51" s="213" t="s">
        <v>548</v>
      </c>
      <c r="I51" s="213" t="s">
        <v>514</v>
      </c>
      <c r="J51" s="405" t="s">
        <v>294</v>
      </c>
      <c r="K51" s="681"/>
      <c r="L51" s="406"/>
      <c r="M51" s="213" t="s">
        <v>546</v>
      </c>
      <c r="N51" s="213" t="s">
        <v>523</v>
      </c>
      <c r="O51" s="271" t="s">
        <v>524</v>
      </c>
      <c r="P51" s="271"/>
      <c r="Q51" s="271" t="s">
        <v>524</v>
      </c>
      <c r="R51" s="221" t="s">
        <v>525</v>
      </c>
      <c r="S51" s="221" t="s">
        <v>525</v>
      </c>
      <c r="T51" s="221" t="s">
        <v>523</v>
      </c>
      <c r="U51" s="405" t="s">
        <v>523</v>
      </c>
      <c r="V51" s="681"/>
      <c r="W51" s="681"/>
      <c r="X51" s="406"/>
      <c r="Y51" s="213"/>
    </row>
    <row r="52" spans="2:25" ht="15.95" customHeight="1" x14ac:dyDescent="0.15">
      <c r="B52" s="372"/>
      <c r="C52" s="679" t="s">
        <v>490</v>
      </c>
      <c r="D52" s="680"/>
      <c r="E52" s="228">
        <v>2</v>
      </c>
      <c r="F52" s="269">
        <v>158.19999999999999</v>
      </c>
      <c r="G52" s="213" t="s">
        <v>541</v>
      </c>
      <c r="H52" s="213" t="s">
        <v>542</v>
      </c>
      <c r="I52" s="213"/>
      <c r="J52" s="405" t="s">
        <v>328</v>
      </c>
      <c r="K52" s="681"/>
      <c r="L52" s="406"/>
      <c r="M52" s="213" t="s">
        <v>543</v>
      </c>
      <c r="N52" s="213" t="s">
        <v>543</v>
      </c>
      <c r="O52" s="271" t="s">
        <v>531</v>
      </c>
      <c r="P52" s="271"/>
      <c r="Q52" s="271"/>
      <c r="R52" s="221" t="s">
        <v>525</v>
      </c>
      <c r="S52" s="221" t="s">
        <v>525</v>
      </c>
      <c r="T52" s="221" t="s">
        <v>523</v>
      </c>
      <c r="U52" s="405" t="s">
        <v>523</v>
      </c>
      <c r="V52" s="681"/>
      <c r="W52" s="681"/>
      <c r="X52" s="406"/>
      <c r="Y52" s="213"/>
    </row>
    <row r="53" spans="2:25" ht="15.95" customHeight="1" x14ac:dyDescent="0.15">
      <c r="B53" s="372"/>
      <c r="C53" s="679" t="s">
        <v>491</v>
      </c>
      <c r="D53" s="680"/>
      <c r="E53" s="228">
        <v>1</v>
      </c>
      <c r="F53" s="269">
        <v>175</v>
      </c>
      <c r="G53" s="213" t="s">
        <v>528</v>
      </c>
      <c r="H53" s="213" t="s">
        <v>529</v>
      </c>
      <c r="I53" s="213" t="s">
        <v>514</v>
      </c>
      <c r="J53" s="405" t="s">
        <v>328</v>
      </c>
      <c r="K53" s="681"/>
      <c r="L53" s="406"/>
      <c r="M53" s="213"/>
      <c r="N53" s="213" t="s">
        <v>523</v>
      </c>
      <c r="O53" s="271" t="s">
        <v>524</v>
      </c>
      <c r="P53" s="271"/>
      <c r="Q53" s="271" t="s">
        <v>524</v>
      </c>
      <c r="R53" s="221" t="s">
        <v>525</v>
      </c>
      <c r="S53" s="221" t="s">
        <v>525</v>
      </c>
      <c r="T53" s="221" t="s">
        <v>526</v>
      </c>
      <c r="U53" s="405" t="s">
        <v>535</v>
      </c>
      <c r="V53" s="681"/>
      <c r="W53" s="681"/>
      <c r="X53" s="406"/>
      <c r="Y53" s="213"/>
    </row>
    <row r="54" spans="2:25" ht="15.95" customHeight="1" x14ac:dyDescent="0.15">
      <c r="B54" s="372"/>
      <c r="C54" s="679" t="s">
        <v>491</v>
      </c>
      <c r="D54" s="680"/>
      <c r="E54" s="228">
        <v>2</v>
      </c>
      <c r="F54" s="269">
        <v>174.7</v>
      </c>
      <c r="G54" s="213" t="s">
        <v>541</v>
      </c>
      <c r="H54" s="213" t="s">
        <v>542</v>
      </c>
      <c r="I54" s="213"/>
      <c r="J54" s="405" t="s">
        <v>328</v>
      </c>
      <c r="K54" s="681"/>
      <c r="L54" s="406"/>
      <c r="M54" s="213" t="s">
        <v>530</v>
      </c>
      <c r="N54" s="213" t="s">
        <v>546</v>
      </c>
      <c r="O54" s="271" t="s">
        <v>531</v>
      </c>
      <c r="P54" s="271"/>
      <c r="Q54" s="271"/>
      <c r="R54" s="221" t="s">
        <v>525</v>
      </c>
      <c r="S54" s="221" t="s">
        <v>525</v>
      </c>
      <c r="T54" s="221" t="s">
        <v>523</v>
      </c>
      <c r="U54" s="392" t="s">
        <v>523</v>
      </c>
      <c r="V54" s="639"/>
      <c r="W54" s="639"/>
      <c r="X54" s="639"/>
      <c r="Y54" s="213"/>
    </row>
    <row r="55" spans="2:25" ht="15.95" customHeight="1" x14ac:dyDescent="0.15">
      <c r="B55" s="372"/>
      <c r="C55" s="679" t="s">
        <v>491</v>
      </c>
      <c r="D55" s="680"/>
      <c r="E55" s="228">
        <v>3</v>
      </c>
      <c r="F55" s="269">
        <v>174.7</v>
      </c>
      <c r="G55" s="213" t="s">
        <v>541</v>
      </c>
      <c r="H55" s="213" t="s">
        <v>542</v>
      </c>
      <c r="I55" s="213"/>
      <c r="J55" s="392" t="s">
        <v>328</v>
      </c>
      <c r="K55" s="392"/>
      <c r="L55" s="392"/>
      <c r="M55" s="213" t="s">
        <v>543</v>
      </c>
      <c r="N55" s="213" t="s">
        <v>543</v>
      </c>
      <c r="O55" s="271" t="s">
        <v>531</v>
      </c>
      <c r="P55" s="271"/>
      <c r="Q55" s="271"/>
      <c r="R55" s="221" t="s">
        <v>525</v>
      </c>
      <c r="S55" s="221" t="s">
        <v>525</v>
      </c>
      <c r="T55" s="221" t="s">
        <v>523</v>
      </c>
      <c r="U55" s="392" t="s">
        <v>523</v>
      </c>
      <c r="V55" s="639"/>
      <c r="W55" s="639"/>
      <c r="X55" s="639"/>
      <c r="Y55" s="213"/>
    </row>
    <row r="56" spans="2:25" ht="15.95" customHeight="1" x14ac:dyDescent="0.15">
      <c r="B56" s="372"/>
      <c r="C56" s="679" t="s">
        <v>491</v>
      </c>
      <c r="D56" s="680"/>
      <c r="E56" s="228">
        <v>4</v>
      </c>
      <c r="F56" s="269">
        <v>174.7</v>
      </c>
      <c r="G56" s="213" t="s">
        <v>541</v>
      </c>
      <c r="H56" s="213" t="s">
        <v>542</v>
      </c>
      <c r="I56" s="213"/>
      <c r="J56" s="392" t="s">
        <v>328</v>
      </c>
      <c r="K56" s="392"/>
      <c r="L56" s="392"/>
      <c r="M56" s="213" t="s">
        <v>546</v>
      </c>
      <c r="N56" s="213" t="s">
        <v>543</v>
      </c>
      <c r="O56" s="213" t="s">
        <v>531</v>
      </c>
      <c r="P56" s="213"/>
      <c r="Q56" s="213"/>
      <c r="R56" s="221" t="s">
        <v>525</v>
      </c>
      <c r="S56" s="221" t="s">
        <v>525</v>
      </c>
      <c r="T56" s="221" t="s">
        <v>523</v>
      </c>
      <c r="U56" s="392" t="s">
        <v>523</v>
      </c>
      <c r="V56" s="639"/>
      <c r="W56" s="639"/>
      <c r="X56" s="639"/>
      <c r="Y56" s="213"/>
    </row>
    <row r="57" spans="2:25" ht="15.95" customHeight="1" x14ac:dyDescent="0.15">
      <c r="B57" s="372"/>
      <c r="C57" s="679" t="s">
        <v>492</v>
      </c>
      <c r="D57" s="680"/>
      <c r="E57" s="228">
        <v>1</v>
      </c>
      <c r="F57" s="269">
        <v>182.95</v>
      </c>
      <c r="G57" s="213" t="s">
        <v>528</v>
      </c>
      <c r="H57" s="213" t="s">
        <v>534</v>
      </c>
      <c r="I57" s="213" t="s">
        <v>514</v>
      </c>
      <c r="J57" s="392" t="s">
        <v>294</v>
      </c>
      <c r="K57" s="392"/>
      <c r="L57" s="392"/>
      <c r="M57" s="213" t="s">
        <v>558</v>
      </c>
      <c r="N57" s="213" t="s">
        <v>523</v>
      </c>
      <c r="O57" s="213" t="s">
        <v>523</v>
      </c>
      <c r="P57" s="213"/>
      <c r="Q57" s="213" t="s">
        <v>531</v>
      </c>
      <c r="R57" s="221" t="s">
        <v>525</v>
      </c>
      <c r="S57" s="221" t="s">
        <v>532</v>
      </c>
      <c r="T57" s="221" t="s">
        <v>523</v>
      </c>
      <c r="U57" s="392" t="s">
        <v>523</v>
      </c>
      <c r="V57" s="639"/>
      <c r="W57" s="639"/>
      <c r="X57" s="639"/>
      <c r="Y57" s="213" t="s">
        <v>533</v>
      </c>
    </row>
    <row r="58" spans="2:25" ht="15.95" customHeight="1" x14ac:dyDescent="0.15">
      <c r="B58" s="372"/>
      <c r="C58" s="679" t="s">
        <v>493</v>
      </c>
      <c r="D58" s="680"/>
      <c r="E58" s="228">
        <v>1</v>
      </c>
      <c r="F58" s="269">
        <v>195.9</v>
      </c>
      <c r="G58" s="213" t="s">
        <v>528</v>
      </c>
      <c r="H58" s="213" t="s">
        <v>529</v>
      </c>
      <c r="I58" s="213" t="s">
        <v>514</v>
      </c>
      <c r="J58" s="392" t="s">
        <v>294</v>
      </c>
      <c r="K58" s="392"/>
      <c r="L58" s="392"/>
      <c r="M58" s="213" t="s">
        <v>559</v>
      </c>
      <c r="N58" s="213" t="s">
        <v>523</v>
      </c>
      <c r="O58" s="213" t="s">
        <v>524</v>
      </c>
      <c r="P58" s="213"/>
      <c r="Q58" s="213" t="s">
        <v>531</v>
      </c>
      <c r="R58" s="221" t="s">
        <v>525</v>
      </c>
      <c r="S58" s="221" t="s">
        <v>532</v>
      </c>
      <c r="T58" s="221" t="s">
        <v>523</v>
      </c>
      <c r="U58" s="392" t="s">
        <v>523</v>
      </c>
      <c r="V58" s="639"/>
      <c r="W58" s="639"/>
      <c r="X58" s="639"/>
      <c r="Y58" s="213" t="s">
        <v>533</v>
      </c>
    </row>
    <row r="59" spans="2:25" ht="15.95" customHeight="1" x14ac:dyDescent="0.15">
      <c r="B59" s="372"/>
      <c r="C59" s="679" t="s">
        <v>493</v>
      </c>
      <c r="D59" s="680"/>
      <c r="E59" s="228">
        <v>2</v>
      </c>
      <c r="F59" s="269">
        <v>197</v>
      </c>
      <c r="G59" s="213" t="s">
        <v>528</v>
      </c>
      <c r="H59" s="213" t="s">
        <v>537</v>
      </c>
      <c r="I59" s="213" t="s">
        <v>514</v>
      </c>
      <c r="J59" s="392" t="s">
        <v>294</v>
      </c>
      <c r="K59" s="392"/>
      <c r="L59" s="392"/>
      <c r="M59" s="213" t="s">
        <v>543</v>
      </c>
      <c r="N59" s="213" t="s">
        <v>523</v>
      </c>
      <c r="O59" s="213" t="s">
        <v>523</v>
      </c>
      <c r="P59" s="213"/>
      <c r="Q59" s="213" t="s">
        <v>554</v>
      </c>
      <c r="R59" s="221" t="s">
        <v>525</v>
      </c>
      <c r="S59" s="221" t="s">
        <v>555</v>
      </c>
      <c r="T59" s="221" t="s">
        <v>523</v>
      </c>
      <c r="U59" s="392" t="s">
        <v>523</v>
      </c>
      <c r="V59" s="639"/>
      <c r="W59" s="639"/>
      <c r="X59" s="639"/>
      <c r="Y59" s="213" t="s">
        <v>556</v>
      </c>
    </row>
    <row r="60" spans="2:25" ht="15.95" customHeight="1" x14ac:dyDescent="0.15">
      <c r="B60" s="372"/>
      <c r="C60" s="679" t="s">
        <v>495</v>
      </c>
      <c r="D60" s="680"/>
      <c r="E60" s="228">
        <v>1</v>
      </c>
      <c r="F60" s="269">
        <v>216.7</v>
      </c>
      <c r="G60" s="213" t="s">
        <v>528</v>
      </c>
      <c r="H60" s="213" t="s">
        <v>529</v>
      </c>
      <c r="I60" s="213" t="s">
        <v>514</v>
      </c>
      <c r="J60" s="392" t="s">
        <v>328</v>
      </c>
      <c r="K60" s="392"/>
      <c r="L60" s="392"/>
      <c r="M60" s="213"/>
      <c r="N60" s="213" t="s">
        <v>523</v>
      </c>
      <c r="O60" s="213" t="s">
        <v>524</v>
      </c>
      <c r="P60" s="213"/>
      <c r="Q60" s="213" t="s">
        <v>524</v>
      </c>
      <c r="R60" s="221" t="s">
        <v>525</v>
      </c>
      <c r="S60" s="221" t="s">
        <v>525</v>
      </c>
      <c r="T60" s="221" t="s">
        <v>526</v>
      </c>
      <c r="U60" s="392" t="s">
        <v>535</v>
      </c>
      <c r="V60" s="639"/>
      <c r="W60" s="639"/>
      <c r="X60" s="639"/>
      <c r="Y60" s="213"/>
    </row>
    <row r="61" spans="2:25" ht="15.95" customHeight="1" x14ac:dyDescent="0.15">
      <c r="B61" s="372"/>
      <c r="C61" s="679" t="s">
        <v>495</v>
      </c>
      <c r="D61" s="680"/>
      <c r="E61" s="228">
        <v>2</v>
      </c>
      <c r="F61" s="269">
        <v>209.5</v>
      </c>
      <c r="G61" s="213" t="s">
        <v>528</v>
      </c>
      <c r="H61" s="213" t="s">
        <v>560</v>
      </c>
      <c r="I61" s="213" t="s">
        <v>514</v>
      </c>
      <c r="J61" s="392" t="s">
        <v>294</v>
      </c>
      <c r="K61" s="392"/>
      <c r="L61" s="392"/>
      <c r="M61" s="213" t="s">
        <v>543</v>
      </c>
      <c r="N61" s="213" t="s">
        <v>523</v>
      </c>
      <c r="O61" s="213" t="s">
        <v>524</v>
      </c>
      <c r="P61" s="213"/>
      <c r="Q61" s="213" t="s">
        <v>524</v>
      </c>
      <c r="R61" s="221" t="s">
        <v>525</v>
      </c>
      <c r="S61" s="221" t="s">
        <v>525</v>
      </c>
      <c r="T61" s="221" t="s">
        <v>523</v>
      </c>
      <c r="U61" s="392" t="s">
        <v>523</v>
      </c>
      <c r="V61" s="639"/>
      <c r="W61" s="639"/>
      <c r="X61" s="639"/>
      <c r="Y61" s="213"/>
    </row>
    <row r="62" spans="2:25" ht="15.95" customHeight="1" x14ac:dyDescent="0.15">
      <c r="B62" s="372"/>
      <c r="C62" s="679" t="s">
        <v>496</v>
      </c>
      <c r="D62" s="680"/>
      <c r="E62" s="228">
        <v>1</v>
      </c>
      <c r="F62" s="269">
        <v>227</v>
      </c>
      <c r="G62" s="213" t="s">
        <v>528</v>
      </c>
      <c r="H62" s="213" t="s">
        <v>537</v>
      </c>
      <c r="I62" s="213" t="s">
        <v>514</v>
      </c>
      <c r="J62" s="392" t="s">
        <v>294</v>
      </c>
      <c r="K62" s="392"/>
      <c r="L62" s="392"/>
      <c r="M62" s="213" t="s">
        <v>561</v>
      </c>
      <c r="N62" s="213" t="s">
        <v>546</v>
      </c>
      <c r="O62" s="213" t="s">
        <v>531</v>
      </c>
      <c r="P62" s="213"/>
      <c r="Q62" s="213" t="s">
        <v>554</v>
      </c>
      <c r="R62" s="221" t="s">
        <v>525</v>
      </c>
      <c r="S62" s="221" t="s">
        <v>555</v>
      </c>
      <c r="T62" s="221" t="s">
        <v>539</v>
      </c>
      <c r="U62" s="392" t="s">
        <v>540</v>
      </c>
      <c r="V62" s="639"/>
      <c r="W62" s="639"/>
      <c r="X62" s="639"/>
      <c r="Y62" s="213" t="s">
        <v>556</v>
      </c>
    </row>
    <row r="63" spans="2:25" ht="15.95" customHeight="1" x14ac:dyDescent="0.15">
      <c r="B63" s="372"/>
      <c r="C63" s="679" t="s">
        <v>496</v>
      </c>
      <c r="D63" s="680"/>
      <c r="E63" s="228">
        <v>2</v>
      </c>
      <c r="F63" s="269">
        <v>227</v>
      </c>
      <c r="G63" s="213" t="s">
        <v>528</v>
      </c>
      <c r="H63" s="213" t="s">
        <v>548</v>
      </c>
      <c r="I63" s="213" t="s">
        <v>514</v>
      </c>
      <c r="J63" s="392" t="s">
        <v>294</v>
      </c>
      <c r="K63" s="392"/>
      <c r="L63" s="392"/>
      <c r="M63" s="213" t="s">
        <v>530</v>
      </c>
      <c r="N63" s="213" t="s">
        <v>523</v>
      </c>
      <c r="O63" s="213" t="s">
        <v>524</v>
      </c>
      <c r="P63" s="213"/>
      <c r="Q63" s="213" t="s">
        <v>524</v>
      </c>
      <c r="R63" s="221" t="s">
        <v>525</v>
      </c>
      <c r="S63" s="221" t="s">
        <v>525</v>
      </c>
      <c r="T63" s="221" t="s">
        <v>523</v>
      </c>
      <c r="U63" s="392" t="s">
        <v>523</v>
      </c>
      <c r="V63" s="639"/>
      <c r="W63" s="639"/>
      <c r="X63" s="639"/>
      <c r="Y63" s="213"/>
    </row>
    <row r="64" spans="2:25" ht="15.95" customHeight="1" x14ac:dyDescent="0.15">
      <c r="B64" s="372"/>
      <c r="C64" s="679" t="s">
        <v>496</v>
      </c>
      <c r="D64" s="680"/>
      <c r="E64" s="228">
        <v>3</v>
      </c>
      <c r="F64" s="269">
        <v>222.9</v>
      </c>
      <c r="G64" s="213" t="s">
        <v>528</v>
      </c>
      <c r="H64" s="213" t="s">
        <v>545</v>
      </c>
      <c r="I64" s="213" t="s">
        <v>322</v>
      </c>
      <c r="J64" s="392" t="s">
        <v>322</v>
      </c>
      <c r="K64" s="392"/>
      <c r="L64" s="392"/>
      <c r="M64" s="213" t="s">
        <v>547</v>
      </c>
      <c r="N64" s="213" t="s">
        <v>523</v>
      </c>
      <c r="O64" s="213" t="s">
        <v>531</v>
      </c>
      <c r="P64" s="213"/>
      <c r="Q64" s="213" t="s">
        <v>531</v>
      </c>
      <c r="R64" s="221" t="s">
        <v>525</v>
      </c>
      <c r="S64" s="221" t="s">
        <v>532</v>
      </c>
      <c r="T64" s="221" t="s">
        <v>539</v>
      </c>
      <c r="U64" s="392" t="s">
        <v>540</v>
      </c>
      <c r="V64" s="639"/>
      <c r="W64" s="639"/>
      <c r="X64" s="639"/>
      <c r="Y64" s="213" t="s">
        <v>533</v>
      </c>
    </row>
    <row r="65" spans="2:25" ht="15.95" customHeight="1" x14ac:dyDescent="0.15">
      <c r="B65" s="372"/>
      <c r="C65" s="679" t="s">
        <v>496</v>
      </c>
      <c r="D65" s="680"/>
      <c r="E65" s="228">
        <v>4</v>
      </c>
      <c r="F65" s="269">
        <v>223.1</v>
      </c>
      <c r="G65" s="213" t="s">
        <v>541</v>
      </c>
      <c r="H65" s="213" t="s">
        <v>542</v>
      </c>
      <c r="I65" s="213"/>
      <c r="J65" s="392" t="s">
        <v>328</v>
      </c>
      <c r="K65" s="392"/>
      <c r="L65" s="392"/>
      <c r="M65" s="213" t="s">
        <v>546</v>
      </c>
      <c r="N65" s="213" t="s">
        <v>543</v>
      </c>
      <c r="O65" s="213" t="s">
        <v>531</v>
      </c>
      <c r="P65" s="213"/>
      <c r="Q65" s="213"/>
      <c r="R65" s="221" t="s">
        <v>525</v>
      </c>
      <c r="S65" s="221" t="s">
        <v>525</v>
      </c>
      <c r="T65" s="221" t="s">
        <v>523</v>
      </c>
      <c r="U65" s="392" t="s">
        <v>523</v>
      </c>
      <c r="V65" s="639"/>
      <c r="W65" s="639"/>
      <c r="X65" s="639"/>
      <c r="Y65" s="213"/>
    </row>
    <row r="66" spans="2:25" ht="15.95" customHeight="1" x14ac:dyDescent="0.15">
      <c r="B66" s="372"/>
      <c r="C66" s="679" t="s">
        <v>496</v>
      </c>
      <c r="D66" s="680"/>
      <c r="E66" s="228">
        <v>5</v>
      </c>
      <c r="F66" s="269">
        <v>223.1</v>
      </c>
      <c r="G66" s="213" t="s">
        <v>541</v>
      </c>
      <c r="H66" s="213" t="s">
        <v>542</v>
      </c>
      <c r="I66" s="213"/>
      <c r="J66" s="392" t="s">
        <v>328</v>
      </c>
      <c r="K66" s="392"/>
      <c r="L66" s="392"/>
      <c r="M66" s="213" t="s">
        <v>543</v>
      </c>
      <c r="N66" s="213" t="s">
        <v>543</v>
      </c>
      <c r="O66" s="213" t="s">
        <v>531</v>
      </c>
      <c r="P66" s="213"/>
      <c r="Q66" s="213"/>
      <c r="R66" s="221" t="s">
        <v>525</v>
      </c>
      <c r="S66" s="221" t="s">
        <v>525</v>
      </c>
      <c r="T66" s="221" t="s">
        <v>523</v>
      </c>
      <c r="U66" s="392" t="s">
        <v>523</v>
      </c>
      <c r="V66" s="639"/>
      <c r="W66" s="639"/>
      <c r="X66" s="639"/>
      <c r="Y66" s="213"/>
    </row>
    <row r="67" spans="2:25" ht="15.95" customHeight="1" x14ac:dyDescent="0.15">
      <c r="B67" s="372"/>
      <c r="C67" s="679" t="s">
        <v>497</v>
      </c>
      <c r="D67" s="680"/>
      <c r="E67" s="228">
        <v>1</v>
      </c>
      <c r="F67" s="269">
        <v>237.1</v>
      </c>
      <c r="G67" s="213" t="s">
        <v>528</v>
      </c>
      <c r="H67" s="213" t="s">
        <v>529</v>
      </c>
      <c r="I67" s="213" t="s">
        <v>514</v>
      </c>
      <c r="J67" s="392" t="s">
        <v>328</v>
      </c>
      <c r="K67" s="392"/>
      <c r="L67" s="392"/>
      <c r="M67" s="213"/>
      <c r="N67" s="213" t="s">
        <v>523</v>
      </c>
      <c r="O67" s="213" t="s">
        <v>524</v>
      </c>
      <c r="P67" s="213"/>
      <c r="Q67" s="213" t="s">
        <v>524</v>
      </c>
      <c r="R67" s="221" t="s">
        <v>525</v>
      </c>
      <c r="S67" s="221" t="s">
        <v>525</v>
      </c>
      <c r="T67" s="221" t="s">
        <v>526</v>
      </c>
      <c r="U67" s="392" t="s">
        <v>535</v>
      </c>
      <c r="V67" s="639"/>
      <c r="W67" s="639"/>
      <c r="X67" s="639"/>
      <c r="Y67" s="213"/>
    </row>
    <row r="68" spans="2:25" ht="15.95" customHeight="1" x14ac:dyDescent="0.15">
      <c r="B68" s="372"/>
      <c r="C68" s="679" t="s">
        <v>497</v>
      </c>
      <c r="D68" s="680"/>
      <c r="E68" s="228">
        <v>2</v>
      </c>
      <c r="F68" s="269">
        <v>231.1</v>
      </c>
      <c r="G68" s="213" t="s">
        <v>541</v>
      </c>
      <c r="H68" s="213" t="s">
        <v>542</v>
      </c>
      <c r="I68" s="213"/>
      <c r="J68" s="392" t="s">
        <v>328</v>
      </c>
      <c r="K68" s="392"/>
      <c r="L68" s="392"/>
      <c r="M68" s="213" t="s">
        <v>543</v>
      </c>
      <c r="N68" s="213" t="s">
        <v>543</v>
      </c>
      <c r="O68" s="213" t="s">
        <v>531</v>
      </c>
      <c r="P68" s="213"/>
      <c r="Q68" s="213"/>
      <c r="R68" s="221" t="s">
        <v>525</v>
      </c>
      <c r="S68" s="221" t="s">
        <v>525</v>
      </c>
      <c r="T68" s="221" t="s">
        <v>523</v>
      </c>
      <c r="U68" s="392" t="s">
        <v>523</v>
      </c>
      <c r="V68" s="639"/>
      <c r="W68" s="639"/>
      <c r="X68" s="639"/>
      <c r="Y68" s="213"/>
    </row>
    <row r="69" spans="2:25" ht="15.95" customHeight="1" x14ac:dyDescent="0.15">
      <c r="B69" s="372"/>
      <c r="C69" s="679" t="s">
        <v>498</v>
      </c>
      <c r="D69" s="680"/>
      <c r="E69" s="228">
        <v>1</v>
      </c>
      <c r="F69" s="269">
        <v>247.8</v>
      </c>
      <c r="G69" s="213" t="s">
        <v>429</v>
      </c>
      <c r="H69" s="213" t="s">
        <v>522</v>
      </c>
      <c r="I69" s="213" t="s">
        <v>514</v>
      </c>
      <c r="J69" s="392" t="s">
        <v>328</v>
      </c>
      <c r="K69" s="392"/>
      <c r="L69" s="392"/>
      <c r="M69" s="213"/>
      <c r="N69" s="213" t="s">
        <v>523</v>
      </c>
      <c r="O69" s="213" t="s">
        <v>524</v>
      </c>
      <c r="P69" s="213"/>
      <c r="Q69" s="213" t="s">
        <v>524</v>
      </c>
      <c r="R69" s="221" t="s">
        <v>525</v>
      </c>
      <c r="S69" s="221" t="s">
        <v>525</v>
      </c>
      <c r="T69" s="221" t="s">
        <v>526</v>
      </c>
      <c r="U69" s="392" t="s">
        <v>527</v>
      </c>
      <c r="V69" s="639"/>
      <c r="W69" s="639"/>
      <c r="X69" s="639"/>
      <c r="Y69" s="213"/>
    </row>
    <row r="70" spans="2:25" ht="15.95" customHeight="1" x14ac:dyDescent="0.15">
      <c r="B70" s="372"/>
      <c r="C70" s="679" t="s">
        <v>498</v>
      </c>
      <c r="D70" s="680"/>
      <c r="E70" s="228">
        <v>2</v>
      </c>
      <c r="F70" s="269">
        <v>247.8</v>
      </c>
      <c r="G70" s="213" t="s">
        <v>429</v>
      </c>
      <c r="H70" s="213" t="s">
        <v>522</v>
      </c>
      <c r="I70" s="213" t="s">
        <v>514</v>
      </c>
      <c r="J70" s="392" t="s">
        <v>294</v>
      </c>
      <c r="K70" s="392"/>
      <c r="L70" s="392"/>
      <c r="M70" s="213" t="s">
        <v>562</v>
      </c>
      <c r="N70" s="213" t="s">
        <v>523</v>
      </c>
      <c r="O70" s="213" t="s">
        <v>523</v>
      </c>
      <c r="P70" s="213"/>
      <c r="Q70" s="213" t="s">
        <v>554</v>
      </c>
      <c r="R70" s="221" t="s">
        <v>525</v>
      </c>
      <c r="S70" s="221" t="s">
        <v>555</v>
      </c>
      <c r="T70" s="221" t="s">
        <v>523</v>
      </c>
      <c r="U70" s="392" t="s">
        <v>523</v>
      </c>
      <c r="V70" s="639"/>
      <c r="W70" s="639"/>
      <c r="X70" s="639"/>
      <c r="Y70" s="213" t="s">
        <v>556</v>
      </c>
    </row>
    <row r="71" spans="2:25" ht="15.95" customHeight="1" x14ac:dyDescent="0.15">
      <c r="B71" s="372"/>
      <c r="C71" s="679" t="s">
        <v>498</v>
      </c>
      <c r="D71" s="680"/>
      <c r="E71" s="228">
        <v>3</v>
      </c>
      <c r="F71" s="269">
        <v>247.27</v>
      </c>
      <c r="G71" s="213" t="s">
        <v>528</v>
      </c>
      <c r="H71" s="213" t="s">
        <v>560</v>
      </c>
      <c r="I71" s="213" t="s">
        <v>514</v>
      </c>
      <c r="J71" s="392" t="s">
        <v>294</v>
      </c>
      <c r="K71" s="392"/>
      <c r="L71" s="392"/>
      <c r="M71" s="213" t="s">
        <v>563</v>
      </c>
      <c r="N71" s="213" t="s">
        <v>523</v>
      </c>
      <c r="O71" s="213" t="s">
        <v>523</v>
      </c>
      <c r="P71" s="213"/>
      <c r="Q71" s="213" t="s">
        <v>554</v>
      </c>
      <c r="R71" s="221" t="s">
        <v>525</v>
      </c>
      <c r="S71" s="221" t="s">
        <v>555</v>
      </c>
      <c r="T71" s="221" t="s">
        <v>523</v>
      </c>
      <c r="U71" s="392" t="s">
        <v>523</v>
      </c>
      <c r="V71" s="639"/>
      <c r="W71" s="639"/>
      <c r="X71" s="639"/>
      <c r="Y71" s="213" t="s">
        <v>556</v>
      </c>
    </row>
    <row r="72" spans="2:25" ht="15.95" customHeight="1" x14ac:dyDescent="0.15">
      <c r="B72" s="372"/>
      <c r="C72" s="679"/>
      <c r="D72" s="680"/>
      <c r="E72" s="228"/>
      <c r="F72" s="269"/>
      <c r="G72" s="213"/>
      <c r="H72" s="213"/>
      <c r="I72" s="213"/>
      <c r="J72" s="392"/>
      <c r="K72" s="392"/>
      <c r="L72" s="392"/>
      <c r="M72" s="213"/>
      <c r="N72" s="213"/>
      <c r="O72" s="213"/>
      <c r="P72" s="213"/>
      <c r="Q72" s="213"/>
      <c r="R72" s="221"/>
      <c r="S72" s="221"/>
      <c r="T72" s="221"/>
      <c r="U72" s="392"/>
      <c r="V72" s="639"/>
      <c r="W72" s="639"/>
      <c r="X72" s="639"/>
      <c r="Y72" s="213"/>
    </row>
    <row r="73" spans="2:25" ht="15.95" customHeight="1" x14ac:dyDescent="0.15">
      <c r="B73" s="372"/>
      <c r="C73" s="679"/>
      <c r="D73" s="680"/>
      <c r="E73" s="228"/>
      <c r="F73" s="269"/>
      <c r="G73" s="213"/>
      <c r="H73" s="213"/>
      <c r="I73" s="213"/>
      <c r="J73" s="392"/>
      <c r="K73" s="392"/>
      <c r="L73" s="392"/>
      <c r="M73" s="213"/>
      <c r="N73" s="213"/>
      <c r="O73" s="213"/>
      <c r="P73" s="213"/>
      <c r="Q73" s="213"/>
      <c r="R73" s="221"/>
      <c r="S73" s="221"/>
      <c r="T73" s="221"/>
      <c r="U73" s="392"/>
      <c r="V73" s="639"/>
      <c r="W73" s="639"/>
      <c r="X73" s="639"/>
      <c r="Y73" s="213"/>
    </row>
    <row r="74" spans="2:25" ht="15.95" customHeight="1" x14ac:dyDescent="0.15">
      <c r="B74" s="372"/>
      <c r="C74" s="679"/>
      <c r="D74" s="680"/>
      <c r="E74" s="228"/>
      <c r="F74" s="269"/>
      <c r="G74" s="213"/>
      <c r="H74" s="213"/>
      <c r="I74" s="213"/>
      <c r="J74" s="392"/>
      <c r="K74" s="392"/>
      <c r="L74" s="392"/>
      <c r="M74" s="213"/>
      <c r="N74" s="213"/>
      <c r="O74" s="213"/>
      <c r="P74" s="213"/>
      <c r="Q74" s="213"/>
      <c r="R74" s="221"/>
      <c r="S74" s="221"/>
      <c r="T74" s="221"/>
      <c r="U74" s="392"/>
      <c r="V74" s="639"/>
      <c r="W74" s="639"/>
      <c r="X74" s="639"/>
      <c r="Y74" s="213"/>
    </row>
    <row r="75" spans="2:25" ht="15.95" customHeight="1" x14ac:dyDescent="0.15">
      <c r="B75" s="372"/>
      <c r="C75" s="679"/>
      <c r="D75" s="680"/>
      <c r="E75" s="228"/>
      <c r="F75" s="269"/>
      <c r="G75" s="213"/>
      <c r="H75" s="213"/>
      <c r="I75" s="213"/>
      <c r="J75" s="392"/>
      <c r="K75" s="392"/>
      <c r="L75" s="392"/>
      <c r="M75" s="213"/>
      <c r="N75" s="213"/>
      <c r="O75" s="213"/>
      <c r="P75" s="213"/>
      <c r="Q75" s="213"/>
      <c r="R75" s="221"/>
      <c r="S75" s="221"/>
      <c r="T75" s="221"/>
      <c r="U75" s="392"/>
      <c r="V75" s="639"/>
      <c r="W75" s="639"/>
      <c r="X75" s="639"/>
      <c r="Y75" s="213"/>
    </row>
    <row r="76" spans="2:25" ht="15.95" customHeight="1" x14ac:dyDescent="0.15">
      <c r="B76" s="373"/>
      <c r="C76" s="679"/>
      <c r="D76" s="680"/>
      <c r="E76" s="228"/>
      <c r="F76" s="269"/>
      <c r="G76" s="213"/>
      <c r="H76" s="213"/>
      <c r="I76" s="213"/>
      <c r="J76" s="392"/>
      <c r="K76" s="392"/>
      <c r="L76" s="392"/>
      <c r="M76" s="213"/>
      <c r="N76" s="213"/>
      <c r="O76" s="213"/>
      <c r="P76" s="213"/>
      <c r="Q76" s="213"/>
      <c r="R76" s="221"/>
      <c r="S76" s="221"/>
      <c r="T76" s="221"/>
      <c r="U76" s="392"/>
      <c r="V76" s="639"/>
      <c r="W76" s="639"/>
      <c r="X76" s="639"/>
      <c r="Y76" s="213"/>
    </row>
    <row r="77" spans="2:25" ht="15.95" customHeight="1" x14ac:dyDescent="0.15">
      <c r="B77" s="26"/>
      <c r="C77" s="1" t="s">
        <v>142</v>
      </c>
      <c r="D77" s="7"/>
      <c r="F77" s="7"/>
      <c r="G77" s="24"/>
      <c r="H77" s="24"/>
      <c r="I77" s="24"/>
      <c r="J77" s="24"/>
      <c r="K77" s="24"/>
      <c r="L77" s="24"/>
      <c r="M77" s="24"/>
      <c r="N77" s="24"/>
      <c r="O77" s="24"/>
      <c r="P77" s="25"/>
      <c r="Q77" s="36"/>
      <c r="R77" s="7"/>
      <c r="S77" s="7"/>
      <c r="T77" s="24"/>
      <c r="U77" s="37"/>
      <c r="V77" s="37"/>
      <c r="W77" s="37"/>
      <c r="X77" s="37"/>
      <c r="Y77" s="7"/>
    </row>
    <row r="78" spans="2:25" ht="15.95" customHeight="1" x14ac:dyDescent="0.15">
      <c r="B78" s="26"/>
      <c r="C78" s="30" t="s">
        <v>143</v>
      </c>
      <c r="D78" s="7"/>
      <c r="F78" s="7"/>
      <c r="G78" s="24"/>
      <c r="H78" s="24"/>
      <c r="I78" s="24"/>
      <c r="J78" s="24"/>
      <c r="K78" s="24"/>
      <c r="L78" s="24"/>
      <c r="M78" s="24"/>
      <c r="N78" s="24"/>
      <c r="O78" s="24"/>
      <c r="P78" s="25"/>
      <c r="Q78" s="36"/>
      <c r="R78" s="7"/>
      <c r="S78" s="7"/>
      <c r="T78" s="24"/>
      <c r="U78" s="37"/>
      <c r="V78" s="37"/>
      <c r="W78" s="37"/>
      <c r="X78" s="37"/>
      <c r="Y78" s="7"/>
    </row>
    <row r="79" spans="2:25" ht="15.95" customHeight="1" x14ac:dyDescent="0.15">
      <c r="B79" s="27"/>
      <c r="C79" s="3" t="s">
        <v>144</v>
      </c>
      <c r="D79" s="3"/>
      <c r="E79" s="3"/>
      <c r="F79" s="3"/>
      <c r="G79" s="3"/>
      <c r="H79" s="3"/>
      <c r="I79" s="3"/>
      <c r="J79" s="3"/>
      <c r="K79" s="3"/>
      <c r="L79" s="3"/>
      <c r="M79" s="3"/>
      <c r="N79" s="3"/>
      <c r="O79" s="3"/>
      <c r="P79" s="3"/>
      <c r="Q79" s="3"/>
      <c r="R79" s="3"/>
      <c r="S79" s="3"/>
      <c r="T79" s="3"/>
      <c r="U79" s="3"/>
      <c r="V79" s="3"/>
      <c r="W79" s="3"/>
      <c r="X79" s="3"/>
    </row>
    <row r="80" spans="2:25" ht="15.95" customHeight="1" x14ac:dyDescent="0.15">
      <c r="B80" s="3"/>
      <c r="C80" s="3" t="s">
        <v>145</v>
      </c>
      <c r="D80" s="3"/>
      <c r="E80" s="3"/>
      <c r="F80" s="3"/>
      <c r="G80" s="3"/>
      <c r="H80" s="3"/>
      <c r="I80" s="3"/>
      <c r="J80" s="3"/>
      <c r="K80" s="3"/>
      <c r="L80" s="3"/>
      <c r="M80" s="3"/>
      <c r="N80" s="3"/>
      <c r="O80" s="3"/>
      <c r="P80" s="3"/>
      <c r="Q80" s="3"/>
      <c r="R80" s="3"/>
      <c r="S80" s="3"/>
      <c r="T80" s="3"/>
      <c r="U80" s="3"/>
      <c r="V80" s="3"/>
      <c r="W80" s="3"/>
      <c r="X80" s="3"/>
    </row>
    <row r="81" spans="2:24" ht="15.95" customHeight="1" x14ac:dyDescent="0.15">
      <c r="B81" s="3"/>
      <c r="C81" s="3" t="s">
        <v>146</v>
      </c>
      <c r="D81" s="3"/>
      <c r="E81" s="3"/>
      <c r="F81" s="3"/>
      <c r="G81" s="3"/>
      <c r="H81" s="3"/>
      <c r="I81" s="3"/>
      <c r="J81" s="3"/>
      <c r="K81" s="3"/>
      <c r="L81" s="3"/>
      <c r="M81" s="3"/>
      <c r="N81" s="3"/>
      <c r="O81" s="3"/>
      <c r="P81" s="3"/>
      <c r="Q81" s="3"/>
      <c r="R81" s="3"/>
      <c r="S81" s="3"/>
      <c r="T81" s="3"/>
      <c r="U81" s="3"/>
      <c r="V81" s="3"/>
      <c r="W81" s="3"/>
      <c r="X81" s="3"/>
    </row>
    <row r="82" spans="2:24" ht="15.95" customHeight="1" x14ac:dyDescent="0.15">
      <c r="C82" s="4" t="s">
        <v>106</v>
      </c>
    </row>
  </sheetData>
  <dataConsolidate/>
  <mergeCells count="240">
    <mergeCell ref="C40:D40"/>
    <mergeCell ref="J40:L40"/>
    <mergeCell ref="U40:X40"/>
    <mergeCell ref="C41:D41"/>
    <mergeCell ref="J41:L41"/>
    <mergeCell ref="U41:X41"/>
    <mergeCell ref="C42:D42"/>
    <mergeCell ref="J42:L42"/>
    <mergeCell ref="U42:X42"/>
    <mergeCell ref="C37:D37"/>
    <mergeCell ref="J37:L37"/>
    <mergeCell ref="U37:X37"/>
    <mergeCell ref="C38:D38"/>
    <mergeCell ref="J38:L38"/>
    <mergeCell ref="U38:X38"/>
    <mergeCell ref="C39:D39"/>
    <mergeCell ref="J39:L39"/>
    <mergeCell ref="U39:X39"/>
    <mergeCell ref="C34:D34"/>
    <mergeCell ref="J34:L34"/>
    <mergeCell ref="U34:X34"/>
    <mergeCell ref="C35:D35"/>
    <mergeCell ref="J35:L35"/>
    <mergeCell ref="U35:X35"/>
    <mergeCell ref="C36:D36"/>
    <mergeCell ref="J36:L36"/>
    <mergeCell ref="U36:X36"/>
    <mergeCell ref="C31:D31"/>
    <mergeCell ref="J31:L31"/>
    <mergeCell ref="U31:X31"/>
    <mergeCell ref="C32:D32"/>
    <mergeCell ref="J32:L32"/>
    <mergeCell ref="U32:X32"/>
    <mergeCell ref="C33:D33"/>
    <mergeCell ref="J33:L33"/>
    <mergeCell ref="U33:X33"/>
    <mergeCell ref="C28:D28"/>
    <mergeCell ref="J28:L28"/>
    <mergeCell ref="U28:X28"/>
    <mergeCell ref="C29:D29"/>
    <mergeCell ref="J29:L29"/>
    <mergeCell ref="U29:X29"/>
    <mergeCell ref="C30:D30"/>
    <mergeCell ref="J30:L30"/>
    <mergeCell ref="U30:X30"/>
    <mergeCell ref="C25:D25"/>
    <mergeCell ref="J25:L25"/>
    <mergeCell ref="U25:X25"/>
    <mergeCell ref="C26:D26"/>
    <mergeCell ref="J26:L26"/>
    <mergeCell ref="U26:X26"/>
    <mergeCell ref="C27:D27"/>
    <mergeCell ref="J27:L27"/>
    <mergeCell ref="U27:X27"/>
    <mergeCell ref="C22:D22"/>
    <mergeCell ref="J22:L22"/>
    <mergeCell ref="U22:X22"/>
    <mergeCell ref="C23:D23"/>
    <mergeCell ref="J23:L23"/>
    <mergeCell ref="U23:X23"/>
    <mergeCell ref="C24:D24"/>
    <mergeCell ref="J24:L24"/>
    <mergeCell ref="U24:X24"/>
    <mergeCell ref="C19:D19"/>
    <mergeCell ref="J19:L19"/>
    <mergeCell ref="U19:X19"/>
    <mergeCell ref="C20:D20"/>
    <mergeCell ref="J20:L20"/>
    <mergeCell ref="U20:X20"/>
    <mergeCell ref="C21:D21"/>
    <mergeCell ref="J21:L21"/>
    <mergeCell ref="U21:X21"/>
    <mergeCell ref="C15:D15"/>
    <mergeCell ref="J15:L15"/>
    <mergeCell ref="C16:D16"/>
    <mergeCell ref="J16:L16"/>
    <mergeCell ref="U16:X16"/>
    <mergeCell ref="C17:D17"/>
    <mergeCell ref="J17:L17"/>
    <mergeCell ref="U17:X17"/>
    <mergeCell ref="C18:D18"/>
    <mergeCell ref="J18:L18"/>
    <mergeCell ref="U18:X18"/>
    <mergeCell ref="C75:D75"/>
    <mergeCell ref="J75:L75"/>
    <mergeCell ref="U75:X75"/>
    <mergeCell ref="C76:D76"/>
    <mergeCell ref="J76:L76"/>
    <mergeCell ref="U76:X76"/>
    <mergeCell ref="B9:B42"/>
    <mergeCell ref="C9:D9"/>
    <mergeCell ref="J9:L9"/>
    <mergeCell ref="U9:X9"/>
    <mergeCell ref="C10:D10"/>
    <mergeCell ref="J10:L10"/>
    <mergeCell ref="U10:X10"/>
    <mergeCell ref="C11:D11"/>
    <mergeCell ref="J11:L11"/>
    <mergeCell ref="U11:X11"/>
    <mergeCell ref="C12:D12"/>
    <mergeCell ref="J12:L12"/>
    <mergeCell ref="U12:X12"/>
    <mergeCell ref="C13:D13"/>
    <mergeCell ref="J13:L13"/>
    <mergeCell ref="U13:X13"/>
    <mergeCell ref="C14:D14"/>
    <mergeCell ref="J14:L14"/>
    <mergeCell ref="C72:D72"/>
    <mergeCell ref="J72:L72"/>
    <mergeCell ref="U72:X72"/>
    <mergeCell ref="C73:D73"/>
    <mergeCell ref="J73:L73"/>
    <mergeCell ref="U73:X73"/>
    <mergeCell ref="C74:D74"/>
    <mergeCell ref="J74:L74"/>
    <mergeCell ref="U74:X74"/>
    <mergeCell ref="C69:D69"/>
    <mergeCell ref="J69:L69"/>
    <mergeCell ref="U69:X69"/>
    <mergeCell ref="C70:D70"/>
    <mergeCell ref="J70:L70"/>
    <mergeCell ref="U70:X70"/>
    <mergeCell ref="C71:D71"/>
    <mergeCell ref="J71:L71"/>
    <mergeCell ref="U71:X71"/>
    <mergeCell ref="C66:D66"/>
    <mergeCell ref="J66:L66"/>
    <mergeCell ref="U66:X66"/>
    <mergeCell ref="C67:D67"/>
    <mergeCell ref="J67:L67"/>
    <mergeCell ref="U67:X67"/>
    <mergeCell ref="C68:D68"/>
    <mergeCell ref="J68:L68"/>
    <mergeCell ref="U68:X68"/>
    <mergeCell ref="C63:D63"/>
    <mergeCell ref="J63:L63"/>
    <mergeCell ref="U63:X63"/>
    <mergeCell ref="C64:D64"/>
    <mergeCell ref="J64:L64"/>
    <mergeCell ref="U64:X64"/>
    <mergeCell ref="C65:D65"/>
    <mergeCell ref="J65:L65"/>
    <mergeCell ref="U65:X65"/>
    <mergeCell ref="C60:D60"/>
    <mergeCell ref="J60:L60"/>
    <mergeCell ref="U60:X60"/>
    <mergeCell ref="C61:D61"/>
    <mergeCell ref="J61:L61"/>
    <mergeCell ref="U61:X61"/>
    <mergeCell ref="C62:D62"/>
    <mergeCell ref="J62:L62"/>
    <mergeCell ref="U62:X62"/>
    <mergeCell ref="C57:D57"/>
    <mergeCell ref="J57:L57"/>
    <mergeCell ref="U57:X57"/>
    <mergeCell ref="C58:D58"/>
    <mergeCell ref="J58:L58"/>
    <mergeCell ref="U58:X58"/>
    <mergeCell ref="C59:D59"/>
    <mergeCell ref="J59:L59"/>
    <mergeCell ref="U59:X59"/>
    <mergeCell ref="C54:D54"/>
    <mergeCell ref="J54:L54"/>
    <mergeCell ref="U54:X54"/>
    <mergeCell ref="C55:D55"/>
    <mergeCell ref="J55:L55"/>
    <mergeCell ref="U55:X55"/>
    <mergeCell ref="C56:D56"/>
    <mergeCell ref="J56:L56"/>
    <mergeCell ref="U56:X56"/>
    <mergeCell ref="C51:D51"/>
    <mergeCell ref="J51:L51"/>
    <mergeCell ref="U51:X51"/>
    <mergeCell ref="C52:D52"/>
    <mergeCell ref="J52:L52"/>
    <mergeCell ref="U52:X52"/>
    <mergeCell ref="C53:D53"/>
    <mergeCell ref="J53:L53"/>
    <mergeCell ref="U53:X53"/>
    <mergeCell ref="B43:B76"/>
    <mergeCell ref="C43:D43"/>
    <mergeCell ref="J43:L43"/>
    <mergeCell ref="U43:X43"/>
    <mergeCell ref="C44:D44"/>
    <mergeCell ref="J44:L44"/>
    <mergeCell ref="U44:X44"/>
    <mergeCell ref="C45:D45"/>
    <mergeCell ref="J45:L45"/>
    <mergeCell ref="U45:X45"/>
    <mergeCell ref="C46:D46"/>
    <mergeCell ref="J46:L46"/>
    <mergeCell ref="U46:X46"/>
    <mergeCell ref="C47:D47"/>
    <mergeCell ref="J47:L47"/>
    <mergeCell ref="U47:X47"/>
    <mergeCell ref="C48:D48"/>
    <mergeCell ref="J48:L48"/>
    <mergeCell ref="C49:D49"/>
    <mergeCell ref="J49:L49"/>
    <mergeCell ref="U49:X49"/>
    <mergeCell ref="C50:D50"/>
    <mergeCell ref="J50:L50"/>
    <mergeCell ref="U50:X50"/>
    <mergeCell ref="G5:H6"/>
    <mergeCell ref="I5:N6"/>
    <mergeCell ref="T5:X6"/>
    <mergeCell ref="P5:S6"/>
    <mergeCell ref="U14:X14"/>
    <mergeCell ref="B2:X2"/>
    <mergeCell ref="F3:H3"/>
    <mergeCell ref="B3:E3"/>
    <mergeCell ref="B4:E4"/>
    <mergeCell ref="K3:N3"/>
    <mergeCell ref="E5:E8"/>
    <mergeCell ref="C5:D8"/>
    <mergeCell ref="F5:F8"/>
    <mergeCell ref="K4:N4"/>
    <mergeCell ref="I3:J3"/>
    <mergeCell ref="I4:J4"/>
    <mergeCell ref="F4:H4"/>
    <mergeCell ref="O7:O8"/>
    <mergeCell ref="R7:R8"/>
    <mergeCell ref="P7:Q7"/>
    <mergeCell ref="O3:O4"/>
    <mergeCell ref="G7:G8"/>
    <mergeCell ref="H7:H8"/>
    <mergeCell ref="J7:L8"/>
    <mergeCell ref="U48:X48"/>
    <mergeCell ref="U15:X15"/>
    <mergeCell ref="I7:I8"/>
    <mergeCell ref="M7:M8"/>
    <mergeCell ref="N7:N8"/>
    <mergeCell ref="Y5:Y8"/>
    <mergeCell ref="T3:W4"/>
    <mergeCell ref="X3:Y4"/>
    <mergeCell ref="P3:S3"/>
    <mergeCell ref="P4:S4"/>
    <mergeCell ref="S7:S8"/>
    <mergeCell ref="T7:T8"/>
    <mergeCell ref="U7:X8"/>
  </mergeCells>
  <phoneticPr fontId="12"/>
  <dataValidations count="3">
    <dataValidation allowBlank="1" showInputMessage="1" showErrorMessage="1" prompt="前回の定期点検年月日を入力" sqref="O6" xr:uid="{1D395509-0137-49D3-AFC1-023B20EF71EE}"/>
    <dataValidation allowBlank="1" showInputMessage="1" showErrorMessage="1" prompt="覆工スパン毎に連番を記入。_x000a_数値で入力する。" sqref="E9:E76" xr:uid="{BCD82D75-7463-4E10-BEB1-7AF8A1394E47}"/>
    <dataValidation type="list" errorStyle="warning" allowBlank="1" showInputMessage="1" showErrorMessage="1" error="選択出来ません" sqref="H9:H76" xr:uid="{1A70FD77-555F-4FFE-ACD4-79AFC5B4C600}">
      <formula1>INDIRECT(G9)</formula1>
    </dataValidation>
  </dataValidations>
  <printOptions horizontalCentered="1" verticalCentered="1"/>
  <pageMargins left="0.23622047244094491" right="0.23622047244094491" top="0.74803149606299213" bottom="0.74803149606299213" header="0.31496062992125984" footer="0.31496062992125984"/>
  <pageSetup paperSize="9" scale="77" fitToHeight="0" orientation="landscape" copies="2" r:id="rId1"/>
  <headerFooter alignWithMargins="0"/>
  <rowBreaks count="1" manualBreakCount="1">
    <brk id="42" min="1" max="24" man="1"/>
  </rowBreaks>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0600-000004000000}">
          <x14:formula1>
            <xm:f>'(参考)リスト'!$D$16:$D$18</xm:f>
          </x14:formula1>
          <xm:sqref>I9:I76</xm:sqref>
        </x14:dataValidation>
        <x14:dataValidation type="list" allowBlank="1" showInputMessage="1" showErrorMessage="1" xr:uid="{00000000-0002-0000-0600-000006000000}">
          <x14:formula1>
            <xm:f>'(参考)リスト'!$J$16:$J$18</xm:f>
          </x14:formula1>
          <xm:sqref>T9:T76</xm:sqref>
        </x14:dataValidation>
        <x14:dataValidation type="list" allowBlank="1" showInputMessage="1" showErrorMessage="1" xr:uid="{00000000-0002-0000-0600-000007000000}">
          <x14:formula1>
            <xm:f>'(参考)リスト'!$H$16:$H$17</xm:f>
          </x14:formula1>
          <xm:sqref>R9:R76</xm:sqref>
        </x14:dataValidation>
        <x14:dataValidation type="list" allowBlank="1" showInputMessage="1" showErrorMessage="1" xr:uid="{00000000-0002-0000-0600-000008000000}">
          <x14:formula1>
            <xm:f>'(参考)リスト'!$I$16:$I$18</xm:f>
          </x14:formula1>
          <xm:sqref>S9:S76</xm:sqref>
        </x14:dataValidation>
        <x14:dataValidation type="list" allowBlank="1" showInputMessage="1" showErrorMessage="1" xr:uid="{00000000-0002-0000-0600-00000C000000}">
          <x14:formula1>
            <xm:f>'(参考)リスト'!$F$16:$F$21</xm:f>
          </x14:formula1>
          <xm:sqref>O9:Q76</xm:sqref>
        </x14:dataValidation>
        <x14:dataValidation type="list" showInputMessage="1" showErrorMessage="1" xr:uid="{029E4745-3D5D-4892-8FDA-530343C9ED98}">
          <x14:formula1>
            <xm:f>'(参考)リスト'!$B$16:$B$21</xm:f>
          </x14:formula1>
          <xm:sqref>G9:G76</xm:sqref>
        </x14:dataValidation>
        <x14:dataValidation type="list" allowBlank="1" showInputMessage="1" showErrorMessage="1" xr:uid="{91402F3D-BA0A-4172-8B61-7890E57CE66D}">
          <x14:formula1>
            <xm:f>'(参考)リスト'!$E$16:$E$27</xm:f>
          </x14:formula1>
          <xm:sqref>J9:L76</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X46"/>
  <sheetViews>
    <sheetView showGridLines="0" showZeros="0" view="pageBreakPreview" zoomScaleNormal="70" zoomScaleSheetLayoutView="100" workbookViewId="0">
      <selection activeCell="C8" sqref="C8:X8"/>
    </sheetView>
  </sheetViews>
  <sheetFormatPr defaultColWidth="9" defaultRowHeight="15.95" customHeight="1" x14ac:dyDescent="0.15"/>
  <cols>
    <col min="1" max="1" width="1.75" style="1" customWidth="1"/>
    <col min="2" max="2" width="4.125" style="1" customWidth="1"/>
    <col min="3" max="3" width="3.25" style="1" customWidth="1"/>
    <col min="4" max="4" width="3.5" style="1" customWidth="1"/>
    <col min="5" max="5" width="6" style="1" customWidth="1"/>
    <col min="6" max="6" width="6.5" style="1" customWidth="1"/>
    <col min="7" max="8" width="10.5" style="1" customWidth="1"/>
    <col min="9" max="9" width="11.5" style="1" customWidth="1"/>
    <col min="10" max="10" width="10.875" style="1" customWidth="1"/>
    <col min="11" max="11" width="11.25" style="1" customWidth="1"/>
    <col min="12" max="13" width="14.875" style="1" customWidth="1"/>
    <col min="14" max="15" width="10" style="1" customWidth="1"/>
    <col min="16" max="16" width="5.5" style="1" customWidth="1"/>
    <col min="17" max="17" width="5.125" style="1" customWidth="1"/>
    <col min="18" max="18" width="4.5" style="1" customWidth="1"/>
    <col min="19" max="20" width="6.5" style="1" customWidth="1"/>
    <col min="21" max="21" width="4.125" style="1" customWidth="1"/>
    <col min="22" max="22" width="6.5" style="1" customWidth="1"/>
    <col min="23" max="23" width="5" style="1" customWidth="1"/>
    <col min="24" max="24" width="11.5" style="1" customWidth="1"/>
    <col min="25" max="25" width="3.125" style="1" customWidth="1"/>
    <col min="26" max="16384" width="9" style="1"/>
  </cols>
  <sheetData>
    <row r="1" spans="2:24" ht="9.75" customHeight="1" x14ac:dyDescent="0.15">
      <c r="W1" s="3"/>
      <c r="X1" s="3"/>
    </row>
    <row r="2" spans="2:24" ht="24.75" customHeight="1" x14ac:dyDescent="0.15">
      <c r="B2" s="567" t="s">
        <v>147</v>
      </c>
      <c r="C2" s="567"/>
      <c r="D2" s="567"/>
      <c r="E2" s="567"/>
      <c r="F2" s="567"/>
      <c r="G2" s="567"/>
      <c r="H2" s="567"/>
      <c r="I2" s="567"/>
      <c r="J2" s="688"/>
      <c r="K2" s="688"/>
      <c r="L2" s="688"/>
      <c r="M2" s="688"/>
      <c r="N2" s="688"/>
      <c r="O2" s="688"/>
      <c r="P2" s="688"/>
      <c r="Q2" s="688"/>
      <c r="R2" s="688"/>
      <c r="S2" s="688"/>
      <c r="T2" s="688"/>
      <c r="U2" s="688"/>
      <c r="V2" s="688"/>
    </row>
    <row r="3" spans="2:24" ht="20.100000000000001" customHeight="1" x14ac:dyDescent="0.15">
      <c r="B3" s="398" t="s">
        <v>383</v>
      </c>
      <c r="C3" s="402"/>
      <c r="D3" s="402"/>
      <c r="E3" s="399"/>
      <c r="F3" s="693" t="s">
        <v>384</v>
      </c>
      <c r="G3" s="694"/>
      <c r="H3" s="694"/>
      <c r="I3" s="695"/>
      <c r="J3" s="208" t="s">
        <v>385</v>
      </c>
      <c r="K3" s="397" t="s">
        <v>501</v>
      </c>
      <c r="L3" s="397"/>
      <c r="M3" s="440" t="s">
        <v>502</v>
      </c>
      <c r="N3" s="442"/>
      <c r="O3" s="654" t="s">
        <v>503</v>
      </c>
      <c r="P3" s="635"/>
      <c r="Q3" s="635"/>
      <c r="R3" s="696"/>
      <c r="S3" s="609" t="s">
        <v>500</v>
      </c>
      <c r="T3" s="646"/>
      <c r="U3" s="646"/>
      <c r="V3" s="610"/>
      <c r="W3" s="650">
        <v>45911</v>
      </c>
      <c r="X3" s="651"/>
    </row>
    <row r="4" spans="2:24" ht="20.100000000000001" customHeight="1" x14ac:dyDescent="0.15">
      <c r="B4" s="400" t="s">
        <v>521</v>
      </c>
      <c r="C4" s="431"/>
      <c r="D4" s="431"/>
      <c r="E4" s="401"/>
      <c r="F4" s="689" t="s">
        <v>390</v>
      </c>
      <c r="G4" s="690"/>
      <c r="H4" s="690"/>
      <c r="I4" s="691"/>
      <c r="J4" s="272" t="s">
        <v>386</v>
      </c>
      <c r="K4" s="397" t="s">
        <v>387</v>
      </c>
      <c r="L4" s="397"/>
      <c r="M4" s="427"/>
      <c r="N4" s="444"/>
      <c r="O4" s="656" t="s">
        <v>504</v>
      </c>
      <c r="P4" s="636"/>
      <c r="Q4" s="636"/>
      <c r="R4" s="692"/>
      <c r="S4" s="647"/>
      <c r="T4" s="648"/>
      <c r="U4" s="648"/>
      <c r="V4" s="649"/>
      <c r="W4" s="652"/>
      <c r="X4" s="653"/>
    </row>
    <row r="5" spans="2:24" ht="30" customHeight="1" x14ac:dyDescent="0.15">
      <c r="B5" s="372" t="s">
        <v>118</v>
      </c>
      <c r="C5" s="672" t="s">
        <v>119</v>
      </c>
      <c r="D5" s="673"/>
      <c r="E5" s="644" t="s">
        <v>148</v>
      </c>
      <c r="F5" s="644" t="s">
        <v>121</v>
      </c>
      <c r="G5" s="672" t="s">
        <v>149</v>
      </c>
      <c r="H5" s="682"/>
      <c r="I5" s="683"/>
      <c r="J5" s="398" t="s">
        <v>150</v>
      </c>
      <c r="K5" s="402"/>
      <c r="L5" s="402"/>
      <c r="M5" s="402"/>
      <c r="N5" s="629" t="s">
        <v>118</v>
      </c>
      <c r="O5" s="665"/>
      <c r="P5" s="658" t="s">
        <v>151</v>
      </c>
      <c r="Q5" s="662"/>
      <c r="R5" s="662"/>
      <c r="S5" s="662"/>
      <c r="T5" s="662"/>
      <c r="U5" s="659"/>
      <c r="V5" s="658" t="s">
        <v>127</v>
      </c>
      <c r="W5" s="662"/>
      <c r="X5" s="659"/>
    </row>
    <row r="6" spans="2:24" ht="16.5" customHeight="1" x14ac:dyDescent="0.15">
      <c r="B6" s="372"/>
      <c r="C6" s="684"/>
      <c r="D6" s="673"/>
      <c r="E6" s="685"/>
      <c r="F6" s="685"/>
      <c r="G6" s="658" t="s">
        <v>152</v>
      </c>
      <c r="H6" s="659"/>
      <c r="I6" s="607" t="s">
        <v>129</v>
      </c>
      <c r="J6" s="640" t="s">
        <v>153</v>
      </c>
      <c r="K6" s="640"/>
      <c r="L6" s="641" t="s">
        <v>154</v>
      </c>
      <c r="M6" s="641"/>
      <c r="N6" s="607" t="s">
        <v>155</v>
      </c>
      <c r="O6" s="677"/>
      <c r="P6" s="657" t="s">
        <v>138</v>
      </c>
      <c r="Q6" s="607" t="s">
        <v>156</v>
      </c>
      <c r="R6" s="607"/>
      <c r="S6" s="607"/>
      <c r="T6" s="607"/>
      <c r="U6" s="607"/>
      <c r="V6" s="672"/>
      <c r="W6" s="682"/>
      <c r="X6" s="683"/>
    </row>
    <row r="7" spans="2:24" ht="16.5" customHeight="1" x14ac:dyDescent="0.15">
      <c r="B7" s="372"/>
      <c r="C7" s="652"/>
      <c r="D7" s="653"/>
      <c r="E7" s="686"/>
      <c r="F7" s="686"/>
      <c r="G7" s="660"/>
      <c r="H7" s="661"/>
      <c r="I7" s="677"/>
      <c r="J7" s="639"/>
      <c r="K7" s="639"/>
      <c r="L7" s="639"/>
      <c r="M7" s="639"/>
      <c r="N7" s="268" t="s">
        <v>140</v>
      </c>
      <c r="O7" s="268" t="s">
        <v>141</v>
      </c>
      <c r="P7" s="697"/>
      <c r="Q7" s="677"/>
      <c r="R7" s="677"/>
      <c r="S7" s="677"/>
      <c r="T7" s="677"/>
      <c r="U7" s="677"/>
      <c r="V7" s="273"/>
      <c r="W7" s="274"/>
      <c r="X7" s="275"/>
    </row>
    <row r="8" spans="2:24" ht="15.95" customHeight="1" x14ac:dyDescent="0.15">
      <c r="B8" s="372"/>
      <c r="C8" s="378" t="s">
        <v>480</v>
      </c>
      <c r="D8" s="379"/>
      <c r="E8" s="221">
        <v>1</v>
      </c>
      <c r="F8" s="269">
        <v>50.39</v>
      </c>
      <c r="G8" s="213" t="s">
        <v>564</v>
      </c>
      <c r="H8" s="213" t="s">
        <v>565</v>
      </c>
      <c r="I8" s="213" t="s">
        <v>566</v>
      </c>
      <c r="J8" s="392" t="s">
        <v>351</v>
      </c>
      <c r="K8" s="392"/>
      <c r="L8" s="687" t="s">
        <v>567</v>
      </c>
      <c r="M8" s="406"/>
      <c r="N8" s="213"/>
      <c r="O8" s="213" t="s">
        <v>568</v>
      </c>
      <c r="P8" s="221"/>
      <c r="Q8" s="392"/>
      <c r="R8" s="392"/>
      <c r="S8" s="392"/>
      <c r="T8" s="392"/>
      <c r="U8" s="392"/>
      <c r="V8" s="378" t="s">
        <v>569</v>
      </c>
      <c r="W8" s="380"/>
      <c r="X8" s="379"/>
    </row>
    <row r="9" spans="2:24" ht="15.95" customHeight="1" x14ac:dyDescent="0.15">
      <c r="B9" s="372"/>
      <c r="C9" s="378"/>
      <c r="D9" s="379"/>
      <c r="E9" s="221"/>
      <c r="F9" s="269"/>
      <c r="G9" s="213"/>
      <c r="H9" s="213"/>
      <c r="I9" s="213"/>
      <c r="J9" s="392"/>
      <c r="K9" s="392"/>
      <c r="L9" s="687"/>
      <c r="M9" s="406"/>
      <c r="N9" s="213"/>
      <c r="O9" s="213"/>
      <c r="P9" s="221"/>
      <c r="Q9" s="392"/>
      <c r="R9" s="392"/>
      <c r="S9" s="392"/>
      <c r="T9" s="392"/>
      <c r="U9" s="392"/>
      <c r="V9" s="405"/>
      <c r="W9" s="681"/>
      <c r="X9" s="406"/>
    </row>
    <row r="10" spans="2:24" ht="15.95" customHeight="1" x14ac:dyDescent="0.15">
      <c r="B10" s="372"/>
      <c r="C10" s="378"/>
      <c r="D10" s="379"/>
      <c r="E10" s="221"/>
      <c r="F10" s="269"/>
      <c r="G10" s="213"/>
      <c r="H10" s="213"/>
      <c r="I10" s="213"/>
      <c r="J10" s="392"/>
      <c r="K10" s="392"/>
      <c r="L10" s="687"/>
      <c r="M10" s="406"/>
      <c r="N10" s="213"/>
      <c r="O10" s="213"/>
      <c r="P10" s="221"/>
      <c r="Q10" s="392"/>
      <c r="R10" s="392"/>
      <c r="S10" s="392"/>
      <c r="T10" s="392"/>
      <c r="U10" s="392"/>
      <c r="V10" s="378"/>
      <c r="W10" s="380"/>
      <c r="X10" s="379"/>
    </row>
    <row r="11" spans="2:24" ht="15.95" customHeight="1" x14ac:dyDescent="0.15">
      <c r="B11" s="372"/>
      <c r="C11" s="378"/>
      <c r="D11" s="379"/>
      <c r="E11" s="221"/>
      <c r="F11" s="269"/>
      <c r="G11" s="213"/>
      <c r="H11" s="213"/>
      <c r="I11" s="213"/>
      <c r="J11" s="392"/>
      <c r="K11" s="392"/>
      <c r="L11" s="687"/>
      <c r="M11" s="406"/>
      <c r="N11" s="213"/>
      <c r="O11" s="213"/>
      <c r="P11" s="221"/>
      <c r="Q11" s="392"/>
      <c r="R11" s="392"/>
      <c r="S11" s="392"/>
      <c r="T11" s="392"/>
      <c r="U11" s="392"/>
      <c r="V11" s="378"/>
      <c r="W11" s="380"/>
      <c r="X11" s="379"/>
    </row>
    <row r="12" spans="2:24" ht="15.95" customHeight="1" x14ac:dyDescent="0.15">
      <c r="B12" s="372"/>
      <c r="C12" s="378"/>
      <c r="D12" s="379"/>
      <c r="E12" s="221"/>
      <c r="F12" s="269"/>
      <c r="G12" s="213"/>
      <c r="H12" s="213"/>
      <c r="I12" s="213"/>
      <c r="J12" s="392"/>
      <c r="K12" s="392"/>
      <c r="L12" s="687"/>
      <c r="M12" s="406"/>
      <c r="N12" s="213"/>
      <c r="O12" s="213"/>
      <c r="P12" s="221"/>
      <c r="Q12" s="392"/>
      <c r="R12" s="392"/>
      <c r="S12" s="392"/>
      <c r="T12" s="392"/>
      <c r="U12" s="392"/>
      <c r="V12" s="378"/>
      <c r="W12" s="380"/>
      <c r="X12" s="379"/>
    </row>
    <row r="13" spans="2:24" ht="15.95" customHeight="1" x14ac:dyDescent="0.15">
      <c r="B13" s="372"/>
      <c r="C13" s="378"/>
      <c r="D13" s="379"/>
      <c r="E13" s="221"/>
      <c r="F13" s="269"/>
      <c r="G13" s="213"/>
      <c r="H13" s="213"/>
      <c r="I13" s="213"/>
      <c r="J13" s="392"/>
      <c r="K13" s="392"/>
      <c r="L13" s="392"/>
      <c r="M13" s="392"/>
      <c r="N13" s="213"/>
      <c r="O13" s="213"/>
      <c r="P13" s="221"/>
      <c r="Q13" s="392"/>
      <c r="R13" s="392"/>
      <c r="S13" s="392"/>
      <c r="T13" s="392"/>
      <c r="U13" s="392"/>
      <c r="V13" s="378"/>
      <c r="W13" s="380"/>
      <c r="X13" s="379"/>
    </row>
    <row r="14" spans="2:24" ht="15.95" customHeight="1" x14ac:dyDescent="0.15">
      <c r="B14" s="372"/>
      <c r="C14" s="378"/>
      <c r="D14" s="379"/>
      <c r="E14" s="221"/>
      <c r="F14" s="269"/>
      <c r="G14" s="213"/>
      <c r="H14" s="213"/>
      <c r="I14" s="213"/>
      <c r="J14" s="392"/>
      <c r="K14" s="392"/>
      <c r="L14" s="392"/>
      <c r="M14" s="392"/>
      <c r="N14" s="213"/>
      <c r="O14" s="213"/>
      <c r="P14" s="221"/>
      <c r="Q14" s="392"/>
      <c r="R14" s="392"/>
      <c r="S14" s="392"/>
      <c r="T14" s="392"/>
      <c r="U14" s="392"/>
      <c r="V14" s="378"/>
      <c r="W14" s="380"/>
      <c r="X14" s="379"/>
    </row>
    <row r="15" spans="2:24" ht="15.95" customHeight="1" x14ac:dyDescent="0.15">
      <c r="B15" s="372"/>
      <c r="C15" s="378"/>
      <c r="D15" s="379"/>
      <c r="E15" s="228"/>
      <c r="F15" s="269"/>
      <c r="G15" s="213"/>
      <c r="H15" s="213"/>
      <c r="I15" s="213"/>
      <c r="J15" s="392"/>
      <c r="K15" s="392"/>
      <c r="L15" s="392"/>
      <c r="M15" s="392"/>
      <c r="N15" s="213"/>
      <c r="O15" s="213"/>
      <c r="P15" s="221"/>
      <c r="Q15" s="392"/>
      <c r="R15" s="392"/>
      <c r="S15" s="392"/>
      <c r="T15" s="392"/>
      <c r="U15" s="392"/>
      <c r="V15" s="378"/>
      <c r="W15" s="380"/>
      <c r="X15" s="379"/>
    </row>
    <row r="16" spans="2:24" ht="15.95" customHeight="1" x14ac:dyDescent="0.15">
      <c r="B16" s="372"/>
      <c r="C16" s="378"/>
      <c r="D16" s="379"/>
      <c r="E16" s="228"/>
      <c r="F16" s="269"/>
      <c r="G16" s="213"/>
      <c r="H16" s="213"/>
      <c r="I16" s="213"/>
      <c r="J16" s="392"/>
      <c r="K16" s="392"/>
      <c r="L16" s="392"/>
      <c r="M16" s="392"/>
      <c r="N16" s="213"/>
      <c r="O16" s="213"/>
      <c r="P16" s="221"/>
      <c r="Q16" s="392"/>
      <c r="R16" s="392"/>
      <c r="S16" s="392"/>
      <c r="T16" s="392"/>
      <c r="U16" s="392"/>
      <c r="V16" s="378"/>
      <c r="W16" s="380"/>
      <c r="X16" s="379"/>
    </row>
    <row r="17" spans="2:24" ht="15.95" customHeight="1" x14ac:dyDescent="0.15">
      <c r="B17" s="372"/>
      <c r="C17" s="378"/>
      <c r="D17" s="379"/>
      <c r="E17" s="228"/>
      <c r="F17" s="269"/>
      <c r="G17" s="213"/>
      <c r="H17" s="213"/>
      <c r="I17" s="213"/>
      <c r="J17" s="392"/>
      <c r="K17" s="392"/>
      <c r="L17" s="392"/>
      <c r="M17" s="392"/>
      <c r="N17" s="213"/>
      <c r="O17" s="213"/>
      <c r="P17" s="221"/>
      <c r="Q17" s="392"/>
      <c r="R17" s="392"/>
      <c r="S17" s="392"/>
      <c r="T17" s="392"/>
      <c r="U17" s="392"/>
      <c r="V17" s="378"/>
      <c r="W17" s="380"/>
      <c r="X17" s="379"/>
    </row>
    <row r="18" spans="2:24" ht="15.95" customHeight="1" x14ac:dyDescent="0.15">
      <c r="B18" s="372"/>
      <c r="C18" s="378"/>
      <c r="D18" s="379"/>
      <c r="E18" s="228"/>
      <c r="F18" s="269"/>
      <c r="G18" s="213"/>
      <c r="H18" s="213"/>
      <c r="I18" s="213"/>
      <c r="J18" s="392"/>
      <c r="K18" s="392"/>
      <c r="L18" s="392"/>
      <c r="M18" s="392"/>
      <c r="N18" s="213"/>
      <c r="O18" s="213"/>
      <c r="P18" s="221"/>
      <c r="Q18" s="392"/>
      <c r="R18" s="392"/>
      <c r="S18" s="392"/>
      <c r="T18" s="392"/>
      <c r="U18" s="392"/>
      <c r="V18" s="378"/>
      <c r="W18" s="380"/>
      <c r="X18" s="379"/>
    </row>
    <row r="19" spans="2:24" ht="15.95" customHeight="1" x14ac:dyDescent="0.15">
      <c r="B19" s="372"/>
      <c r="C19" s="378"/>
      <c r="D19" s="379"/>
      <c r="E19" s="228"/>
      <c r="F19" s="269"/>
      <c r="G19" s="213"/>
      <c r="H19" s="213"/>
      <c r="I19" s="213"/>
      <c r="J19" s="392"/>
      <c r="K19" s="392"/>
      <c r="L19" s="392"/>
      <c r="M19" s="392"/>
      <c r="N19" s="213"/>
      <c r="O19" s="213"/>
      <c r="P19" s="221"/>
      <c r="Q19" s="392"/>
      <c r="R19" s="392"/>
      <c r="S19" s="392"/>
      <c r="T19" s="392"/>
      <c r="U19" s="392"/>
      <c r="V19" s="378"/>
      <c r="W19" s="380"/>
      <c r="X19" s="379"/>
    </row>
    <row r="20" spans="2:24" ht="15.95" customHeight="1" x14ac:dyDescent="0.15">
      <c r="B20" s="372"/>
      <c r="C20" s="378"/>
      <c r="D20" s="379"/>
      <c r="E20" s="228"/>
      <c r="F20" s="269"/>
      <c r="G20" s="213"/>
      <c r="H20" s="213"/>
      <c r="I20" s="213"/>
      <c r="J20" s="392"/>
      <c r="K20" s="392"/>
      <c r="L20" s="392"/>
      <c r="M20" s="392"/>
      <c r="N20" s="213"/>
      <c r="O20" s="213"/>
      <c r="P20" s="221"/>
      <c r="Q20" s="392"/>
      <c r="R20" s="392"/>
      <c r="S20" s="392"/>
      <c r="T20" s="392"/>
      <c r="U20" s="392"/>
      <c r="V20" s="378"/>
      <c r="W20" s="380"/>
      <c r="X20" s="379"/>
    </row>
    <row r="21" spans="2:24" ht="15.95" customHeight="1" x14ac:dyDescent="0.15">
      <c r="B21" s="372"/>
      <c r="C21" s="378"/>
      <c r="D21" s="379"/>
      <c r="E21" s="228"/>
      <c r="F21" s="269"/>
      <c r="G21" s="213"/>
      <c r="H21" s="213"/>
      <c r="I21" s="213"/>
      <c r="J21" s="392"/>
      <c r="K21" s="392"/>
      <c r="L21" s="392"/>
      <c r="M21" s="392"/>
      <c r="N21" s="213"/>
      <c r="O21" s="213"/>
      <c r="P21" s="221"/>
      <c r="Q21" s="392"/>
      <c r="R21" s="392"/>
      <c r="S21" s="392"/>
      <c r="T21" s="392"/>
      <c r="U21" s="392"/>
      <c r="V21" s="378"/>
      <c r="W21" s="380"/>
      <c r="X21" s="379"/>
    </row>
    <row r="22" spans="2:24" ht="15.95" customHeight="1" x14ac:dyDescent="0.15">
      <c r="B22" s="372"/>
      <c r="C22" s="378"/>
      <c r="D22" s="379"/>
      <c r="E22" s="228"/>
      <c r="F22" s="269"/>
      <c r="G22" s="213"/>
      <c r="H22" s="213"/>
      <c r="I22" s="213"/>
      <c r="J22" s="392"/>
      <c r="K22" s="392"/>
      <c r="L22" s="392"/>
      <c r="M22" s="392"/>
      <c r="N22" s="213"/>
      <c r="O22" s="213"/>
      <c r="P22" s="221"/>
      <c r="Q22" s="392"/>
      <c r="R22" s="392"/>
      <c r="S22" s="392"/>
      <c r="T22" s="392"/>
      <c r="U22" s="392"/>
      <c r="V22" s="378"/>
      <c r="W22" s="380"/>
      <c r="X22" s="379"/>
    </row>
    <row r="23" spans="2:24" ht="15.95" customHeight="1" x14ac:dyDescent="0.15">
      <c r="B23" s="372"/>
      <c r="C23" s="378"/>
      <c r="D23" s="379"/>
      <c r="E23" s="228"/>
      <c r="F23" s="269"/>
      <c r="G23" s="213"/>
      <c r="H23" s="213"/>
      <c r="I23" s="213"/>
      <c r="J23" s="392"/>
      <c r="K23" s="392"/>
      <c r="L23" s="392"/>
      <c r="M23" s="392"/>
      <c r="N23" s="213"/>
      <c r="O23" s="213"/>
      <c r="P23" s="221"/>
      <c r="Q23" s="392"/>
      <c r="R23" s="392"/>
      <c r="S23" s="392"/>
      <c r="T23" s="392"/>
      <c r="U23" s="392"/>
      <c r="V23" s="378"/>
      <c r="W23" s="380"/>
      <c r="X23" s="379"/>
    </row>
    <row r="24" spans="2:24" ht="15.95" customHeight="1" x14ac:dyDescent="0.15">
      <c r="B24" s="372"/>
      <c r="C24" s="378"/>
      <c r="D24" s="379"/>
      <c r="E24" s="228"/>
      <c r="F24" s="269"/>
      <c r="G24" s="213"/>
      <c r="H24" s="213"/>
      <c r="I24" s="213"/>
      <c r="J24" s="392"/>
      <c r="K24" s="392"/>
      <c r="L24" s="392"/>
      <c r="M24" s="392"/>
      <c r="N24" s="213"/>
      <c r="O24" s="213"/>
      <c r="P24" s="221"/>
      <c r="Q24" s="392"/>
      <c r="R24" s="392"/>
      <c r="S24" s="392"/>
      <c r="T24" s="392"/>
      <c r="U24" s="392"/>
      <c r="V24" s="378"/>
      <c r="W24" s="380"/>
      <c r="X24" s="379"/>
    </row>
    <row r="25" spans="2:24" ht="15.95" customHeight="1" x14ac:dyDescent="0.15">
      <c r="B25" s="372"/>
      <c r="C25" s="378"/>
      <c r="D25" s="379"/>
      <c r="E25" s="228"/>
      <c r="F25" s="269"/>
      <c r="G25" s="213"/>
      <c r="H25" s="213"/>
      <c r="I25" s="213"/>
      <c r="J25" s="392"/>
      <c r="K25" s="392"/>
      <c r="L25" s="392"/>
      <c r="M25" s="392"/>
      <c r="N25" s="213"/>
      <c r="O25" s="213"/>
      <c r="P25" s="221"/>
      <c r="Q25" s="392"/>
      <c r="R25" s="392"/>
      <c r="S25" s="392"/>
      <c r="T25" s="392"/>
      <c r="U25" s="392"/>
      <c r="V25" s="378"/>
      <c r="W25" s="380"/>
      <c r="X25" s="379"/>
    </row>
    <row r="26" spans="2:24" ht="15.95" customHeight="1" x14ac:dyDescent="0.15">
      <c r="B26" s="372"/>
      <c r="C26" s="378"/>
      <c r="D26" s="379"/>
      <c r="E26" s="228"/>
      <c r="F26" s="269"/>
      <c r="G26" s="213"/>
      <c r="H26" s="213"/>
      <c r="I26" s="213"/>
      <c r="J26" s="392"/>
      <c r="K26" s="392"/>
      <c r="L26" s="392"/>
      <c r="M26" s="392"/>
      <c r="N26" s="213"/>
      <c r="O26" s="213"/>
      <c r="P26" s="221"/>
      <c r="Q26" s="392"/>
      <c r="R26" s="392"/>
      <c r="S26" s="392"/>
      <c r="T26" s="392"/>
      <c r="U26" s="392"/>
      <c r="V26" s="378"/>
      <c r="W26" s="380"/>
      <c r="X26" s="379"/>
    </row>
    <row r="27" spans="2:24" ht="15.95" customHeight="1" x14ac:dyDescent="0.15">
      <c r="B27" s="372"/>
      <c r="C27" s="378"/>
      <c r="D27" s="379"/>
      <c r="E27" s="228"/>
      <c r="F27" s="269"/>
      <c r="G27" s="213"/>
      <c r="H27" s="213"/>
      <c r="I27" s="213"/>
      <c r="J27" s="392"/>
      <c r="K27" s="392"/>
      <c r="L27" s="392"/>
      <c r="M27" s="392"/>
      <c r="N27" s="213"/>
      <c r="O27" s="213"/>
      <c r="P27" s="221"/>
      <c r="Q27" s="392"/>
      <c r="R27" s="392"/>
      <c r="S27" s="392"/>
      <c r="T27" s="392"/>
      <c r="U27" s="392"/>
      <c r="V27" s="378"/>
      <c r="W27" s="380"/>
      <c r="X27" s="379"/>
    </row>
    <row r="28" spans="2:24" ht="15.95" customHeight="1" x14ac:dyDescent="0.15">
      <c r="B28" s="372"/>
      <c r="C28" s="378"/>
      <c r="D28" s="379"/>
      <c r="E28" s="228"/>
      <c r="F28" s="269"/>
      <c r="G28" s="213"/>
      <c r="H28" s="213"/>
      <c r="I28" s="213"/>
      <c r="J28" s="392"/>
      <c r="K28" s="392"/>
      <c r="L28" s="392"/>
      <c r="M28" s="392"/>
      <c r="N28" s="213"/>
      <c r="O28" s="213"/>
      <c r="P28" s="221"/>
      <c r="Q28" s="392"/>
      <c r="R28" s="392"/>
      <c r="S28" s="392"/>
      <c r="T28" s="392"/>
      <c r="U28" s="392"/>
      <c r="V28" s="378"/>
      <c r="W28" s="380"/>
      <c r="X28" s="379"/>
    </row>
    <row r="29" spans="2:24" ht="15.95" customHeight="1" x14ac:dyDescent="0.15">
      <c r="B29" s="372"/>
      <c r="C29" s="378"/>
      <c r="D29" s="379"/>
      <c r="E29" s="228"/>
      <c r="F29" s="269"/>
      <c r="G29" s="213"/>
      <c r="H29" s="213"/>
      <c r="I29" s="213"/>
      <c r="J29" s="392"/>
      <c r="K29" s="392"/>
      <c r="L29" s="392"/>
      <c r="M29" s="392"/>
      <c r="N29" s="213"/>
      <c r="O29" s="213"/>
      <c r="P29" s="221"/>
      <c r="Q29" s="392"/>
      <c r="R29" s="392"/>
      <c r="S29" s="392"/>
      <c r="T29" s="392"/>
      <c r="U29" s="392"/>
      <c r="V29" s="378"/>
      <c r="W29" s="380"/>
      <c r="X29" s="379"/>
    </row>
    <row r="30" spans="2:24" ht="15.95" customHeight="1" x14ac:dyDescent="0.15">
      <c r="B30" s="372"/>
      <c r="C30" s="378"/>
      <c r="D30" s="379"/>
      <c r="E30" s="228"/>
      <c r="F30" s="269"/>
      <c r="G30" s="213"/>
      <c r="H30" s="213"/>
      <c r="I30" s="213"/>
      <c r="J30" s="392"/>
      <c r="K30" s="392"/>
      <c r="L30" s="392"/>
      <c r="M30" s="392"/>
      <c r="N30" s="213"/>
      <c r="O30" s="213"/>
      <c r="P30" s="221"/>
      <c r="Q30" s="392"/>
      <c r="R30" s="392"/>
      <c r="S30" s="392"/>
      <c r="T30" s="392"/>
      <c r="U30" s="392"/>
      <c r="V30" s="378"/>
      <c r="W30" s="380"/>
      <c r="X30" s="379"/>
    </row>
    <row r="31" spans="2:24" ht="15.95" customHeight="1" x14ac:dyDescent="0.15">
      <c r="B31" s="372"/>
      <c r="C31" s="378"/>
      <c r="D31" s="379"/>
      <c r="E31" s="228"/>
      <c r="F31" s="269"/>
      <c r="G31" s="213"/>
      <c r="H31" s="213"/>
      <c r="I31" s="213"/>
      <c r="J31" s="392"/>
      <c r="K31" s="392"/>
      <c r="L31" s="392"/>
      <c r="M31" s="392"/>
      <c r="N31" s="213"/>
      <c r="O31" s="213"/>
      <c r="P31" s="221"/>
      <c r="Q31" s="392"/>
      <c r="R31" s="392"/>
      <c r="S31" s="392"/>
      <c r="T31" s="392"/>
      <c r="U31" s="392"/>
      <c r="V31" s="378"/>
      <c r="W31" s="380"/>
      <c r="X31" s="379"/>
    </row>
    <row r="32" spans="2:24" ht="15.95" customHeight="1" x14ac:dyDescent="0.15">
      <c r="B32" s="372"/>
      <c r="C32" s="378"/>
      <c r="D32" s="379"/>
      <c r="E32" s="228"/>
      <c r="F32" s="269"/>
      <c r="G32" s="213"/>
      <c r="H32" s="213"/>
      <c r="I32" s="213"/>
      <c r="J32" s="392"/>
      <c r="K32" s="392"/>
      <c r="L32" s="392"/>
      <c r="M32" s="392"/>
      <c r="N32" s="213"/>
      <c r="O32" s="213"/>
      <c r="P32" s="221"/>
      <c r="Q32" s="392"/>
      <c r="R32" s="392"/>
      <c r="S32" s="392"/>
      <c r="T32" s="392"/>
      <c r="U32" s="392"/>
      <c r="V32" s="378"/>
      <c r="W32" s="380"/>
      <c r="X32" s="379"/>
    </row>
    <row r="33" spans="2:24" ht="15.95" customHeight="1" x14ac:dyDescent="0.15">
      <c r="B33" s="372"/>
      <c r="C33" s="378"/>
      <c r="D33" s="379"/>
      <c r="E33" s="228"/>
      <c r="F33" s="269"/>
      <c r="G33" s="213"/>
      <c r="H33" s="213"/>
      <c r="I33" s="213"/>
      <c r="J33" s="392"/>
      <c r="K33" s="392"/>
      <c r="L33" s="392"/>
      <c r="M33" s="392"/>
      <c r="N33" s="213"/>
      <c r="O33" s="213"/>
      <c r="P33" s="221"/>
      <c r="Q33" s="392"/>
      <c r="R33" s="392"/>
      <c r="S33" s="392"/>
      <c r="T33" s="392"/>
      <c r="U33" s="392"/>
      <c r="V33" s="378"/>
      <c r="W33" s="380"/>
      <c r="X33" s="379"/>
    </row>
    <row r="34" spans="2:24" ht="15.95" customHeight="1" x14ac:dyDescent="0.15">
      <c r="B34" s="372"/>
      <c r="C34" s="378"/>
      <c r="D34" s="379"/>
      <c r="E34" s="228"/>
      <c r="F34" s="269"/>
      <c r="G34" s="213"/>
      <c r="H34" s="213"/>
      <c r="I34" s="213"/>
      <c r="J34" s="392"/>
      <c r="K34" s="392"/>
      <c r="L34" s="392"/>
      <c r="M34" s="392"/>
      <c r="N34" s="213"/>
      <c r="O34" s="213"/>
      <c r="P34" s="221"/>
      <c r="Q34" s="392"/>
      <c r="R34" s="392"/>
      <c r="S34" s="392"/>
      <c r="T34" s="392"/>
      <c r="U34" s="392"/>
      <c r="V34" s="378"/>
      <c r="W34" s="380"/>
      <c r="X34" s="379"/>
    </row>
    <row r="35" spans="2:24" ht="15.95" customHeight="1" x14ac:dyDescent="0.15">
      <c r="B35" s="372"/>
      <c r="C35" s="378"/>
      <c r="D35" s="379"/>
      <c r="E35" s="228"/>
      <c r="F35" s="269"/>
      <c r="G35" s="213"/>
      <c r="H35" s="213"/>
      <c r="I35" s="213"/>
      <c r="J35" s="392"/>
      <c r="K35" s="392"/>
      <c r="L35" s="392"/>
      <c r="M35" s="392"/>
      <c r="N35" s="213"/>
      <c r="O35" s="213"/>
      <c r="P35" s="221"/>
      <c r="Q35" s="392"/>
      <c r="R35" s="392"/>
      <c r="S35" s="392"/>
      <c r="T35" s="392"/>
      <c r="U35" s="392"/>
      <c r="V35" s="378"/>
      <c r="W35" s="380"/>
      <c r="X35" s="379"/>
    </row>
    <row r="36" spans="2:24" ht="15.95" customHeight="1" x14ac:dyDescent="0.15">
      <c r="B36" s="372"/>
      <c r="C36" s="378"/>
      <c r="D36" s="379"/>
      <c r="E36" s="228"/>
      <c r="F36" s="269"/>
      <c r="G36" s="213"/>
      <c r="H36" s="213"/>
      <c r="I36" s="213"/>
      <c r="J36" s="392"/>
      <c r="K36" s="392"/>
      <c r="L36" s="392"/>
      <c r="M36" s="392"/>
      <c r="N36" s="213"/>
      <c r="O36" s="213"/>
      <c r="P36" s="221"/>
      <c r="Q36" s="392"/>
      <c r="R36" s="392"/>
      <c r="S36" s="392"/>
      <c r="T36" s="392"/>
      <c r="U36" s="392"/>
      <c r="V36" s="378"/>
      <c r="W36" s="380"/>
      <c r="X36" s="379"/>
    </row>
    <row r="37" spans="2:24" ht="15.95" customHeight="1" x14ac:dyDescent="0.15">
      <c r="B37" s="372"/>
      <c r="C37" s="378"/>
      <c r="D37" s="379"/>
      <c r="E37" s="228"/>
      <c r="F37" s="269"/>
      <c r="G37" s="213"/>
      <c r="H37" s="213"/>
      <c r="I37" s="213"/>
      <c r="J37" s="392"/>
      <c r="K37" s="392"/>
      <c r="L37" s="392"/>
      <c r="M37" s="392"/>
      <c r="N37" s="213"/>
      <c r="O37" s="213"/>
      <c r="P37" s="221"/>
      <c r="Q37" s="392"/>
      <c r="R37" s="392"/>
      <c r="S37" s="392"/>
      <c r="T37" s="392"/>
      <c r="U37" s="392"/>
      <c r="V37" s="378"/>
      <c r="W37" s="380"/>
      <c r="X37" s="379"/>
    </row>
    <row r="38" spans="2:24" ht="15.95" customHeight="1" x14ac:dyDescent="0.15">
      <c r="B38" s="372"/>
      <c r="C38" s="378"/>
      <c r="D38" s="379"/>
      <c r="E38" s="228"/>
      <c r="F38" s="269"/>
      <c r="G38" s="213"/>
      <c r="H38" s="213"/>
      <c r="I38" s="213"/>
      <c r="J38" s="392"/>
      <c r="K38" s="392"/>
      <c r="L38" s="392"/>
      <c r="M38" s="392"/>
      <c r="N38" s="213"/>
      <c r="O38" s="213"/>
      <c r="P38" s="221"/>
      <c r="Q38" s="392"/>
      <c r="R38" s="392"/>
      <c r="S38" s="392"/>
      <c r="T38" s="392"/>
      <c r="U38" s="392"/>
      <c r="V38" s="378"/>
      <c r="W38" s="380"/>
      <c r="X38" s="379"/>
    </row>
    <row r="39" spans="2:24" ht="15.95" customHeight="1" x14ac:dyDescent="0.15">
      <c r="B39" s="372"/>
      <c r="C39" s="378"/>
      <c r="D39" s="379"/>
      <c r="E39" s="228"/>
      <c r="F39" s="269"/>
      <c r="G39" s="213"/>
      <c r="H39" s="213"/>
      <c r="I39" s="213"/>
      <c r="J39" s="392"/>
      <c r="K39" s="392"/>
      <c r="L39" s="392"/>
      <c r="M39" s="392"/>
      <c r="N39" s="213"/>
      <c r="O39" s="213"/>
      <c r="P39" s="221"/>
      <c r="Q39" s="392"/>
      <c r="R39" s="392"/>
      <c r="S39" s="392"/>
      <c r="T39" s="392"/>
      <c r="U39" s="392"/>
      <c r="V39" s="378"/>
      <c r="W39" s="380"/>
      <c r="X39" s="379"/>
    </row>
    <row r="40" spans="2:24" ht="15.95" customHeight="1" x14ac:dyDescent="0.15">
      <c r="B40" s="372"/>
      <c r="C40" s="679"/>
      <c r="D40" s="680"/>
      <c r="E40" s="228"/>
      <c r="F40" s="269"/>
      <c r="G40" s="213"/>
      <c r="H40" s="213"/>
      <c r="I40" s="213"/>
      <c r="J40" s="392"/>
      <c r="K40" s="392"/>
      <c r="L40" s="392"/>
      <c r="M40" s="392"/>
      <c r="N40" s="213"/>
      <c r="O40" s="213"/>
      <c r="P40" s="221"/>
      <c r="Q40" s="392"/>
      <c r="R40" s="392"/>
      <c r="S40" s="392"/>
      <c r="T40" s="392"/>
      <c r="U40" s="392"/>
      <c r="V40" s="378"/>
      <c r="W40" s="380"/>
      <c r="X40" s="379"/>
    </row>
    <row r="41" spans="2:24" ht="15.95" customHeight="1" x14ac:dyDescent="0.15">
      <c r="B41" s="373"/>
      <c r="C41" s="679"/>
      <c r="D41" s="680"/>
      <c r="E41" s="228"/>
      <c r="F41" s="269"/>
      <c r="G41" s="213"/>
      <c r="H41" s="213"/>
      <c r="I41" s="213"/>
      <c r="J41" s="392"/>
      <c r="K41" s="392"/>
      <c r="L41" s="392"/>
      <c r="M41" s="392"/>
      <c r="N41" s="213"/>
      <c r="O41" s="213"/>
      <c r="P41" s="221"/>
      <c r="Q41" s="392"/>
      <c r="R41" s="392"/>
      <c r="S41" s="392"/>
      <c r="T41" s="392"/>
      <c r="U41" s="392"/>
      <c r="V41" s="378"/>
      <c r="W41" s="380"/>
      <c r="X41" s="379"/>
    </row>
    <row r="42" spans="2:24" ht="15.95" customHeight="1" x14ac:dyDescent="0.15">
      <c r="B42" s="26"/>
      <c r="C42" s="1" t="s">
        <v>157</v>
      </c>
      <c r="D42" s="7"/>
      <c r="F42" s="7"/>
      <c r="G42" s="24"/>
      <c r="H42" s="24"/>
      <c r="I42" s="24"/>
      <c r="J42" s="24"/>
      <c r="K42" s="24"/>
      <c r="L42" s="24"/>
      <c r="M42" s="24"/>
      <c r="N42" s="24"/>
      <c r="O42" s="24"/>
      <c r="P42" s="7"/>
      <c r="Q42" s="24"/>
      <c r="R42" s="24"/>
      <c r="S42" s="24"/>
      <c r="T42" s="24"/>
      <c r="U42" s="24"/>
      <c r="V42" s="7"/>
      <c r="W42" s="7"/>
      <c r="X42" s="7"/>
    </row>
    <row r="43" spans="2:24" ht="15.95" customHeight="1" x14ac:dyDescent="0.15">
      <c r="B43" s="26"/>
      <c r="C43" s="30" t="s">
        <v>158</v>
      </c>
      <c r="D43" s="7"/>
      <c r="F43" s="7"/>
      <c r="G43" s="24"/>
      <c r="H43" s="24"/>
      <c r="I43" s="24"/>
      <c r="J43" s="24"/>
      <c r="K43" s="24"/>
      <c r="L43" s="24"/>
      <c r="M43" s="24"/>
      <c r="N43" s="24"/>
      <c r="O43" s="24"/>
      <c r="P43" s="7"/>
      <c r="Q43" s="24"/>
      <c r="R43" s="24"/>
      <c r="S43" s="24"/>
      <c r="T43" s="24"/>
      <c r="U43" s="24"/>
      <c r="V43" s="7"/>
      <c r="W43" s="7"/>
      <c r="X43" s="7"/>
    </row>
    <row r="44" spans="2:24" ht="15.95" customHeight="1" x14ac:dyDescent="0.15">
      <c r="C44" s="3" t="s">
        <v>159</v>
      </c>
    </row>
    <row r="45" spans="2:24" ht="15.95" customHeight="1" x14ac:dyDescent="0.15">
      <c r="C45" s="3" t="s">
        <v>160</v>
      </c>
    </row>
    <row r="46" spans="2:24" ht="15.95" customHeight="1" x14ac:dyDescent="0.15">
      <c r="C46" s="4" t="s">
        <v>106</v>
      </c>
    </row>
  </sheetData>
  <mergeCells count="198">
    <mergeCell ref="V33:X33"/>
    <mergeCell ref="V34:X34"/>
    <mergeCell ref="V35:X35"/>
    <mergeCell ref="V36:X36"/>
    <mergeCell ref="V37:X37"/>
    <mergeCell ref="V38:X38"/>
    <mergeCell ref="V39:X39"/>
    <mergeCell ref="V40:X40"/>
    <mergeCell ref="V41:X41"/>
    <mergeCell ref="Q41:U41"/>
    <mergeCell ref="V5:X6"/>
    <mergeCell ref="V8:X8"/>
    <mergeCell ref="V9:X9"/>
    <mergeCell ref="V10:X10"/>
    <mergeCell ref="V11:X11"/>
    <mergeCell ref="V15:X15"/>
    <mergeCell ref="V16:X16"/>
    <mergeCell ref="V17:X17"/>
    <mergeCell ref="V18:X18"/>
    <mergeCell ref="V19:X19"/>
    <mergeCell ref="V20:X20"/>
    <mergeCell ref="V21:X21"/>
    <mergeCell ref="V22:X22"/>
    <mergeCell ref="V23:X23"/>
    <mergeCell ref="V24:X24"/>
    <mergeCell ref="V25:X25"/>
    <mergeCell ref="V26:X26"/>
    <mergeCell ref="V27:X27"/>
    <mergeCell ref="V28:X28"/>
    <mergeCell ref="V29:X29"/>
    <mergeCell ref="V30:X30"/>
    <mergeCell ref="V31:X31"/>
    <mergeCell ref="V32:X32"/>
    <mergeCell ref="Q32:U32"/>
    <mergeCell ref="Q33:U33"/>
    <mergeCell ref="Q34:U34"/>
    <mergeCell ref="Q35:U35"/>
    <mergeCell ref="Q36:U36"/>
    <mergeCell ref="Q37:U37"/>
    <mergeCell ref="Q38:U38"/>
    <mergeCell ref="Q39:U39"/>
    <mergeCell ref="Q40:U40"/>
    <mergeCell ref="N5:O5"/>
    <mergeCell ref="P5:U5"/>
    <mergeCell ref="Q11:U11"/>
    <mergeCell ref="Q10:U10"/>
    <mergeCell ref="Q9:U9"/>
    <mergeCell ref="Q8:U8"/>
    <mergeCell ref="Q15:U15"/>
    <mergeCell ref="Q23:U23"/>
    <mergeCell ref="Q22:U22"/>
    <mergeCell ref="Q21:U21"/>
    <mergeCell ref="Q20:U20"/>
    <mergeCell ref="Q19:U19"/>
    <mergeCell ref="Q18:U18"/>
    <mergeCell ref="Q17:U17"/>
    <mergeCell ref="Q16:U16"/>
    <mergeCell ref="N6:O6"/>
    <mergeCell ref="P6:P7"/>
    <mergeCell ref="Q6:U7"/>
    <mergeCell ref="Q14:U14"/>
    <mergeCell ref="Q31:U31"/>
    <mergeCell ref="Q24:U24"/>
    <mergeCell ref="L22:M22"/>
    <mergeCell ref="J11:K11"/>
    <mergeCell ref="L11:M11"/>
    <mergeCell ref="J15:K15"/>
    <mergeCell ref="J18:K18"/>
    <mergeCell ref="L18:M18"/>
    <mergeCell ref="L8:M8"/>
    <mergeCell ref="L25:M25"/>
    <mergeCell ref="J23:K23"/>
    <mergeCell ref="L23:M23"/>
    <mergeCell ref="L27:M27"/>
    <mergeCell ref="J10:K10"/>
    <mergeCell ref="L10:M10"/>
    <mergeCell ref="J22:K22"/>
    <mergeCell ref="Q27:U27"/>
    <mergeCell ref="Q26:U26"/>
    <mergeCell ref="Q25:U25"/>
    <mergeCell ref="Q30:U30"/>
    <mergeCell ref="Q29:U29"/>
    <mergeCell ref="Q28:U28"/>
    <mergeCell ref="Q12:U12"/>
    <mergeCell ref="Q13:U13"/>
    <mergeCell ref="B2:V2"/>
    <mergeCell ref="B4:E4"/>
    <mergeCell ref="F4:I4"/>
    <mergeCell ref="O4:R4"/>
    <mergeCell ref="B3:E3"/>
    <mergeCell ref="F3:I3"/>
    <mergeCell ref="O3:R3"/>
    <mergeCell ref="S3:V4"/>
    <mergeCell ref="K3:L3"/>
    <mergeCell ref="K4:L4"/>
    <mergeCell ref="M3:N4"/>
    <mergeCell ref="W3:X4"/>
    <mergeCell ref="B5:B41"/>
    <mergeCell ref="C10:D10"/>
    <mergeCell ref="C9:D9"/>
    <mergeCell ref="J9:K9"/>
    <mergeCell ref="L9:M9"/>
    <mergeCell ref="C17:D17"/>
    <mergeCell ref="J17:K17"/>
    <mergeCell ref="L17:M17"/>
    <mergeCell ref="C38:D38"/>
    <mergeCell ref="J38:K38"/>
    <mergeCell ref="L38:M38"/>
    <mergeCell ref="C21:D21"/>
    <mergeCell ref="J21:K21"/>
    <mergeCell ref="L21:M21"/>
    <mergeCell ref="J26:K26"/>
    <mergeCell ref="L26:M26"/>
    <mergeCell ref="C33:D33"/>
    <mergeCell ref="C34:D34"/>
    <mergeCell ref="J20:K20"/>
    <mergeCell ref="L20:M20"/>
    <mergeCell ref="C23:D23"/>
    <mergeCell ref="J24:K24"/>
    <mergeCell ref="L24:M24"/>
    <mergeCell ref="C15:D15"/>
    <mergeCell ref="L15:M15"/>
    <mergeCell ref="C11:D11"/>
    <mergeCell ref="G5:I5"/>
    <mergeCell ref="J5:M5"/>
    <mergeCell ref="C8:D8"/>
    <mergeCell ref="J8:K8"/>
    <mergeCell ref="C5:D7"/>
    <mergeCell ref="E5:E7"/>
    <mergeCell ref="F5:F7"/>
    <mergeCell ref="I6:I7"/>
    <mergeCell ref="J6:K7"/>
    <mergeCell ref="L6:M7"/>
    <mergeCell ref="J12:K12"/>
    <mergeCell ref="L12:M12"/>
    <mergeCell ref="J13:K13"/>
    <mergeCell ref="L13:M13"/>
    <mergeCell ref="J14:K14"/>
    <mergeCell ref="L14:M14"/>
    <mergeCell ref="G6:H7"/>
    <mergeCell ref="C12:D12"/>
    <mergeCell ref="C13:D13"/>
    <mergeCell ref="C14:D14"/>
    <mergeCell ref="L29:M29"/>
    <mergeCell ref="C28:D28"/>
    <mergeCell ref="J28:K28"/>
    <mergeCell ref="C29:D29"/>
    <mergeCell ref="J29:K29"/>
    <mergeCell ref="C22:D22"/>
    <mergeCell ref="C16:D16"/>
    <mergeCell ref="J16:K16"/>
    <mergeCell ref="L16:M16"/>
    <mergeCell ref="C20:D20"/>
    <mergeCell ref="C18:D18"/>
    <mergeCell ref="C19:D19"/>
    <mergeCell ref="C24:D24"/>
    <mergeCell ref="C25:D25"/>
    <mergeCell ref="C26:D26"/>
    <mergeCell ref="C27:D27"/>
    <mergeCell ref="J31:K31"/>
    <mergeCell ref="L31:M31"/>
    <mergeCell ref="J30:K30"/>
    <mergeCell ref="C41:D41"/>
    <mergeCell ref="J41:K41"/>
    <mergeCell ref="L41:M41"/>
    <mergeCell ref="C39:D39"/>
    <mergeCell ref="J39:K39"/>
    <mergeCell ref="L39:M39"/>
    <mergeCell ref="C40:D40"/>
    <mergeCell ref="J40:K40"/>
    <mergeCell ref="L40:M40"/>
    <mergeCell ref="C30:D30"/>
    <mergeCell ref="C35:D35"/>
    <mergeCell ref="C36:D36"/>
    <mergeCell ref="V12:X12"/>
    <mergeCell ref="V13:X13"/>
    <mergeCell ref="V14:X14"/>
    <mergeCell ref="C37:D37"/>
    <mergeCell ref="J37:K37"/>
    <mergeCell ref="L37:M37"/>
    <mergeCell ref="L36:M36"/>
    <mergeCell ref="J36:K36"/>
    <mergeCell ref="J19:K19"/>
    <mergeCell ref="L19:M19"/>
    <mergeCell ref="J34:K34"/>
    <mergeCell ref="L34:M34"/>
    <mergeCell ref="J35:K35"/>
    <mergeCell ref="L35:M35"/>
    <mergeCell ref="L30:M30"/>
    <mergeCell ref="J27:K27"/>
    <mergeCell ref="J25:K25"/>
    <mergeCell ref="J33:K33"/>
    <mergeCell ref="L33:M33"/>
    <mergeCell ref="L28:M28"/>
    <mergeCell ref="C32:D32"/>
    <mergeCell ref="J32:K32"/>
    <mergeCell ref="L32:M32"/>
    <mergeCell ref="C31:D31"/>
  </mergeCells>
  <phoneticPr fontId="7"/>
  <dataValidations count="4">
    <dataValidation type="list" allowBlank="1" showInputMessage="1" showErrorMessage="1" sqref="E42:E43" xr:uid="{00000000-0002-0000-0700-000000000000}">
      <formula1>個数</formula1>
    </dataValidation>
    <dataValidation type="list" showInputMessage="1" showErrorMessage="1" sqref="G42:H43" xr:uid="{00000000-0002-0000-0700-000001000000}">
      <formula1>部位本体</formula1>
    </dataValidation>
    <dataValidation type="list" errorStyle="warning" allowBlank="1" showInputMessage="1" showErrorMessage="1" error="選択出来ません" sqref="H8:H41" xr:uid="{DA761384-1898-493F-8E40-51DF6D396C8E}">
      <formula1>INDIRECT(G8)</formula1>
    </dataValidation>
    <dataValidation allowBlank="1" showInputMessage="1" showErrorMessage="1" prompt="覆工スパン毎に連番を記入。_x000a_数値で入力する。" sqref="E8:E41" xr:uid="{BA2DC6F6-BB18-408A-9DCA-F28377410B06}"/>
  </dataValidations>
  <printOptions horizontalCentered="1" verticalCentered="1"/>
  <pageMargins left="0.23622047244094488" right="0.23622047244094488" top="0.74803149606299213" bottom="0.74803149606299213" header="0.31496062992125984" footer="0.31496062992125984"/>
  <pageSetup paperSize="9" scale="72" fitToWidth="0" orientation="landscape" copies="2" r:id="rId1"/>
  <headerFooter alignWithMargins="0"/>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700-000003000000}">
          <x14:formula1>
            <xm:f>'(参考)リスト'!$D$52:$D$54</xm:f>
          </x14:formula1>
          <xm:sqref>I8:I41</xm:sqref>
        </x14:dataValidation>
        <x14:dataValidation type="list" allowBlank="1" showInputMessage="1" showErrorMessage="1" xr:uid="{00000000-0002-0000-0700-000004000000}">
          <x14:formula1>
            <xm:f>'(参考)リスト'!$F$52:$F$53</xm:f>
          </x14:formula1>
          <xm:sqref>N8:O41</xm:sqref>
        </x14:dataValidation>
        <x14:dataValidation type="list" showInputMessage="1" showErrorMessage="1" xr:uid="{00000000-0002-0000-0700-000005000000}">
          <x14:formula1>
            <xm:f>'(参考)リスト'!$B$52:$B$55</xm:f>
          </x14:formula1>
          <xm:sqref>G8:G41</xm:sqref>
        </x14:dataValidation>
        <x14:dataValidation type="list" allowBlank="1" showInputMessage="1" showErrorMessage="1" xr:uid="{00000000-0002-0000-0700-000006000000}">
          <x14:formula1>
            <xm:f>'(参考)リスト'!$G$52:$G$54</xm:f>
          </x14:formula1>
          <xm:sqref>P8:P41</xm:sqref>
        </x14:dataValidation>
        <x14:dataValidation type="list" allowBlank="1" showInputMessage="1" showErrorMessage="1" xr:uid="{00000000-0002-0000-0700-000007000000}">
          <x14:formula1>
            <xm:f>'(参考)リスト'!$E$52:$E$58</xm:f>
          </x14:formula1>
          <xm:sqref>J8:K41</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AB23"/>
  <sheetViews>
    <sheetView showGridLines="0" showZeros="0" view="pageBreakPreview" zoomScaleNormal="85" zoomScaleSheetLayoutView="100" workbookViewId="0">
      <pane xSplit="4" ySplit="6" topLeftCell="E7" activePane="bottomRight" state="frozen"/>
      <selection pane="topRight" activeCell="Z23" sqref="Z23"/>
      <selection pane="bottomLeft" activeCell="Z23" sqref="Z23"/>
      <selection pane="bottomRight" activeCell="B3" sqref="B3:Z4"/>
    </sheetView>
  </sheetViews>
  <sheetFormatPr defaultColWidth="5.5" defaultRowHeight="15.95" customHeight="1" x14ac:dyDescent="0.15"/>
  <cols>
    <col min="1" max="1" width="2.75" style="1" customWidth="1"/>
    <col min="2" max="2" width="4.125" style="1" customWidth="1"/>
    <col min="3" max="29" width="5.5" style="1" customWidth="1"/>
    <col min="30" max="16384" width="5.5" style="1"/>
  </cols>
  <sheetData>
    <row r="1" spans="2:28" ht="9.75" customHeight="1" x14ac:dyDescent="0.15"/>
    <row r="2" spans="2:28" ht="24.75" customHeight="1" x14ac:dyDescent="0.15">
      <c r="B2" s="688" t="s">
        <v>161</v>
      </c>
      <c r="C2" s="688"/>
      <c r="D2" s="688"/>
      <c r="E2" s="567"/>
      <c r="F2" s="567"/>
      <c r="G2" s="567"/>
      <c r="H2" s="688"/>
      <c r="I2" s="688"/>
      <c r="J2" s="688"/>
      <c r="K2" s="688"/>
      <c r="L2" s="688"/>
      <c r="M2" s="688"/>
      <c r="N2" s="688"/>
      <c r="O2" s="688"/>
      <c r="P2" s="688"/>
      <c r="Q2" s="688"/>
      <c r="R2" s="688"/>
      <c r="S2" s="688"/>
      <c r="T2" s="688"/>
      <c r="U2" s="688"/>
      <c r="V2" s="688"/>
      <c r="W2" s="688"/>
      <c r="X2" s="688"/>
      <c r="Y2" s="688"/>
      <c r="Z2" s="688"/>
    </row>
    <row r="3" spans="2:28" ht="20.100000000000001" customHeight="1" x14ac:dyDescent="0.15">
      <c r="B3" s="716" t="s">
        <v>383</v>
      </c>
      <c r="C3" s="716"/>
      <c r="D3" s="345"/>
      <c r="E3" s="348" t="s">
        <v>384</v>
      </c>
      <c r="F3" s="349"/>
      <c r="G3" s="350"/>
      <c r="H3" s="353" t="s">
        <v>385</v>
      </c>
      <c r="I3" s="571"/>
      <c r="J3" s="717" t="s">
        <v>501</v>
      </c>
      <c r="K3" s="717"/>
      <c r="L3" s="717"/>
      <c r="M3" s="440" t="s">
        <v>502</v>
      </c>
      <c r="N3" s="441"/>
      <c r="O3" s="441"/>
      <c r="P3" s="441"/>
      <c r="Q3" s="357" t="s">
        <v>503</v>
      </c>
      <c r="R3" s="358"/>
      <c r="S3" s="358"/>
      <c r="T3" s="359"/>
      <c r="U3" s="360" t="s">
        <v>500</v>
      </c>
      <c r="V3" s="361"/>
      <c r="W3" s="593"/>
      <c r="X3" s="573">
        <v>45911</v>
      </c>
      <c r="Y3" s="574"/>
      <c r="Z3" s="575"/>
    </row>
    <row r="4" spans="2:28" ht="20.100000000000001" customHeight="1" x14ac:dyDescent="0.15">
      <c r="B4" s="724" t="s">
        <v>521</v>
      </c>
      <c r="C4" s="724"/>
      <c r="D4" s="325"/>
      <c r="E4" s="328" t="s">
        <v>390</v>
      </c>
      <c r="F4" s="329"/>
      <c r="G4" s="330"/>
      <c r="H4" s="333" t="s">
        <v>386</v>
      </c>
      <c r="I4" s="582"/>
      <c r="J4" s="717" t="s">
        <v>387</v>
      </c>
      <c r="K4" s="717"/>
      <c r="L4" s="717"/>
      <c r="M4" s="427"/>
      <c r="N4" s="443"/>
      <c r="O4" s="443"/>
      <c r="P4" s="443"/>
      <c r="Q4" s="337" t="s">
        <v>504</v>
      </c>
      <c r="R4" s="338"/>
      <c r="S4" s="338"/>
      <c r="T4" s="339"/>
      <c r="U4" s="718"/>
      <c r="V4" s="719"/>
      <c r="W4" s="720"/>
      <c r="X4" s="721"/>
      <c r="Y4" s="722"/>
      <c r="Z4" s="723"/>
    </row>
    <row r="5" spans="2:28" ht="28.5" customHeight="1" x14ac:dyDescent="0.15">
      <c r="B5" s="725" t="s">
        <v>162</v>
      </c>
      <c r="C5" s="728" t="s">
        <v>163</v>
      </c>
      <c r="D5" s="728"/>
      <c r="E5" s="729" t="s">
        <v>120</v>
      </c>
      <c r="F5" s="735" t="s">
        <v>162</v>
      </c>
      <c r="G5" s="736"/>
      <c r="H5" s="332"/>
      <c r="I5" s="332"/>
      <c r="J5" s="332"/>
      <c r="K5" s="332"/>
      <c r="L5" s="332"/>
      <c r="M5" s="332"/>
      <c r="N5" s="332"/>
      <c r="O5" s="332"/>
      <c r="P5" s="332"/>
      <c r="Q5" s="332"/>
      <c r="R5" s="332"/>
      <c r="S5" s="737"/>
      <c r="T5" s="737"/>
      <c r="U5" s="737"/>
      <c r="V5" s="737"/>
      <c r="W5" s="737"/>
      <c r="X5" s="737"/>
      <c r="Y5" s="737"/>
      <c r="Z5" s="738"/>
      <c r="AA5" s="21"/>
      <c r="AB5" s="5"/>
    </row>
    <row r="6" spans="2:28" ht="24.75" customHeight="1" x14ac:dyDescent="0.15">
      <c r="B6" s="725"/>
      <c r="C6" s="582"/>
      <c r="D6" s="582"/>
      <c r="E6" s="730"/>
      <c r="F6" s="571" t="s">
        <v>164</v>
      </c>
      <c r="G6" s="571"/>
      <c r="H6" s="331" t="s">
        <v>165</v>
      </c>
      <c r="I6" s="737"/>
      <c r="J6" s="737"/>
      <c r="K6" s="737"/>
      <c r="L6" s="737"/>
      <c r="M6" s="737"/>
      <c r="N6" s="738"/>
      <c r="O6" s="331" t="s">
        <v>166</v>
      </c>
      <c r="P6" s="332"/>
      <c r="Q6" s="332"/>
      <c r="R6" s="332"/>
      <c r="S6" s="332"/>
      <c r="T6" s="332"/>
      <c r="U6" s="332"/>
      <c r="V6" s="332"/>
      <c r="W6" s="332"/>
      <c r="X6" s="333"/>
      <c r="Y6" s="331" t="s">
        <v>167</v>
      </c>
      <c r="Z6" s="333"/>
      <c r="AA6" s="5"/>
      <c r="AB6" s="5"/>
    </row>
    <row r="7" spans="2:28" ht="27.75" customHeight="1" x14ac:dyDescent="0.15">
      <c r="B7" s="726"/>
      <c r="C7" s="731"/>
      <c r="D7" s="732"/>
      <c r="E7" s="111"/>
      <c r="F7" s="710"/>
      <c r="G7" s="710"/>
      <c r="H7" s="705"/>
      <c r="I7" s="707"/>
      <c r="J7" s="707"/>
      <c r="K7" s="707"/>
      <c r="L7" s="707"/>
      <c r="M7" s="707"/>
      <c r="N7" s="708"/>
      <c r="O7" s="700"/>
      <c r="P7" s="701"/>
      <c r="Q7" s="701"/>
      <c r="R7" s="701"/>
      <c r="S7" s="701"/>
      <c r="T7" s="701"/>
      <c r="U7" s="701"/>
      <c r="V7" s="701"/>
      <c r="W7" s="701"/>
      <c r="X7" s="702"/>
      <c r="Y7" s="704"/>
      <c r="Z7" s="704"/>
    </row>
    <row r="8" spans="2:28" ht="27.75" customHeight="1" x14ac:dyDescent="0.15">
      <c r="B8" s="726"/>
      <c r="C8" s="731"/>
      <c r="D8" s="732"/>
      <c r="E8" s="111"/>
      <c r="F8" s="710"/>
      <c r="G8" s="710"/>
      <c r="H8" s="705"/>
      <c r="I8" s="706"/>
      <c r="J8" s="706"/>
      <c r="K8" s="706"/>
      <c r="L8" s="707"/>
      <c r="M8" s="707"/>
      <c r="N8" s="708"/>
      <c r="O8" s="700"/>
      <c r="P8" s="701"/>
      <c r="Q8" s="701"/>
      <c r="R8" s="701"/>
      <c r="S8" s="701"/>
      <c r="T8" s="701"/>
      <c r="U8" s="701"/>
      <c r="V8" s="701"/>
      <c r="W8" s="701"/>
      <c r="X8" s="702"/>
      <c r="Y8" s="704"/>
      <c r="Z8" s="704"/>
    </row>
    <row r="9" spans="2:28" ht="27.75" customHeight="1" x14ac:dyDescent="0.15">
      <c r="B9" s="726"/>
      <c r="C9" s="733"/>
      <c r="D9" s="734"/>
      <c r="E9" s="111"/>
      <c r="F9" s="710"/>
      <c r="G9" s="710"/>
      <c r="H9" s="705"/>
      <c r="I9" s="706"/>
      <c r="J9" s="706"/>
      <c r="K9" s="706"/>
      <c r="L9" s="707"/>
      <c r="M9" s="707"/>
      <c r="N9" s="708"/>
      <c r="O9" s="700"/>
      <c r="P9" s="701"/>
      <c r="Q9" s="701"/>
      <c r="R9" s="701"/>
      <c r="S9" s="701"/>
      <c r="T9" s="701"/>
      <c r="U9" s="701"/>
      <c r="V9" s="701"/>
      <c r="W9" s="701"/>
      <c r="X9" s="702"/>
      <c r="Y9" s="698"/>
      <c r="Z9" s="699"/>
    </row>
    <row r="10" spans="2:28" ht="27.75" customHeight="1" x14ac:dyDescent="0.15">
      <c r="B10" s="726"/>
      <c r="C10" s="733"/>
      <c r="D10" s="734"/>
      <c r="E10" s="111"/>
      <c r="F10" s="711"/>
      <c r="G10" s="712"/>
      <c r="H10" s="705"/>
      <c r="I10" s="706"/>
      <c r="J10" s="706"/>
      <c r="K10" s="706"/>
      <c r="L10" s="706"/>
      <c r="M10" s="706"/>
      <c r="N10" s="715"/>
      <c r="O10" s="700"/>
      <c r="P10" s="701"/>
      <c r="Q10" s="701"/>
      <c r="R10" s="701"/>
      <c r="S10" s="701"/>
      <c r="T10" s="701"/>
      <c r="U10" s="701"/>
      <c r="V10" s="701"/>
      <c r="W10" s="701"/>
      <c r="X10" s="702"/>
      <c r="Y10" s="698"/>
      <c r="Z10" s="699"/>
    </row>
    <row r="11" spans="2:28" ht="27.75" customHeight="1" x14ac:dyDescent="0.15">
      <c r="B11" s="726"/>
      <c r="C11" s="698"/>
      <c r="D11" s="699"/>
      <c r="E11" s="20"/>
      <c r="F11" s="713"/>
      <c r="G11" s="714"/>
      <c r="H11" s="705"/>
      <c r="I11" s="706"/>
      <c r="J11" s="706"/>
      <c r="K11" s="706"/>
      <c r="L11" s="706"/>
      <c r="M11" s="706"/>
      <c r="N11" s="715"/>
      <c r="O11" s="698"/>
      <c r="P11" s="703"/>
      <c r="Q11" s="703"/>
      <c r="R11" s="703"/>
      <c r="S11" s="703"/>
      <c r="T11" s="703"/>
      <c r="U11" s="703"/>
      <c r="V11" s="703"/>
      <c r="W11" s="703"/>
      <c r="X11" s="699"/>
      <c r="Y11" s="698"/>
      <c r="Z11" s="699"/>
    </row>
    <row r="12" spans="2:28" ht="27.75" customHeight="1" x14ac:dyDescent="0.15">
      <c r="B12" s="726"/>
      <c r="C12" s="698"/>
      <c r="D12" s="699"/>
      <c r="E12" s="20"/>
      <c r="F12" s="709"/>
      <c r="G12" s="709"/>
      <c r="H12" s="705"/>
      <c r="I12" s="706"/>
      <c r="J12" s="706"/>
      <c r="K12" s="706"/>
      <c r="L12" s="707"/>
      <c r="M12" s="707"/>
      <c r="N12" s="708"/>
      <c r="O12" s="698"/>
      <c r="P12" s="703"/>
      <c r="Q12" s="703"/>
      <c r="R12" s="703"/>
      <c r="S12" s="703"/>
      <c r="T12" s="703"/>
      <c r="U12" s="703"/>
      <c r="V12" s="703"/>
      <c r="W12" s="703"/>
      <c r="X12" s="699"/>
      <c r="Y12" s="698"/>
      <c r="Z12" s="699"/>
    </row>
    <row r="13" spans="2:28" ht="27.75" customHeight="1" x14ac:dyDescent="0.15">
      <c r="B13" s="726"/>
      <c r="C13" s="698"/>
      <c r="D13" s="699"/>
      <c r="E13" s="20"/>
      <c r="F13" s="709"/>
      <c r="G13" s="709"/>
      <c r="H13" s="705"/>
      <c r="I13" s="706"/>
      <c r="J13" s="706"/>
      <c r="K13" s="706"/>
      <c r="L13" s="707"/>
      <c r="M13" s="707"/>
      <c r="N13" s="708"/>
      <c r="O13" s="698"/>
      <c r="P13" s="703"/>
      <c r="Q13" s="703"/>
      <c r="R13" s="703"/>
      <c r="S13" s="703"/>
      <c r="T13" s="703"/>
      <c r="U13" s="703"/>
      <c r="V13" s="703"/>
      <c r="W13" s="703"/>
      <c r="X13" s="699"/>
      <c r="Y13" s="698"/>
      <c r="Z13" s="699"/>
    </row>
    <row r="14" spans="2:28" ht="27.75" customHeight="1" x14ac:dyDescent="0.15">
      <c r="B14" s="726"/>
      <c r="C14" s="698"/>
      <c r="D14" s="699"/>
      <c r="E14" s="20"/>
      <c r="F14" s="710"/>
      <c r="G14" s="710"/>
      <c r="H14" s="705"/>
      <c r="I14" s="706"/>
      <c r="J14" s="706"/>
      <c r="K14" s="706"/>
      <c r="L14" s="707"/>
      <c r="M14" s="707"/>
      <c r="N14" s="708"/>
      <c r="O14" s="698"/>
      <c r="P14" s="703"/>
      <c r="Q14" s="703"/>
      <c r="R14" s="703"/>
      <c r="S14" s="703"/>
      <c r="T14" s="703"/>
      <c r="U14" s="703"/>
      <c r="V14" s="703"/>
      <c r="W14" s="703"/>
      <c r="X14" s="699"/>
      <c r="Y14" s="698"/>
      <c r="Z14" s="699"/>
    </row>
    <row r="15" spans="2:28" ht="27.75" customHeight="1" x14ac:dyDescent="0.15">
      <c r="B15" s="726"/>
      <c r="C15" s="698"/>
      <c r="D15" s="699"/>
      <c r="E15" s="20"/>
      <c r="F15" s="709"/>
      <c r="G15" s="709"/>
      <c r="H15" s="705"/>
      <c r="I15" s="706"/>
      <c r="J15" s="706"/>
      <c r="K15" s="706"/>
      <c r="L15" s="707"/>
      <c r="M15" s="707"/>
      <c r="N15" s="708"/>
      <c r="O15" s="698"/>
      <c r="P15" s="703"/>
      <c r="Q15" s="703"/>
      <c r="R15" s="703"/>
      <c r="S15" s="703"/>
      <c r="T15" s="703"/>
      <c r="U15" s="703"/>
      <c r="V15" s="703"/>
      <c r="W15" s="703"/>
      <c r="X15" s="699"/>
      <c r="Y15" s="698"/>
      <c r="Z15" s="699"/>
    </row>
    <row r="16" spans="2:28" ht="27.75" customHeight="1" x14ac:dyDescent="0.15">
      <c r="B16" s="726"/>
      <c r="C16" s="698"/>
      <c r="D16" s="699"/>
      <c r="E16" s="20"/>
      <c r="F16" s="709"/>
      <c r="G16" s="709"/>
      <c r="H16" s="705"/>
      <c r="I16" s="706"/>
      <c r="J16" s="706"/>
      <c r="K16" s="706"/>
      <c r="L16" s="707"/>
      <c r="M16" s="707"/>
      <c r="N16" s="708"/>
      <c r="O16" s="698"/>
      <c r="P16" s="703"/>
      <c r="Q16" s="703"/>
      <c r="R16" s="703"/>
      <c r="S16" s="703"/>
      <c r="T16" s="703"/>
      <c r="U16" s="703"/>
      <c r="V16" s="703"/>
      <c r="W16" s="703"/>
      <c r="X16" s="699"/>
      <c r="Y16" s="698"/>
      <c r="Z16" s="699"/>
    </row>
    <row r="17" spans="2:26" ht="27.75" customHeight="1" x14ac:dyDescent="0.15">
      <c r="B17" s="726"/>
      <c r="C17" s="698"/>
      <c r="D17" s="699"/>
      <c r="E17" s="20"/>
      <c r="F17" s="709"/>
      <c r="G17" s="709"/>
      <c r="H17" s="705"/>
      <c r="I17" s="706"/>
      <c r="J17" s="706"/>
      <c r="K17" s="706"/>
      <c r="L17" s="707"/>
      <c r="M17" s="707"/>
      <c r="N17" s="708"/>
      <c r="O17" s="698"/>
      <c r="P17" s="703"/>
      <c r="Q17" s="703"/>
      <c r="R17" s="703"/>
      <c r="S17" s="703"/>
      <c r="T17" s="703"/>
      <c r="U17" s="703"/>
      <c r="V17" s="703"/>
      <c r="W17" s="703"/>
      <c r="X17" s="699"/>
      <c r="Y17" s="698"/>
      <c r="Z17" s="699"/>
    </row>
    <row r="18" spans="2:26" ht="27.75" customHeight="1" x14ac:dyDescent="0.15">
      <c r="B18" s="726"/>
      <c r="C18" s="698"/>
      <c r="D18" s="699"/>
      <c r="E18" s="20"/>
      <c r="F18" s="709"/>
      <c r="G18" s="709"/>
      <c r="H18" s="705"/>
      <c r="I18" s="706"/>
      <c r="J18" s="706"/>
      <c r="K18" s="706"/>
      <c r="L18" s="707"/>
      <c r="M18" s="707"/>
      <c r="N18" s="708"/>
      <c r="O18" s="698"/>
      <c r="P18" s="703"/>
      <c r="Q18" s="703"/>
      <c r="R18" s="703"/>
      <c r="S18" s="703"/>
      <c r="T18" s="703"/>
      <c r="U18" s="703"/>
      <c r="V18" s="703"/>
      <c r="W18" s="703"/>
      <c r="X18" s="699"/>
      <c r="Y18" s="698"/>
      <c r="Z18" s="699"/>
    </row>
    <row r="19" spans="2:26" ht="27.75" customHeight="1" x14ac:dyDescent="0.15">
      <c r="B19" s="726"/>
      <c r="C19" s="698"/>
      <c r="D19" s="699"/>
      <c r="E19" s="20"/>
      <c r="F19" s="709"/>
      <c r="G19" s="709"/>
      <c r="H19" s="705"/>
      <c r="I19" s="706"/>
      <c r="J19" s="706"/>
      <c r="K19" s="706"/>
      <c r="L19" s="707"/>
      <c r="M19" s="707"/>
      <c r="N19" s="708"/>
      <c r="O19" s="698"/>
      <c r="P19" s="703"/>
      <c r="Q19" s="703"/>
      <c r="R19" s="703"/>
      <c r="S19" s="703"/>
      <c r="T19" s="703"/>
      <c r="U19" s="703"/>
      <c r="V19" s="703"/>
      <c r="W19" s="703"/>
      <c r="X19" s="699"/>
      <c r="Y19" s="698"/>
      <c r="Z19" s="699"/>
    </row>
    <row r="20" spans="2:26" ht="27.75" customHeight="1" x14ac:dyDescent="0.15">
      <c r="B20" s="726"/>
      <c r="C20" s="698"/>
      <c r="D20" s="699"/>
      <c r="E20" s="20"/>
      <c r="F20" s="709"/>
      <c r="G20" s="709"/>
      <c r="H20" s="705"/>
      <c r="I20" s="706"/>
      <c r="J20" s="706"/>
      <c r="K20" s="706"/>
      <c r="L20" s="707"/>
      <c r="M20" s="707"/>
      <c r="N20" s="708"/>
      <c r="O20" s="698"/>
      <c r="P20" s="703"/>
      <c r="Q20" s="703"/>
      <c r="R20" s="703"/>
      <c r="S20" s="703"/>
      <c r="T20" s="703"/>
      <c r="U20" s="703"/>
      <c r="V20" s="703"/>
      <c r="W20" s="703"/>
      <c r="X20" s="699"/>
      <c r="Y20" s="698"/>
      <c r="Z20" s="699"/>
    </row>
    <row r="21" spans="2:26" ht="27.75" customHeight="1" x14ac:dyDescent="0.15">
      <c r="B21" s="727"/>
      <c r="C21" s="698"/>
      <c r="D21" s="699"/>
      <c r="E21" s="20"/>
      <c r="F21" s="709"/>
      <c r="G21" s="709"/>
      <c r="H21" s="705"/>
      <c r="I21" s="706"/>
      <c r="J21" s="706"/>
      <c r="K21" s="706"/>
      <c r="L21" s="707"/>
      <c r="M21" s="707"/>
      <c r="N21" s="708"/>
      <c r="O21" s="698"/>
      <c r="P21" s="703"/>
      <c r="Q21" s="703"/>
      <c r="R21" s="703"/>
      <c r="S21" s="703"/>
      <c r="T21" s="703"/>
      <c r="U21" s="703"/>
      <c r="V21" s="703"/>
      <c r="W21" s="703"/>
      <c r="X21" s="699"/>
      <c r="Y21" s="698"/>
      <c r="Z21" s="699"/>
    </row>
    <row r="22" spans="2:26" ht="15.95" customHeight="1" x14ac:dyDescent="0.15">
      <c r="B22" s="1" t="s">
        <v>168</v>
      </c>
    </row>
    <row r="23" spans="2:26" ht="15.95" customHeight="1" x14ac:dyDescent="0.15">
      <c r="B23" s="4" t="s">
        <v>106</v>
      </c>
    </row>
  </sheetData>
  <mergeCells count="97">
    <mergeCell ref="B5:B21"/>
    <mergeCell ref="C5:D6"/>
    <mergeCell ref="E5:E6"/>
    <mergeCell ref="F6:G6"/>
    <mergeCell ref="C8:D8"/>
    <mergeCell ref="C7:D7"/>
    <mergeCell ref="F8:G8"/>
    <mergeCell ref="C10:D10"/>
    <mergeCell ref="C11:D11"/>
    <mergeCell ref="C9:D9"/>
    <mergeCell ref="F5:Z5"/>
    <mergeCell ref="Y8:Z8"/>
    <mergeCell ref="H6:N6"/>
    <mergeCell ref="F7:G7"/>
    <mergeCell ref="F9:G9"/>
    <mergeCell ref="H7:N7"/>
    <mergeCell ref="B2:Z2"/>
    <mergeCell ref="B3:D3"/>
    <mergeCell ref="E3:G3"/>
    <mergeCell ref="H3:I3"/>
    <mergeCell ref="J3:L3"/>
    <mergeCell ref="U3:W4"/>
    <mergeCell ref="X3:Z4"/>
    <mergeCell ref="B4:D4"/>
    <mergeCell ref="E4:G4"/>
    <mergeCell ref="H4:I4"/>
    <mergeCell ref="J4:L4"/>
    <mergeCell ref="M3:P4"/>
    <mergeCell ref="Q3:T3"/>
    <mergeCell ref="Q4:T4"/>
    <mergeCell ref="H9:N9"/>
    <mergeCell ref="H8:N8"/>
    <mergeCell ref="Y6:Z6"/>
    <mergeCell ref="Y11:Z11"/>
    <mergeCell ref="F10:G10"/>
    <mergeCell ref="Y10:Z10"/>
    <mergeCell ref="F11:G11"/>
    <mergeCell ref="H11:N11"/>
    <mergeCell ref="H10:N10"/>
    <mergeCell ref="H14:N14"/>
    <mergeCell ref="C16:D16"/>
    <mergeCell ref="F16:G16"/>
    <mergeCell ref="Y12:Z12"/>
    <mergeCell ref="C13:D13"/>
    <mergeCell ref="F13:G13"/>
    <mergeCell ref="C12:D12"/>
    <mergeCell ref="F12:G12"/>
    <mergeCell ref="Y13:Z13"/>
    <mergeCell ref="H12:N12"/>
    <mergeCell ref="H13:N13"/>
    <mergeCell ref="C15:D15"/>
    <mergeCell ref="F15:G15"/>
    <mergeCell ref="C14:D14"/>
    <mergeCell ref="F14:G14"/>
    <mergeCell ref="H15:N15"/>
    <mergeCell ref="C17:D17"/>
    <mergeCell ref="F17:G17"/>
    <mergeCell ref="H20:N20"/>
    <mergeCell ref="H21:N21"/>
    <mergeCell ref="C18:D18"/>
    <mergeCell ref="F18:G18"/>
    <mergeCell ref="C19:D19"/>
    <mergeCell ref="F19:G19"/>
    <mergeCell ref="H17:N17"/>
    <mergeCell ref="H18:N18"/>
    <mergeCell ref="H19:N19"/>
    <mergeCell ref="O21:X21"/>
    <mergeCell ref="C21:D21"/>
    <mergeCell ref="F21:G21"/>
    <mergeCell ref="C20:D20"/>
    <mergeCell ref="F20:G20"/>
    <mergeCell ref="O17:X17"/>
    <mergeCell ref="O18:X18"/>
    <mergeCell ref="H16:N16"/>
    <mergeCell ref="O19:X19"/>
    <mergeCell ref="O20:X20"/>
    <mergeCell ref="Y18:Z18"/>
    <mergeCell ref="Y19:Z19"/>
    <mergeCell ref="Y20:Z20"/>
    <mergeCell ref="Y21:Z21"/>
    <mergeCell ref="Y17:Z17"/>
    <mergeCell ref="Y16:Z16"/>
    <mergeCell ref="Y14:Z14"/>
    <mergeCell ref="Y15:Z15"/>
    <mergeCell ref="O6:X6"/>
    <mergeCell ref="O7:X7"/>
    <mergeCell ref="O8:X8"/>
    <mergeCell ref="O9:X9"/>
    <mergeCell ref="O10:X10"/>
    <mergeCell ref="O12:X12"/>
    <mergeCell ref="O11:X11"/>
    <mergeCell ref="O13:X13"/>
    <mergeCell ref="O14:X14"/>
    <mergeCell ref="O15:X15"/>
    <mergeCell ref="O16:X16"/>
    <mergeCell ref="Y9:Z9"/>
    <mergeCell ref="Y7:Z7"/>
  </mergeCells>
  <phoneticPr fontId="12"/>
  <printOptions horizontalCentered="1" verticalCentered="1"/>
  <pageMargins left="0.23622047244094488" right="0.23622047244094488" top="0.74803149606299213" bottom="0.74803149606299213" header="0.31496062992125984" footer="0.31496062992125984"/>
  <pageSetup paperSize="9" scale="94" fitToWidth="0" orientation="landscape" copies="2"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0000000}">
          <x14:formula1>
            <xm:f>'(参考)リスト'!$F$16:$F$21</xm:f>
          </x14:formula1>
          <xm:sqref>Y7:Z21</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5A619-DB70-48DF-8EFE-2475DE0A044E}">
  <dimension ref="B1:X31"/>
  <sheetViews>
    <sheetView showGridLines="0" showZeros="0" view="pageBreakPreview" zoomScaleNormal="70" zoomScaleSheetLayoutView="100" workbookViewId="0">
      <selection activeCell="Q16" sqref="Q16:W23"/>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6" t="s">
        <v>570</v>
      </c>
      <c r="C2" s="277"/>
      <c r="D2" s="277"/>
      <c r="E2" s="277"/>
      <c r="F2" s="277"/>
      <c r="G2" s="277"/>
      <c r="H2" s="277"/>
      <c r="I2" s="277"/>
      <c r="J2" s="277"/>
      <c r="K2" s="277"/>
      <c r="L2" s="277"/>
      <c r="M2" s="277"/>
      <c r="N2" s="277"/>
      <c r="O2" s="277"/>
      <c r="P2" s="277"/>
      <c r="Q2" s="277"/>
      <c r="R2" s="463" t="s">
        <v>381</v>
      </c>
      <c r="S2" s="463"/>
      <c r="T2" s="634" t="s">
        <v>382</v>
      </c>
      <c r="U2" s="634"/>
      <c r="V2" s="634"/>
      <c r="W2" s="634"/>
    </row>
    <row r="3" spans="2:23" ht="25.35" customHeight="1" x14ac:dyDescent="0.15">
      <c r="B3" s="796" t="s">
        <v>383</v>
      </c>
      <c r="C3" s="797"/>
      <c r="D3" s="797"/>
      <c r="E3" s="798" t="s">
        <v>384</v>
      </c>
      <c r="F3" s="799"/>
      <c r="G3" s="800"/>
      <c r="H3" s="790" t="s">
        <v>571</v>
      </c>
      <c r="I3" s="791"/>
      <c r="J3" s="801" t="s">
        <v>501</v>
      </c>
      <c r="K3" s="793"/>
      <c r="L3" s="794"/>
      <c r="M3" s="803" t="s">
        <v>502</v>
      </c>
      <c r="N3" s="811"/>
      <c r="O3" s="804"/>
      <c r="P3" s="802" t="s">
        <v>503</v>
      </c>
      <c r="Q3" s="802"/>
      <c r="R3" s="802"/>
      <c r="S3" s="803" t="s">
        <v>500</v>
      </c>
      <c r="T3" s="804"/>
      <c r="U3" s="807">
        <v>45911</v>
      </c>
      <c r="V3" s="808"/>
      <c r="W3" s="809"/>
    </row>
    <row r="4" spans="2:23" ht="25.35" customHeight="1" x14ac:dyDescent="0.15">
      <c r="B4" s="785" t="s">
        <v>389</v>
      </c>
      <c r="C4" s="786"/>
      <c r="D4" s="786"/>
      <c r="E4" s="787" t="s">
        <v>390</v>
      </c>
      <c r="F4" s="788"/>
      <c r="G4" s="789"/>
      <c r="H4" s="790" t="s">
        <v>386</v>
      </c>
      <c r="I4" s="791"/>
      <c r="J4" s="792" t="s">
        <v>387</v>
      </c>
      <c r="K4" s="793"/>
      <c r="L4" s="794"/>
      <c r="M4" s="812"/>
      <c r="N4" s="813"/>
      <c r="O4" s="814"/>
      <c r="P4" s="795" t="s">
        <v>504</v>
      </c>
      <c r="Q4" s="795"/>
      <c r="R4" s="795"/>
      <c r="S4" s="805"/>
      <c r="T4" s="806"/>
      <c r="U4" s="805"/>
      <c r="V4" s="810"/>
      <c r="W4" s="806"/>
    </row>
    <row r="5" spans="2:23" s="31" customFormat="1" ht="25.5" customHeight="1" x14ac:dyDescent="0.15">
      <c r="B5" s="775" t="s">
        <v>169</v>
      </c>
      <c r="C5" s="780" t="s">
        <v>170</v>
      </c>
      <c r="D5" s="781"/>
      <c r="E5" s="278" t="s">
        <v>473</v>
      </c>
      <c r="F5" s="747"/>
      <c r="G5" s="748"/>
      <c r="H5" s="748"/>
      <c r="I5" s="748"/>
      <c r="J5" s="748"/>
      <c r="K5" s="748"/>
      <c r="L5" s="749"/>
      <c r="M5" s="775" t="s">
        <v>572</v>
      </c>
      <c r="N5" s="780" t="s">
        <v>573</v>
      </c>
      <c r="O5" s="781"/>
      <c r="P5" s="278" t="s">
        <v>473</v>
      </c>
      <c r="Q5" s="747"/>
      <c r="R5" s="748"/>
      <c r="S5" s="748"/>
      <c r="T5" s="748"/>
      <c r="U5" s="748"/>
      <c r="V5" s="748"/>
      <c r="W5" s="749"/>
    </row>
    <row r="6" spans="2:23" s="31" customFormat="1" ht="25.5" customHeight="1" x14ac:dyDescent="0.15">
      <c r="B6" s="777"/>
      <c r="C6" s="780" t="s">
        <v>171</v>
      </c>
      <c r="D6" s="781"/>
      <c r="E6" s="279">
        <v>1</v>
      </c>
      <c r="F6" s="750"/>
      <c r="G6" s="751"/>
      <c r="H6" s="751"/>
      <c r="I6" s="751"/>
      <c r="J6" s="751"/>
      <c r="K6" s="751"/>
      <c r="L6" s="752"/>
      <c r="M6" s="777"/>
      <c r="N6" s="780" t="s">
        <v>574</v>
      </c>
      <c r="O6" s="781"/>
      <c r="P6" s="279">
        <v>2</v>
      </c>
      <c r="Q6" s="750"/>
      <c r="R6" s="751"/>
      <c r="S6" s="751"/>
      <c r="T6" s="751"/>
      <c r="U6" s="751"/>
      <c r="V6" s="751"/>
      <c r="W6" s="752"/>
    </row>
    <row r="7" spans="2:23" s="31" customFormat="1" ht="25.5" customHeight="1" x14ac:dyDescent="0.15">
      <c r="B7" s="775" t="s">
        <v>172</v>
      </c>
      <c r="C7" s="780" t="s">
        <v>128</v>
      </c>
      <c r="D7" s="781"/>
      <c r="E7" s="280" t="s">
        <v>429</v>
      </c>
      <c r="F7" s="750"/>
      <c r="G7" s="751"/>
      <c r="H7" s="751"/>
      <c r="I7" s="751"/>
      <c r="J7" s="751"/>
      <c r="K7" s="751"/>
      <c r="L7" s="752"/>
      <c r="M7" s="775" t="s">
        <v>575</v>
      </c>
      <c r="N7" s="780" t="s">
        <v>576</v>
      </c>
      <c r="O7" s="781"/>
      <c r="P7" s="280" t="s">
        <v>528</v>
      </c>
      <c r="Q7" s="750"/>
      <c r="R7" s="751"/>
      <c r="S7" s="751"/>
      <c r="T7" s="751"/>
      <c r="U7" s="751"/>
      <c r="V7" s="751"/>
      <c r="W7" s="752"/>
    </row>
    <row r="8" spans="2:23" s="31" customFormat="1" ht="25.5" customHeight="1" x14ac:dyDescent="0.15">
      <c r="B8" s="776"/>
      <c r="C8" s="780" t="s">
        <v>129</v>
      </c>
      <c r="D8" s="781"/>
      <c r="E8" s="278" t="s">
        <v>522</v>
      </c>
      <c r="F8" s="750"/>
      <c r="G8" s="751"/>
      <c r="H8" s="751"/>
      <c r="I8" s="751"/>
      <c r="J8" s="751"/>
      <c r="K8" s="751"/>
      <c r="L8" s="752"/>
      <c r="M8" s="776"/>
      <c r="N8" s="780" t="s">
        <v>275</v>
      </c>
      <c r="O8" s="781"/>
      <c r="P8" s="278" t="s">
        <v>529</v>
      </c>
      <c r="Q8" s="750"/>
      <c r="R8" s="751"/>
      <c r="S8" s="751"/>
      <c r="T8" s="751"/>
      <c r="U8" s="751"/>
      <c r="V8" s="751"/>
      <c r="W8" s="752"/>
    </row>
    <row r="9" spans="2:23" s="31" customFormat="1" ht="25.5" customHeight="1" x14ac:dyDescent="0.15">
      <c r="B9" s="782" t="s">
        <v>131</v>
      </c>
      <c r="C9" s="784"/>
      <c r="D9" s="783"/>
      <c r="E9" s="281" t="s">
        <v>328</v>
      </c>
      <c r="F9" s="750"/>
      <c r="G9" s="751"/>
      <c r="H9" s="751"/>
      <c r="I9" s="751"/>
      <c r="J9" s="751"/>
      <c r="K9" s="751"/>
      <c r="L9" s="752"/>
      <c r="M9" s="782" t="s">
        <v>277</v>
      </c>
      <c r="N9" s="784"/>
      <c r="O9" s="783"/>
      <c r="P9" s="281" t="s">
        <v>294</v>
      </c>
      <c r="Q9" s="750"/>
      <c r="R9" s="751"/>
      <c r="S9" s="751"/>
      <c r="T9" s="751"/>
      <c r="U9" s="751"/>
      <c r="V9" s="751"/>
      <c r="W9" s="752"/>
    </row>
    <row r="10" spans="2:23" s="31" customFormat="1" ht="25.5" customHeight="1" x14ac:dyDescent="0.15">
      <c r="B10" s="775" t="s">
        <v>173</v>
      </c>
      <c r="C10" s="782" t="s">
        <v>174</v>
      </c>
      <c r="D10" s="783"/>
      <c r="E10" s="279" t="s">
        <v>514</v>
      </c>
      <c r="F10" s="750"/>
      <c r="G10" s="751"/>
      <c r="H10" s="751"/>
      <c r="I10" s="751"/>
      <c r="J10" s="751"/>
      <c r="K10" s="751"/>
      <c r="L10" s="752"/>
      <c r="M10" s="775" t="s">
        <v>577</v>
      </c>
      <c r="N10" s="782" t="s">
        <v>276</v>
      </c>
      <c r="O10" s="783"/>
      <c r="P10" s="279" t="s">
        <v>514</v>
      </c>
      <c r="Q10" s="750"/>
      <c r="R10" s="751"/>
      <c r="S10" s="751"/>
      <c r="T10" s="751"/>
      <c r="U10" s="751"/>
      <c r="V10" s="751"/>
      <c r="W10" s="752"/>
    </row>
    <row r="11" spans="2:23" s="31" customFormat="1" ht="25.5" customHeight="1" x14ac:dyDescent="0.15">
      <c r="B11" s="776"/>
      <c r="C11" s="782" t="s">
        <v>140</v>
      </c>
      <c r="D11" s="783"/>
      <c r="E11" s="213"/>
      <c r="F11" s="750"/>
      <c r="G11" s="751"/>
      <c r="H11" s="751"/>
      <c r="I11" s="751"/>
      <c r="J11" s="751"/>
      <c r="K11" s="751"/>
      <c r="L11" s="752"/>
      <c r="M11" s="776"/>
      <c r="N11" s="782" t="s">
        <v>578</v>
      </c>
      <c r="O11" s="783"/>
      <c r="P11" s="213"/>
      <c r="Q11" s="750"/>
      <c r="R11" s="751"/>
      <c r="S11" s="751"/>
      <c r="T11" s="751"/>
      <c r="U11" s="751"/>
      <c r="V11" s="751"/>
      <c r="W11" s="752"/>
    </row>
    <row r="12" spans="2:23" s="31" customFormat="1" ht="25.5" customHeight="1" x14ac:dyDescent="0.15">
      <c r="B12" s="777"/>
      <c r="C12" s="739" t="s">
        <v>141</v>
      </c>
      <c r="D12" s="739"/>
      <c r="E12" s="213" t="s">
        <v>524</v>
      </c>
      <c r="F12" s="753"/>
      <c r="G12" s="754"/>
      <c r="H12" s="754"/>
      <c r="I12" s="754"/>
      <c r="J12" s="754"/>
      <c r="K12" s="754"/>
      <c r="L12" s="755"/>
      <c r="M12" s="777"/>
      <c r="N12" s="739" t="s">
        <v>579</v>
      </c>
      <c r="O12" s="739"/>
      <c r="P12" s="213" t="s">
        <v>531</v>
      </c>
      <c r="Q12" s="753"/>
      <c r="R12" s="754"/>
      <c r="S12" s="754"/>
      <c r="T12" s="754"/>
      <c r="U12" s="754"/>
      <c r="V12" s="754"/>
      <c r="W12" s="755"/>
    </row>
    <row r="13" spans="2:23" s="31" customFormat="1" ht="25.5" customHeight="1" x14ac:dyDescent="0.15">
      <c r="B13" s="756" t="s">
        <v>175</v>
      </c>
      <c r="C13" s="756"/>
      <c r="D13" s="756"/>
      <c r="E13" s="772" t="s">
        <v>523</v>
      </c>
      <c r="F13" s="773"/>
      <c r="G13" s="774"/>
      <c r="H13" s="756" t="s">
        <v>580</v>
      </c>
      <c r="I13" s="756"/>
      <c r="J13" s="757" t="s">
        <v>581</v>
      </c>
      <c r="K13" s="757"/>
      <c r="L13" s="757"/>
      <c r="M13" s="756" t="s">
        <v>582</v>
      </c>
      <c r="N13" s="756"/>
      <c r="O13" s="756"/>
      <c r="P13" s="769" t="s">
        <v>583</v>
      </c>
      <c r="Q13" s="770"/>
      <c r="R13" s="771"/>
      <c r="S13" s="756" t="s">
        <v>580</v>
      </c>
      <c r="T13" s="756"/>
      <c r="U13" s="757" t="s">
        <v>584</v>
      </c>
      <c r="V13" s="757"/>
      <c r="W13" s="757"/>
    </row>
    <row r="14" spans="2:23" s="31" customFormat="1" ht="25.5" customHeight="1" x14ac:dyDescent="0.15">
      <c r="B14" s="758" t="s">
        <v>176</v>
      </c>
      <c r="C14" s="758"/>
      <c r="D14" s="758"/>
      <c r="E14" s="759" t="s">
        <v>527</v>
      </c>
      <c r="F14" s="759"/>
      <c r="G14" s="759"/>
      <c r="H14" s="760" t="s">
        <v>585</v>
      </c>
      <c r="I14" s="761"/>
      <c r="J14" s="762">
        <v>43993</v>
      </c>
      <c r="K14" s="763"/>
      <c r="L14" s="764"/>
      <c r="M14" s="760" t="s">
        <v>586</v>
      </c>
      <c r="N14" s="761"/>
      <c r="O14" s="765"/>
      <c r="P14" s="778" t="s">
        <v>523</v>
      </c>
      <c r="Q14" s="779"/>
      <c r="R14" s="779"/>
      <c r="S14" s="767" t="s">
        <v>585</v>
      </c>
      <c r="T14" s="768"/>
      <c r="U14" s="762" t="s">
        <v>523</v>
      </c>
      <c r="V14" s="763"/>
      <c r="W14" s="764"/>
    </row>
    <row r="15" spans="2:23" s="31" customFormat="1" ht="39.75" customHeight="1" x14ac:dyDescent="0.15">
      <c r="B15" s="739" t="s">
        <v>177</v>
      </c>
      <c r="C15" s="739"/>
      <c r="D15" s="739"/>
      <c r="E15" s="740" t="s">
        <v>587</v>
      </c>
      <c r="F15" s="741"/>
      <c r="G15" s="741"/>
      <c r="H15" s="741"/>
      <c r="I15" s="741"/>
      <c r="J15" s="741"/>
      <c r="K15" s="741"/>
      <c r="L15" s="742"/>
      <c r="M15" s="739" t="s">
        <v>588</v>
      </c>
      <c r="N15" s="739"/>
      <c r="O15" s="739"/>
      <c r="P15" s="740" t="s">
        <v>589</v>
      </c>
      <c r="Q15" s="741"/>
      <c r="R15" s="741"/>
      <c r="S15" s="741"/>
      <c r="T15" s="741"/>
      <c r="U15" s="741"/>
      <c r="V15" s="741"/>
      <c r="W15" s="742"/>
    </row>
    <row r="16" spans="2:23" s="31" customFormat="1" ht="25.5" customHeight="1" x14ac:dyDescent="0.15">
      <c r="B16" s="746" t="s">
        <v>169</v>
      </c>
      <c r="C16" s="746" t="s">
        <v>170</v>
      </c>
      <c r="D16" s="746"/>
      <c r="E16" s="278" t="s">
        <v>473</v>
      </c>
      <c r="F16" s="747"/>
      <c r="G16" s="748"/>
      <c r="H16" s="748"/>
      <c r="I16" s="748"/>
      <c r="J16" s="748"/>
      <c r="K16" s="748"/>
      <c r="L16" s="749"/>
      <c r="M16" s="746" t="s">
        <v>572</v>
      </c>
      <c r="N16" s="746" t="s">
        <v>573</v>
      </c>
      <c r="O16" s="746"/>
      <c r="P16" s="278" t="s">
        <v>473</v>
      </c>
      <c r="Q16" s="747"/>
      <c r="R16" s="748"/>
      <c r="S16" s="748"/>
      <c r="T16" s="748"/>
      <c r="U16" s="748"/>
      <c r="V16" s="748"/>
      <c r="W16" s="749"/>
    </row>
    <row r="17" spans="2:24" s="31" customFormat="1" ht="25.5" customHeight="1" x14ac:dyDescent="0.15">
      <c r="B17" s="746"/>
      <c r="C17" s="746" t="s">
        <v>171</v>
      </c>
      <c r="D17" s="746"/>
      <c r="E17" s="279">
        <v>3</v>
      </c>
      <c r="F17" s="750"/>
      <c r="G17" s="751"/>
      <c r="H17" s="751"/>
      <c r="I17" s="751"/>
      <c r="J17" s="751"/>
      <c r="K17" s="751"/>
      <c r="L17" s="752"/>
      <c r="M17" s="746"/>
      <c r="N17" s="746" t="s">
        <v>574</v>
      </c>
      <c r="O17" s="746"/>
      <c r="P17" s="279">
        <v>4</v>
      </c>
      <c r="Q17" s="750"/>
      <c r="R17" s="751"/>
      <c r="S17" s="751"/>
      <c r="T17" s="751"/>
      <c r="U17" s="751"/>
      <c r="V17" s="751"/>
      <c r="W17" s="752"/>
    </row>
    <row r="18" spans="2:24" s="31" customFormat="1" ht="25.5" customHeight="1" x14ac:dyDescent="0.15">
      <c r="B18" s="746" t="s">
        <v>172</v>
      </c>
      <c r="C18" s="746" t="s">
        <v>128</v>
      </c>
      <c r="D18" s="746"/>
      <c r="E18" s="280" t="s">
        <v>528</v>
      </c>
      <c r="F18" s="750"/>
      <c r="G18" s="751"/>
      <c r="H18" s="751"/>
      <c r="I18" s="751"/>
      <c r="J18" s="751"/>
      <c r="K18" s="751"/>
      <c r="L18" s="752"/>
      <c r="M18" s="746" t="s">
        <v>575</v>
      </c>
      <c r="N18" s="746" t="s">
        <v>576</v>
      </c>
      <c r="O18" s="746"/>
      <c r="P18" s="280" t="s">
        <v>528</v>
      </c>
      <c r="Q18" s="750"/>
      <c r="R18" s="751"/>
      <c r="S18" s="751"/>
      <c r="T18" s="751"/>
      <c r="U18" s="751"/>
      <c r="V18" s="751"/>
      <c r="W18" s="752"/>
    </row>
    <row r="19" spans="2:24" s="31" customFormat="1" ht="25.5" customHeight="1" x14ac:dyDescent="0.15">
      <c r="B19" s="746"/>
      <c r="C19" s="746" t="s">
        <v>129</v>
      </c>
      <c r="D19" s="746"/>
      <c r="E19" s="278" t="s">
        <v>534</v>
      </c>
      <c r="F19" s="750"/>
      <c r="G19" s="751"/>
      <c r="H19" s="751"/>
      <c r="I19" s="751"/>
      <c r="J19" s="751"/>
      <c r="K19" s="751"/>
      <c r="L19" s="752"/>
      <c r="M19" s="746"/>
      <c r="N19" s="746" t="s">
        <v>275</v>
      </c>
      <c r="O19" s="746"/>
      <c r="P19" s="278" t="s">
        <v>536</v>
      </c>
      <c r="Q19" s="750"/>
      <c r="R19" s="751"/>
      <c r="S19" s="751"/>
      <c r="T19" s="751"/>
      <c r="U19" s="751"/>
      <c r="V19" s="751"/>
      <c r="W19" s="752"/>
    </row>
    <row r="20" spans="2:24" s="31" customFormat="1" ht="25.5" customHeight="1" x14ac:dyDescent="0.15">
      <c r="B20" s="739" t="s">
        <v>131</v>
      </c>
      <c r="C20" s="739"/>
      <c r="D20" s="739"/>
      <c r="E20" s="281" t="s">
        <v>328</v>
      </c>
      <c r="F20" s="750"/>
      <c r="G20" s="751"/>
      <c r="H20" s="751"/>
      <c r="I20" s="751"/>
      <c r="J20" s="751"/>
      <c r="K20" s="751"/>
      <c r="L20" s="752"/>
      <c r="M20" s="739" t="s">
        <v>277</v>
      </c>
      <c r="N20" s="739"/>
      <c r="O20" s="739"/>
      <c r="P20" s="281" t="s">
        <v>328</v>
      </c>
      <c r="Q20" s="750"/>
      <c r="R20" s="751"/>
      <c r="S20" s="751"/>
      <c r="T20" s="751"/>
      <c r="U20" s="751"/>
      <c r="V20" s="751"/>
      <c r="W20" s="752"/>
    </row>
    <row r="21" spans="2:24" s="31" customFormat="1" ht="25.5" customHeight="1" x14ac:dyDescent="0.15">
      <c r="B21" s="775" t="s">
        <v>173</v>
      </c>
      <c r="C21" s="739" t="s">
        <v>174</v>
      </c>
      <c r="D21" s="739"/>
      <c r="E21" s="279" t="s">
        <v>514</v>
      </c>
      <c r="F21" s="750"/>
      <c r="G21" s="751"/>
      <c r="H21" s="751"/>
      <c r="I21" s="751"/>
      <c r="J21" s="751"/>
      <c r="K21" s="751"/>
      <c r="L21" s="752"/>
      <c r="M21" s="775" t="s">
        <v>577</v>
      </c>
      <c r="N21" s="739" t="s">
        <v>276</v>
      </c>
      <c r="O21" s="739"/>
      <c r="P21" s="279" t="s">
        <v>514</v>
      </c>
      <c r="Q21" s="750"/>
      <c r="R21" s="751"/>
      <c r="S21" s="751"/>
      <c r="T21" s="751"/>
      <c r="U21" s="751"/>
      <c r="V21" s="751"/>
      <c r="W21" s="752"/>
    </row>
    <row r="22" spans="2:24" s="31" customFormat="1" ht="25.5" customHeight="1" x14ac:dyDescent="0.15">
      <c r="B22" s="776"/>
      <c r="C22" s="739" t="s">
        <v>140</v>
      </c>
      <c r="D22" s="739"/>
      <c r="E22" s="213"/>
      <c r="F22" s="750"/>
      <c r="G22" s="751"/>
      <c r="H22" s="751"/>
      <c r="I22" s="751"/>
      <c r="J22" s="751"/>
      <c r="K22" s="751"/>
      <c r="L22" s="752"/>
      <c r="M22" s="776"/>
      <c r="N22" s="739" t="s">
        <v>578</v>
      </c>
      <c r="O22" s="739"/>
      <c r="P22" s="213"/>
      <c r="Q22" s="750"/>
      <c r="R22" s="751"/>
      <c r="S22" s="751"/>
      <c r="T22" s="751"/>
      <c r="U22" s="751"/>
      <c r="V22" s="751"/>
      <c r="W22" s="752"/>
    </row>
    <row r="23" spans="2:24" s="31" customFormat="1" ht="25.5" customHeight="1" x14ac:dyDescent="0.15">
      <c r="B23" s="777"/>
      <c r="C23" s="739" t="s">
        <v>141</v>
      </c>
      <c r="D23" s="739"/>
      <c r="E23" s="213" t="s">
        <v>524</v>
      </c>
      <c r="F23" s="753"/>
      <c r="G23" s="754"/>
      <c r="H23" s="754"/>
      <c r="I23" s="754"/>
      <c r="J23" s="754"/>
      <c r="K23" s="754"/>
      <c r="L23" s="755"/>
      <c r="M23" s="777"/>
      <c r="N23" s="739" t="s">
        <v>579</v>
      </c>
      <c r="O23" s="739"/>
      <c r="P23" s="213" t="s">
        <v>524</v>
      </c>
      <c r="Q23" s="753"/>
      <c r="R23" s="754"/>
      <c r="S23" s="754"/>
      <c r="T23" s="754"/>
      <c r="U23" s="754"/>
      <c r="V23" s="754"/>
      <c r="W23" s="755"/>
    </row>
    <row r="24" spans="2:24" s="31" customFormat="1" ht="25.5" customHeight="1" x14ac:dyDescent="0.15">
      <c r="B24" s="756" t="s">
        <v>175</v>
      </c>
      <c r="C24" s="756"/>
      <c r="D24" s="756"/>
      <c r="E24" s="769" t="s">
        <v>523</v>
      </c>
      <c r="F24" s="770"/>
      <c r="G24" s="771"/>
      <c r="H24" s="756" t="s">
        <v>580</v>
      </c>
      <c r="I24" s="756"/>
      <c r="J24" s="772" t="s">
        <v>584</v>
      </c>
      <c r="K24" s="773"/>
      <c r="L24" s="774"/>
      <c r="M24" s="756" t="s">
        <v>582</v>
      </c>
      <c r="N24" s="756"/>
      <c r="O24" s="756"/>
      <c r="P24" s="769" t="s">
        <v>523</v>
      </c>
      <c r="Q24" s="770"/>
      <c r="R24" s="771"/>
      <c r="S24" s="756" t="s">
        <v>580</v>
      </c>
      <c r="T24" s="756"/>
      <c r="U24" s="757" t="s">
        <v>584</v>
      </c>
      <c r="V24" s="757"/>
      <c r="W24" s="757"/>
    </row>
    <row r="25" spans="2:24" s="31" customFormat="1" ht="25.5" customHeight="1" x14ac:dyDescent="0.15">
      <c r="B25" s="758" t="s">
        <v>176</v>
      </c>
      <c r="C25" s="758"/>
      <c r="D25" s="758"/>
      <c r="E25" s="759" t="s">
        <v>535</v>
      </c>
      <c r="F25" s="759"/>
      <c r="G25" s="759"/>
      <c r="H25" s="760" t="s">
        <v>585</v>
      </c>
      <c r="I25" s="761"/>
      <c r="J25" s="762" t="s">
        <v>590</v>
      </c>
      <c r="K25" s="763"/>
      <c r="L25" s="764"/>
      <c r="M25" s="760" t="s">
        <v>586</v>
      </c>
      <c r="N25" s="761"/>
      <c r="O25" s="765"/>
      <c r="P25" s="766" t="s">
        <v>535</v>
      </c>
      <c r="Q25" s="759"/>
      <c r="R25" s="759"/>
      <c r="S25" s="767" t="s">
        <v>585</v>
      </c>
      <c r="T25" s="768"/>
      <c r="U25" s="762" t="s">
        <v>590</v>
      </c>
      <c r="V25" s="763"/>
      <c r="W25" s="764"/>
    </row>
    <row r="26" spans="2:24" s="31" customFormat="1" ht="39.75" customHeight="1" x14ac:dyDescent="0.15">
      <c r="B26" s="739" t="s">
        <v>177</v>
      </c>
      <c r="C26" s="739"/>
      <c r="D26" s="739"/>
      <c r="E26" s="740" t="s">
        <v>591</v>
      </c>
      <c r="F26" s="741"/>
      <c r="G26" s="741"/>
      <c r="H26" s="741"/>
      <c r="I26" s="741"/>
      <c r="J26" s="741"/>
      <c r="K26" s="741"/>
      <c r="L26" s="742"/>
      <c r="M26" s="739" t="s">
        <v>588</v>
      </c>
      <c r="N26" s="739"/>
      <c r="O26" s="739"/>
      <c r="P26" s="740" t="s">
        <v>592</v>
      </c>
      <c r="Q26" s="741"/>
      <c r="R26" s="741"/>
      <c r="S26" s="741"/>
      <c r="T26" s="741"/>
      <c r="U26" s="741"/>
      <c r="V26" s="741"/>
      <c r="W26" s="742"/>
    </row>
    <row r="27" spans="2:24" s="31" customFormat="1" ht="15" customHeight="1" x14ac:dyDescent="0.15">
      <c r="B27" s="282"/>
      <c r="C27" s="743" t="s">
        <v>178</v>
      </c>
      <c r="D27" s="744"/>
      <c r="E27" s="744"/>
      <c r="F27" s="744"/>
      <c r="G27" s="744"/>
      <c r="H27" s="744"/>
      <c r="I27" s="744"/>
      <c r="J27" s="744"/>
      <c r="K27" s="744"/>
      <c r="L27" s="744"/>
      <c r="M27" s="283"/>
      <c r="N27" s="283" t="s">
        <v>179</v>
      </c>
      <c r="O27" s="283"/>
      <c r="P27" s="283"/>
      <c r="Q27" s="283"/>
      <c r="R27" s="283"/>
      <c r="S27" s="283"/>
      <c r="T27" s="283"/>
      <c r="U27" s="283"/>
      <c r="V27" s="283"/>
      <c r="W27" s="283"/>
    </row>
    <row r="28" spans="2:24" s="31" customFormat="1" ht="15" customHeight="1" x14ac:dyDescent="0.15">
      <c r="B28" s="282"/>
      <c r="C28" s="745"/>
      <c r="D28" s="745"/>
      <c r="E28" s="745"/>
      <c r="F28" s="745"/>
      <c r="G28" s="745"/>
      <c r="H28" s="745"/>
      <c r="I28" s="745"/>
      <c r="J28" s="745"/>
      <c r="K28" s="745"/>
      <c r="L28" s="745"/>
      <c r="M28" s="283"/>
      <c r="N28" s="283" t="s">
        <v>180</v>
      </c>
      <c r="O28" s="283"/>
      <c r="P28" s="283"/>
      <c r="Q28" s="283"/>
      <c r="R28" s="283"/>
      <c r="S28" s="283"/>
      <c r="T28" s="283"/>
      <c r="U28" s="283"/>
      <c r="V28" s="283"/>
      <c r="W28" s="283"/>
    </row>
    <row r="29" spans="2:24" ht="15" customHeight="1" x14ac:dyDescent="0.15">
      <c r="C29" s="118" t="s">
        <v>181</v>
      </c>
      <c r="D29" s="4"/>
      <c r="E29" s="4"/>
      <c r="F29" s="4"/>
      <c r="G29" s="4"/>
      <c r="H29" s="4"/>
      <c r="I29" s="4"/>
      <c r="J29" s="4"/>
      <c r="K29" s="4"/>
      <c r="L29" s="4"/>
      <c r="M29" s="4"/>
      <c r="N29" s="34" t="s">
        <v>182</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183</v>
      </c>
      <c r="O30" s="4"/>
      <c r="P30" s="4"/>
      <c r="Q30" s="4"/>
      <c r="R30" s="4"/>
      <c r="S30" s="4"/>
      <c r="T30" s="4"/>
      <c r="U30" s="4"/>
      <c r="V30" s="4"/>
      <c r="W30" s="4"/>
      <c r="X30" s="31"/>
    </row>
    <row r="31" spans="2:24" ht="15.6" customHeight="1" x14ac:dyDescent="0.15">
      <c r="C31" s="30"/>
      <c r="N31" s="30"/>
    </row>
  </sheetData>
  <mergeCells count="104">
    <mergeCell ref="B4:D4"/>
    <mergeCell ref="E4:G4"/>
    <mergeCell ref="H4:I4"/>
    <mergeCell ref="J4:L4"/>
    <mergeCell ref="P4:R4"/>
    <mergeCell ref="R2:S2"/>
    <mergeCell ref="T2:W2"/>
    <mergeCell ref="B3:D3"/>
    <mergeCell ref="E3:G3"/>
    <mergeCell ref="H3:I3"/>
    <mergeCell ref="J3:L3"/>
    <mergeCell ref="P3:R3"/>
    <mergeCell ref="S3:T4"/>
    <mergeCell ref="U3:W4"/>
    <mergeCell ref="M3:O4"/>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N18:O18"/>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S25:T25"/>
    <mergeCell ref="U25:W25"/>
    <mergeCell ref="B24:D24"/>
    <mergeCell ref="E24:G24"/>
    <mergeCell ref="H24:I24"/>
    <mergeCell ref="J24:L24"/>
    <mergeCell ref="M24:O24"/>
    <mergeCell ref="P24:R24"/>
    <mergeCell ref="M16:M17"/>
    <mergeCell ref="N16:O16"/>
    <mergeCell ref="Q16:W23"/>
    <mergeCell ref="B21:B23"/>
    <mergeCell ref="C21:D21"/>
    <mergeCell ref="M21:M23"/>
    <mergeCell ref="N21:O21"/>
    <mergeCell ref="C22:D22"/>
    <mergeCell ref="N22:O22"/>
    <mergeCell ref="C23:D23"/>
    <mergeCell ref="N23:O23"/>
    <mergeCell ref="C17:D17"/>
    <mergeCell ref="N17:O17"/>
    <mergeCell ref="B18:B19"/>
    <mergeCell ref="C18:D18"/>
    <mergeCell ref="M18:M19"/>
    <mergeCell ref="B26:D26"/>
    <mergeCell ref="E26:L26"/>
    <mergeCell ref="M26:O26"/>
    <mergeCell ref="P26:W26"/>
    <mergeCell ref="C27:L28"/>
    <mergeCell ref="B15:D15"/>
    <mergeCell ref="E15:L15"/>
    <mergeCell ref="M15:O15"/>
    <mergeCell ref="P15:W15"/>
    <mergeCell ref="B16:B17"/>
    <mergeCell ref="C16:D16"/>
    <mergeCell ref="F16:L23"/>
    <mergeCell ref="B20:D20"/>
    <mergeCell ref="M20:O20"/>
    <mergeCell ref="C19:D19"/>
    <mergeCell ref="N19:O19"/>
    <mergeCell ref="S24:T24"/>
    <mergeCell ref="U24:W24"/>
    <mergeCell ref="B25:D25"/>
    <mergeCell ref="E25:G25"/>
    <mergeCell ref="H25:I25"/>
    <mergeCell ref="J25:L25"/>
    <mergeCell ref="M25:O25"/>
    <mergeCell ref="P25:R25"/>
  </mergeCells>
  <phoneticPr fontId="12"/>
  <dataValidations count="2">
    <dataValidation type="list" allowBlank="1" showInputMessage="1" showErrorMessage="1" sqref="E8 E19 P8 P19" xr:uid="{1E652353-E9C9-4160-A807-B00C339765BC}">
      <formula1>INDIRECT(E7)</formula1>
    </dataValidation>
    <dataValidation allowBlank="1" showInputMessage="1" showErrorMessage="1" prompt="覆工スパン毎に連番を記入。_x000a_数値で入力する。" sqref="E6 E17 P17 P6" xr:uid="{C7209D6C-279C-4AC0-9BD3-7BE8878DFDC2}"/>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4B4D0DF-93D5-4593-A857-A74E31F77EEB}">
          <x14:formula1>
            <xm:f>'(参考)リスト'!$B$16:$B$21</xm:f>
          </x14:formula1>
          <xm:sqref>E7 E18 P7 P18</xm:sqref>
        </x14:dataValidation>
        <x14:dataValidation type="list" allowBlank="1" showInputMessage="1" showErrorMessage="1" xr:uid="{C95F2F41-91B1-4803-B27C-8AFC91D5B29B}">
          <x14:formula1>
            <xm:f>'(参考)リスト'!$E$16:$E$27</xm:f>
          </x14:formula1>
          <xm:sqref>E9 E20 P9 P20</xm:sqref>
        </x14:dataValidation>
        <x14:dataValidation type="list" allowBlank="1" showInputMessage="1" showErrorMessage="1" xr:uid="{A3615ED4-E5C7-4FFA-8012-EA5C478285FE}">
          <x14:formula1>
            <xm:f>'(参考)リスト'!$D$16:$D$18</xm:f>
          </x14:formula1>
          <xm:sqref>E10 E21 P10 P21</xm:sqref>
        </x14:dataValidation>
        <x14:dataValidation type="list" allowBlank="1" showInputMessage="1" showErrorMessage="1" xr:uid="{05041185-BF1D-4F18-B031-13BD3EC6A71E}">
          <x14:formula1>
            <xm:f>'(参考)リスト'!$F$16:$F$21</xm:f>
          </x14:formula1>
          <xm:sqref>E11:E12 E22:E23 P11:P12 P22:P23</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0563DD-8AEC-4D5D-AD82-459AAE3D34D6}">
  <dimension ref="B1:X31"/>
  <sheetViews>
    <sheetView showGridLines="0" showZeros="0" view="pageBreakPreview" topLeftCell="A8" zoomScale="112" zoomScaleNormal="70" zoomScaleSheetLayoutView="112" workbookViewId="0">
      <selection activeCell="Q16" sqref="Q16:W23"/>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6" t="s">
        <v>570</v>
      </c>
      <c r="C2" s="277"/>
      <c r="D2" s="277"/>
      <c r="E2" s="277"/>
      <c r="F2" s="277"/>
      <c r="G2" s="277"/>
      <c r="H2" s="277"/>
      <c r="I2" s="277"/>
      <c r="J2" s="277"/>
      <c r="K2" s="277"/>
      <c r="L2" s="277"/>
      <c r="M2" s="277"/>
      <c r="N2" s="277"/>
      <c r="O2" s="277"/>
      <c r="P2" s="277"/>
      <c r="Q2" s="277"/>
      <c r="R2" s="463" t="s">
        <v>381</v>
      </c>
      <c r="S2" s="463"/>
      <c r="T2" s="634" t="s">
        <v>382</v>
      </c>
      <c r="U2" s="634"/>
      <c r="V2" s="634"/>
      <c r="W2" s="634"/>
    </row>
    <row r="3" spans="2:23" ht="25.35" customHeight="1" x14ac:dyDescent="0.15">
      <c r="B3" s="796" t="s">
        <v>383</v>
      </c>
      <c r="C3" s="797"/>
      <c r="D3" s="797"/>
      <c r="E3" s="798" t="s">
        <v>384</v>
      </c>
      <c r="F3" s="799"/>
      <c r="G3" s="800"/>
      <c r="H3" s="790" t="s">
        <v>571</v>
      </c>
      <c r="I3" s="791"/>
      <c r="J3" s="801" t="s">
        <v>501</v>
      </c>
      <c r="K3" s="793"/>
      <c r="L3" s="794"/>
      <c r="M3" s="803" t="s">
        <v>502</v>
      </c>
      <c r="N3" s="811"/>
      <c r="O3" s="804"/>
      <c r="P3" s="802" t="s">
        <v>503</v>
      </c>
      <c r="Q3" s="802"/>
      <c r="R3" s="802"/>
      <c r="S3" s="803" t="s">
        <v>500</v>
      </c>
      <c r="T3" s="804"/>
      <c r="U3" s="807">
        <v>45911</v>
      </c>
      <c r="V3" s="808"/>
      <c r="W3" s="809"/>
    </row>
    <row r="4" spans="2:23" ht="25.35" customHeight="1" x14ac:dyDescent="0.15">
      <c r="B4" s="785" t="s">
        <v>389</v>
      </c>
      <c r="C4" s="786"/>
      <c r="D4" s="786"/>
      <c r="E4" s="787" t="s">
        <v>390</v>
      </c>
      <c r="F4" s="788"/>
      <c r="G4" s="789"/>
      <c r="H4" s="790" t="s">
        <v>386</v>
      </c>
      <c r="I4" s="791"/>
      <c r="J4" s="792" t="s">
        <v>387</v>
      </c>
      <c r="K4" s="793"/>
      <c r="L4" s="794"/>
      <c r="M4" s="812"/>
      <c r="N4" s="813"/>
      <c r="O4" s="814"/>
      <c r="P4" s="795" t="s">
        <v>504</v>
      </c>
      <c r="Q4" s="795"/>
      <c r="R4" s="795"/>
      <c r="S4" s="805"/>
      <c r="T4" s="806"/>
      <c r="U4" s="805"/>
      <c r="V4" s="810"/>
      <c r="W4" s="806"/>
    </row>
    <row r="5" spans="2:23" s="31" customFormat="1" ht="25.5" customHeight="1" x14ac:dyDescent="0.15">
      <c r="B5" s="775" t="s">
        <v>169</v>
      </c>
      <c r="C5" s="780" t="s">
        <v>170</v>
      </c>
      <c r="D5" s="781"/>
      <c r="E5" s="278" t="s">
        <v>476</v>
      </c>
      <c r="F5" s="747"/>
      <c r="G5" s="748"/>
      <c r="H5" s="748"/>
      <c r="I5" s="748"/>
      <c r="J5" s="748"/>
      <c r="K5" s="748"/>
      <c r="L5" s="749"/>
      <c r="M5" s="775" t="s">
        <v>572</v>
      </c>
      <c r="N5" s="780" t="s">
        <v>573</v>
      </c>
      <c r="O5" s="781"/>
      <c r="P5" s="278" t="s">
        <v>476</v>
      </c>
      <c r="Q5" s="747"/>
      <c r="R5" s="748"/>
      <c r="S5" s="748"/>
      <c r="T5" s="748"/>
      <c r="U5" s="748"/>
      <c r="V5" s="748"/>
      <c r="W5" s="749"/>
    </row>
    <row r="6" spans="2:23" s="31" customFormat="1" ht="25.5" customHeight="1" x14ac:dyDescent="0.15">
      <c r="B6" s="777"/>
      <c r="C6" s="780" t="s">
        <v>171</v>
      </c>
      <c r="D6" s="781"/>
      <c r="E6" s="279">
        <v>1</v>
      </c>
      <c r="F6" s="750"/>
      <c r="G6" s="751"/>
      <c r="H6" s="751"/>
      <c r="I6" s="751"/>
      <c r="J6" s="751"/>
      <c r="K6" s="751"/>
      <c r="L6" s="752"/>
      <c r="M6" s="777"/>
      <c r="N6" s="780" t="s">
        <v>574</v>
      </c>
      <c r="O6" s="781"/>
      <c r="P6" s="279">
        <v>2</v>
      </c>
      <c r="Q6" s="750"/>
      <c r="R6" s="751"/>
      <c r="S6" s="751"/>
      <c r="T6" s="751"/>
      <c r="U6" s="751"/>
      <c r="V6" s="751"/>
      <c r="W6" s="752"/>
    </row>
    <row r="7" spans="2:23" s="31" customFormat="1" ht="25.5" customHeight="1" x14ac:dyDescent="0.15">
      <c r="B7" s="775" t="s">
        <v>172</v>
      </c>
      <c r="C7" s="780" t="s">
        <v>128</v>
      </c>
      <c r="D7" s="781"/>
      <c r="E7" s="280" t="s">
        <v>528</v>
      </c>
      <c r="F7" s="750"/>
      <c r="G7" s="751"/>
      <c r="H7" s="751"/>
      <c r="I7" s="751"/>
      <c r="J7" s="751"/>
      <c r="K7" s="751"/>
      <c r="L7" s="752"/>
      <c r="M7" s="775" t="s">
        <v>575</v>
      </c>
      <c r="N7" s="780" t="s">
        <v>576</v>
      </c>
      <c r="O7" s="781"/>
      <c r="P7" s="280" t="s">
        <v>541</v>
      </c>
      <c r="Q7" s="750"/>
      <c r="R7" s="751"/>
      <c r="S7" s="751"/>
      <c r="T7" s="751"/>
      <c r="U7" s="751"/>
      <c r="V7" s="751"/>
      <c r="W7" s="752"/>
    </row>
    <row r="8" spans="2:23" s="31" customFormat="1" ht="25.5" customHeight="1" x14ac:dyDescent="0.15">
      <c r="B8" s="776"/>
      <c r="C8" s="780" t="s">
        <v>129</v>
      </c>
      <c r="D8" s="781"/>
      <c r="E8" s="278" t="s">
        <v>537</v>
      </c>
      <c r="F8" s="750"/>
      <c r="G8" s="751"/>
      <c r="H8" s="751"/>
      <c r="I8" s="751"/>
      <c r="J8" s="751"/>
      <c r="K8" s="751"/>
      <c r="L8" s="752"/>
      <c r="M8" s="776"/>
      <c r="N8" s="780" t="s">
        <v>275</v>
      </c>
      <c r="O8" s="781"/>
      <c r="P8" s="278" t="s">
        <v>542</v>
      </c>
      <c r="Q8" s="750"/>
      <c r="R8" s="751"/>
      <c r="S8" s="751"/>
      <c r="T8" s="751"/>
      <c r="U8" s="751"/>
      <c r="V8" s="751"/>
      <c r="W8" s="752"/>
    </row>
    <row r="9" spans="2:23" s="31" customFormat="1" ht="25.5" customHeight="1" x14ac:dyDescent="0.15">
      <c r="B9" s="782" t="s">
        <v>131</v>
      </c>
      <c r="C9" s="784"/>
      <c r="D9" s="783"/>
      <c r="E9" s="281" t="s">
        <v>322</v>
      </c>
      <c r="F9" s="750"/>
      <c r="G9" s="751"/>
      <c r="H9" s="751"/>
      <c r="I9" s="751"/>
      <c r="J9" s="751"/>
      <c r="K9" s="751"/>
      <c r="L9" s="752"/>
      <c r="M9" s="782" t="s">
        <v>277</v>
      </c>
      <c r="N9" s="784"/>
      <c r="O9" s="783"/>
      <c r="P9" s="281" t="s">
        <v>328</v>
      </c>
      <c r="Q9" s="750"/>
      <c r="R9" s="751"/>
      <c r="S9" s="751"/>
      <c r="T9" s="751"/>
      <c r="U9" s="751"/>
      <c r="V9" s="751"/>
      <c r="W9" s="752"/>
    </row>
    <row r="10" spans="2:23" s="31" customFormat="1" ht="25.5" customHeight="1" x14ac:dyDescent="0.15">
      <c r="B10" s="775" t="s">
        <v>173</v>
      </c>
      <c r="C10" s="782" t="s">
        <v>174</v>
      </c>
      <c r="D10" s="783"/>
      <c r="E10" s="279" t="s">
        <v>322</v>
      </c>
      <c r="F10" s="750"/>
      <c r="G10" s="751"/>
      <c r="H10" s="751"/>
      <c r="I10" s="751"/>
      <c r="J10" s="751"/>
      <c r="K10" s="751"/>
      <c r="L10" s="752"/>
      <c r="M10" s="775" t="s">
        <v>577</v>
      </c>
      <c r="N10" s="782" t="s">
        <v>276</v>
      </c>
      <c r="O10" s="783"/>
      <c r="P10" s="279"/>
      <c r="Q10" s="750"/>
      <c r="R10" s="751"/>
      <c r="S10" s="751"/>
      <c r="T10" s="751"/>
      <c r="U10" s="751"/>
      <c r="V10" s="751"/>
      <c r="W10" s="752"/>
    </row>
    <row r="11" spans="2:23" s="31" customFormat="1" ht="25.5" customHeight="1" x14ac:dyDescent="0.15">
      <c r="B11" s="776"/>
      <c r="C11" s="782" t="s">
        <v>140</v>
      </c>
      <c r="D11" s="783"/>
      <c r="E11" s="213"/>
      <c r="F11" s="750"/>
      <c r="G11" s="751"/>
      <c r="H11" s="751"/>
      <c r="I11" s="751"/>
      <c r="J11" s="751"/>
      <c r="K11" s="751"/>
      <c r="L11" s="752"/>
      <c r="M11" s="776"/>
      <c r="N11" s="782" t="s">
        <v>578</v>
      </c>
      <c r="O11" s="783"/>
      <c r="P11" s="213"/>
      <c r="Q11" s="750"/>
      <c r="R11" s="751"/>
      <c r="S11" s="751"/>
      <c r="T11" s="751"/>
      <c r="U11" s="751"/>
      <c r="V11" s="751"/>
      <c r="W11" s="752"/>
    </row>
    <row r="12" spans="2:23" s="31" customFormat="1" ht="25.5" customHeight="1" x14ac:dyDescent="0.15">
      <c r="B12" s="777"/>
      <c r="C12" s="739" t="s">
        <v>141</v>
      </c>
      <c r="D12" s="739"/>
      <c r="E12" s="213" t="s">
        <v>531</v>
      </c>
      <c r="F12" s="753"/>
      <c r="G12" s="754"/>
      <c r="H12" s="754"/>
      <c r="I12" s="754"/>
      <c r="J12" s="754"/>
      <c r="K12" s="754"/>
      <c r="L12" s="755"/>
      <c r="M12" s="777"/>
      <c r="N12" s="739" t="s">
        <v>579</v>
      </c>
      <c r="O12" s="739"/>
      <c r="P12" s="213"/>
      <c r="Q12" s="753"/>
      <c r="R12" s="754"/>
      <c r="S12" s="754"/>
      <c r="T12" s="754"/>
      <c r="U12" s="754"/>
      <c r="V12" s="754"/>
      <c r="W12" s="755"/>
    </row>
    <row r="13" spans="2:23" s="31" customFormat="1" ht="25.5" customHeight="1" x14ac:dyDescent="0.15">
      <c r="B13" s="756" t="s">
        <v>175</v>
      </c>
      <c r="C13" s="756"/>
      <c r="D13" s="756"/>
      <c r="E13" s="772" t="s">
        <v>593</v>
      </c>
      <c r="F13" s="773"/>
      <c r="G13" s="774"/>
      <c r="H13" s="756" t="s">
        <v>580</v>
      </c>
      <c r="I13" s="756"/>
      <c r="J13" s="757" t="s">
        <v>594</v>
      </c>
      <c r="K13" s="757"/>
      <c r="L13" s="757"/>
      <c r="M13" s="756" t="s">
        <v>582</v>
      </c>
      <c r="N13" s="756"/>
      <c r="O13" s="756"/>
      <c r="P13" s="769" t="s">
        <v>595</v>
      </c>
      <c r="Q13" s="770"/>
      <c r="R13" s="771"/>
      <c r="S13" s="756" t="s">
        <v>580</v>
      </c>
      <c r="T13" s="756"/>
      <c r="U13" s="757" t="s">
        <v>596</v>
      </c>
      <c r="V13" s="757"/>
      <c r="W13" s="757"/>
    </row>
    <row r="14" spans="2:23" s="31" customFormat="1" ht="25.5" customHeight="1" x14ac:dyDescent="0.15">
      <c r="B14" s="758" t="s">
        <v>176</v>
      </c>
      <c r="C14" s="758"/>
      <c r="D14" s="758"/>
      <c r="E14" s="759" t="s">
        <v>540</v>
      </c>
      <c r="F14" s="759"/>
      <c r="G14" s="759"/>
      <c r="H14" s="760" t="s">
        <v>585</v>
      </c>
      <c r="I14" s="761"/>
      <c r="J14" s="762" t="s">
        <v>539</v>
      </c>
      <c r="K14" s="763"/>
      <c r="L14" s="764"/>
      <c r="M14" s="760" t="s">
        <v>586</v>
      </c>
      <c r="N14" s="761"/>
      <c r="O14" s="765"/>
      <c r="P14" s="778" t="s">
        <v>523</v>
      </c>
      <c r="Q14" s="779"/>
      <c r="R14" s="779"/>
      <c r="S14" s="767" t="s">
        <v>585</v>
      </c>
      <c r="T14" s="768"/>
      <c r="U14" s="762" t="s">
        <v>523</v>
      </c>
      <c r="V14" s="763"/>
      <c r="W14" s="764"/>
    </row>
    <row r="15" spans="2:23" s="31" customFormat="1" ht="39.75" customHeight="1" x14ac:dyDescent="0.15">
      <c r="B15" s="739" t="s">
        <v>177</v>
      </c>
      <c r="C15" s="739"/>
      <c r="D15" s="739"/>
      <c r="E15" s="740" t="s">
        <v>597</v>
      </c>
      <c r="F15" s="741"/>
      <c r="G15" s="741"/>
      <c r="H15" s="741"/>
      <c r="I15" s="741"/>
      <c r="J15" s="741"/>
      <c r="K15" s="741"/>
      <c r="L15" s="742"/>
      <c r="M15" s="739" t="s">
        <v>588</v>
      </c>
      <c r="N15" s="739"/>
      <c r="O15" s="739"/>
      <c r="P15" s="740" t="s">
        <v>598</v>
      </c>
      <c r="Q15" s="741"/>
      <c r="R15" s="741"/>
      <c r="S15" s="741"/>
      <c r="T15" s="741"/>
      <c r="U15" s="741"/>
      <c r="V15" s="741"/>
      <c r="W15" s="742"/>
    </row>
    <row r="16" spans="2:23" s="31" customFormat="1" ht="25.5" customHeight="1" x14ac:dyDescent="0.15">
      <c r="B16" s="746" t="s">
        <v>169</v>
      </c>
      <c r="C16" s="746" t="s">
        <v>170</v>
      </c>
      <c r="D16" s="746"/>
      <c r="E16" s="278" t="s">
        <v>476</v>
      </c>
      <c r="F16" s="747"/>
      <c r="G16" s="748"/>
      <c r="H16" s="748"/>
      <c r="I16" s="748"/>
      <c r="J16" s="748"/>
      <c r="K16" s="748"/>
      <c r="L16" s="749"/>
      <c r="M16" s="746" t="s">
        <v>572</v>
      </c>
      <c r="N16" s="746" t="s">
        <v>573</v>
      </c>
      <c r="O16" s="746"/>
      <c r="P16" s="278" t="s">
        <v>477</v>
      </c>
      <c r="Q16" s="747"/>
      <c r="R16" s="748"/>
      <c r="S16" s="748"/>
      <c r="T16" s="748"/>
      <c r="U16" s="748"/>
      <c r="V16" s="748"/>
      <c r="W16" s="749"/>
    </row>
    <row r="17" spans="2:24" s="31" customFormat="1" ht="25.5" customHeight="1" x14ac:dyDescent="0.15">
      <c r="B17" s="746"/>
      <c r="C17" s="746" t="s">
        <v>171</v>
      </c>
      <c r="D17" s="746"/>
      <c r="E17" s="279">
        <v>3</v>
      </c>
      <c r="F17" s="750"/>
      <c r="G17" s="751"/>
      <c r="H17" s="751"/>
      <c r="I17" s="751"/>
      <c r="J17" s="751"/>
      <c r="K17" s="751"/>
      <c r="L17" s="752"/>
      <c r="M17" s="746"/>
      <c r="N17" s="746" t="s">
        <v>574</v>
      </c>
      <c r="O17" s="746"/>
      <c r="P17" s="279">
        <v>1</v>
      </c>
      <c r="Q17" s="750"/>
      <c r="R17" s="751"/>
      <c r="S17" s="751"/>
      <c r="T17" s="751"/>
      <c r="U17" s="751"/>
      <c r="V17" s="751"/>
      <c r="W17" s="752"/>
    </row>
    <row r="18" spans="2:24" s="31" customFormat="1" ht="25.5" customHeight="1" x14ac:dyDescent="0.15">
      <c r="B18" s="746" t="s">
        <v>172</v>
      </c>
      <c r="C18" s="746" t="s">
        <v>128</v>
      </c>
      <c r="D18" s="746"/>
      <c r="E18" s="280" t="s">
        <v>528</v>
      </c>
      <c r="F18" s="750"/>
      <c r="G18" s="751"/>
      <c r="H18" s="751"/>
      <c r="I18" s="751"/>
      <c r="J18" s="751"/>
      <c r="K18" s="751"/>
      <c r="L18" s="752"/>
      <c r="M18" s="746" t="s">
        <v>575</v>
      </c>
      <c r="N18" s="746" t="s">
        <v>576</v>
      </c>
      <c r="O18" s="746"/>
      <c r="P18" s="280" t="s">
        <v>528</v>
      </c>
      <c r="Q18" s="750"/>
      <c r="R18" s="751"/>
      <c r="S18" s="751"/>
      <c r="T18" s="751"/>
      <c r="U18" s="751"/>
      <c r="V18" s="751"/>
      <c r="W18" s="752"/>
    </row>
    <row r="19" spans="2:24" s="31" customFormat="1" ht="25.5" customHeight="1" x14ac:dyDescent="0.15">
      <c r="B19" s="746"/>
      <c r="C19" s="746" t="s">
        <v>129</v>
      </c>
      <c r="D19" s="746"/>
      <c r="E19" s="278" t="s">
        <v>529</v>
      </c>
      <c r="F19" s="750"/>
      <c r="G19" s="751"/>
      <c r="H19" s="751"/>
      <c r="I19" s="751"/>
      <c r="J19" s="751"/>
      <c r="K19" s="751"/>
      <c r="L19" s="752"/>
      <c r="M19" s="746"/>
      <c r="N19" s="746" t="s">
        <v>275</v>
      </c>
      <c r="O19" s="746"/>
      <c r="P19" s="278" t="s">
        <v>545</v>
      </c>
      <c r="Q19" s="750"/>
      <c r="R19" s="751"/>
      <c r="S19" s="751"/>
      <c r="T19" s="751"/>
      <c r="U19" s="751"/>
      <c r="V19" s="751"/>
      <c r="W19" s="752"/>
    </row>
    <row r="20" spans="2:24" s="31" customFormat="1" ht="25.5" customHeight="1" x14ac:dyDescent="0.15">
      <c r="B20" s="739" t="s">
        <v>131</v>
      </c>
      <c r="C20" s="739"/>
      <c r="D20" s="739"/>
      <c r="E20" s="281" t="s">
        <v>294</v>
      </c>
      <c r="F20" s="750"/>
      <c r="G20" s="751"/>
      <c r="H20" s="751"/>
      <c r="I20" s="751"/>
      <c r="J20" s="751"/>
      <c r="K20" s="751"/>
      <c r="L20" s="752"/>
      <c r="M20" s="739" t="s">
        <v>277</v>
      </c>
      <c r="N20" s="739"/>
      <c r="O20" s="739"/>
      <c r="P20" s="281" t="s">
        <v>303</v>
      </c>
      <c r="Q20" s="750"/>
      <c r="R20" s="751"/>
      <c r="S20" s="751"/>
      <c r="T20" s="751"/>
      <c r="U20" s="751"/>
      <c r="V20" s="751"/>
      <c r="W20" s="752"/>
    </row>
    <row r="21" spans="2:24" s="31" customFormat="1" ht="25.5" customHeight="1" x14ac:dyDescent="0.15">
      <c r="B21" s="775" t="s">
        <v>173</v>
      </c>
      <c r="C21" s="739" t="s">
        <v>174</v>
      </c>
      <c r="D21" s="739"/>
      <c r="E21" s="279" t="s">
        <v>514</v>
      </c>
      <c r="F21" s="750"/>
      <c r="G21" s="751"/>
      <c r="H21" s="751"/>
      <c r="I21" s="751"/>
      <c r="J21" s="751"/>
      <c r="K21" s="751"/>
      <c r="L21" s="752"/>
      <c r="M21" s="775" t="s">
        <v>577</v>
      </c>
      <c r="N21" s="739" t="s">
        <v>276</v>
      </c>
      <c r="O21" s="739"/>
      <c r="P21" s="279" t="s">
        <v>514</v>
      </c>
      <c r="Q21" s="750"/>
      <c r="R21" s="751"/>
      <c r="S21" s="751"/>
      <c r="T21" s="751"/>
      <c r="U21" s="751"/>
      <c r="V21" s="751"/>
      <c r="W21" s="752"/>
    </row>
    <row r="22" spans="2:24" s="31" customFormat="1" ht="25.5" customHeight="1" x14ac:dyDescent="0.15">
      <c r="B22" s="776"/>
      <c r="C22" s="739" t="s">
        <v>140</v>
      </c>
      <c r="D22" s="739"/>
      <c r="E22" s="213"/>
      <c r="F22" s="750"/>
      <c r="G22" s="751"/>
      <c r="H22" s="751"/>
      <c r="I22" s="751"/>
      <c r="J22" s="751"/>
      <c r="K22" s="751"/>
      <c r="L22" s="752"/>
      <c r="M22" s="776"/>
      <c r="N22" s="739" t="s">
        <v>578</v>
      </c>
      <c r="O22" s="739"/>
      <c r="P22" s="213"/>
      <c r="Q22" s="750"/>
      <c r="R22" s="751"/>
      <c r="S22" s="751"/>
      <c r="T22" s="751"/>
      <c r="U22" s="751"/>
      <c r="V22" s="751"/>
      <c r="W22" s="752"/>
    </row>
    <row r="23" spans="2:24" s="31" customFormat="1" ht="25.5" customHeight="1" x14ac:dyDescent="0.15">
      <c r="B23" s="777"/>
      <c r="C23" s="739" t="s">
        <v>141</v>
      </c>
      <c r="D23" s="739"/>
      <c r="E23" s="213" t="s">
        <v>531</v>
      </c>
      <c r="F23" s="753"/>
      <c r="G23" s="754"/>
      <c r="H23" s="754"/>
      <c r="I23" s="754"/>
      <c r="J23" s="754"/>
      <c r="K23" s="754"/>
      <c r="L23" s="755"/>
      <c r="M23" s="777"/>
      <c r="N23" s="739" t="s">
        <v>579</v>
      </c>
      <c r="O23" s="739"/>
      <c r="P23" s="213" t="s">
        <v>531</v>
      </c>
      <c r="Q23" s="753"/>
      <c r="R23" s="754"/>
      <c r="S23" s="754"/>
      <c r="T23" s="754"/>
      <c r="U23" s="754"/>
      <c r="V23" s="754"/>
      <c r="W23" s="755"/>
    </row>
    <row r="24" spans="2:24" s="31" customFormat="1" ht="25.5" customHeight="1" x14ac:dyDescent="0.15">
      <c r="B24" s="756" t="s">
        <v>175</v>
      </c>
      <c r="C24" s="756"/>
      <c r="D24" s="756"/>
      <c r="E24" s="769" t="s">
        <v>599</v>
      </c>
      <c r="F24" s="770"/>
      <c r="G24" s="771"/>
      <c r="H24" s="756" t="s">
        <v>580</v>
      </c>
      <c r="I24" s="756"/>
      <c r="J24" s="772" t="s">
        <v>600</v>
      </c>
      <c r="K24" s="773"/>
      <c r="L24" s="774"/>
      <c r="M24" s="756" t="s">
        <v>582</v>
      </c>
      <c r="N24" s="756"/>
      <c r="O24" s="756"/>
      <c r="P24" s="769" t="s">
        <v>601</v>
      </c>
      <c r="Q24" s="770"/>
      <c r="R24" s="771"/>
      <c r="S24" s="756" t="s">
        <v>580</v>
      </c>
      <c r="T24" s="756"/>
      <c r="U24" s="757" t="s">
        <v>584</v>
      </c>
      <c r="V24" s="757"/>
      <c r="W24" s="757"/>
    </row>
    <row r="25" spans="2:24" s="31" customFormat="1" ht="25.5" customHeight="1" x14ac:dyDescent="0.15">
      <c r="B25" s="758" t="s">
        <v>176</v>
      </c>
      <c r="C25" s="758"/>
      <c r="D25" s="758"/>
      <c r="E25" s="759" t="s">
        <v>523</v>
      </c>
      <c r="F25" s="759"/>
      <c r="G25" s="759"/>
      <c r="H25" s="760" t="s">
        <v>585</v>
      </c>
      <c r="I25" s="761"/>
      <c r="J25" s="762" t="s">
        <v>523</v>
      </c>
      <c r="K25" s="763"/>
      <c r="L25" s="764"/>
      <c r="M25" s="760" t="s">
        <v>586</v>
      </c>
      <c r="N25" s="761"/>
      <c r="O25" s="765"/>
      <c r="P25" s="766" t="s">
        <v>523</v>
      </c>
      <c r="Q25" s="759"/>
      <c r="R25" s="759"/>
      <c r="S25" s="767" t="s">
        <v>585</v>
      </c>
      <c r="T25" s="768"/>
      <c r="U25" s="762" t="s">
        <v>523</v>
      </c>
      <c r="V25" s="763"/>
      <c r="W25" s="764"/>
    </row>
    <row r="26" spans="2:24" s="31" customFormat="1" ht="39.75" customHeight="1" x14ac:dyDescent="0.15">
      <c r="B26" s="739" t="s">
        <v>177</v>
      </c>
      <c r="C26" s="739"/>
      <c r="D26" s="739"/>
      <c r="E26" s="740" t="s">
        <v>602</v>
      </c>
      <c r="F26" s="741"/>
      <c r="G26" s="741"/>
      <c r="H26" s="741"/>
      <c r="I26" s="741"/>
      <c r="J26" s="741"/>
      <c r="K26" s="741"/>
      <c r="L26" s="742"/>
      <c r="M26" s="739" t="s">
        <v>588</v>
      </c>
      <c r="N26" s="739"/>
      <c r="O26" s="739"/>
      <c r="P26" s="740" t="s">
        <v>603</v>
      </c>
      <c r="Q26" s="741"/>
      <c r="R26" s="741"/>
      <c r="S26" s="741"/>
      <c r="T26" s="741"/>
      <c r="U26" s="741"/>
      <c r="V26" s="741"/>
      <c r="W26" s="742"/>
    </row>
    <row r="27" spans="2:24" s="31" customFormat="1" ht="15" customHeight="1" x14ac:dyDescent="0.15">
      <c r="B27" s="282"/>
      <c r="C27" s="743" t="s">
        <v>178</v>
      </c>
      <c r="D27" s="744"/>
      <c r="E27" s="744"/>
      <c r="F27" s="744"/>
      <c r="G27" s="744"/>
      <c r="H27" s="744"/>
      <c r="I27" s="744"/>
      <c r="J27" s="744"/>
      <c r="K27" s="744"/>
      <c r="L27" s="744"/>
      <c r="M27" s="283"/>
      <c r="N27" s="283" t="s">
        <v>179</v>
      </c>
      <c r="O27" s="283"/>
      <c r="P27" s="283"/>
      <c r="Q27" s="283"/>
      <c r="R27" s="283"/>
      <c r="S27" s="283"/>
      <c r="T27" s="283"/>
      <c r="U27" s="283"/>
      <c r="V27" s="283"/>
      <c r="W27" s="283"/>
    </row>
    <row r="28" spans="2:24" s="31" customFormat="1" ht="15" customHeight="1" x14ac:dyDescent="0.15">
      <c r="B28" s="282"/>
      <c r="C28" s="745"/>
      <c r="D28" s="745"/>
      <c r="E28" s="745"/>
      <c r="F28" s="745"/>
      <c r="G28" s="745"/>
      <c r="H28" s="745"/>
      <c r="I28" s="745"/>
      <c r="J28" s="745"/>
      <c r="K28" s="745"/>
      <c r="L28" s="745"/>
      <c r="M28" s="283"/>
      <c r="N28" s="283" t="s">
        <v>180</v>
      </c>
      <c r="O28" s="283"/>
      <c r="P28" s="283"/>
      <c r="Q28" s="283"/>
      <c r="R28" s="283"/>
      <c r="S28" s="283"/>
      <c r="T28" s="283"/>
      <c r="U28" s="283"/>
      <c r="V28" s="283"/>
      <c r="W28" s="283"/>
    </row>
    <row r="29" spans="2:24" ht="15" customHeight="1" x14ac:dyDescent="0.15">
      <c r="C29" s="118" t="s">
        <v>181</v>
      </c>
      <c r="D29" s="4"/>
      <c r="E29" s="4"/>
      <c r="F29" s="4"/>
      <c r="G29" s="4"/>
      <c r="H29" s="4"/>
      <c r="I29" s="4"/>
      <c r="J29" s="4"/>
      <c r="K29" s="4"/>
      <c r="L29" s="4"/>
      <c r="M29" s="4"/>
      <c r="N29" s="34" t="s">
        <v>182</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183</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allowBlank="1" showInputMessage="1" showErrorMessage="1" prompt="覆工スパン毎に連番を記入。_x000a_数値で入力する。" sqref="E6 E17 P17 P6" xr:uid="{3631F2B7-C2FC-4EA9-8757-9C5AE41586EA}"/>
    <dataValidation type="list" allowBlank="1" showInputMessage="1" showErrorMessage="1" sqref="E8 E19 P8 P19" xr:uid="{B1B9656F-1AB5-48C4-B53B-2B6CFDB3097E}">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082BE4D-0ABE-41F9-884D-E325157DD167}">
          <x14:formula1>
            <xm:f>'(参考)リスト'!$F$16:$F$21</xm:f>
          </x14:formula1>
          <xm:sqref>E11:E12 E22:E23 P11:P12 P22:P23</xm:sqref>
        </x14:dataValidation>
        <x14:dataValidation type="list" allowBlank="1" showInputMessage="1" showErrorMessage="1" xr:uid="{CFE7B7D8-ACF4-4869-A358-D9B0845B7746}">
          <x14:formula1>
            <xm:f>'(参考)リスト'!$D$16:$D$18</xm:f>
          </x14:formula1>
          <xm:sqref>E10 E21 P10 P21</xm:sqref>
        </x14:dataValidation>
        <x14:dataValidation type="list" allowBlank="1" showInputMessage="1" showErrorMessage="1" xr:uid="{C8FE3565-D2D9-4CBD-907B-494681F95473}">
          <x14:formula1>
            <xm:f>'(参考)リスト'!$E$16:$E$27</xm:f>
          </x14:formula1>
          <xm:sqref>E9 E20 P9 P20</xm:sqref>
        </x14:dataValidation>
        <x14:dataValidation type="list" allowBlank="1" showInputMessage="1" showErrorMessage="1" xr:uid="{BC12F486-B107-4FCA-B887-867EAD3CB4C0}">
          <x14:formula1>
            <xm:f>'(参考)リスト'!$B$16:$B$21</xm:f>
          </x14:formula1>
          <xm:sqref>E7 E18 P7 P18</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E8D9A7-F8BE-4A1F-9C7E-65E20BA37594}">
  <dimension ref="B1:X31"/>
  <sheetViews>
    <sheetView showGridLines="0" showZeros="0" view="pageBreakPreview" zoomScale="112" zoomScaleNormal="70" zoomScaleSheetLayoutView="112" workbookViewId="0">
      <selection activeCell="Q16" sqref="Q16:W23"/>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6" t="s">
        <v>570</v>
      </c>
      <c r="C2" s="277"/>
      <c r="D2" s="277"/>
      <c r="E2" s="277"/>
      <c r="F2" s="277"/>
      <c r="G2" s="277"/>
      <c r="H2" s="277"/>
      <c r="I2" s="277"/>
      <c r="J2" s="277"/>
      <c r="K2" s="277"/>
      <c r="L2" s="277"/>
      <c r="M2" s="277"/>
      <c r="N2" s="277"/>
      <c r="O2" s="277"/>
      <c r="P2" s="277"/>
      <c r="Q2" s="277"/>
      <c r="R2" s="463" t="s">
        <v>381</v>
      </c>
      <c r="S2" s="463"/>
      <c r="T2" s="634" t="s">
        <v>382</v>
      </c>
      <c r="U2" s="634"/>
      <c r="V2" s="634"/>
      <c r="W2" s="634"/>
    </row>
    <row r="3" spans="2:23" ht="25.35" customHeight="1" x14ac:dyDescent="0.15">
      <c r="B3" s="796" t="s">
        <v>383</v>
      </c>
      <c r="C3" s="797"/>
      <c r="D3" s="797"/>
      <c r="E3" s="798" t="s">
        <v>384</v>
      </c>
      <c r="F3" s="799"/>
      <c r="G3" s="800"/>
      <c r="H3" s="790" t="s">
        <v>571</v>
      </c>
      <c r="I3" s="791"/>
      <c r="J3" s="801" t="s">
        <v>501</v>
      </c>
      <c r="K3" s="793"/>
      <c r="L3" s="794"/>
      <c r="M3" s="803" t="s">
        <v>502</v>
      </c>
      <c r="N3" s="811"/>
      <c r="O3" s="804"/>
      <c r="P3" s="802" t="s">
        <v>503</v>
      </c>
      <c r="Q3" s="802"/>
      <c r="R3" s="802"/>
      <c r="S3" s="803" t="s">
        <v>500</v>
      </c>
      <c r="T3" s="804"/>
      <c r="U3" s="807">
        <v>45911</v>
      </c>
      <c r="V3" s="808"/>
      <c r="W3" s="809"/>
    </row>
    <row r="4" spans="2:23" ht="25.35" customHeight="1" x14ac:dyDescent="0.15">
      <c r="B4" s="785" t="s">
        <v>389</v>
      </c>
      <c r="C4" s="786"/>
      <c r="D4" s="786"/>
      <c r="E4" s="787" t="s">
        <v>390</v>
      </c>
      <c r="F4" s="788"/>
      <c r="G4" s="789"/>
      <c r="H4" s="790" t="s">
        <v>386</v>
      </c>
      <c r="I4" s="791"/>
      <c r="J4" s="792" t="s">
        <v>387</v>
      </c>
      <c r="K4" s="793"/>
      <c r="L4" s="794"/>
      <c r="M4" s="812"/>
      <c r="N4" s="813"/>
      <c r="O4" s="814"/>
      <c r="P4" s="795" t="s">
        <v>504</v>
      </c>
      <c r="Q4" s="795"/>
      <c r="R4" s="795"/>
      <c r="S4" s="805"/>
      <c r="T4" s="806"/>
      <c r="U4" s="805"/>
      <c r="V4" s="810"/>
      <c r="W4" s="806"/>
    </row>
    <row r="5" spans="2:23" s="31" customFormat="1" ht="25.5" customHeight="1" x14ac:dyDescent="0.15">
      <c r="B5" s="775" t="s">
        <v>169</v>
      </c>
      <c r="C5" s="780" t="s">
        <v>170</v>
      </c>
      <c r="D5" s="781"/>
      <c r="E5" s="278" t="s">
        <v>477</v>
      </c>
      <c r="F5" s="747"/>
      <c r="G5" s="748"/>
      <c r="H5" s="748"/>
      <c r="I5" s="748"/>
      <c r="J5" s="748"/>
      <c r="K5" s="748"/>
      <c r="L5" s="749"/>
      <c r="M5" s="775" t="s">
        <v>572</v>
      </c>
      <c r="N5" s="780" t="s">
        <v>573</v>
      </c>
      <c r="O5" s="781"/>
      <c r="P5" s="278" t="s">
        <v>477</v>
      </c>
      <c r="Q5" s="747"/>
      <c r="R5" s="748"/>
      <c r="S5" s="748"/>
      <c r="T5" s="748"/>
      <c r="U5" s="748"/>
      <c r="V5" s="748"/>
      <c r="W5" s="749"/>
    </row>
    <row r="6" spans="2:23" s="31" customFormat="1" ht="25.5" customHeight="1" x14ac:dyDescent="0.15">
      <c r="B6" s="777"/>
      <c r="C6" s="780" t="s">
        <v>171</v>
      </c>
      <c r="D6" s="781"/>
      <c r="E6" s="279">
        <v>2</v>
      </c>
      <c r="F6" s="750"/>
      <c r="G6" s="751"/>
      <c r="H6" s="751"/>
      <c r="I6" s="751"/>
      <c r="J6" s="751"/>
      <c r="K6" s="751"/>
      <c r="L6" s="752"/>
      <c r="M6" s="777"/>
      <c r="N6" s="780" t="s">
        <v>574</v>
      </c>
      <c r="O6" s="781"/>
      <c r="P6" s="279">
        <v>3</v>
      </c>
      <c r="Q6" s="750"/>
      <c r="R6" s="751"/>
      <c r="S6" s="751"/>
      <c r="T6" s="751"/>
      <c r="U6" s="751"/>
      <c r="V6" s="751"/>
      <c r="W6" s="752"/>
    </row>
    <row r="7" spans="2:23" s="31" customFormat="1" ht="25.5" customHeight="1" x14ac:dyDescent="0.15">
      <c r="B7" s="775" t="s">
        <v>172</v>
      </c>
      <c r="C7" s="780" t="s">
        <v>128</v>
      </c>
      <c r="D7" s="781"/>
      <c r="E7" s="280" t="s">
        <v>541</v>
      </c>
      <c r="F7" s="750"/>
      <c r="G7" s="751"/>
      <c r="H7" s="751"/>
      <c r="I7" s="751"/>
      <c r="J7" s="751"/>
      <c r="K7" s="751"/>
      <c r="L7" s="752"/>
      <c r="M7" s="775" t="s">
        <v>575</v>
      </c>
      <c r="N7" s="780" t="s">
        <v>576</v>
      </c>
      <c r="O7" s="781"/>
      <c r="P7" s="280" t="s">
        <v>541</v>
      </c>
      <c r="Q7" s="750"/>
      <c r="R7" s="751"/>
      <c r="S7" s="751"/>
      <c r="T7" s="751"/>
      <c r="U7" s="751"/>
      <c r="V7" s="751"/>
      <c r="W7" s="752"/>
    </row>
    <row r="8" spans="2:23" s="31" customFormat="1" ht="25.5" customHeight="1" x14ac:dyDescent="0.15">
      <c r="B8" s="776"/>
      <c r="C8" s="780" t="s">
        <v>129</v>
      </c>
      <c r="D8" s="781"/>
      <c r="E8" s="278" t="s">
        <v>542</v>
      </c>
      <c r="F8" s="750"/>
      <c r="G8" s="751"/>
      <c r="H8" s="751"/>
      <c r="I8" s="751"/>
      <c r="J8" s="751"/>
      <c r="K8" s="751"/>
      <c r="L8" s="752"/>
      <c r="M8" s="776"/>
      <c r="N8" s="780" t="s">
        <v>275</v>
      </c>
      <c r="O8" s="781"/>
      <c r="P8" s="278" t="s">
        <v>542</v>
      </c>
      <c r="Q8" s="750"/>
      <c r="R8" s="751"/>
      <c r="S8" s="751"/>
      <c r="T8" s="751"/>
      <c r="U8" s="751"/>
      <c r="V8" s="751"/>
      <c r="W8" s="752"/>
    </row>
    <row r="9" spans="2:23" s="31" customFormat="1" ht="25.5" customHeight="1" x14ac:dyDescent="0.15">
      <c r="B9" s="782" t="s">
        <v>131</v>
      </c>
      <c r="C9" s="784"/>
      <c r="D9" s="783"/>
      <c r="E9" s="281" t="s">
        <v>328</v>
      </c>
      <c r="F9" s="750"/>
      <c r="G9" s="751"/>
      <c r="H9" s="751"/>
      <c r="I9" s="751"/>
      <c r="J9" s="751"/>
      <c r="K9" s="751"/>
      <c r="L9" s="752"/>
      <c r="M9" s="782" t="s">
        <v>277</v>
      </c>
      <c r="N9" s="784"/>
      <c r="O9" s="783"/>
      <c r="P9" s="281" t="s">
        <v>328</v>
      </c>
      <c r="Q9" s="750"/>
      <c r="R9" s="751"/>
      <c r="S9" s="751"/>
      <c r="T9" s="751"/>
      <c r="U9" s="751"/>
      <c r="V9" s="751"/>
      <c r="W9" s="752"/>
    </row>
    <row r="10" spans="2:23" s="31" customFormat="1" ht="25.5" customHeight="1" x14ac:dyDescent="0.15">
      <c r="B10" s="775" t="s">
        <v>173</v>
      </c>
      <c r="C10" s="782" t="s">
        <v>174</v>
      </c>
      <c r="D10" s="783"/>
      <c r="E10" s="279"/>
      <c r="F10" s="750"/>
      <c r="G10" s="751"/>
      <c r="H10" s="751"/>
      <c r="I10" s="751"/>
      <c r="J10" s="751"/>
      <c r="K10" s="751"/>
      <c r="L10" s="752"/>
      <c r="M10" s="775" t="s">
        <v>577</v>
      </c>
      <c r="N10" s="782" t="s">
        <v>276</v>
      </c>
      <c r="O10" s="783"/>
      <c r="P10" s="279"/>
      <c r="Q10" s="750"/>
      <c r="R10" s="751"/>
      <c r="S10" s="751"/>
      <c r="T10" s="751"/>
      <c r="U10" s="751"/>
      <c r="V10" s="751"/>
      <c r="W10" s="752"/>
    </row>
    <row r="11" spans="2:23" s="31" customFormat="1" ht="25.5" customHeight="1" x14ac:dyDescent="0.15">
      <c r="B11" s="776"/>
      <c r="C11" s="782" t="s">
        <v>140</v>
      </c>
      <c r="D11" s="783"/>
      <c r="E11" s="213"/>
      <c r="F11" s="750"/>
      <c r="G11" s="751"/>
      <c r="H11" s="751"/>
      <c r="I11" s="751"/>
      <c r="J11" s="751"/>
      <c r="K11" s="751"/>
      <c r="L11" s="752"/>
      <c r="M11" s="776"/>
      <c r="N11" s="782" t="s">
        <v>578</v>
      </c>
      <c r="O11" s="783"/>
      <c r="P11" s="213"/>
      <c r="Q11" s="750"/>
      <c r="R11" s="751"/>
      <c r="S11" s="751"/>
      <c r="T11" s="751"/>
      <c r="U11" s="751"/>
      <c r="V11" s="751"/>
      <c r="W11" s="752"/>
    </row>
    <row r="12" spans="2:23" s="31" customFormat="1" ht="25.5" customHeight="1" x14ac:dyDescent="0.15">
      <c r="B12" s="777"/>
      <c r="C12" s="739" t="s">
        <v>141</v>
      </c>
      <c r="D12" s="739"/>
      <c r="E12" s="213"/>
      <c r="F12" s="753"/>
      <c r="G12" s="754"/>
      <c r="H12" s="754"/>
      <c r="I12" s="754"/>
      <c r="J12" s="754"/>
      <c r="K12" s="754"/>
      <c r="L12" s="755"/>
      <c r="M12" s="777"/>
      <c r="N12" s="739" t="s">
        <v>579</v>
      </c>
      <c r="O12" s="739"/>
      <c r="P12" s="213"/>
      <c r="Q12" s="753"/>
      <c r="R12" s="754"/>
      <c r="S12" s="754"/>
      <c r="T12" s="754"/>
      <c r="U12" s="754"/>
      <c r="V12" s="754"/>
      <c r="W12" s="755"/>
    </row>
    <row r="13" spans="2:23" s="31" customFormat="1" ht="25.5" customHeight="1" x14ac:dyDescent="0.15">
      <c r="B13" s="756" t="s">
        <v>175</v>
      </c>
      <c r="C13" s="756"/>
      <c r="D13" s="756"/>
      <c r="E13" s="772" t="s">
        <v>604</v>
      </c>
      <c r="F13" s="773"/>
      <c r="G13" s="774"/>
      <c r="H13" s="756" t="s">
        <v>580</v>
      </c>
      <c r="I13" s="756"/>
      <c r="J13" s="757" t="s">
        <v>596</v>
      </c>
      <c r="K13" s="757"/>
      <c r="L13" s="757"/>
      <c r="M13" s="756" t="s">
        <v>582</v>
      </c>
      <c r="N13" s="756"/>
      <c r="O13" s="756"/>
      <c r="P13" s="769" t="s">
        <v>605</v>
      </c>
      <c r="Q13" s="770"/>
      <c r="R13" s="771"/>
      <c r="S13" s="756" t="s">
        <v>580</v>
      </c>
      <c r="T13" s="756"/>
      <c r="U13" s="757" t="s">
        <v>606</v>
      </c>
      <c r="V13" s="757"/>
      <c r="W13" s="757"/>
    </row>
    <row r="14" spans="2:23" s="31" customFormat="1" ht="25.5" customHeight="1" x14ac:dyDescent="0.15">
      <c r="B14" s="758" t="s">
        <v>176</v>
      </c>
      <c r="C14" s="758"/>
      <c r="D14" s="758"/>
      <c r="E14" s="759" t="s">
        <v>523</v>
      </c>
      <c r="F14" s="759"/>
      <c r="G14" s="759"/>
      <c r="H14" s="760" t="s">
        <v>585</v>
      </c>
      <c r="I14" s="761"/>
      <c r="J14" s="762" t="s">
        <v>523</v>
      </c>
      <c r="K14" s="763"/>
      <c r="L14" s="764"/>
      <c r="M14" s="760" t="s">
        <v>586</v>
      </c>
      <c r="N14" s="761"/>
      <c r="O14" s="765"/>
      <c r="P14" s="778" t="s">
        <v>523</v>
      </c>
      <c r="Q14" s="779"/>
      <c r="R14" s="779"/>
      <c r="S14" s="767" t="s">
        <v>585</v>
      </c>
      <c r="T14" s="768"/>
      <c r="U14" s="762" t="s">
        <v>523</v>
      </c>
      <c r="V14" s="763"/>
      <c r="W14" s="764"/>
    </row>
    <row r="15" spans="2:23" s="31" customFormat="1" ht="39.75" customHeight="1" x14ac:dyDescent="0.15">
      <c r="B15" s="739" t="s">
        <v>177</v>
      </c>
      <c r="C15" s="739"/>
      <c r="D15" s="739"/>
      <c r="E15" s="740" t="s">
        <v>607</v>
      </c>
      <c r="F15" s="741"/>
      <c r="G15" s="741"/>
      <c r="H15" s="741"/>
      <c r="I15" s="741"/>
      <c r="J15" s="741"/>
      <c r="K15" s="741"/>
      <c r="L15" s="742"/>
      <c r="M15" s="739" t="s">
        <v>588</v>
      </c>
      <c r="N15" s="739"/>
      <c r="O15" s="739"/>
      <c r="P15" s="740" t="s">
        <v>598</v>
      </c>
      <c r="Q15" s="741"/>
      <c r="R15" s="741"/>
      <c r="S15" s="741"/>
      <c r="T15" s="741"/>
      <c r="U15" s="741"/>
      <c r="V15" s="741"/>
      <c r="W15" s="742"/>
    </row>
    <row r="16" spans="2:23" s="31" customFormat="1" ht="25.5" customHeight="1" x14ac:dyDescent="0.15">
      <c r="B16" s="746" t="s">
        <v>169</v>
      </c>
      <c r="C16" s="746" t="s">
        <v>170</v>
      </c>
      <c r="D16" s="746"/>
      <c r="E16" s="278" t="s">
        <v>478</v>
      </c>
      <c r="F16" s="747"/>
      <c r="G16" s="748"/>
      <c r="H16" s="748"/>
      <c r="I16" s="748"/>
      <c r="J16" s="748"/>
      <c r="K16" s="748"/>
      <c r="L16" s="749"/>
      <c r="M16" s="746" t="s">
        <v>572</v>
      </c>
      <c r="N16" s="746" t="s">
        <v>573</v>
      </c>
      <c r="O16" s="746"/>
      <c r="P16" s="278" t="s">
        <v>479</v>
      </c>
      <c r="Q16" s="747"/>
      <c r="R16" s="748"/>
      <c r="S16" s="748"/>
      <c r="T16" s="748"/>
      <c r="U16" s="748"/>
      <c r="V16" s="748"/>
      <c r="W16" s="749"/>
    </row>
    <row r="17" spans="2:24" s="31" customFormat="1" ht="25.5" customHeight="1" x14ac:dyDescent="0.15">
      <c r="B17" s="746"/>
      <c r="C17" s="746" t="s">
        <v>171</v>
      </c>
      <c r="D17" s="746"/>
      <c r="E17" s="279">
        <v>1</v>
      </c>
      <c r="F17" s="750"/>
      <c r="G17" s="751"/>
      <c r="H17" s="751"/>
      <c r="I17" s="751"/>
      <c r="J17" s="751"/>
      <c r="K17" s="751"/>
      <c r="L17" s="752"/>
      <c r="M17" s="746"/>
      <c r="N17" s="746" t="s">
        <v>574</v>
      </c>
      <c r="O17" s="746"/>
      <c r="P17" s="279">
        <v>1</v>
      </c>
      <c r="Q17" s="750"/>
      <c r="R17" s="751"/>
      <c r="S17" s="751"/>
      <c r="T17" s="751"/>
      <c r="U17" s="751"/>
      <c r="V17" s="751"/>
      <c r="W17" s="752"/>
    </row>
    <row r="18" spans="2:24" s="31" customFormat="1" ht="25.5" customHeight="1" x14ac:dyDescent="0.15">
      <c r="B18" s="746" t="s">
        <v>172</v>
      </c>
      <c r="C18" s="746" t="s">
        <v>128</v>
      </c>
      <c r="D18" s="746"/>
      <c r="E18" s="280" t="s">
        <v>528</v>
      </c>
      <c r="F18" s="750"/>
      <c r="G18" s="751"/>
      <c r="H18" s="751"/>
      <c r="I18" s="751"/>
      <c r="J18" s="751"/>
      <c r="K18" s="751"/>
      <c r="L18" s="752"/>
      <c r="M18" s="746" t="s">
        <v>575</v>
      </c>
      <c r="N18" s="746" t="s">
        <v>576</v>
      </c>
      <c r="O18" s="746"/>
      <c r="P18" s="280" t="s">
        <v>528</v>
      </c>
      <c r="Q18" s="750"/>
      <c r="R18" s="751"/>
      <c r="S18" s="751"/>
      <c r="T18" s="751"/>
      <c r="U18" s="751"/>
      <c r="V18" s="751"/>
      <c r="W18" s="752"/>
    </row>
    <row r="19" spans="2:24" s="31" customFormat="1" ht="25.5" customHeight="1" x14ac:dyDescent="0.15">
      <c r="B19" s="746"/>
      <c r="C19" s="746" t="s">
        <v>129</v>
      </c>
      <c r="D19" s="746"/>
      <c r="E19" s="278" t="s">
        <v>529</v>
      </c>
      <c r="F19" s="750"/>
      <c r="G19" s="751"/>
      <c r="H19" s="751"/>
      <c r="I19" s="751"/>
      <c r="J19" s="751"/>
      <c r="K19" s="751"/>
      <c r="L19" s="752"/>
      <c r="M19" s="746"/>
      <c r="N19" s="746" t="s">
        <v>275</v>
      </c>
      <c r="O19" s="746"/>
      <c r="P19" s="278" t="s">
        <v>529</v>
      </c>
      <c r="Q19" s="750"/>
      <c r="R19" s="751"/>
      <c r="S19" s="751"/>
      <c r="T19" s="751"/>
      <c r="U19" s="751"/>
      <c r="V19" s="751"/>
      <c r="W19" s="752"/>
    </row>
    <row r="20" spans="2:24" s="31" customFormat="1" ht="25.5" customHeight="1" x14ac:dyDescent="0.15">
      <c r="B20" s="739" t="s">
        <v>131</v>
      </c>
      <c r="C20" s="739"/>
      <c r="D20" s="739"/>
      <c r="E20" s="281" t="s">
        <v>328</v>
      </c>
      <c r="F20" s="750"/>
      <c r="G20" s="751"/>
      <c r="H20" s="751"/>
      <c r="I20" s="751"/>
      <c r="J20" s="751"/>
      <c r="K20" s="751"/>
      <c r="L20" s="752"/>
      <c r="M20" s="739" t="s">
        <v>277</v>
      </c>
      <c r="N20" s="739"/>
      <c r="O20" s="739"/>
      <c r="P20" s="281" t="s">
        <v>328</v>
      </c>
      <c r="Q20" s="750"/>
      <c r="R20" s="751"/>
      <c r="S20" s="751"/>
      <c r="T20" s="751"/>
      <c r="U20" s="751"/>
      <c r="V20" s="751"/>
      <c r="W20" s="752"/>
    </row>
    <row r="21" spans="2:24" s="31" customFormat="1" ht="25.5" customHeight="1" x14ac:dyDescent="0.15">
      <c r="B21" s="775" t="s">
        <v>173</v>
      </c>
      <c r="C21" s="739" t="s">
        <v>174</v>
      </c>
      <c r="D21" s="739"/>
      <c r="E21" s="279" t="s">
        <v>514</v>
      </c>
      <c r="F21" s="750"/>
      <c r="G21" s="751"/>
      <c r="H21" s="751"/>
      <c r="I21" s="751"/>
      <c r="J21" s="751"/>
      <c r="K21" s="751"/>
      <c r="L21" s="752"/>
      <c r="M21" s="775" t="s">
        <v>577</v>
      </c>
      <c r="N21" s="739" t="s">
        <v>276</v>
      </c>
      <c r="O21" s="739"/>
      <c r="P21" s="279" t="s">
        <v>514</v>
      </c>
      <c r="Q21" s="750"/>
      <c r="R21" s="751"/>
      <c r="S21" s="751"/>
      <c r="T21" s="751"/>
      <c r="U21" s="751"/>
      <c r="V21" s="751"/>
      <c r="W21" s="752"/>
    </row>
    <row r="22" spans="2:24" s="31" customFormat="1" ht="25.5" customHeight="1" x14ac:dyDescent="0.15">
      <c r="B22" s="776"/>
      <c r="C22" s="739" t="s">
        <v>140</v>
      </c>
      <c r="D22" s="739"/>
      <c r="E22" s="213"/>
      <c r="F22" s="750"/>
      <c r="G22" s="751"/>
      <c r="H22" s="751"/>
      <c r="I22" s="751"/>
      <c r="J22" s="751"/>
      <c r="K22" s="751"/>
      <c r="L22" s="752"/>
      <c r="M22" s="776"/>
      <c r="N22" s="739" t="s">
        <v>578</v>
      </c>
      <c r="O22" s="739"/>
      <c r="P22" s="213"/>
      <c r="Q22" s="750"/>
      <c r="R22" s="751"/>
      <c r="S22" s="751"/>
      <c r="T22" s="751"/>
      <c r="U22" s="751"/>
      <c r="V22" s="751"/>
      <c r="W22" s="752"/>
    </row>
    <row r="23" spans="2:24" s="31" customFormat="1" ht="25.5" customHeight="1" x14ac:dyDescent="0.15">
      <c r="B23" s="777"/>
      <c r="C23" s="739" t="s">
        <v>141</v>
      </c>
      <c r="D23" s="739"/>
      <c r="E23" s="213" t="s">
        <v>524</v>
      </c>
      <c r="F23" s="753"/>
      <c r="G23" s="754"/>
      <c r="H23" s="754"/>
      <c r="I23" s="754"/>
      <c r="J23" s="754"/>
      <c r="K23" s="754"/>
      <c r="L23" s="755"/>
      <c r="M23" s="777"/>
      <c r="N23" s="739" t="s">
        <v>579</v>
      </c>
      <c r="O23" s="739"/>
      <c r="P23" s="213" t="s">
        <v>524</v>
      </c>
      <c r="Q23" s="753"/>
      <c r="R23" s="754"/>
      <c r="S23" s="754"/>
      <c r="T23" s="754"/>
      <c r="U23" s="754"/>
      <c r="V23" s="754"/>
      <c r="W23" s="755"/>
    </row>
    <row r="24" spans="2:24" s="31" customFormat="1" ht="25.5" customHeight="1" x14ac:dyDescent="0.15">
      <c r="B24" s="756" t="s">
        <v>175</v>
      </c>
      <c r="C24" s="756"/>
      <c r="D24" s="756"/>
      <c r="E24" s="769" t="s">
        <v>523</v>
      </c>
      <c r="F24" s="770"/>
      <c r="G24" s="771"/>
      <c r="H24" s="756" t="s">
        <v>580</v>
      </c>
      <c r="I24" s="756"/>
      <c r="J24" s="772" t="s">
        <v>584</v>
      </c>
      <c r="K24" s="773"/>
      <c r="L24" s="774"/>
      <c r="M24" s="756" t="s">
        <v>582</v>
      </c>
      <c r="N24" s="756"/>
      <c r="O24" s="756"/>
      <c r="P24" s="769" t="s">
        <v>523</v>
      </c>
      <c r="Q24" s="770"/>
      <c r="R24" s="771"/>
      <c r="S24" s="756" t="s">
        <v>580</v>
      </c>
      <c r="T24" s="756"/>
      <c r="U24" s="757" t="s">
        <v>584</v>
      </c>
      <c r="V24" s="757"/>
      <c r="W24" s="757"/>
    </row>
    <row r="25" spans="2:24" s="31" customFormat="1" ht="25.5" customHeight="1" x14ac:dyDescent="0.15">
      <c r="B25" s="758" t="s">
        <v>176</v>
      </c>
      <c r="C25" s="758"/>
      <c r="D25" s="758"/>
      <c r="E25" s="759" t="s">
        <v>535</v>
      </c>
      <c r="F25" s="759"/>
      <c r="G25" s="759"/>
      <c r="H25" s="760" t="s">
        <v>585</v>
      </c>
      <c r="I25" s="761"/>
      <c r="J25" s="762" t="s">
        <v>590</v>
      </c>
      <c r="K25" s="763"/>
      <c r="L25" s="764"/>
      <c r="M25" s="760" t="s">
        <v>586</v>
      </c>
      <c r="N25" s="761"/>
      <c r="O25" s="765"/>
      <c r="P25" s="766" t="s">
        <v>535</v>
      </c>
      <c r="Q25" s="759"/>
      <c r="R25" s="759"/>
      <c r="S25" s="767" t="s">
        <v>585</v>
      </c>
      <c r="T25" s="768"/>
      <c r="U25" s="762" t="s">
        <v>590</v>
      </c>
      <c r="V25" s="763"/>
      <c r="W25" s="764"/>
    </row>
    <row r="26" spans="2:24" s="31" customFormat="1" ht="39.75" customHeight="1" x14ac:dyDescent="0.15">
      <c r="B26" s="739" t="s">
        <v>177</v>
      </c>
      <c r="C26" s="739"/>
      <c r="D26" s="739"/>
      <c r="E26" s="740" t="s">
        <v>608</v>
      </c>
      <c r="F26" s="741"/>
      <c r="G26" s="741"/>
      <c r="H26" s="741"/>
      <c r="I26" s="741"/>
      <c r="J26" s="741"/>
      <c r="K26" s="741"/>
      <c r="L26" s="742"/>
      <c r="M26" s="739" t="s">
        <v>588</v>
      </c>
      <c r="N26" s="739"/>
      <c r="O26" s="739"/>
      <c r="P26" s="740" t="s">
        <v>608</v>
      </c>
      <c r="Q26" s="741"/>
      <c r="R26" s="741"/>
      <c r="S26" s="741"/>
      <c r="T26" s="741"/>
      <c r="U26" s="741"/>
      <c r="V26" s="741"/>
      <c r="W26" s="742"/>
    </row>
    <row r="27" spans="2:24" s="31" customFormat="1" ht="15" customHeight="1" x14ac:dyDescent="0.15">
      <c r="B27" s="282"/>
      <c r="C27" s="743" t="s">
        <v>178</v>
      </c>
      <c r="D27" s="744"/>
      <c r="E27" s="744"/>
      <c r="F27" s="744"/>
      <c r="G27" s="744"/>
      <c r="H27" s="744"/>
      <c r="I27" s="744"/>
      <c r="J27" s="744"/>
      <c r="K27" s="744"/>
      <c r="L27" s="744"/>
      <c r="M27" s="283"/>
      <c r="N27" s="283" t="s">
        <v>179</v>
      </c>
      <c r="O27" s="283"/>
      <c r="P27" s="283"/>
      <c r="Q27" s="283"/>
      <c r="R27" s="283"/>
      <c r="S27" s="283"/>
      <c r="T27" s="283"/>
      <c r="U27" s="283"/>
      <c r="V27" s="283"/>
      <c r="W27" s="283"/>
    </row>
    <row r="28" spans="2:24" s="31" customFormat="1" ht="15" customHeight="1" x14ac:dyDescent="0.15">
      <c r="B28" s="282"/>
      <c r="C28" s="745"/>
      <c r="D28" s="745"/>
      <c r="E28" s="745"/>
      <c r="F28" s="745"/>
      <c r="G28" s="745"/>
      <c r="H28" s="745"/>
      <c r="I28" s="745"/>
      <c r="J28" s="745"/>
      <c r="K28" s="745"/>
      <c r="L28" s="745"/>
      <c r="M28" s="283"/>
      <c r="N28" s="283" t="s">
        <v>180</v>
      </c>
      <c r="O28" s="283"/>
      <c r="P28" s="283"/>
      <c r="Q28" s="283"/>
      <c r="R28" s="283"/>
      <c r="S28" s="283"/>
      <c r="T28" s="283"/>
      <c r="U28" s="283"/>
      <c r="V28" s="283"/>
      <c r="W28" s="283"/>
    </row>
    <row r="29" spans="2:24" ht="15" customHeight="1" x14ac:dyDescent="0.15">
      <c r="C29" s="118" t="s">
        <v>181</v>
      </c>
      <c r="D29" s="4"/>
      <c r="E29" s="4"/>
      <c r="F29" s="4"/>
      <c r="G29" s="4"/>
      <c r="H29" s="4"/>
      <c r="I29" s="4"/>
      <c r="J29" s="4"/>
      <c r="K29" s="4"/>
      <c r="L29" s="4"/>
      <c r="M29" s="4"/>
      <c r="N29" s="34" t="s">
        <v>182</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183</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allowBlank="1" showInputMessage="1" showErrorMessage="1" prompt="覆工スパン毎に連番を記入。_x000a_数値で入力する。" sqref="E6 E17 P17 P6" xr:uid="{D7A5F61E-C3D7-457B-88E6-5886C5D93845}"/>
    <dataValidation type="list" allowBlank="1" showInputMessage="1" showErrorMessage="1" sqref="E8 E19 P8 P19" xr:uid="{95C1F97F-3701-4CF8-A0A5-A8EC7B3E8411}">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4FDFF0CC-3B3C-441F-9470-94C657ECDD24}">
          <x14:formula1>
            <xm:f>'(参考)リスト'!$F$16:$F$21</xm:f>
          </x14:formula1>
          <xm:sqref>E11:E12 E22:E23 P11:P12 P22:P23</xm:sqref>
        </x14:dataValidation>
        <x14:dataValidation type="list" allowBlank="1" showInputMessage="1" showErrorMessage="1" xr:uid="{7E508685-5B6F-4EE3-B1C1-144F11304BC4}">
          <x14:formula1>
            <xm:f>'(参考)リスト'!$D$16:$D$18</xm:f>
          </x14:formula1>
          <xm:sqref>E10 E21 P10 P21</xm:sqref>
        </x14:dataValidation>
        <x14:dataValidation type="list" allowBlank="1" showInputMessage="1" showErrorMessage="1" xr:uid="{D42ED288-2507-4E0D-9322-B9ECA854A01E}">
          <x14:formula1>
            <xm:f>'(参考)リスト'!$E$16:$E$27</xm:f>
          </x14:formula1>
          <xm:sqref>E9 E20 P9 P20</xm:sqref>
        </x14:dataValidation>
        <x14:dataValidation type="list" allowBlank="1" showInputMessage="1" showErrorMessage="1" xr:uid="{E68D4471-EE17-4CDB-B57D-0A8787E35E9C}">
          <x14:formula1>
            <xm:f>'(参考)リスト'!$B$16:$B$21</xm:f>
          </x14:formula1>
          <xm:sqref>E7 E18 P7 P18</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3850B6-8B8D-4435-A0DC-8BF32D16273F}">
  <dimension ref="B1:X31"/>
  <sheetViews>
    <sheetView showGridLines="0" showZeros="0" view="pageBreakPreview" zoomScale="112" zoomScaleNormal="70" zoomScaleSheetLayoutView="112" workbookViewId="0">
      <selection activeCell="Q16" sqref="Q16:W23"/>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6" t="s">
        <v>570</v>
      </c>
      <c r="C2" s="277"/>
      <c r="D2" s="277"/>
      <c r="E2" s="277"/>
      <c r="F2" s="277"/>
      <c r="G2" s="277"/>
      <c r="H2" s="277"/>
      <c r="I2" s="277"/>
      <c r="J2" s="277"/>
      <c r="K2" s="277"/>
      <c r="L2" s="277"/>
      <c r="M2" s="277"/>
      <c r="N2" s="277"/>
      <c r="O2" s="277"/>
      <c r="P2" s="277"/>
      <c r="Q2" s="277"/>
      <c r="R2" s="463" t="s">
        <v>381</v>
      </c>
      <c r="S2" s="463"/>
      <c r="T2" s="634" t="s">
        <v>382</v>
      </c>
      <c r="U2" s="634"/>
      <c r="V2" s="634"/>
      <c r="W2" s="634"/>
    </row>
    <row r="3" spans="2:23" ht="25.35" customHeight="1" x14ac:dyDescent="0.15">
      <c r="B3" s="796" t="s">
        <v>383</v>
      </c>
      <c r="C3" s="797"/>
      <c r="D3" s="797"/>
      <c r="E3" s="798" t="s">
        <v>384</v>
      </c>
      <c r="F3" s="799"/>
      <c r="G3" s="800"/>
      <c r="H3" s="790" t="s">
        <v>571</v>
      </c>
      <c r="I3" s="791"/>
      <c r="J3" s="801" t="s">
        <v>501</v>
      </c>
      <c r="K3" s="793"/>
      <c r="L3" s="794"/>
      <c r="M3" s="803" t="s">
        <v>502</v>
      </c>
      <c r="N3" s="811"/>
      <c r="O3" s="804"/>
      <c r="P3" s="802" t="s">
        <v>503</v>
      </c>
      <c r="Q3" s="802"/>
      <c r="R3" s="802"/>
      <c r="S3" s="803" t="s">
        <v>500</v>
      </c>
      <c r="T3" s="804"/>
      <c r="U3" s="807">
        <v>45911</v>
      </c>
      <c r="V3" s="808"/>
      <c r="W3" s="809"/>
    </row>
    <row r="4" spans="2:23" ht="25.35" customHeight="1" x14ac:dyDescent="0.15">
      <c r="B4" s="785" t="s">
        <v>389</v>
      </c>
      <c r="C4" s="786"/>
      <c r="D4" s="786"/>
      <c r="E4" s="787" t="s">
        <v>390</v>
      </c>
      <c r="F4" s="788"/>
      <c r="G4" s="789"/>
      <c r="H4" s="790" t="s">
        <v>386</v>
      </c>
      <c r="I4" s="791"/>
      <c r="J4" s="792" t="s">
        <v>387</v>
      </c>
      <c r="K4" s="793"/>
      <c r="L4" s="794"/>
      <c r="M4" s="812"/>
      <c r="N4" s="813"/>
      <c r="O4" s="814"/>
      <c r="P4" s="795" t="s">
        <v>504</v>
      </c>
      <c r="Q4" s="795"/>
      <c r="R4" s="795"/>
      <c r="S4" s="805"/>
      <c r="T4" s="806"/>
      <c r="U4" s="805"/>
      <c r="V4" s="810"/>
      <c r="W4" s="806"/>
    </row>
    <row r="5" spans="2:23" s="31" customFormat="1" ht="25.5" customHeight="1" x14ac:dyDescent="0.15">
      <c r="B5" s="775" t="s">
        <v>169</v>
      </c>
      <c r="C5" s="780" t="s">
        <v>170</v>
      </c>
      <c r="D5" s="781"/>
      <c r="E5" s="278" t="s">
        <v>480</v>
      </c>
      <c r="F5" s="747"/>
      <c r="G5" s="748"/>
      <c r="H5" s="748"/>
      <c r="I5" s="748"/>
      <c r="J5" s="748"/>
      <c r="K5" s="748"/>
      <c r="L5" s="749"/>
      <c r="M5" s="775" t="s">
        <v>572</v>
      </c>
      <c r="N5" s="780" t="s">
        <v>573</v>
      </c>
      <c r="O5" s="781"/>
      <c r="P5" s="278" t="s">
        <v>480</v>
      </c>
      <c r="Q5" s="747"/>
      <c r="R5" s="748"/>
      <c r="S5" s="748"/>
      <c r="T5" s="748"/>
      <c r="U5" s="748"/>
      <c r="V5" s="748"/>
      <c r="W5" s="749"/>
    </row>
    <row r="6" spans="2:23" s="31" customFormat="1" ht="25.5" customHeight="1" x14ac:dyDescent="0.15">
      <c r="B6" s="777"/>
      <c r="C6" s="780" t="s">
        <v>171</v>
      </c>
      <c r="D6" s="781"/>
      <c r="E6" s="279">
        <v>1</v>
      </c>
      <c r="F6" s="750"/>
      <c r="G6" s="751"/>
      <c r="H6" s="751"/>
      <c r="I6" s="751"/>
      <c r="J6" s="751"/>
      <c r="K6" s="751"/>
      <c r="L6" s="752"/>
      <c r="M6" s="777"/>
      <c r="N6" s="780" t="s">
        <v>574</v>
      </c>
      <c r="O6" s="781"/>
      <c r="P6" s="279">
        <v>2</v>
      </c>
      <c r="Q6" s="750"/>
      <c r="R6" s="751"/>
      <c r="S6" s="751"/>
      <c r="T6" s="751"/>
      <c r="U6" s="751"/>
      <c r="V6" s="751"/>
      <c r="W6" s="752"/>
    </row>
    <row r="7" spans="2:23" s="31" customFormat="1" ht="25.5" customHeight="1" x14ac:dyDescent="0.15">
      <c r="B7" s="775" t="s">
        <v>172</v>
      </c>
      <c r="C7" s="780" t="s">
        <v>128</v>
      </c>
      <c r="D7" s="781"/>
      <c r="E7" s="280" t="s">
        <v>528</v>
      </c>
      <c r="F7" s="750"/>
      <c r="G7" s="751"/>
      <c r="H7" s="751"/>
      <c r="I7" s="751"/>
      <c r="J7" s="751"/>
      <c r="K7" s="751"/>
      <c r="L7" s="752"/>
      <c r="M7" s="775" t="s">
        <v>575</v>
      </c>
      <c r="N7" s="780" t="s">
        <v>576</v>
      </c>
      <c r="O7" s="781"/>
      <c r="P7" s="280" t="s">
        <v>528</v>
      </c>
      <c r="Q7" s="750"/>
      <c r="R7" s="751"/>
      <c r="S7" s="751"/>
      <c r="T7" s="751"/>
      <c r="U7" s="751"/>
      <c r="V7" s="751"/>
      <c r="W7" s="752"/>
    </row>
    <row r="8" spans="2:23" s="31" customFormat="1" ht="25.5" customHeight="1" x14ac:dyDescent="0.15">
      <c r="B8" s="776"/>
      <c r="C8" s="780" t="s">
        <v>129</v>
      </c>
      <c r="D8" s="781"/>
      <c r="E8" s="278" t="s">
        <v>537</v>
      </c>
      <c r="F8" s="750"/>
      <c r="G8" s="751"/>
      <c r="H8" s="751"/>
      <c r="I8" s="751"/>
      <c r="J8" s="751"/>
      <c r="K8" s="751"/>
      <c r="L8" s="752"/>
      <c r="M8" s="776"/>
      <c r="N8" s="780" t="s">
        <v>275</v>
      </c>
      <c r="O8" s="781"/>
      <c r="P8" s="278" t="s">
        <v>537</v>
      </c>
      <c r="Q8" s="750"/>
      <c r="R8" s="751"/>
      <c r="S8" s="751"/>
      <c r="T8" s="751"/>
      <c r="U8" s="751"/>
      <c r="V8" s="751"/>
      <c r="W8" s="752"/>
    </row>
    <row r="9" spans="2:23" s="31" customFormat="1" ht="25.5" customHeight="1" x14ac:dyDescent="0.15">
      <c r="B9" s="782" t="s">
        <v>131</v>
      </c>
      <c r="C9" s="784"/>
      <c r="D9" s="783"/>
      <c r="E9" s="281" t="s">
        <v>322</v>
      </c>
      <c r="F9" s="750"/>
      <c r="G9" s="751"/>
      <c r="H9" s="751"/>
      <c r="I9" s="751"/>
      <c r="J9" s="751"/>
      <c r="K9" s="751"/>
      <c r="L9" s="752"/>
      <c r="M9" s="782" t="s">
        <v>277</v>
      </c>
      <c r="N9" s="784"/>
      <c r="O9" s="783"/>
      <c r="P9" s="281" t="s">
        <v>294</v>
      </c>
      <c r="Q9" s="750"/>
      <c r="R9" s="751"/>
      <c r="S9" s="751"/>
      <c r="T9" s="751"/>
      <c r="U9" s="751"/>
      <c r="V9" s="751"/>
      <c r="W9" s="752"/>
    </row>
    <row r="10" spans="2:23" s="31" customFormat="1" ht="25.5" customHeight="1" x14ac:dyDescent="0.15">
      <c r="B10" s="775" t="s">
        <v>173</v>
      </c>
      <c r="C10" s="782" t="s">
        <v>174</v>
      </c>
      <c r="D10" s="783"/>
      <c r="E10" s="279" t="s">
        <v>322</v>
      </c>
      <c r="F10" s="750"/>
      <c r="G10" s="751"/>
      <c r="H10" s="751"/>
      <c r="I10" s="751"/>
      <c r="J10" s="751"/>
      <c r="K10" s="751"/>
      <c r="L10" s="752"/>
      <c r="M10" s="775" t="s">
        <v>577</v>
      </c>
      <c r="N10" s="782" t="s">
        <v>276</v>
      </c>
      <c r="O10" s="783"/>
      <c r="P10" s="279" t="s">
        <v>514</v>
      </c>
      <c r="Q10" s="750"/>
      <c r="R10" s="751"/>
      <c r="S10" s="751"/>
      <c r="T10" s="751"/>
      <c r="U10" s="751"/>
      <c r="V10" s="751"/>
      <c r="W10" s="752"/>
    </row>
    <row r="11" spans="2:23" s="31" customFormat="1" ht="25.5" customHeight="1" x14ac:dyDescent="0.15">
      <c r="B11" s="776"/>
      <c r="C11" s="782" t="s">
        <v>140</v>
      </c>
      <c r="D11" s="783"/>
      <c r="E11" s="213"/>
      <c r="F11" s="750"/>
      <c r="G11" s="751"/>
      <c r="H11" s="751"/>
      <c r="I11" s="751"/>
      <c r="J11" s="751"/>
      <c r="K11" s="751"/>
      <c r="L11" s="752"/>
      <c r="M11" s="776"/>
      <c r="N11" s="782" t="s">
        <v>578</v>
      </c>
      <c r="O11" s="783"/>
      <c r="P11" s="213"/>
      <c r="Q11" s="750"/>
      <c r="R11" s="751"/>
      <c r="S11" s="751"/>
      <c r="T11" s="751"/>
      <c r="U11" s="751"/>
      <c r="V11" s="751"/>
      <c r="W11" s="752"/>
    </row>
    <row r="12" spans="2:23" s="31" customFormat="1" ht="25.5" customHeight="1" x14ac:dyDescent="0.15">
      <c r="B12" s="777"/>
      <c r="C12" s="739" t="s">
        <v>141</v>
      </c>
      <c r="D12" s="739"/>
      <c r="E12" s="213" t="s">
        <v>531</v>
      </c>
      <c r="F12" s="753"/>
      <c r="G12" s="754"/>
      <c r="H12" s="754"/>
      <c r="I12" s="754"/>
      <c r="J12" s="754"/>
      <c r="K12" s="754"/>
      <c r="L12" s="755"/>
      <c r="M12" s="777"/>
      <c r="N12" s="739" t="s">
        <v>579</v>
      </c>
      <c r="O12" s="739"/>
      <c r="P12" s="213" t="s">
        <v>524</v>
      </c>
      <c r="Q12" s="753"/>
      <c r="R12" s="754"/>
      <c r="S12" s="754"/>
      <c r="T12" s="754"/>
      <c r="U12" s="754"/>
      <c r="V12" s="754"/>
      <c r="W12" s="755"/>
    </row>
    <row r="13" spans="2:23" s="31" customFormat="1" ht="25.5" customHeight="1" x14ac:dyDescent="0.15">
      <c r="B13" s="756" t="s">
        <v>175</v>
      </c>
      <c r="C13" s="756"/>
      <c r="D13" s="756"/>
      <c r="E13" s="772" t="s">
        <v>609</v>
      </c>
      <c r="F13" s="773"/>
      <c r="G13" s="774"/>
      <c r="H13" s="756" t="s">
        <v>580</v>
      </c>
      <c r="I13" s="756"/>
      <c r="J13" s="757" t="s">
        <v>594</v>
      </c>
      <c r="K13" s="757"/>
      <c r="L13" s="757"/>
      <c r="M13" s="756" t="s">
        <v>582</v>
      </c>
      <c r="N13" s="756"/>
      <c r="O13" s="756"/>
      <c r="P13" s="769" t="s">
        <v>610</v>
      </c>
      <c r="Q13" s="770"/>
      <c r="R13" s="771"/>
      <c r="S13" s="756" t="s">
        <v>580</v>
      </c>
      <c r="T13" s="756"/>
      <c r="U13" s="757" t="s">
        <v>611</v>
      </c>
      <c r="V13" s="757"/>
      <c r="W13" s="757"/>
    </row>
    <row r="14" spans="2:23" s="31" customFormat="1" ht="25.5" customHeight="1" x14ac:dyDescent="0.15">
      <c r="B14" s="758" t="s">
        <v>176</v>
      </c>
      <c r="C14" s="758"/>
      <c r="D14" s="758"/>
      <c r="E14" s="759" t="s">
        <v>540</v>
      </c>
      <c r="F14" s="759"/>
      <c r="G14" s="759"/>
      <c r="H14" s="760" t="s">
        <v>585</v>
      </c>
      <c r="I14" s="761"/>
      <c r="J14" s="762" t="s">
        <v>539</v>
      </c>
      <c r="K14" s="763"/>
      <c r="L14" s="764"/>
      <c r="M14" s="760" t="s">
        <v>586</v>
      </c>
      <c r="N14" s="761"/>
      <c r="O14" s="765"/>
      <c r="P14" s="778" t="s">
        <v>523</v>
      </c>
      <c r="Q14" s="779"/>
      <c r="R14" s="779"/>
      <c r="S14" s="767" t="s">
        <v>585</v>
      </c>
      <c r="T14" s="768"/>
      <c r="U14" s="762" t="s">
        <v>523</v>
      </c>
      <c r="V14" s="763"/>
      <c r="W14" s="764"/>
    </row>
    <row r="15" spans="2:23" s="31" customFormat="1" ht="39.75" customHeight="1" x14ac:dyDescent="0.15">
      <c r="B15" s="739" t="s">
        <v>177</v>
      </c>
      <c r="C15" s="739"/>
      <c r="D15" s="739"/>
      <c r="E15" s="740" t="s">
        <v>597</v>
      </c>
      <c r="F15" s="741"/>
      <c r="G15" s="741"/>
      <c r="H15" s="741"/>
      <c r="I15" s="741"/>
      <c r="J15" s="741"/>
      <c r="K15" s="741"/>
      <c r="L15" s="742"/>
      <c r="M15" s="739" t="s">
        <v>588</v>
      </c>
      <c r="N15" s="739"/>
      <c r="O15" s="739"/>
      <c r="P15" s="740" t="s">
        <v>612</v>
      </c>
      <c r="Q15" s="741"/>
      <c r="R15" s="741"/>
      <c r="S15" s="741"/>
      <c r="T15" s="741"/>
      <c r="U15" s="741"/>
      <c r="V15" s="741"/>
      <c r="W15" s="742"/>
    </row>
    <row r="16" spans="2:23" s="31" customFormat="1" ht="25.5" customHeight="1" x14ac:dyDescent="0.15">
      <c r="B16" s="746" t="s">
        <v>169</v>
      </c>
      <c r="C16" s="746" t="s">
        <v>170</v>
      </c>
      <c r="D16" s="746"/>
      <c r="E16" s="278" t="s">
        <v>480</v>
      </c>
      <c r="F16" s="747"/>
      <c r="G16" s="748"/>
      <c r="H16" s="748"/>
      <c r="I16" s="748"/>
      <c r="J16" s="748"/>
      <c r="K16" s="748"/>
      <c r="L16" s="749"/>
      <c r="M16" s="746" t="s">
        <v>572</v>
      </c>
      <c r="N16" s="746" t="s">
        <v>573</v>
      </c>
      <c r="O16" s="746"/>
      <c r="P16" s="278" t="s">
        <v>480</v>
      </c>
      <c r="Q16" s="747"/>
      <c r="R16" s="748"/>
      <c r="S16" s="748"/>
      <c r="T16" s="748"/>
      <c r="U16" s="748"/>
      <c r="V16" s="748"/>
      <c r="W16" s="749"/>
    </row>
    <row r="17" spans="2:24" s="31" customFormat="1" ht="25.5" customHeight="1" x14ac:dyDescent="0.15">
      <c r="B17" s="746"/>
      <c r="C17" s="746" t="s">
        <v>171</v>
      </c>
      <c r="D17" s="746"/>
      <c r="E17" s="279">
        <v>3</v>
      </c>
      <c r="F17" s="750"/>
      <c r="G17" s="751"/>
      <c r="H17" s="751"/>
      <c r="I17" s="751"/>
      <c r="J17" s="751"/>
      <c r="K17" s="751"/>
      <c r="L17" s="752"/>
      <c r="M17" s="746"/>
      <c r="N17" s="746" t="s">
        <v>574</v>
      </c>
      <c r="O17" s="746"/>
      <c r="P17" s="279">
        <v>4</v>
      </c>
      <c r="Q17" s="750"/>
      <c r="R17" s="751"/>
      <c r="S17" s="751"/>
      <c r="T17" s="751"/>
      <c r="U17" s="751"/>
      <c r="V17" s="751"/>
      <c r="W17" s="752"/>
    </row>
    <row r="18" spans="2:24" s="31" customFormat="1" ht="25.5" customHeight="1" x14ac:dyDescent="0.15">
      <c r="B18" s="746" t="s">
        <v>172</v>
      </c>
      <c r="C18" s="746" t="s">
        <v>128</v>
      </c>
      <c r="D18" s="746"/>
      <c r="E18" s="280" t="s">
        <v>528</v>
      </c>
      <c r="F18" s="750"/>
      <c r="G18" s="751"/>
      <c r="H18" s="751"/>
      <c r="I18" s="751"/>
      <c r="J18" s="751"/>
      <c r="K18" s="751"/>
      <c r="L18" s="752"/>
      <c r="M18" s="746" t="s">
        <v>575</v>
      </c>
      <c r="N18" s="746" t="s">
        <v>576</v>
      </c>
      <c r="O18" s="746"/>
      <c r="P18" s="280" t="s">
        <v>528</v>
      </c>
      <c r="Q18" s="750"/>
      <c r="R18" s="751"/>
      <c r="S18" s="751"/>
      <c r="T18" s="751"/>
      <c r="U18" s="751"/>
      <c r="V18" s="751"/>
      <c r="W18" s="752"/>
    </row>
    <row r="19" spans="2:24" s="31" customFormat="1" ht="25.5" customHeight="1" x14ac:dyDescent="0.15">
      <c r="B19" s="746"/>
      <c r="C19" s="746" t="s">
        <v>129</v>
      </c>
      <c r="D19" s="746"/>
      <c r="E19" s="278" t="s">
        <v>537</v>
      </c>
      <c r="F19" s="750"/>
      <c r="G19" s="751"/>
      <c r="H19" s="751"/>
      <c r="I19" s="751"/>
      <c r="J19" s="751"/>
      <c r="K19" s="751"/>
      <c r="L19" s="752"/>
      <c r="M19" s="746"/>
      <c r="N19" s="746" t="s">
        <v>275</v>
      </c>
      <c r="O19" s="746"/>
      <c r="P19" s="278" t="s">
        <v>548</v>
      </c>
      <c r="Q19" s="750"/>
      <c r="R19" s="751"/>
      <c r="S19" s="751"/>
      <c r="T19" s="751"/>
      <c r="U19" s="751"/>
      <c r="V19" s="751"/>
      <c r="W19" s="752"/>
    </row>
    <row r="20" spans="2:24" s="31" customFormat="1" ht="25.5" customHeight="1" x14ac:dyDescent="0.15">
      <c r="B20" s="739" t="s">
        <v>131</v>
      </c>
      <c r="C20" s="739"/>
      <c r="D20" s="739"/>
      <c r="E20" s="281" t="s">
        <v>294</v>
      </c>
      <c r="F20" s="750"/>
      <c r="G20" s="751"/>
      <c r="H20" s="751"/>
      <c r="I20" s="751"/>
      <c r="J20" s="751"/>
      <c r="K20" s="751"/>
      <c r="L20" s="752"/>
      <c r="M20" s="739" t="s">
        <v>277</v>
      </c>
      <c r="N20" s="739"/>
      <c r="O20" s="739"/>
      <c r="P20" s="281" t="s">
        <v>294</v>
      </c>
      <c r="Q20" s="750"/>
      <c r="R20" s="751"/>
      <c r="S20" s="751"/>
      <c r="T20" s="751"/>
      <c r="U20" s="751"/>
      <c r="V20" s="751"/>
      <c r="W20" s="752"/>
    </row>
    <row r="21" spans="2:24" s="31" customFormat="1" ht="25.5" customHeight="1" x14ac:dyDescent="0.15">
      <c r="B21" s="775" t="s">
        <v>173</v>
      </c>
      <c r="C21" s="739" t="s">
        <v>174</v>
      </c>
      <c r="D21" s="739"/>
      <c r="E21" s="279" t="s">
        <v>514</v>
      </c>
      <c r="F21" s="750"/>
      <c r="G21" s="751"/>
      <c r="H21" s="751"/>
      <c r="I21" s="751"/>
      <c r="J21" s="751"/>
      <c r="K21" s="751"/>
      <c r="L21" s="752"/>
      <c r="M21" s="775" t="s">
        <v>577</v>
      </c>
      <c r="N21" s="739" t="s">
        <v>276</v>
      </c>
      <c r="O21" s="739"/>
      <c r="P21" s="279" t="s">
        <v>514</v>
      </c>
      <c r="Q21" s="750"/>
      <c r="R21" s="751"/>
      <c r="S21" s="751"/>
      <c r="T21" s="751"/>
      <c r="U21" s="751"/>
      <c r="V21" s="751"/>
      <c r="W21" s="752"/>
    </row>
    <row r="22" spans="2:24" s="31" customFormat="1" ht="25.5" customHeight="1" x14ac:dyDescent="0.15">
      <c r="B22" s="776"/>
      <c r="C22" s="739" t="s">
        <v>140</v>
      </c>
      <c r="D22" s="739"/>
      <c r="E22" s="213"/>
      <c r="F22" s="750"/>
      <c r="G22" s="751"/>
      <c r="H22" s="751"/>
      <c r="I22" s="751"/>
      <c r="J22" s="751"/>
      <c r="K22" s="751"/>
      <c r="L22" s="752"/>
      <c r="M22" s="776"/>
      <c r="N22" s="739" t="s">
        <v>578</v>
      </c>
      <c r="O22" s="739"/>
      <c r="P22" s="213"/>
      <c r="Q22" s="750"/>
      <c r="R22" s="751"/>
      <c r="S22" s="751"/>
      <c r="T22" s="751"/>
      <c r="U22" s="751"/>
      <c r="V22" s="751"/>
      <c r="W22" s="752"/>
    </row>
    <row r="23" spans="2:24" s="31" customFormat="1" ht="25.5" customHeight="1" x14ac:dyDescent="0.15">
      <c r="B23" s="777"/>
      <c r="C23" s="739" t="s">
        <v>141</v>
      </c>
      <c r="D23" s="739"/>
      <c r="E23" s="213" t="s">
        <v>524</v>
      </c>
      <c r="F23" s="753"/>
      <c r="G23" s="754"/>
      <c r="H23" s="754"/>
      <c r="I23" s="754"/>
      <c r="J23" s="754"/>
      <c r="K23" s="754"/>
      <c r="L23" s="755"/>
      <c r="M23" s="777"/>
      <c r="N23" s="739" t="s">
        <v>579</v>
      </c>
      <c r="O23" s="739"/>
      <c r="P23" s="213" t="s">
        <v>524</v>
      </c>
      <c r="Q23" s="753"/>
      <c r="R23" s="754"/>
      <c r="S23" s="754"/>
      <c r="T23" s="754"/>
      <c r="U23" s="754"/>
      <c r="V23" s="754"/>
      <c r="W23" s="755"/>
    </row>
    <row r="24" spans="2:24" s="31" customFormat="1" ht="25.5" customHeight="1" x14ac:dyDescent="0.15">
      <c r="B24" s="756" t="s">
        <v>175</v>
      </c>
      <c r="C24" s="756"/>
      <c r="D24" s="756"/>
      <c r="E24" s="769" t="s">
        <v>613</v>
      </c>
      <c r="F24" s="770"/>
      <c r="G24" s="771"/>
      <c r="H24" s="756" t="s">
        <v>580</v>
      </c>
      <c r="I24" s="756"/>
      <c r="J24" s="772" t="s">
        <v>611</v>
      </c>
      <c r="K24" s="773"/>
      <c r="L24" s="774"/>
      <c r="M24" s="756" t="s">
        <v>582</v>
      </c>
      <c r="N24" s="756"/>
      <c r="O24" s="756"/>
      <c r="P24" s="769" t="s">
        <v>614</v>
      </c>
      <c r="Q24" s="770"/>
      <c r="R24" s="771"/>
      <c r="S24" s="756" t="s">
        <v>580</v>
      </c>
      <c r="T24" s="756"/>
      <c r="U24" s="757" t="s">
        <v>611</v>
      </c>
      <c r="V24" s="757"/>
      <c r="W24" s="757"/>
    </row>
    <row r="25" spans="2:24" s="31" customFormat="1" ht="25.5" customHeight="1" x14ac:dyDescent="0.15">
      <c r="B25" s="758" t="s">
        <v>176</v>
      </c>
      <c r="C25" s="758"/>
      <c r="D25" s="758"/>
      <c r="E25" s="759" t="s">
        <v>523</v>
      </c>
      <c r="F25" s="759"/>
      <c r="G25" s="759"/>
      <c r="H25" s="760" t="s">
        <v>585</v>
      </c>
      <c r="I25" s="761"/>
      <c r="J25" s="762" t="s">
        <v>523</v>
      </c>
      <c r="K25" s="763"/>
      <c r="L25" s="764"/>
      <c r="M25" s="760" t="s">
        <v>586</v>
      </c>
      <c r="N25" s="761"/>
      <c r="O25" s="765"/>
      <c r="P25" s="766" t="s">
        <v>523</v>
      </c>
      <c r="Q25" s="759"/>
      <c r="R25" s="759"/>
      <c r="S25" s="767" t="s">
        <v>585</v>
      </c>
      <c r="T25" s="768"/>
      <c r="U25" s="762" t="s">
        <v>523</v>
      </c>
      <c r="V25" s="763"/>
      <c r="W25" s="764"/>
    </row>
    <row r="26" spans="2:24" s="31" customFormat="1" ht="39.75" customHeight="1" x14ac:dyDescent="0.15">
      <c r="B26" s="739" t="s">
        <v>177</v>
      </c>
      <c r="C26" s="739"/>
      <c r="D26" s="739"/>
      <c r="E26" s="740" t="s">
        <v>612</v>
      </c>
      <c r="F26" s="741"/>
      <c r="G26" s="741"/>
      <c r="H26" s="741"/>
      <c r="I26" s="741"/>
      <c r="J26" s="741"/>
      <c r="K26" s="741"/>
      <c r="L26" s="742"/>
      <c r="M26" s="739" t="s">
        <v>588</v>
      </c>
      <c r="N26" s="739"/>
      <c r="O26" s="739"/>
      <c r="P26" s="740" t="s">
        <v>615</v>
      </c>
      <c r="Q26" s="741"/>
      <c r="R26" s="741"/>
      <c r="S26" s="741"/>
      <c r="T26" s="741"/>
      <c r="U26" s="741"/>
      <c r="V26" s="741"/>
      <c r="W26" s="742"/>
    </row>
    <row r="27" spans="2:24" s="31" customFormat="1" ht="15" customHeight="1" x14ac:dyDescent="0.15">
      <c r="B27" s="282"/>
      <c r="C27" s="743" t="s">
        <v>178</v>
      </c>
      <c r="D27" s="744"/>
      <c r="E27" s="744"/>
      <c r="F27" s="744"/>
      <c r="G27" s="744"/>
      <c r="H27" s="744"/>
      <c r="I27" s="744"/>
      <c r="J27" s="744"/>
      <c r="K27" s="744"/>
      <c r="L27" s="744"/>
      <c r="M27" s="283"/>
      <c r="N27" s="283" t="s">
        <v>179</v>
      </c>
      <c r="O27" s="283"/>
      <c r="P27" s="283"/>
      <c r="Q27" s="283"/>
      <c r="R27" s="283"/>
      <c r="S27" s="283"/>
      <c r="T27" s="283"/>
      <c r="U27" s="283"/>
      <c r="V27" s="283"/>
      <c r="W27" s="283"/>
    </row>
    <row r="28" spans="2:24" s="31" customFormat="1" ht="15" customHeight="1" x14ac:dyDescent="0.15">
      <c r="B28" s="282"/>
      <c r="C28" s="745"/>
      <c r="D28" s="745"/>
      <c r="E28" s="745"/>
      <c r="F28" s="745"/>
      <c r="G28" s="745"/>
      <c r="H28" s="745"/>
      <c r="I28" s="745"/>
      <c r="J28" s="745"/>
      <c r="K28" s="745"/>
      <c r="L28" s="745"/>
      <c r="M28" s="283"/>
      <c r="N28" s="283" t="s">
        <v>180</v>
      </c>
      <c r="O28" s="283"/>
      <c r="P28" s="283"/>
      <c r="Q28" s="283"/>
      <c r="R28" s="283"/>
      <c r="S28" s="283"/>
      <c r="T28" s="283"/>
      <c r="U28" s="283"/>
      <c r="V28" s="283"/>
      <c r="W28" s="283"/>
    </row>
    <row r="29" spans="2:24" ht="15" customHeight="1" x14ac:dyDescent="0.15">
      <c r="C29" s="118" t="s">
        <v>181</v>
      </c>
      <c r="D29" s="4"/>
      <c r="E29" s="4"/>
      <c r="F29" s="4"/>
      <c r="G29" s="4"/>
      <c r="H29" s="4"/>
      <c r="I29" s="4"/>
      <c r="J29" s="4"/>
      <c r="K29" s="4"/>
      <c r="L29" s="4"/>
      <c r="M29" s="4"/>
      <c r="N29" s="34" t="s">
        <v>182</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183</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type="list" allowBlank="1" showInputMessage="1" showErrorMessage="1" sqref="E8 E19 P8 P19" xr:uid="{C5C0828D-93FD-434F-9981-7D2581A3CCC4}">
      <formula1>INDIRECT(E7)</formula1>
    </dataValidation>
    <dataValidation allowBlank="1" showInputMessage="1" showErrorMessage="1" prompt="覆工スパン毎に連番を記入。_x000a_数値で入力する。" sqref="E6 E17 P17 P6" xr:uid="{FA9F2AF3-4ED3-426C-A6EF-B360AE3505F8}"/>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E4990C0-8534-438A-A5E0-997C8E7C25F0}">
          <x14:formula1>
            <xm:f>'(参考)リスト'!$B$16:$B$21</xm:f>
          </x14:formula1>
          <xm:sqref>E7 E18 P7 P18</xm:sqref>
        </x14:dataValidation>
        <x14:dataValidation type="list" allowBlank="1" showInputMessage="1" showErrorMessage="1" xr:uid="{F843B1AB-F6FF-47A9-ADAD-30E81CDCA396}">
          <x14:formula1>
            <xm:f>'(参考)リスト'!$E$16:$E$27</xm:f>
          </x14:formula1>
          <xm:sqref>E9 E20 P9 P20</xm:sqref>
        </x14:dataValidation>
        <x14:dataValidation type="list" allowBlank="1" showInputMessage="1" showErrorMessage="1" xr:uid="{8AC00891-F81F-48F1-AD08-97626FA3A066}">
          <x14:formula1>
            <xm:f>'(参考)リスト'!$D$16:$D$18</xm:f>
          </x14:formula1>
          <xm:sqref>E10 E21 P10 P21</xm:sqref>
        </x14:dataValidation>
        <x14:dataValidation type="list" allowBlank="1" showInputMessage="1" showErrorMessage="1" xr:uid="{AFC83579-58F7-4AD4-AA57-B2539F6F27AC}">
          <x14:formula1>
            <xm:f>'(参考)リスト'!$F$16:$F$21</xm:f>
          </x14:formula1>
          <xm:sqref>E11:E12 E22:E23 P11:P12 P22:P23</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781DBF-9C04-4F43-A085-0AEF87F914D4}">
  <dimension ref="B1:X31"/>
  <sheetViews>
    <sheetView showGridLines="0" showZeros="0" view="pageBreakPreview" topLeftCell="A4" zoomScale="112" zoomScaleNormal="70" zoomScaleSheetLayoutView="112" workbookViewId="0">
      <selection activeCell="Q16" sqref="Q16:W23"/>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6" t="s">
        <v>570</v>
      </c>
      <c r="C2" s="277"/>
      <c r="D2" s="277"/>
      <c r="E2" s="277"/>
      <c r="F2" s="277"/>
      <c r="G2" s="277"/>
      <c r="H2" s="277"/>
      <c r="I2" s="277"/>
      <c r="J2" s="277"/>
      <c r="K2" s="277"/>
      <c r="L2" s="277"/>
      <c r="M2" s="277"/>
      <c r="N2" s="277"/>
      <c r="O2" s="277"/>
      <c r="P2" s="277"/>
      <c r="Q2" s="277"/>
      <c r="R2" s="463" t="s">
        <v>381</v>
      </c>
      <c r="S2" s="463"/>
      <c r="T2" s="634" t="s">
        <v>382</v>
      </c>
      <c r="U2" s="634"/>
      <c r="V2" s="634"/>
      <c r="W2" s="634"/>
    </row>
    <row r="3" spans="2:23" ht="25.35" customHeight="1" x14ac:dyDescent="0.15">
      <c r="B3" s="796" t="s">
        <v>383</v>
      </c>
      <c r="C3" s="797"/>
      <c r="D3" s="797"/>
      <c r="E3" s="798" t="s">
        <v>384</v>
      </c>
      <c r="F3" s="799"/>
      <c r="G3" s="800"/>
      <c r="H3" s="790" t="s">
        <v>571</v>
      </c>
      <c r="I3" s="791"/>
      <c r="J3" s="801" t="s">
        <v>501</v>
      </c>
      <c r="K3" s="793"/>
      <c r="L3" s="794"/>
      <c r="M3" s="803" t="s">
        <v>502</v>
      </c>
      <c r="N3" s="811"/>
      <c r="O3" s="804"/>
      <c r="P3" s="802" t="s">
        <v>503</v>
      </c>
      <c r="Q3" s="802"/>
      <c r="R3" s="802"/>
      <c r="S3" s="803" t="s">
        <v>500</v>
      </c>
      <c r="T3" s="804"/>
      <c r="U3" s="807">
        <v>45911</v>
      </c>
      <c r="V3" s="808"/>
      <c r="W3" s="809"/>
    </row>
    <row r="4" spans="2:23" ht="25.35" customHeight="1" x14ac:dyDescent="0.15">
      <c r="B4" s="785" t="s">
        <v>389</v>
      </c>
      <c r="C4" s="786"/>
      <c r="D4" s="786"/>
      <c r="E4" s="787" t="s">
        <v>390</v>
      </c>
      <c r="F4" s="788"/>
      <c r="G4" s="789"/>
      <c r="H4" s="790" t="s">
        <v>386</v>
      </c>
      <c r="I4" s="791"/>
      <c r="J4" s="792" t="s">
        <v>387</v>
      </c>
      <c r="K4" s="793"/>
      <c r="L4" s="794"/>
      <c r="M4" s="812"/>
      <c r="N4" s="813"/>
      <c r="O4" s="814"/>
      <c r="P4" s="795" t="s">
        <v>504</v>
      </c>
      <c r="Q4" s="795"/>
      <c r="R4" s="795"/>
      <c r="S4" s="805"/>
      <c r="T4" s="806"/>
      <c r="U4" s="805"/>
      <c r="V4" s="810"/>
      <c r="W4" s="806"/>
    </row>
    <row r="5" spans="2:23" s="31" customFormat="1" ht="25.5" customHeight="1" x14ac:dyDescent="0.15">
      <c r="B5" s="775" t="s">
        <v>169</v>
      </c>
      <c r="C5" s="780" t="s">
        <v>170</v>
      </c>
      <c r="D5" s="781"/>
      <c r="E5" s="278" t="s">
        <v>481</v>
      </c>
      <c r="F5" s="747"/>
      <c r="G5" s="748"/>
      <c r="H5" s="748"/>
      <c r="I5" s="748"/>
      <c r="J5" s="748"/>
      <c r="K5" s="748"/>
      <c r="L5" s="749"/>
      <c r="M5" s="775" t="s">
        <v>572</v>
      </c>
      <c r="N5" s="780" t="s">
        <v>573</v>
      </c>
      <c r="O5" s="781"/>
      <c r="P5" s="278" t="s">
        <v>481</v>
      </c>
      <c r="Q5" s="747"/>
      <c r="R5" s="748"/>
      <c r="S5" s="748"/>
      <c r="T5" s="748"/>
      <c r="U5" s="748"/>
      <c r="V5" s="748"/>
      <c r="W5" s="749"/>
    </row>
    <row r="6" spans="2:23" s="31" customFormat="1" ht="25.5" customHeight="1" x14ac:dyDescent="0.15">
      <c r="B6" s="777"/>
      <c r="C6" s="780" t="s">
        <v>171</v>
      </c>
      <c r="D6" s="781"/>
      <c r="E6" s="279">
        <v>1</v>
      </c>
      <c r="F6" s="750"/>
      <c r="G6" s="751"/>
      <c r="H6" s="751"/>
      <c r="I6" s="751"/>
      <c r="J6" s="751"/>
      <c r="K6" s="751"/>
      <c r="L6" s="752"/>
      <c r="M6" s="777"/>
      <c r="N6" s="780" t="s">
        <v>574</v>
      </c>
      <c r="O6" s="781"/>
      <c r="P6" s="279">
        <v>2</v>
      </c>
      <c r="Q6" s="750"/>
      <c r="R6" s="751"/>
      <c r="S6" s="751"/>
      <c r="T6" s="751"/>
      <c r="U6" s="751"/>
      <c r="V6" s="751"/>
      <c r="W6" s="752"/>
    </row>
    <row r="7" spans="2:23" s="31" customFormat="1" ht="25.5" customHeight="1" x14ac:dyDescent="0.15">
      <c r="B7" s="775" t="s">
        <v>172</v>
      </c>
      <c r="C7" s="780" t="s">
        <v>128</v>
      </c>
      <c r="D7" s="781"/>
      <c r="E7" s="280" t="s">
        <v>528</v>
      </c>
      <c r="F7" s="750"/>
      <c r="G7" s="751"/>
      <c r="H7" s="751"/>
      <c r="I7" s="751"/>
      <c r="J7" s="751"/>
      <c r="K7" s="751"/>
      <c r="L7" s="752"/>
      <c r="M7" s="775" t="s">
        <v>575</v>
      </c>
      <c r="N7" s="780" t="s">
        <v>576</v>
      </c>
      <c r="O7" s="781"/>
      <c r="P7" s="280" t="s">
        <v>528</v>
      </c>
      <c r="Q7" s="750"/>
      <c r="R7" s="751"/>
      <c r="S7" s="751"/>
      <c r="T7" s="751"/>
      <c r="U7" s="751"/>
      <c r="V7" s="751"/>
      <c r="W7" s="752"/>
    </row>
    <row r="8" spans="2:23" s="31" customFormat="1" ht="25.5" customHeight="1" x14ac:dyDescent="0.15">
      <c r="B8" s="776"/>
      <c r="C8" s="780" t="s">
        <v>129</v>
      </c>
      <c r="D8" s="781"/>
      <c r="E8" s="278" t="s">
        <v>529</v>
      </c>
      <c r="F8" s="750"/>
      <c r="G8" s="751"/>
      <c r="H8" s="751"/>
      <c r="I8" s="751"/>
      <c r="J8" s="751"/>
      <c r="K8" s="751"/>
      <c r="L8" s="752"/>
      <c r="M8" s="776"/>
      <c r="N8" s="780" t="s">
        <v>275</v>
      </c>
      <c r="O8" s="781"/>
      <c r="P8" s="278" t="s">
        <v>534</v>
      </c>
      <c r="Q8" s="750"/>
      <c r="R8" s="751"/>
      <c r="S8" s="751"/>
      <c r="T8" s="751"/>
      <c r="U8" s="751"/>
      <c r="V8" s="751"/>
      <c r="W8" s="752"/>
    </row>
    <row r="9" spans="2:23" s="31" customFormat="1" ht="25.5" customHeight="1" x14ac:dyDescent="0.15">
      <c r="B9" s="782" t="s">
        <v>131</v>
      </c>
      <c r="C9" s="784"/>
      <c r="D9" s="783"/>
      <c r="E9" s="281" t="s">
        <v>328</v>
      </c>
      <c r="F9" s="750"/>
      <c r="G9" s="751"/>
      <c r="H9" s="751"/>
      <c r="I9" s="751"/>
      <c r="J9" s="751"/>
      <c r="K9" s="751"/>
      <c r="L9" s="752"/>
      <c r="M9" s="782" t="s">
        <v>277</v>
      </c>
      <c r="N9" s="784"/>
      <c r="O9" s="783"/>
      <c r="P9" s="281" t="s">
        <v>294</v>
      </c>
      <c r="Q9" s="750"/>
      <c r="R9" s="751"/>
      <c r="S9" s="751"/>
      <c r="T9" s="751"/>
      <c r="U9" s="751"/>
      <c r="V9" s="751"/>
      <c r="W9" s="752"/>
    </row>
    <row r="10" spans="2:23" s="31" customFormat="1" ht="25.5" customHeight="1" x14ac:dyDescent="0.15">
      <c r="B10" s="775" t="s">
        <v>173</v>
      </c>
      <c r="C10" s="782" t="s">
        <v>174</v>
      </c>
      <c r="D10" s="783"/>
      <c r="E10" s="279" t="s">
        <v>514</v>
      </c>
      <c r="F10" s="750"/>
      <c r="G10" s="751"/>
      <c r="H10" s="751"/>
      <c r="I10" s="751"/>
      <c r="J10" s="751"/>
      <c r="K10" s="751"/>
      <c r="L10" s="752"/>
      <c r="M10" s="775" t="s">
        <v>577</v>
      </c>
      <c r="N10" s="782" t="s">
        <v>276</v>
      </c>
      <c r="O10" s="783"/>
      <c r="P10" s="279" t="s">
        <v>514</v>
      </c>
      <c r="Q10" s="750"/>
      <c r="R10" s="751"/>
      <c r="S10" s="751"/>
      <c r="T10" s="751"/>
      <c r="U10" s="751"/>
      <c r="V10" s="751"/>
      <c r="W10" s="752"/>
    </row>
    <row r="11" spans="2:23" s="31" customFormat="1" ht="25.5" customHeight="1" x14ac:dyDescent="0.15">
      <c r="B11" s="776"/>
      <c r="C11" s="782" t="s">
        <v>140</v>
      </c>
      <c r="D11" s="783"/>
      <c r="E11" s="213"/>
      <c r="F11" s="750"/>
      <c r="G11" s="751"/>
      <c r="H11" s="751"/>
      <c r="I11" s="751"/>
      <c r="J11" s="751"/>
      <c r="K11" s="751"/>
      <c r="L11" s="752"/>
      <c r="M11" s="776"/>
      <c r="N11" s="782" t="s">
        <v>578</v>
      </c>
      <c r="O11" s="783"/>
      <c r="P11" s="213"/>
      <c r="Q11" s="750"/>
      <c r="R11" s="751"/>
      <c r="S11" s="751"/>
      <c r="T11" s="751"/>
      <c r="U11" s="751"/>
      <c r="V11" s="751"/>
      <c r="W11" s="752"/>
    </row>
    <row r="12" spans="2:23" s="31" customFormat="1" ht="25.5" customHeight="1" x14ac:dyDescent="0.15">
      <c r="B12" s="777"/>
      <c r="C12" s="739" t="s">
        <v>141</v>
      </c>
      <c r="D12" s="739"/>
      <c r="E12" s="213" t="s">
        <v>524</v>
      </c>
      <c r="F12" s="753"/>
      <c r="G12" s="754"/>
      <c r="H12" s="754"/>
      <c r="I12" s="754"/>
      <c r="J12" s="754"/>
      <c r="K12" s="754"/>
      <c r="L12" s="755"/>
      <c r="M12" s="777"/>
      <c r="N12" s="739" t="s">
        <v>579</v>
      </c>
      <c r="O12" s="739"/>
      <c r="P12" s="213" t="s">
        <v>531</v>
      </c>
      <c r="Q12" s="753"/>
      <c r="R12" s="754"/>
      <c r="S12" s="754"/>
      <c r="T12" s="754"/>
      <c r="U12" s="754"/>
      <c r="V12" s="754"/>
      <c r="W12" s="755"/>
    </row>
    <row r="13" spans="2:23" s="31" customFormat="1" ht="25.5" customHeight="1" x14ac:dyDescent="0.15">
      <c r="B13" s="756" t="s">
        <v>175</v>
      </c>
      <c r="C13" s="756"/>
      <c r="D13" s="756"/>
      <c r="E13" s="772" t="s">
        <v>523</v>
      </c>
      <c r="F13" s="773"/>
      <c r="G13" s="774"/>
      <c r="H13" s="756" t="s">
        <v>580</v>
      </c>
      <c r="I13" s="756"/>
      <c r="J13" s="757" t="s">
        <v>584</v>
      </c>
      <c r="K13" s="757"/>
      <c r="L13" s="757"/>
      <c r="M13" s="756" t="s">
        <v>582</v>
      </c>
      <c r="N13" s="756"/>
      <c r="O13" s="756"/>
      <c r="P13" s="769" t="s">
        <v>616</v>
      </c>
      <c r="Q13" s="770"/>
      <c r="R13" s="771"/>
      <c r="S13" s="756" t="s">
        <v>580</v>
      </c>
      <c r="T13" s="756"/>
      <c r="U13" s="757" t="s">
        <v>600</v>
      </c>
      <c r="V13" s="757"/>
      <c r="W13" s="757"/>
    </row>
    <row r="14" spans="2:23" s="31" customFormat="1" ht="25.5" customHeight="1" x14ac:dyDescent="0.15">
      <c r="B14" s="758" t="s">
        <v>176</v>
      </c>
      <c r="C14" s="758"/>
      <c r="D14" s="758"/>
      <c r="E14" s="759" t="s">
        <v>535</v>
      </c>
      <c r="F14" s="759"/>
      <c r="G14" s="759"/>
      <c r="H14" s="760" t="s">
        <v>585</v>
      </c>
      <c r="I14" s="761"/>
      <c r="J14" s="762" t="s">
        <v>590</v>
      </c>
      <c r="K14" s="763"/>
      <c r="L14" s="764"/>
      <c r="M14" s="760" t="s">
        <v>586</v>
      </c>
      <c r="N14" s="761"/>
      <c r="O14" s="765"/>
      <c r="P14" s="778" t="s">
        <v>523</v>
      </c>
      <c r="Q14" s="779"/>
      <c r="R14" s="779"/>
      <c r="S14" s="767" t="s">
        <v>585</v>
      </c>
      <c r="T14" s="768"/>
      <c r="U14" s="762" t="s">
        <v>523</v>
      </c>
      <c r="V14" s="763"/>
      <c r="W14" s="764"/>
    </row>
    <row r="15" spans="2:23" s="31" customFormat="1" ht="39.75" customHeight="1" x14ac:dyDescent="0.15">
      <c r="B15" s="739" t="s">
        <v>177</v>
      </c>
      <c r="C15" s="739"/>
      <c r="D15" s="739"/>
      <c r="E15" s="740" t="s">
        <v>608</v>
      </c>
      <c r="F15" s="741"/>
      <c r="G15" s="741"/>
      <c r="H15" s="741"/>
      <c r="I15" s="741"/>
      <c r="J15" s="741"/>
      <c r="K15" s="741"/>
      <c r="L15" s="742"/>
      <c r="M15" s="739" t="s">
        <v>588</v>
      </c>
      <c r="N15" s="739"/>
      <c r="O15" s="739"/>
      <c r="P15" s="740" t="s">
        <v>617</v>
      </c>
      <c r="Q15" s="741"/>
      <c r="R15" s="741"/>
      <c r="S15" s="741"/>
      <c r="T15" s="741"/>
      <c r="U15" s="741"/>
      <c r="V15" s="741"/>
      <c r="W15" s="742"/>
    </row>
    <row r="16" spans="2:23" s="31" customFormat="1" ht="25.5" customHeight="1" x14ac:dyDescent="0.15">
      <c r="B16" s="746" t="s">
        <v>169</v>
      </c>
      <c r="C16" s="746" t="s">
        <v>170</v>
      </c>
      <c r="D16" s="746"/>
      <c r="E16" s="278" t="s">
        <v>481</v>
      </c>
      <c r="F16" s="747"/>
      <c r="G16" s="748"/>
      <c r="H16" s="748"/>
      <c r="I16" s="748"/>
      <c r="J16" s="748"/>
      <c r="K16" s="748"/>
      <c r="L16" s="749"/>
      <c r="M16" s="746" t="s">
        <v>572</v>
      </c>
      <c r="N16" s="746" t="s">
        <v>573</v>
      </c>
      <c r="O16" s="746"/>
      <c r="P16" s="278" t="s">
        <v>481</v>
      </c>
      <c r="Q16" s="747"/>
      <c r="R16" s="748"/>
      <c r="S16" s="748"/>
      <c r="T16" s="748"/>
      <c r="U16" s="748"/>
      <c r="V16" s="748"/>
      <c r="W16" s="749"/>
    </row>
    <row r="17" spans="2:24" s="31" customFormat="1" ht="25.5" customHeight="1" x14ac:dyDescent="0.15">
      <c r="B17" s="746"/>
      <c r="C17" s="746" t="s">
        <v>171</v>
      </c>
      <c r="D17" s="746"/>
      <c r="E17" s="279">
        <v>3</v>
      </c>
      <c r="F17" s="750"/>
      <c r="G17" s="751"/>
      <c r="H17" s="751"/>
      <c r="I17" s="751"/>
      <c r="J17" s="751"/>
      <c r="K17" s="751"/>
      <c r="L17" s="752"/>
      <c r="M17" s="746"/>
      <c r="N17" s="746" t="s">
        <v>574</v>
      </c>
      <c r="O17" s="746"/>
      <c r="P17" s="279">
        <v>4</v>
      </c>
      <c r="Q17" s="750"/>
      <c r="R17" s="751"/>
      <c r="S17" s="751"/>
      <c r="T17" s="751"/>
      <c r="U17" s="751"/>
      <c r="V17" s="751"/>
      <c r="W17" s="752"/>
    </row>
    <row r="18" spans="2:24" s="31" customFormat="1" ht="25.5" customHeight="1" x14ac:dyDescent="0.15">
      <c r="B18" s="746" t="s">
        <v>172</v>
      </c>
      <c r="C18" s="746" t="s">
        <v>128</v>
      </c>
      <c r="D18" s="746"/>
      <c r="E18" s="280" t="s">
        <v>541</v>
      </c>
      <c r="F18" s="750"/>
      <c r="G18" s="751"/>
      <c r="H18" s="751"/>
      <c r="I18" s="751"/>
      <c r="J18" s="751"/>
      <c r="K18" s="751"/>
      <c r="L18" s="752"/>
      <c r="M18" s="746" t="s">
        <v>575</v>
      </c>
      <c r="N18" s="746" t="s">
        <v>576</v>
      </c>
      <c r="O18" s="746"/>
      <c r="P18" s="280" t="s">
        <v>541</v>
      </c>
      <c r="Q18" s="750"/>
      <c r="R18" s="751"/>
      <c r="S18" s="751"/>
      <c r="T18" s="751"/>
      <c r="U18" s="751"/>
      <c r="V18" s="751"/>
      <c r="W18" s="752"/>
    </row>
    <row r="19" spans="2:24" s="31" customFormat="1" ht="25.5" customHeight="1" x14ac:dyDescent="0.15">
      <c r="B19" s="746"/>
      <c r="C19" s="746" t="s">
        <v>129</v>
      </c>
      <c r="D19" s="746"/>
      <c r="E19" s="278" t="s">
        <v>542</v>
      </c>
      <c r="F19" s="750"/>
      <c r="G19" s="751"/>
      <c r="H19" s="751"/>
      <c r="I19" s="751"/>
      <c r="J19" s="751"/>
      <c r="K19" s="751"/>
      <c r="L19" s="752"/>
      <c r="M19" s="746"/>
      <c r="N19" s="746" t="s">
        <v>275</v>
      </c>
      <c r="O19" s="746"/>
      <c r="P19" s="278" t="s">
        <v>542</v>
      </c>
      <c r="Q19" s="750"/>
      <c r="R19" s="751"/>
      <c r="S19" s="751"/>
      <c r="T19" s="751"/>
      <c r="U19" s="751"/>
      <c r="V19" s="751"/>
      <c r="W19" s="752"/>
    </row>
    <row r="20" spans="2:24" s="31" customFormat="1" ht="25.5" customHeight="1" x14ac:dyDescent="0.15">
      <c r="B20" s="739" t="s">
        <v>131</v>
      </c>
      <c r="C20" s="739"/>
      <c r="D20" s="739"/>
      <c r="E20" s="281" t="s">
        <v>328</v>
      </c>
      <c r="F20" s="750"/>
      <c r="G20" s="751"/>
      <c r="H20" s="751"/>
      <c r="I20" s="751"/>
      <c r="J20" s="751"/>
      <c r="K20" s="751"/>
      <c r="L20" s="752"/>
      <c r="M20" s="739" t="s">
        <v>277</v>
      </c>
      <c r="N20" s="739"/>
      <c r="O20" s="739"/>
      <c r="P20" s="281" t="s">
        <v>328</v>
      </c>
      <c r="Q20" s="750"/>
      <c r="R20" s="751"/>
      <c r="S20" s="751"/>
      <c r="T20" s="751"/>
      <c r="U20" s="751"/>
      <c r="V20" s="751"/>
      <c r="W20" s="752"/>
    </row>
    <row r="21" spans="2:24" s="31" customFormat="1" ht="25.5" customHeight="1" x14ac:dyDescent="0.15">
      <c r="B21" s="775" t="s">
        <v>173</v>
      </c>
      <c r="C21" s="739" t="s">
        <v>174</v>
      </c>
      <c r="D21" s="739"/>
      <c r="E21" s="279"/>
      <c r="F21" s="750"/>
      <c r="G21" s="751"/>
      <c r="H21" s="751"/>
      <c r="I21" s="751"/>
      <c r="J21" s="751"/>
      <c r="K21" s="751"/>
      <c r="L21" s="752"/>
      <c r="M21" s="775" t="s">
        <v>577</v>
      </c>
      <c r="N21" s="739" t="s">
        <v>276</v>
      </c>
      <c r="O21" s="739"/>
      <c r="P21" s="279"/>
      <c r="Q21" s="750"/>
      <c r="R21" s="751"/>
      <c r="S21" s="751"/>
      <c r="T21" s="751"/>
      <c r="U21" s="751"/>
      <c r="V21" s="751"/>
      <c r="W21" s="752"/>
    </row>
    <row r="22" spans="2:24" s="31" customFormat="1" ht="25.5" customHeight="1" x14ac:dyDescent="0.15">
      <c r="B22" s="776"/>
      <c r="C22" s="739" t="s">
        <v>140</v>
      </c>
      <c r="D22" s="739"/>
      <c r="E22" s="213"/>
      <c r="F22" s="750"/>
      <c r="G22" s="751"/>
      <c r="H22" s="751"/>
      <c r="I22" s="751"/>
      <c r="J22" s="751"/>
      <c r="K22" s="751"/>
      <c r="L22" s="752"/>
      <c r="M22" s="776"/>
      <c r="N22" s="739" t="s">
        <v>578</v>
      </c>
      <c r="O22" s="739"/>
      <c r="P22" s="213"/>
      <c r="Q22" s="750"/>
      <c r="R22" s="751"/>
      <c r="S22" s="751"/>
      <c r="T22" s="751"/>
      <c r="U22" s="751"/>
      <c r="V22" s="751"/>
      <c r="W22" s="752"/>
    </row>
    <row r="23" spans="2:24" s="31" customFormat="1" ht="25.5" customHeight="1" x14ac:dyDescent="0.15">
      <c r="B23" s="777"/>
      <c r="C23" s="739" t="s">
        <v>141</v>
      </c>
      <c r="D23" s="739"/>
      <c r="E23" s="213"/>
      <c r="F23" s="753"/>
      <c r="G23" s="754"/>
      <c r="H23" s="754"/>
      <c r="I23" s="754"/>
      <c r="J23" s="754"/>
      <c r="K23" s="754"/>
      <c r="L23" s="755"/>
      <c r="M23" s="777"/>
      <c r="N23" s="739" t="s">
        <v>579</v>
      </c>
      <c r="O23" s="739"/>
      <c r="P23" s="213"/>
      <c r="Q23" s="753"/>
      <c r="R23" s="754"/>
      <c r="S23" s="754"/>
      <c r="T23" s="754"/>
      <c r="U23" s="754"/>
      <c r="V23" s="754"/>
      <c r="W23" s="755"/>
    </row>
    <row r="24" spans="2:24" s="31" customFormat="1" ht="25.5" customHeight="1" x14ac:dyDescent="0.15">
      <c r="B24" s="756" t="s">
        <v>175</v>
      </c>
      <c r="C24" s="756"/>
      <c r="D24" s="756"/>
      <c r="E24" s="769" t="s">
        <v>595</v>
      </c>
      <c r="F24" s="770"/>
      <c r="G24" s="771"/>
      <c r="H24" s="756" t="s">
        <v>580</v>
      </c>
      <c r="I24" s="756"/>
      <c r="J24" s="772" t="s">
        <v>596</v>
      </c>
      <c r="K24" s="773"/>
      <c r="L24" s="774"/>
      <c r="M24" s="756" t="s">
        <v>582</v>
      </c>
      <c r="N24" s="756"/>
      <c r="O24" s="756"/>
      <c r="P24" s="769" t="s">
        <v>618</v>
      </c>
      <c r="Q24" s="770"/>
      <c r="R24" s="771"/>
      <c r="S24" s="756" t="s">
        <v>580</v>
      </c>
      <c r="T24" s="756"/>
      <c r="U24" s="757" t="s">
        <v>619</v>
      </c>
      <c r="V24" s="757"/>
      <c r="W24" s="757"/>
    </row>
    <row r="25" spans="2:24" s="31" customFormat="1" ht="25.5" customHeight="1" x14ac:dyDescent="0.15">
      <c r="B25" s="758" t="s">
        <v>176</v>
      </c>
      <c r="C25" s="758"/>
      <c r="D25" s="758"/>
      <c r="E25" s="759" t="s">
        <v>523</v>
      </c>
      <c r="F25" s="759"/>
      <c r="G25" s="759"/>
      <c r="H25" s="760" t="s">
        <v>585</v>
      </c>
      <c r="I25" s="761"/>
      <c r="J25" s="762" t="s">
        <v>523</v>
      </c>
      <c r="K25" s="763"/>
      <c r="L25" s="764"/>
      <c r="M25" s="760" t="s">
        <v>586</v>
      </c>
      <c r="N25" s="761"/>
      <c r="O25" s="765"/>
      <c r="P25" s="766" t="s">
        <v>523</v>
      </c>
      <c r="Q25" s="759"/>
      <c r="R25" s="759"/>
      <c r="S25" s="767" t="s">
        <v>585</v>
      </c>
      <c r="T25" s="768"/>
      <c r="U25" s="762" t="s">
        <v>523</v>
      </c>
      <c r="V25" s="763"/>
      <c r="W25" s="764"/>
    </row>
    <row r="26" spans="2:24" s="31" customFormat="1" ht="39.75" customHeight="1" x14ac:dyDescent="0.15">
      <c r="B26" s="739" t="s">
        <v>177</v>
      </c>
      <c r="C26" s="739"/>
      <c r="D26" s="739"/>
      <c r="E26" s="740" t="s">
        <v>620</v>
      </c>
      <c r="F26" s="741"/>
      <c r="G26" s="741"/>
      <c r="H26" s="741"/>
      <c r="I26" s="741"/>
      <c r="J26" s="741"/>
      <c r="K26" s="741"/>
      <c r="L26" s="742"/>
      <c r="M26" s="739" t="s">
        <v>588</v>
      </c>
      <c r="N26" s="739"/>
      <c r="O26" s="739"/>
      <c r="P26" s="740" t="s">
        <v>621</v>
      </c>
      <c r="Q26" s="741"/>
      <c r="R26" s="741"/>
      <c r="S26" s="741"/>
      <c r="T26" s="741"/>
      <c r="U26" s="741"/>
      <c r="V26" s="741"/>
      <c r="W26" s="742"/>
    </row>
    <row r="27" spans="2:24" s="31" customFormat="1" ht="15" customHeight="1" x14ac:dyDescent="0.15">
      <c r="B27" s="282"/>
      <c r="C27" s="743" t="s">
        <v>178</v>
      </c>
      <c r="D27" s="744"/>
      <c r="E27" s="744"/>
      <c r="F27" s="744"/>
      <c r="G27" s="744"/>
      <c r="H27" s="744"/>
      <c r="I27" s="744"/>
      <c r="J27" s="744"/>
      <c r="K27" s="744"/>
      <c r="L27" s="744"/>
      <c r="M27" s="283"/>
      <c r="N27" s="283" t="s">
        <v>179</v>
      </c>
      <c r="O27" s="283"/>
      <c r="P27" s="283"/>
      <c r="Q27" s="283"/>
      <c r="R27" s="283"/>
      <c r="S27" s="283"/>
      <c r="T27" s="283"/>
      <c r="U27" s="283"/>
      <c r="V27" s="283"/>
      <c r="W27" s="283"/>
    </row>
    <row r="28" spans="2:24" s="31" customFormat="1" ht="15" customHeight="1" x14ac:dyDescent="0.15">
      <c r="B28" s="282"/>
      <c r="C28" s="745"/>
      <c r="D28" s="745"/>
      <c r="E28" s="745"/>
      <c r="F28" s="745"/>
      <c r="G28" s="745"/>
      <c r="H28" s="745"/>
      <c r="I28" s="745"/>
      <c r="J28" s="745"/>
      <c r="K28" s="745"/>
      <c r="L28" s="745"/>
      <c r="M28" s="283"/>
      <c r="N28" s="283" t="s">
        <v>180</v>
      </c>
      <c r="O28" s="283"/>
      <c r="P28" s="283"/>
      <c r="Q28" s="283"/>
      <c r="R28" s="283"/>
      <c r="S28" s="283"/>
      <c r="T28" s="283"/>
      <c r="U28" s="283"/>
      <c r="V28" s="283"/>
      <c r="W28" s="283"/>
    </row>
    <row r="29" spans="2:24" ht="15" customHeight="1" x14ac:dyDescent="0.15">
      <c r="C29" s="118" t="s">
        <v>181</v>
      </c>
      <c r="D29" s="4"/>
      <c r="E29" s="4"/>
      <c r="F29" s="4"/>
      <c r="G29" s="4"/>
      <c r="H29" s="4"/>
      <c r="I29" s="4"/>
      <c r="J29" s="4"/>
      <c r="K29" s="4"/>
      <c r="L29" s="4"/>
      <c r="M29" s="4"/>
      <c r="N29" s="34" t="s">
        <v>182</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183</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allowBlank="1" showInputMessage="1" showErrorMessage="1" prompt="覆工スパン毎に連番を記入。_x000a_数値で入力する。" sqref="E6 E17 P17 P6" xr:uid="{12571FB3-A2C4-4BE2-B30F-108AC0DF7BD4}"/>
    <dataValidation type="list" allowBlank="1" showInputMessage="1" showErrorMessage="1" sqref="E8 E19 P8 P19" xr:uid="{04AE1E1F-7C2D-4EE8-A8C0-44758A67B6D9}">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C806D052-F38E-46C7-9501-5F71D4E5DFC1}">
          <x14:formula1>
            <xm:f>'(参考)リスト'!$F$16:$F$21</xm:f>
          </x14:formula1>
          <xm:sqref>E11:E12 E22:E23 P11:P12 P22:P23</xm:sqref>
        </x14:dataValidation>
        <x14:dataValidation type="list" allowBlank="1" showInputMessage="1" showErrorMessage="1" xr:uid="{0D083ED9-8B4E-48E2-9D52-C38FD0F1F4A6}">
          <x14:formula1>
            <xm:f>'(参考)リスト'!$D$16:$D$18</xm:f>
          </x14:formula1>
          <xm:sqref>E10 E21 P10 P21</xm:sqref>
        </x14:dataValidation>
        <x14:dataValidation type="list" allowBlank="1" showInputMessage="1" showErrorMessage="1" xr:uid="{528D478C-2127-46C6-B7CA-36DD2D22453B}">
          <x14:formula1>
            <xm:f>'(参考)リスト'!$E$16:$E$27</xm:f>
          </x14:formula1>
          <xm:sqref>E9 E20 P9 P20</xm:sqref>
        </x14:dataValidation>
        <x14:dataValidation type="list" allowBlank="1" showInputMessage="1" showErrorMessage="1" xr:uid="{6A68DB4F-B488-4CCB-A48B-D386ACC22E07}">
          <x14:formula1>
            <xm:f>'(参考)リスト'!$B$16:$B$21</xm:f>
          </x14:formula1>
          <xm:sqref>E7 E18 P7 P18</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71DCEC-9EA6-4DFA-B66F-180BF1EBB534}">
  <dimension ref="B1:X31"/>
  <sheetViews>
    <sheetView showGridLines="0" showZeros="0" view="pageBreakPreview" zoomScale="112" zoomScaleNormal="70" zoomScaleSheetLayoutView="112" workbookViewId="0">
      <selection activeCell="Q16" sqref="Q16:W23"/>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6" t="s">
        <v>570</v>
      </c>
      <c r="C2" s="277"/>
      <c r="D2" s="277"/>
      <c r="E2" s="277"/>
      <c r="F2" s="277"/>
      <c r="G2" s="277"/>
      <c r="H2" s="277"/>
      <c r="I2" s="277"/>
      <c r="J2" s="277"/>
      <c r="K2" s="277"/>
      <c r="L2" s="277"/>
      <c r="M2" s="277"/>
      <c r="N2" s="277"/>
      <c r="O2" s="277"/>
      <c r="P2" s="277"/>
      <c r="Q2" s="277"/>
      <c r="R2" s="463" t="s">
        <v>381</v>
      </c>
      <c r="S2" s="463"/>
      <c r="T2" s="634" t="s">
        <v>382</v>
      </c>
      <c r="U2" s="634"/>
      <c r="V2" s="634"/>
      <c r="W2" s="634"/>
    </row>
    <row r="3" spans="2:23" ht="25.35" customHeight="1" x14ac:dyDescent="0.15">
      <c r="B3" s="796" t="s">
        <v>383</v>
      </c>
      <c r="C3" s="797"/>
      <c r="D3" s="797"/>
      <c r="E3" s="798" t="s">
        <v>384</v>
      </c>
      <c r="F3" s="799"/>
      <c r="G3" s="800"/>
      <c r="H3" s="790" t="s">
        <v>571</v>
      </c>
      <c r="I3" s="791"/>
      <c r="J3" s="801" t="s">
        <v>501</v>
      </c>
      <c r="K3" s="793"/>
      <c r="L3" s="794"/>
      <c r="M3" s="803" t="s">
        <v>502</v>
      </c>
      <c r="N3" s="811"/>
      <c r="O3" s="804"/>
      <c r="P3" s="802" t="s">
        <v>503</v>
      </c>
      <c r="Q3" s="802"/>
      <c r="R3" s="802"/>
      <c r="S3" s="803" t="s">
        <v>500</v>
      </c>
      <c r="T3" s="804"/>
      <c r="U3" s="807">
        <v>45911</v>
      </c>
      <c r="V3" s="808"/>
      <c r="W3" s="809"/>
    </row>
    <row r="4" spans="2:23" ht="25.35" customHeight="1" x14ac:dyDescent="0.15">
      <c r="B4" s="785" t="s">
        <v>389</v>
      </c>
      <c r="C4" s="786"/>
      <c r="D4" s="786"/>
      <c r="E4" s="787" t="s">
        <v>390</v>
      </c>
      <c r="F4" s="788"/>
      <c r="G4" s="789"/>
      <c r="H4" s="790" t="s">
        <v>386</v>
      </c>
      <c r="I4" s="791"/>
      <c r="J4" s="792" t="s">
        <v>387</v>
      </c>
      <c r="K4" s="793"/>
      <c r="L4" s="794"/>
      <c r="M4" s="812"/>
      <c r="N4" s="813"/>
      <c r="O4" s="814"/>
      <c r="P4" s="795" t="s">
        <v>504</v>
      </c>
      <c r="Q4" s="795"/>
      <c r="R4" s="795"/>
      <c r="S4" s="805"/>
      <c r="T4" s="806"/>
      <c r="U4" s="805"/>
      <c r="V4" s="810"/>
      <c r="W4" s="806"/>
    </row>
    <row r="5" spans="2:23" s="31" customFormat="1" ht="25.5" customHeight="1" x14ac:dyDescent="0.15">
      <c r="B5" s="775" t="s">
        <v>169</v>
      </c>
      <c r="C5" s="780" t="s">
        <v>170</v>
      </c>
      <c r="D5" s="781"/>
      <c r="E5" s="278" t="s">
        <v>482</v>
      </c>
      <c r="F5" s="747"/>
      <c r="G5" s="748"/>
      <c r="H5" s="748"/>
      <c r="I5" s="748"/>
      <c r="J5" s="748"/>
      <c r="K5" s="748"/>
      <c r="L5" s="749"/>
      <c r="M5" s="775" t="s">
        <v>572</v>
      </c>
      <c r="N5" s="780" t="s">
        <v>573</v>
      </c>
      <c r="O5" s="781"/>
      <c r="P5" s="278" t="s">
        <v>483</v>
      </c>
      <c r="Q5" s="747"/>
      <c r="R5" s="748"/>
      <c r="S5" s="748"/>
      <c r="T5" s="748"/>
      <c r="U5" s="748"/>
      <c r="V5" s="748"/>
      <c r="W5" s="749"/>
    </row>
    <row r="6" spans="2:23" s="31" customFormat="1" ht="25.5" customHeight="1" x14ac:dyDescent="0.15">
      <c r="B6" s="777"/>
      <c r="C6" s="780" t="s">
        <v>171</v>
      </c>
      <c r="D6" s="781"/>
      <c r="E6" s="279">
        <v>1</v>
      </c>
      <c r="F6" s="750"/>
      <c r="G6" s="751"/>
      <c r="H6" s="751"/>
      <c r="I6" s="751"/>
      <c r="J6" s="751"/>
      <c r="K6" s="751"/>
      <c r="L6" s="752"/>
      <c r="M6" s="777"/>
      <c r="N6" s="780" t="s">
        <v>574</v>
      </c>
      <c r="O6" s="781"/>
      <c r="P6" s="279">
        <v>1</v>
      </c>
      <c r="Q6" s="750"/>
      <c r="R6" s="751"/>
      <c r="S6" s="751"/>
      <c r="T6" s="751"/>
      <c r="U6" s="751"/>
      <c r="V6" s="751"/>
      <c r="W6" s="752"/>
    </row>
    <row r="7" spans="2:23" s="31" customFormat="1" ht="25.5" customHeight="1" x14ac:dyDescent="0.15">
      <c r="B7" s="775" t="s">
        <v>172</v>
      </c>
      <c r="C7" s="780" t="s">
        <v>128</v>
      </c>
      <c r="D7" s="781"/>
      <c r="E7" s="280" t="s">
        <v>528</v>
      </c>
      <c r="F7" s="750"/>
      <c r="G7" s="751"/>
      <c r="H7" s="751"/>
      <c r="I7" s="751"/>
      <c r="J7" s="751"/>
      <c r="K7" s="751"/>
      <c r="L7" s="752"/>
      <c r="M7" s="775" t="s">
        <v>575</v>
      </c>
      <c r="N7" s="780" t="s">
        <v>576</v>
      </c>
      <c r="O7" s="781"/>
      <c r="P7" s="280" t="s">
        <v>528</v>
      </c>
      <c r="Q7" s="750"/>
      <c r="R7" s="751"/>
      <c r="S7" s="751"/>
      <c r="T7" s="751"/>
      <c r="U7" s="751"/>
      <c r="V7" s="751"/>
      <c r="W7" s="752"/>
    </row>
    <row r="8" spans="2:23" s="31" customFormat="1" ht="25.5" customHeight="1" x14ac:dyDescent="0.15">
      <c r="B8" s="776"/>
      <c r="C8" s="780" t="s">
        <v>129</v>
      </c>
      <c r="D8" s="781"/>
      <c r="E8" s="278" t="s">
        <v>529</v>
      </c>
      <c r="F8" s="750"/>
      <c r="G8" s="751"/>
      <c r="H8" s="751"/>
      <c r="I8" s="751"/>
      <c r="J8" s="751"/>
      <c r="K8" s="751"/>
      <c r="L8" s="752"/>
      <c r="M8" s="776"/>
      <c r="N8" s="780" t="s">
        <v>275</v>
      </c>
      <c r="O8" s="781"/>
      <c r="P8" s="278" t="s">
        <v>534</v>
      </c>
      <c r="Q8" s="750"/>
      <c r="R8" s="751"/>
      <c r="S8" s="751"/>
      <c r="T8" s="751"/>
      <c r="U8" s="751"/>
      <c r="V8" s="751"/>
      <c r="W8" s="752"/>
    </row>
    <row r="9" spans="2:23" s="31" customFormat="1" ht="25.5" customHeight="1" x14ac:dyDescent="0.15">
      <c r="B9" s="782" t="s">
        <v>131</v>
      </c>
      <c r="C9" s="784"/>
      <c r="D9" s="783"/>
      <c r="E9" s="281" t="s">
        <v>294</v>
      </c>
      <c r="F9" s="750"/>
      <c r="G9" s="751"/>
      <c r="H9" s="751"/>
      <c r="I9" s="751"/>
      <c r="J9" s="751"/>
      <c r="K9" s="751"/>
      <c r="L9" s="752"/>
      <c r="M9" s="782" t="s">
        <v>277</v>
      </c>
      <c r="N9" s="784"/>
      <c r="O9" s="783"/>
      <c r="P9" s="281" t="s">
        <v>294</v>
      </c>
      <c r="Q9" s="750"/>
      <c r="R9" s="751"/>
      <c r="S9" s="751"/>
      <c r="T9" s="751"/>
      <c r="U9" s="751"/>
      <c r="V9" s="751"/>
      <c r="W9" s="752"/>
    </row>
    <row r="10" spans="2:23" s="31" customFormat="1" ht="25.5" customHeight="1" x14ac:dyDescent="0.15">
      <c r="B10" s="775" t="s">
        <v>173</v>
      </c>
      <c r="C10" s="782" t="s">
        <v>174</v>
      </c>
      <c r="D10" s="783"/>
      <c r="E10" s="279" t="s">
        <v>514</v>
      </c>
      <c r="F10" s="750"/>
      <c r="G10" s="751"/>
      <c r="H10" s="751"/>
      <c r="I10" s="751"/>
      <c r="J10" s="751"/>
      <c r="K10" s="751"/>
      <c r="L10" s="752"/>
      <c r="M10" s="775" t="s">
        <v>577</v>
      </c>
      <c r="N10" s="782" t="s">
        <v>276</v>
      </c>
      <c r="O10" s="783"/>
      <c r="P10" s="279" t="s">
        <v>514</v>
      </c>
      <c r="Q10" s="750"/>
      <c r="R10" s="751"/>
      <c r="S10" s="751"/>
      <c r="T10" s="751"/>
      <c r="U10" s="751"/>
      <c r="V10" s="751"/>
      <c r="W10" s="752"/>
    </row>
    <row r="11" spans="2:23" s="31" customFormat="1" ht="25.5" customHeight="1" x14ac:dyDescent="0.15">
      <c r="B11" s="776"/>
      <c r="C11" s="782" t="s">
        <v>140</v>
      </c>
      <c r="D11" s="783"/>
      <c r="E11" s="213"/>
      <c r="F11" s="750"/>
      <c r="G11" s="751"/>
      <c r="H11" s="751"/>
      <c r="I11" s="751"/>
      <c r="J11" s="751"/>
      <c r="K11" s="751"/>
      <c r="L11" s="752"/>
      <c r="M11" s="776"/>
      <c r="N11" s="782" t="s">
        <v>578</v>
      </c>
      <c r="O11" s="783"/>
      <c r="P11" s="213"/>
      <c r="Q11" s="750"/>
      <c r="R11" s="751"/>
      <c r="S11" s="751"/>
      <c r="T11" s="751"/>
      <c r="U11" s="751"/>
      <c r="V11" s="751"/>
      <c r="W11" s="752"/>
    </row>
    <row r="12" spans="2:23" s="31" customFormat="1" ht="25.5" customHeight="1" x14ac:dyDescent="0.15">
      <c r="B12" s="777"/>
      <c r="C12" s="739" t="s">
        <v>141</v>
      </c>
      <c r="D12" s="739"/>
      <c r="E12" s="213" t="s">
        <v>524</v>
      </c>
      <c r="F12" s="753"/>
      <c r="G12" s="754"/>
      <c r="H12" s="754"/>
      <c r="I12" s="754"/>
      <c r="J12" s="754"/>
      <c r="K12" s="754"/>
      <c r="L12" s="755"/>
      <c r="M12" s="777"/>
      <c r="N12" s="739" t="s">
        <v>579</v>
      </c>
      <c r="O12" s="739"/>
      <c r="P12" s="213" t="s">
        <v>531</v>
      </c>
      <c r="Q12" s="753"/>
      <c r="R12" s="754"/>
      <c r="S12" s="754"/>
      <c r="T12" s="754"/>
      <c r="U12" s="754"/>
      <c r="V12" s="754"/>
      <c r="W12" s="755"/>
    </row>
    <row r="13" spans="2:23" s="31" customFormat="1" ht="25.5" customHeight="1" x14ac:dyDescent="0.15">
      <c r="B13" s="756" t="s">
        <v>175</v>
      </c>
      <c r="C13" s="756"/>
      <c r="D13" s="756"/>
      <c r="E13" s="772" t="s">
        <v>622</v>
      </c>
      <c r="F13" s="773"/>
      <c r="G13" s="774"/>
      <c r="H13" s="756" t="s">
        <v>580</v>
      </c>
      <c r="I13" s="756"/>
      <c r="J13" s="757" t="s">
        <v>611</v>
      </c>
      <c r="K13" s="757"/>
      <c r="L13" s="757"/>
      <c r="M13" s="756" t="s">
        <v>582</v>
      </c>
      <c r="N13" s="756"/>
      <c r="O13" s="756"/>
      <c r="P13" s="769" t="s">
        <v>623</v>
      </c>
      <c r="Q13" s="770"/>
      <c r="R13" s="771"/>
      <c r="S13" s="756" t="s">
        <v>580</v>
      </c>
      <c r="T13" s="756"/>
      <c r="U13" s="757" t="s">
        <v>624</v>
      </c>
      <c r="V13" s="757"/>
      <c r="W13" s="757"/>
    </row>
    <row r="14" spans="2:23" s="31" customFormat="1" ht="25.5" customHeight="1" x14ac:dyDescent="0.15">
      <c r="B14" s="758" t="s">
        <v>176</v>
      </c>
      <c r="C14" s="758"/>
      <c r="D14" s="758"/>
      <c r="E14" s="759" t="s">
        <v>523</v>
      </c>
      <c r="F14" s="759"/>
      <c r="G14" s="759"/>
      <c r="H14" s="760" t="s">
        <v>585</v>
      </c>
      <c r="I14" s="761"/>
      <c r="J14" s="762" t="s">
        <v>523</v>
      </c>
      <c r="K14" s="763"/>
      <c r="L14" s="764"/>
      <c r="M14" s="760" t="s">
        <v>586</v>
      </c>
      <c r="N14" s="761"/>
      <c r="O14" s="765"/>
      <c r="P14" s="778" t="s">
        <v>540</v>
      </c>
      <c r="Q14" s="779"/>
      <c r="R14" s="779"/>
      <c r="S14" s="767" t="s">
        <v>585</v>
      </c>
      <c r="T14" s="768"/>
      <c r="U14" s="762" t="s">
        <v>539</v>
      </c>
      <c r="V14" s="763"/>
      <c r="W14" s="764"/>
    </row>
    <row r="15" spans="2:23" s="31" customFormat="1" ht="39.75" customHeight="1" x14ac:dyDescent="0.15">
      <c r="B15" s="739" t="s">
        <v>177</v>
      </c>
      <c r="C15" s="739"/>
      <c r="D15" s="739"/>
      <c r="E15" s="740" t="s">
        <v>625</v>
      </c>
      <c r="F15" s="741"/>
      <c r="G15" s="741"/>
      <c r="H15" s="741"/>
      <c r="I15" s="741"/>
      <c r="J15" s="741"/>
      <c r="K15" s="741"/>
      <c r="L15" s="742"/>
      <c r="M15" s="739" t="s">
        <v>588</v>
      </c>
      <c r="N15" s="739"/>
      <c r="O15" s="739"/>
      <c r="P15" s="740" t="s">
        <v>626</v>
      </c>
      <c r="Q15" s="741"/>
      <c r="R15" s="741"/>
      <c r="S15" s="741"/>
      <c r="T15" s="741"/>
      <c r="U15" s="741"/>
      <c r="V15" s="741"/>
      <c r="W15" s="742"/>
    </row>
    <row r="16" spans="2:23" s="31" customFormat="1" ht="25.5" customHeight="1" x14ac:dyDescent="0.15">
      <c r="B16" s="746" t="s">
        <v>169</v>
      </c>
      <c r="C16" s="746" t="s">
        <v>170</v>
      </c>
      <c r="D16" s="746"/>
      <c r="E16" s="278" t="s">
        <v>483</v>
      </c>
      <c r="F16" s="747"/>
      <c r="G16" s="748"/>
      <c r="H16" s="748"/>
      <c r="I16" s="748"/>
      <c r="J16" s="748"/>
      <c r="K16" s="748"/>
      <c r="L16" s="749"/>
      <c r="M16" s="746" t="s">
        <v>572</v>
      </c>
      <c r="N16" s="746" t="s">
        <v>573</v>
      </c>
      <c r="O16" s="746"/>
      <c r="P16" s="278" t="s">
        <v>483</v>
      </c>
      <c r="Q16" s="747"/>
      <c r="R16" s="748"/>
      <c r="S16" s="748"/>
      <c r="T16" s="748"/>
      <c r="U16" s="748"/>
      <c r="V16" s="748"/>
      <c r="W16" s="749"/>
    </row>
    <row r="17" spans="2:24" s="31" customFormat="1" ht="25.5" customHeight="1" x14ac:dyDescent="0.15">
      <c r="B17" s="746"/>
      <c r="C17" s="746" t="s">
        <v>171</v>
      </c>
      <c r="D17" s="746"/>
      <c r="E17" s="279">
        <v>2</v>
      </c>
      <c r="F17" s="750"/>
      <c r="G17" s="751"/>
      <c r="H17" s="751"/>
      <c r="I17" s="751"/>
      <c r="J17" s="751"/>
      <c r="K17" s="751"/>
      <c r="L17" s="752"/>
      <c r="M17" s="746"/>
      <c r="N17" s="746" t="s">
        <v>574</v>
      </c>
      <c r="O17" s="746"/>
      <c r="P17" s="279">
        <v>3</v>
      </c>
      <c r="Q17" s="750"/>
      <c r="R17" s="751"/>
      <c r="S17" s="751"/>
      <c r="T17" s="751"/>
      <c r="U17" s="751"/>
      <c r="V17" s="751"/>
      <c r="W17" s="752"/>
    </row>
    <row r="18" spans="2:24" s="31" customFormat="1" ht="25.5" customHeight="1" x14ac:dyDescent="0.15">
      <c r="B18" s="746" t="s">
        <v>172</v>
      </c>
      <c r="C18" s="746" t="s">
        <v>128</v>
      </c>
      <c r="D18" s="746"/>
      <c r="E18" s="280" t="s">
        <v>528</v>
      </c>
      <c r="F18" s="750"/>
      <c r="G18" s="751"/>
      <c r="H18" s="751"/>
      <c r="I18" s="751"/>
      <c r="J18" s="751"/>
      <c r="K18" s="751"/>
      <c r="L18" s="752"/>
      <c r="M18" s="746" t="s">
        <v>575</v>
      </c>
      <c r="N18" s="746" t="s">
        <v>576</v>
      </c>
      <c r="O18" s="746"/>
      <c r="P18" s="280" t="s">
        <v>541</v>
      </c>
      <c r="Q18" s="750"/>
      <c r="R18" s="751"/>
      <c r="S18" s="751"/>
      <c r="T18" s="751"/>
      <c r="U18" s="751"/>
      <c r="V18" s="751"/>
      <c r="W18" s="752"/>
    </row>
    <row r="19" spans="2:24" s="31" customFormat="1" ht="25.5" customHeight="1" x14ac:dyDescent="0.15">
      <c r="B19" s="746"/>
      <c r="C19" s="746" t="s">
        <v>129</v>
      </c>
      <c r="D19" s="746"/>
      <c r="E19" s="278" t="s">
        <v>548</v>
      </c>
      <c r="F19" s="750"/>
      <c r="G19" s="751"/>
      <c r="H19" s="751"/>
      <c r="I19" s="751"/>
      <c r="J19" s="751"/>
      <c r="K19" s="751"/>
      <c r="L19" s="752"/>
      <c r="M19" s="746"/>
      <c r="N19" s="746" t="s">
        <v>275</v>
      </c>
      <c r="O19" s="746"/>
      <c r="P19" s="278" t="s">
        <v>542</v>
      </c>
      <c r="Q19" s="750"/>
      <c r="R19" s="751"/>
      <c r="S19" s="751"/>
      <c r="T19" s="751"/>
      <c r="U19" s="751"/>
      <c r="V19" s="751"/>
      <c r="W19" s="752"/>
    </row>
    <row r="20" spans="2:24" s="31" customFormat="1" ht="25.5" customHeight="1" x14ac:dyDescent="0.15">
      <c r="B20" s="739" t="s">
        <v>131</v>
      </c>
      <c r="C20" s="739"/>
      <c r="D20" s="739"/>
      <c r="E20" s="281" t="s">
        <v>294</v>
      </c>
      <c r="F20" s="750"/>
      <c r="G20" s="751"/>
      <c r="H20" s="751"/>
      <c r="I20" s="751"/>
      <c r="J20" s="751"/>
      <c r="K20" s="751"/>
      <c r="L20" s="752"/>
      <c r="M20" s="739" t="s">
        <v>277</v>
      </c>
      <c r="N20" s="739"/>
      <c r="O20" s="739"/>
      <c r="P20" s="281" t="s">
        <v>328</v>
      </c>
      <c r="Q20" s="750"/>
      <c r="R20" s="751"/>
      <c r="S20" s="751"/>
      <c r="T20" s="751"/>
      <c r="U20" s="751"/>
      <c r="V20" s="751"/>
      <c r="W20" s="752"/>
    </row>
    <row r="21" spans="2:24" s="31" customFormat="1" ht="25.5" customHeight="1" x14ac:dyDescent="0.15">
      <c r="B21" s="775" t="s">
        <v>173</v>
      </c>
      <c r="C21" s="739" t="s">
        <v>174</v>
      </c>
      <c r="D21" s="739"/>
      <c r="E21" s="279" t="s">
        <v>514</v>
      </c>
      <c r="F21" s="750"/>
      <c r="G21" s="751"/>
      <c r="H21" s="751"/>
      <c r="I21" s="751"/>
      <c r="J21" s="751"/>
      <c r="K21" s="751"/>
      <c r="L21" s="752"/>
      <c r="M21" s="775" t="s">
        <v>577</v>
      </c>
      <c r="N21" s="739" t="s">
        <v>276</v>
      </c>
      <c r="O21" s="739"/>
      <c r="P21" s="279"/>
      <c r="Q21" s="750"/>
      <c r="R21" s="751"/>
      <c r="S21" s="751"/>
      <c r="T21" s="751"/>
      <c r="U21" s="751"/>
      <c r="V21" s="751"/>
      <c r="W21" s="752"/>
    </row>
    <row r="22" spans="2:24" s="31" customFormat="1" ht="25.5" customHeight="1" x14ac:dyDescent="0.15">
      <c r="B22" s="776"/>
      <c r="C22" s="739" t="s">
        <v>140</v>
      </c>
      <c r="D22" s="739"/>
      <c r="E22" s="213"/>
      <c r="F22" s="750"/>
      <c r="G22" s="751"/>
      <c r="H22" s="751"/>
      <c r="I22" s="751"/>
      <c r="J22" s="751"/>
      <c r="K22" s="751"/>
      <c r="L22" s="752"/>
      <c r="M22" s="776"/>
      <c r="N22" s="739" t="s">
        <v>578</v>
      </c>
      <c r="O22" s="739"/>
      <c r="P22" s="213"/>
      <c r="Q22" s="750"/>
      <c r="R22" s="751"/>
      <c r="S22" s="751"/>
      <c r="T22" s="751"/>
      <c r="U22" s="751"/>
      <c r="V22" s="751"/>
      <c r="W22" s="752"/>
    </row>
    <row r="23" spans="2:24" s="31" customFormat="1" ht="25.5" customHeight="1" x14ac:dyDescent="0.15">
      <c r="B23" s="777"/>
      <c r="C23" s="739" t="s">
        <v>141</v>
      </c>
      <c r="D23" s="739"/>
      <c r="E23" s="213" t="s">
        <v>524</v>
      </c>
      <c r="F23" s="753"/>
      <c r="G23" s="754"/>
      <c r="H23" s="754"/>
      <c r="I23" s="754"/>
      <c r="J23" s="754"/>
      <c r="K23" s="754"/>
      <c r="L23" s="755"/>
      <c r="M23" s="777"/>
      <c r="N23" s="739" t="s">
        <v>579</v>
      </c>
      <c r="O23" s="739"/>
      <c r="P23" s="213"/>
      <c r="Q23" s="753"/>
      <c r="R23" s="754"/>
      <c r="S23" s="754"/>
      <c r="T23" s="754"/>
      <c r="U23" s="754"/>
      <c r="V23" s="754"/>
      <c r="W23" s="755"/>
    </row>
    <row r="24" spans="2:24" s="31" customFormat="1" ht="25.5" customHeight="1" x14ac:dyDescent="0.15">
      <c r="B24" s="756" t="s">
        <v>175</v>
      </c>
      <c r="C24" s="756"/>
      <c r="D24" s="756"/>
      <c r="E24" s="769" t="s">
        <v>627</v>
      </c>
      <c r="F24" s="770"/>
      <c r="G24" s="771"/>
      <c r="H24" s="756" t="s">
        <v>580</v>
      </c>
      <c r="I24" s="756"/>
      <c r="J24" s="772" t="s">
        <v>611</v>
      </c>
      <c r="K24" s="773"/>
      <c r="L24" s="774"/>
      <c r="M24" s="756" t="s">
        <v>582</v>
      </c>
      <c r="N24" s="756"/>
      <c r="O24" s="756"/>
      <c r="P24" s="769" t="s">
        <v>604</v>
      </c>
      <c r="Q24" s="770"/>
      <c r="R24" s="771"/>
      <c r="S24" s="756" t="s">
        <v>580</v>
      </c>
      <c r="T24" s="756"/>
      <c r="U24" s="757" t="s">
        <v>628</v>
      </c>
      <c r="V24" s="757"/>
      <c r="W24" s="757"/>
    </row>
    <row r="25" spans="2:24" s="31" customFormat="1" ht="25.5" customHeight="1" x14ac:dyDescent="0.15">
      <c r="B25" s="758" t="s">
        <v>176</v>
      </c>
      <c r="C25" s="758"/>
      <c r="D25" s="758"/>
      <c r="E25" s="759" t="s">
        <v>523</v>
      </c>
      <c r="F25" s="759"/>
      <c r="G25" s="759"/>
      <c r="H25" s="760" t="s">
        <v>585</v>
      </c>
      <c r="I25" s="761"/>
      <c r="J25" s="762" t="s">
        <v>523</v>
      </c>
      <c r="K25" s="763"/>
      <c r="L25" s="764"/>
      <c r="M25" s="760" t="s">
        <v>586</v>
      </c>
      <c r="N25" s="761"/>
      <c r="O25" s="765"/>
      <c r="P25" s="766" t="s">
        <v>523</v>
      </c>
      <c r="Q25" s="759"/>
      <c r="R25" s="759"/>
      <c r="S25" s="767" t="s">
        <v>585</v>
      </c>
      <c r="T25" s="768"/>
      <c r="U25" s="762" t="s">
        <v>523</v>
      </c>
      <c r="V25" s="763"/>
      <c r="W25" s="764"/>
    </row>
    <row r="26" spans="2:24" s="31" customFormat="1" ht="39.75" customHeight="1" x14ac:dyDescent="0.15">
      <c r="B26" s="739" t="s">
        <v>177</v>
      </c>
      <c r="C26" s="739"/>
      <c r="D26" s="739"/>
      <c r="E26" s="740" t="s">
        <v>615</v>
      </c>
      <c r="F26" s="741"/>
      <c r="G26" s="741"/>
      <c r="H26" s="741"/>
      <c r="I26" s="741"/>
      <c r="J26" s="741"/>
      <c r="K26" s="741"/>
      <c r="L26" s="742"/>
      <c r="M26" s="739" t="s">
        <v>588</v>
      </c>
      <c r="N26" s="739"/>
      <c r="O26" s="739"/>
      <c r="P26" s="740" t="s">
        <v>598</v>
      </c>
      <c r="Q26" s="741"/>
      <c r="R26" s="741"/>
      <c r="S26" s="741"/>
      <c r="T26" s="741"/>
      <c r="U26" s="741"/>
      <c r="V26" s="741"/>
      <c r="W26" s="742"/>
    </row>
    <row r="27" spans="2:24" s="31" customFormat="1" ht="15" customHeight="1" x14ac:dyDescent="0.15">
      <c r="B27" s="282"/>
      <c r="C27" s="743" t="s">
        <v>178</v>
      </c>
      <c r="D27" s="744"/>
      <c r="E27" s="744"/>
      <c r="F27" s="744"/>
      <c r="G27" s="744"/>
      <c r="H27" s="744"/>
      <c r="I27" s="744"/>
      <c r="J27" s="744"/>
      <c r="K27" s="744"/>
      <c r="L27" s="744"/>
      <c r="M27" s="283"/>
      <c r="N27" s="283" t="s">
        <v>179</v>
      </c>
      <c r="O27" s="283"/>
      <c r="P27" s="283"/>
      <c r="Q27" s="283"/>
      <c r="R27" s="283"/>
      <c r="S27" s="283"/>
      <c r="T27" s="283"/>
      <c r="U27" s="283"/>
      <c r="V27" s="283"/>
      <c r="W27" s="283"/>
    </row>
    <row r="28" spans="2:24" s="31" customFormat="1" ht="15" customHeight="1" x14ac:dyDescent="0.15">
      <c r="B28" s="282"/>
      <c r="C28" s="745"/>
      <c r="D28" s="745"/>
      <c r="E28" s="745"/>
      <c r="F28" s="745"/>
      <c r="G28" s="745"/>
      <c r="H28" s="745"/>
      <c r="I28" s="745"/>
      <c r="J28" s="745"/>
      <c r="K28" s="745"/>
      <c r="L28" s="745"/>
      <c r="M28" s="283"/>
      <c r="N28" s="283" t="s">
        <v>180</v>
      </c>
      <c r="O28" s="283"/>
      <c r="P28" s="283"/>
      <c r="Q28" s="283"/>
      <c r="R28" s="283"/>
      <c r="S28" s="283"/>
      <c r="T28" s="283"/>
      <c r="U28" s="283"/>
      <c r="V28" s="283"/>
      <c r="W28" s="283"/>
    </row>
    <row r="29" spans="2:24" ht="15" customHeight="1" x14ac:dyDescent="0.15">
      <c r="C29" s="118" t="s">
        <v>181</v>
      </c>
      <c r="D29" s="4"/>
      <c r="E29" s="4"/>
      <c r="F29" s="4"/>
      <c r="G29" s="4"/>
      <c r="H29" s="4"/>
      <c r="I29" s="4"/>
      <c r="J29" s="4"/>
      <c r="K29" s="4"/>
      <c r="L29" s="4"/>
      <c r="M29" s="4"/>
      <c r="N29" s="34" t="s">
        <v>182</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183</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type="list" allowBlank="1" showInputMessage="1" showErrorMessage="1" sqref="E8 E19 P8 P19" xr:uid="{7F87B99D-78E5-4DB7-8C1D-FF68D7BE46ED}">
      <formula1>INDIRECT(E7)</formula1>
    </dataValidation>
    <dataValidation allowBlank="1" showInputMessage="1" showErrorMessage="1" prompt="覆工スパン毎に連番を記入。_x000a_数値で入力する。" sqref="E6 E17 P17 P6" xr:uid="{D94157AC-9ABC-4473-8E79-ED7267C4E3F3}"/>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E1AAD94-7F4B-47DF-9103-8C134FE04C69}">
          <x14:formula1>
            <xm:f>'(参考)リスト'!$B$16:$B$21</xm:f>
          </x14:formula1>
          <xm:sqref>E7 E18 P7 P18</xm:sqref>
        </x14:dataValidation>
        <x14:dataValidation type="list" allowBlank="1" showInputMessage="1" showErrorMessage="1" xr:uid="{57EB8932-BFD7-4CB3-A5DA-B5C25CD2615E}">
          <x14:formula1>
            <xm:f>'(参考)リスト'!$E$16:$E$27</xm:f>
          </x14:formula1>
          <xm:sqref>E9 E20 P9 P20</xm:sqref>
        </x14:dataValidation>
        <x14:dataValidation type="list" allowBlank="1" showInputMessage="1" showErrorMessage="1" xr:uid="{A822BE6C-8D75-4348-B1F9-9FD3A47DE34E}">
          <x14:formula1>
            <xm:f>'(参考)リスト'!$D$16:$D$18</xm:f>
          </x14:formula1>
          <xm:sqref>E10 E21 P10 P21</xm:sqref>
        </x14:dataValidation>
        <x14:dataValidation type="list" allowBlank="1" showInputMessage="1" showErrorMessage="1" xr:uid="{F2ECB128-64F1-4168-B98D-AA7B44243F39}">
          <x14:formula1>
            <xm:f>'(参考)リスト'!$F$16:$F$21</xm:f>
          </x14:formula1>
          <xm:sqref>E11:E12 E22:E23 P11:P12 P22:P23</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EDA12D-30E4-4E3E-A224-F3A7CA8A17D5}">
  <dimension ref="B1:X31"/>
  <sheetViews>
    <sheetView showGridLines="0" showZeros="0" view="pageBreakPreview" topLeftCell="A11" zoomScale="112" zoomScaleNormal="70" zoomScaleSheetLayoutView="112" workbookViewId="0">
      <selection activeCell="Q16" sqref="Q16:W23"/>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6" t="s">
        <v>570</v>
      </c>
      <c r="C2" s="277"/>
      <c r="D2" s="277"/>
      <c r="E2" s="277"/>
      <c r="F2" s="277"/>
      <c r="G2" s="277"/>
      <c r="H2" s="277"/>
      <c r="I2" s="277"/>
      <c r="J2" s="277"/>
      <c r="K2" s="277"/>
      <c r="L2" s="277"/>
      <c r="M2" s="277"/>
      <c r="N2" s="277"/>
      <c r="O2" s="277"/>
      <c r="P2" s="277"/>
      <c r="Q2" s="277"/>
      <c r="R2" s="463" t="s">
        <v>381</v>
      </c>
      <c r="S2" s="463"/>
      <c r="T2" s="634" t="s">
        <v>382</v>
      </c>
      <c r="U2" s="634"/>
      <c r="V2" s="634"/>
      <c r="W2" s="634"/>
    </row>
    <row r="3" spans="2:23" ht="25.35" customHeight="1" x14ac:dyDescent="0.15">
      <c r="B3" s="796" t="s">
        <v>383</v>
      </c>
      <c r="C3" s="797"/>
      <c r="D3" s="797"/>
      <c r="E3" s="798" t="s">
        <v>384</v>
      </c>
      <c r="F3" s="799"/>
      <c r="G3" s="800"/>
      <c r="H3" s="790" t="s">
        <v>571</v>
      </c>
      <c r="I3" s="791"/>
      <c r="J3" s="801" t="s">
        <v>501</v>
      </c>
      <c r="K3" s="793"/>
      <c r="L3" s="794"/>
      <c r="M3" s="803" t="s">
        <v>502</v>
      </c>
      <c r="N3" s="811"/>
      <c r="O3" s="804"/>
      <c r="P3" s="802" t="s">
        <v>503</v>
      </c>
      <c r="Q3" s="802"/>
      <c r="R3" s="802"/>
      <c r="S3" s="803" t="s">
        <v>500</v>
      </c>
      <c r="T3" s="804"/>
      <c r="U3" s="807">
        <v>45911</v>
      </c>
      <c r="V3" s="808"/>
      <c r="W3" s="809"/>
    </row>
    <row r="4" spans="2:23" ht="25.35" customHeight="1" x14ac:dyDescent="0.15">
      <c r="B4" s="785" t="s">
        <v>389</v>
      </c>
      <c r="C4" s="786"/>
      <c r="D4" s="786"/>
      <c r="E4" s="787" t="s">
        <v>390</v>
      </c>
      <c r="F4" s="788"/>
      <c r="G4" s="789"/>
      <c r="H4" s="790" t="s">
        <v>386</v>
      </c>
      <c r="I4" s="791"/>
      <c r="J4" s="792" t="s">
        <v>387</v>
      </c>
      <c r="K4" s="793"/>
      <c r="L4" s="794"/>
      <c r="M4" s="812"/>
      <c r="N4" s="813"/>
      <c r="O4" s="814"/>
      <c r="P4" s="795" t="s">
        <v>504</v>
      </c>
      <c r="Q4" s="795"/>
      <c r="R4" s="795"/>
      <c r="S4" s="805"/>
      <c r="T4" s="806"/>
      <c r="U4" s="805"/>
      <c r="V4" s="810"/>
      <c r="W4" s="806"/>
    </row>
    <row r="5" spans="2:23" s="31" customFormat="1" ht="25.5" customHeight="1" x14ac:dyDescent="0.15">
      <c r="B5" s="775" t="s">
        <v>169</v>
      </c>
      <c r="C5" s="780" t="s">
        <v>170</v>
      </c>
      <c r="D5" s="781"/>
      <c r="E5" s="278" t="s">
        <v>483</v>
      </c>
      <c r="F5" s="747"/>
      <c r="G5" s="748"/>
      <c r="H5" s="748"/>
      <c r="I5" s="748"/>
      <c r="J5" s="748"/>
      <c r="K5" s="748"/>
      <c r="L5" s="749"/>
      <c r="M5" s="775" t="s">
        <v>572</v>
      </c>
      <c r="N5" s="780" t="s">
        <v>573</v>
      </c>
      <c r="O5" s="781"/>
      <c r="P5" s="278" t="s">
        <v>484</v>
      </c>
      <c r="Q5" s="747"/>
      <c r="R5" s="748"/>
      <c r="S5" s="748"/>
      <c r="T5" s="748"/>
      <c r="U5" s="748"/>
      <c r="V5" s="748"/>
      <c r="W5" s="749"/>
    </row>
    <row r="6" spans="2:23" s="31" customFormat="1" ht="25.5" customHeight="1" x14ac:dyDescent="0.15">
      <c r="B6" s="777"/>
      <c r="C6" s="780" t="s">
        <v>171</v>
      </c>
      <c r="D6" s="781"/>
      <c r="E6" s="279">
        <v>4</v>
      </c>
      <c r="F6" s="750"/>
      <c r="G6" s="751"/>
      <c r="H6" s="751"/>
      <c r="I6" s="751"/>
      <c r="J6" s="751"/>
      <c r="K6" s="751"/>
      <c r="L6" s="752"/>
      <c r="M6" s="777"/>
      <c r="N6" s="780" t="s">
        <v>574</v>
      </c>
      <c r="O6" s="781"/>
      <c r="P6" s="279">
        <v>1</v>
      </c>
      <c r="Q6" s="750"/>
      <c r="R6" s="751"/>
      <c r="S6" s="751"/>
      <c r="T6" s="751"/>
      <c r="U6" s="751"/>
      <c r="V6" s="751"/>
      <c r="W6" s="752"/>
    </row>
    <row r="7" spans="2:23" s="31" customFormat="1" ht="25.5" customHeight="1" x14ac:dyDescent="0.15">
      <c r="B7" s="775" t="s">
        <v>172</v>
      </c>
      <c r="C7" s="780" t="s">
        <v>128</v>
      </c>
      <c r="D7" s="781"/>
      <c r="E7" s="280" t="s">
        <v>528</v>
      </c>
      <c r="F7" s="750"/>
      <c r="G7" s="751"/>
      <c r="H7" s="751"/>
      <c r="I7" s="751"/>
      <c r="J7" s="751"/>
      <c r="K7" s="751"/>
      <c r="L7" s="752"/>
      <c r="M7" s="775" t="s">
        <v>575</v>
      </c>
      <c r="N7" s="780" t="s">
        <v>576</v>
      </c>
      <c r="O7" s="781"/>
      <c r="P7" s="280" t="s">
        <v>528</v>
      </c>
      <c r="Q7" s="750"/>
      <c r="R7" s="751"/>
      <c r="S7" s="751"/>
      <c r="T7" s="751"/>
      <c r="U7" s="751"/>
      <c r="V7" s="751"/>
      <c r="W7" s="752"/>
    </row>
    <row r="8" spans="2:23" s="31" customFormat="1" ht="25.5" customHeight="1" x14ac:dyDescent="0.15">
      <c r="B8" s="776"/>
      <c r="C8" s="780" t="s">
        <v>129</v>
      </c>
      <c r="D8" s="781"/>
      <c r="E8" s="278" t="s">
        <v>537</v>
      </c>
      <c r="F8" s="750"/>
      <c r="G8" s="751"/>
      <c r="H8" s="751"/>
      <c r="I8" s="751"/>
      <c r="J8" s="751"/>
      <c r="K8" s="751"/>
      <c r="L8" s="752"/>
      <c r="M8" s="776"/>
      <c r="N8" s="780" t="s">
        <v>275</v>
      </c>
      <c r="O8" s="781"/>
      <c r="P8" s="278" t="s">
        <v>529</v>
      </c>
      <c r="Q8" s="750"/>
      <c r="R8" s="751"/>
      <c r="S8" s="751"/>
      <c r="T8" s="751"/>
      <c r="U8" s="751"/>
      <c r="V8" s="751"/>
      <c r="W8" s="752"/>
    </row>
    <row r="9" spans="2:23" s="31" customFormat="1" ht="25.5" customHeight="1" x14ac:dyDescent="0.15">
      <c r="B9" s="782" t="s">
        <v>131</v>
      </c>
      <c r="C9" s="784"/>
      <c r="D9" s="783"/>
      <c r="E9" s="281" t="s">
        <v>294</v>
      </c>
      <c r="F9" s="750"/>
      <c r="G9" s="751"/>
      <c r="H9" s="751"/>
      <c r="I9" s="751"/>
      <c r="J9" s="751"/>
      <c r="K9" s="751"/>
      <c r="L9" s="752"/>
      <c r="M9" s="782" t="s">
        <v>277</v>
      </c>
      <c r="N9" s="784"/>
      <c r="O9" s="783"/>
      <c r="P9" s="281" t="s">
        <v>328</v>
      </c>
      <c r="Q9" s="750"/>
      <c r="R9" s="751"/>
      <c r="S9" s="751"/>
      <c r="T9" s="751"/>
      <c r="U9" s="751"/>
      <c r="V9" s="751"/>
      <c r="W9" s="752"/>
    </row>
    <row r="10" spans="2:23" s="31" customFormat="1" ht="25.5" customHeight="1" x14ac:dyDescent="0.15">
      <c r="B10" s="775" t="s">
        <v>173</v>
      </c>
      <c r="C10" s="782" t="s">
        <v>174</v>
      </c>
      <c r="D10" s="783"/>
      <c r="E10" s="279" t="s">
        <v>514</v>
      </c>
      <c r="F10" s="750"/>
      <c r="G10" s="751"/>
      <c r="H10" s="751"/>
      <c r="I10" s="751"/>
      <c r="J10" s="751"/>
      <c r="K10" s="751"/>
      <c r="L10" s="752"/>
      <c r="M10" s="775" t="s">
        <v>577</v>
      </c>
      <c r="N10" s="782" t="s">
        <v>276</v>
      </c>
      <c r="O10" s="783"/>
      <c r="P10" s="279" t="s">
        <v>514</v>
      </c>
      <c r="Q10" s="750"/>
      <c r="R10" s="751"/>
      <c r="S10" s="751"/>
      <c r="T10" s="751"/>
      <c r="U10" s="751"/>
      <c r="V10" s="751"/>
      <c r="W10" s="752"/>
    </row>
    <row r="11" spans="2:23" s="31" customFormat="1" ht="25.5" customHeight="1" x14ac:dyDescent="0.15">
      <c r="B11" s="776"/>
      <c r="C11" s="782" t="s">
        <v>140</v>
      </c>
      <c r="D11" s="783"/>
      <c r="E11" s="213"/>
      <c r="F11" s="750"/>
      <c r="G11" s="751"/>
      <c r="H11" s="751"/>
      <c r="I11" s="751"/>
      <c r="J11" s="751"/>
      <c r="K11" s="751"/>
      <c r="L11" s="752"/>
      <c r="M11" s="776"/>
      <c r="N11" s="782" t="s">
        <v>578</v>
      </c>
      <c r="O11" s="783"/>
      <c r="P11" s="213"/>
      <c r="Q11" s="750"/>
      <c r="R11" s="751"/>
      <c r="S11" s="751"/>
      <c r="T11" s="751"/>
      <c r="U11" s="751"/>
      <c r="V11" s="751"/>
      <c r="W11" s="752"/>
    </row>
    <row r="12" spans="2:23" s="31" customFormat="1" ht="25.5" customHeight="1" x14ac:dyDescent="0.15">
      <c r="B12" s="777"/>
      <c r="C12" s="739" t="s">
        <v>141</v>
      </c>
      <c r="D12" s="739"/>
      <c r="E12" s="213" t="s">
        <v>531</v>
      </c>
      <c r="F12" s="753"/>
      <c r="G12" s="754"/>
      <c r="H12" s="754"/>
      <c r="I12" s="754"/>
      <c r="J12" s="754"/>
      <c r="K12" s="754"/>
      <c r="L12" s="755"/>
      <c r="M12" s="777"/>
      <c r="N12" s="739" t="s">
        <v>579</v>
      </c>
      <c r="O12" s="739"/>
      <c r="P12" s="213" t="s">
        <v>524</v>
      </c>
      <c r="Q12" s="753"/>
      <c r="R12" s="754"/>
      <c r="S12" s="754"/>
      <c r="T12" s="754"/>
      <c r="U12" s="754"/>
      <c r="V12" s="754"/>
      <c r="W12" s="755"/>
    </row>
    <row r="13" spans="2:23" s="31" customFormat="1" ht="25.5" customHeight="1" x14ac:dyDescent="0.15">
      <c r="B13" s="756" t="s">
        <v>175</v>
      </c>
      <c r="C13" s="756"/>
      <c r="D13" s="756"/>
      <c r="E13" s="772" t="s">
        <v>629</v>
      </c>
      <c r="F13" s="773"/>
      <c r="G13" s="774"/>
      <c r="H13" s="756" t="s">
        <v>580</v>
      </c>
      <c r="I13" s="756"/>
      <c r="J13" s="757" t="s">
        <v>600</v>
      </c>
      <c r="K13" s="757"/>
      <c r="L13" s="757"/>
      <c r="M13" s="756" t="s">
        <v>582</v>
      </c>
      <c r="N13" s="756"/>
      <c r="O13" s="756"/>
      <c r="P13" s="769" t="s">
        <v>523</v>
      </c>
      <c r="Q13" s="770"/>
      <c r="R13" s="771"/>
      <c r="S13" s="756" t="s">
        <v>580</v>
      </c>
      <c r="T13" s="756"/>
      <c r="U13" s="757" t="s">
        <v>584</v>
      </c>
      <c r="V13" s="757"/>
      <c r="W13" s="757"/>
    </row>
    <row r="14" spans="2:23" s="31" customFormat="1" ht="25.5" customHeight="1" x14ac:dyDescent="0.15">
      <c r="B14" s="758" t="s">
        <v>176</v>
      </c>
      <c r="C14" s="758"/>
      <c r="D14" s="758"/>
      <c r="E14" s="759" t="s">
        <v>523</v>
      </c>
      <c r="F14" s="759"/>
      <c r="G14" s="759"/>
      <c r="H14" s="760" t="s">
        <v>585</v>
      </c>
      <c r="I14" s="761"/>
      <c r="J14" s="762" t="s">
        <v>523</v>
      </c>
      <c r="K14" s="763"/>
      <c r="L14" s="764"/>
      <c r="M14" s="760" t="s">
        <v>586</v>
      </c>
      <c r="N14" s="761"/>
      <c r="O14" s="765"/>
      <c r="P14" s="778" t="s">
        <v>535</v>
      </c>
      <c r="Q14" s="779"/>
      <c r="R14" s="779"/>
      <c r="S14" s="767" t="s">
        <v>585</v>
      </c>
      <c r="T14" s="768"/>
      <c r="U14" s="762" t="s">
        <v>590</v>
      </c>
      <c r="V14" s="763"/>
      <c r="W14" s="764"/>
    </row>
    <row r="15" spans="2:23" s="31" customFormat="1" ht="39.75" customHeight="1" x14ac:dyDescent="0.15">
      <c r="B15" s="739" t="s">
        <v>177</v>
      </c>
      <c r="C15" s="739"/>
      <c r="D15" s="739"/>
      <c r="E15" s="740" t="s">
        <v>630</v>
      </c>
      <c r="F15" s="741"/>
      <c r="G15" s="741"/>
      <c r="H15" s="741"/>
      <c r="I15" s="741"/>
      <c r="J15" s="741"/>
      <c r="K15" s="741"/>
      <c r="L15" s="742"/>
      <c r="M15" s="739" t="s">
        <v>588</v>
      </c>
      <c r="N15" s="739"/>
      <c r="O15" s="739"/>
      <c r="P15" s="740" t="s">
        <v>608</v>
      </c>
      <c r="Q15" s="741"/>
      <c r="R15" s="741"/>
      <c r="S15" s="741"/>
      <c r="T15" s="741"/>
      <c r="U15" s="741"/>
      <c r="V15" s="741"/>
      <c r="W15" s="742"/>
    </row>
    <row r="16" spans="2:23" s="31" customFormat="1" ht="25.5" customHeight="1" x14ac:dyDescent="0.15">
      <c r="B16" s="746" t="s">
        <v>169</v>
      </c>
      <c r="C16" s="746" t="s">
        <v>170</v>
      </c>
      <c r="D16" s="746"/>
      <c r="E16" s="278" t="s">
        <v>484</v>
      </c>
      <c r="F16" s="747"/>
      <c r="G16" s="748"/>
      <c r="H16" s="748"/>
      <c r="I16" s="748"/>
      <c r="J16" s="748"/>
      <c r="K16" s="748"/>
      <c r="L16" s="749"/>
      <c r="M16" s="746" t="s">
        <v>572</v>
      </c>
      <c r="N16" s="746" t="s">
        <v>573</v>
      </c>
      <c r="O16" s="746"/>
      <c r="P16" s="278" t="s">
        <v>484</v>
      </c>
      <c r="Q16" s="747"/>
      <c r="R16" s="748"/>
      <c r="S16" s="748"/>
      <c r="T16" s="748"/>
      <c r="U16" s="748"/>
      <c r="V16" s="748"/>
      <c r="W16" s="749"/>
    </row>
    <row r="17" spans="2:24" s="31" customFormat="1" ht="25.5" customHeight="1" x14ac:dyDescent="0.15">
      <c r="B17" s="746"/>
      <c r="C17" s="746" t="s">
        <v>171</v>
      </c>
      <c r="D17" s="746"/>
      <c r="E17" s="279">
        <v>2</v>
      </c>
      <c r="F17" s="750"/>
      <c r="G17" s="751"/>
      <c r="H17" s="751"/>
      <c r="I17" s="751"/>
      <c r="J17" s="751"/>
      <c r="K17" s="751"/>
      <c r="L17" s="752"/>
      <c r="M17" s="746"/>
      <c r="N17" s="746" t="s">
        <v>574</v>
      </c>
      <c r="O17" s="746"/>
      <c r="P17" s="279">
        <v>3</v>
      </c>
      <c r="Q17" s="750"/>
      <c r="R17" s="751"/>
      <c r="S17" s="751"/>
      <c r="T17" s="751"/>
      <c r="U17" s="751"/>
      <c r="V17" s="751"/>
      <c r="W17" s="752"/>
    </row>
    <row r="18" spans="2:24" s="31" customFormat="1" ht="25.5" customHeight="1" x14ac:dyDescent="0.15">
      <c r="B18" s="746" t="s">
        <v>172</v>
      </c>
      <c r="C18" s="746" t="s">
        <v>128</v>
      </c>
      <c r="D18" s="746"/>
      <c r="E18" s="280" t="s">
        <v>528</v>
      </c>
      <c r="F18" s="750"/>
      <c r="G18" s="751"/>
      <c r="H18" s="751"/>
      <c r="I18" s="751"/>
      <c r="J18" s="751"/>
      <c r="K18" s="751"/>
      <c r="L18" s="752"/>
      <c r="M18" s="746" t="s">
        <v>575</v>
      </c>
      <c r="N18" s="746" t="s">
        <v>576</v>
      </c>
      <c r="O18" s="746"/>
      <c r="P18" s="280" t="s">
        <v>528</v>
      </c>
      <c r="Q18" s="750"/>
      <c r="R18" s="751"/>
      <c r="S18" s="751"/>
      <c r="T18" s="751"/>
      <c r="U18" s="751"/>
      <c r="V18" s="751"/>
      <c r="W18" s="752"/>
    </row>
    <row r="19" spans="2:24" s="31" customFormat="1" ht="25.5" customHeight="1" x14ac:dyDescent="0.15">
      <c r="B19" s="746"/>
      <c r="C19" s="746" t="s">
        <v>129</v>
      </c>
      <c r="D19" s="746"/>
      <c r="E19" s="278" t="s">
        <v>534</v>
      </c>
      <c r="F19" s="750"/>
      <c r="G19" s="751"/>
      <c r="H19" s="751"/>
      <c r="I19" s="751"/>
      <c r="J19" s="751"/>
      <c r="K19" s="751"/>
      <c r="L19" s="752"/>
      <c r="M19" s="746"/>
      <c r="N19" s="746" t="s">
        <v>275</v>
      </c>
      <c r="O19" s="746"/>
      <c r="P19" s="278" t="s">
        <v>548</v>
      </c>
      <c r="Q19" s="750"/>
      <c r="R19" s="751"/>
      <c r="S19" s="751"/>
      <c r="T19" s="751"/>
      <c r="U19" s="751"/>
      <c r="V19" s="751"/>
      <c r="W19" s="752"/>
    </row>
    <row r="20" spans="2:24" s="31" customFormat="1" ht="25.5" customHeight="1" x14ac:dyDescent="0.15">
      <c r="B20" s="739" t="s">
        <v>131</v>
      </c>
      <c r="C20" s="739"/>
      <c r="D20" s="739"/>
      <c r="E20" s="281" t="s">
        <v>294</v>
      </c>
      <c r="F20" s="750"/>
      <c r="G20" s="751"/>
      <c r="H20" s="751"/>
      <c r="I20" s="751"/>
      <c r="J20" s="751"/>
      <c r="K20" s="751"/>
      <c r="L20" s="752"/>
      <c r="M20" s="739" t="s">
        <v>277</v>
      </c>
      <c r="N20" s="739"/>
      <c r="O20" s="739"/>
      <c r="P20" s="281" t="s">
        <v>294</v>
      </c>
      <c r="Q20" s="750"/>
      <c r="R20" s="751"/>
      <c r="S20" s="751"/>
      <c r="T20" s="751"/>
      <c r="U20" s="751"/>
      <c r="V20" s="751"/>
      <c r="W20" s="752"/>
    </row>
    <row r="21" spans="2:24" s="31" customFormat="1" ht="25.5" customHeight="1" x14ac:dyDescent="0.15">
      <c r="B21" s="775" t="s">
        <v>173</v>
      </c>
      <c r="C21" s="739" t="s">
        <v>174</v>
      </c>
      <c r="D21" s="739"/>
      <c r="E21" s="279" t="s">
        <v>514</v>
      </c>
      <c r="F21" s="750"/>
      <c r="G21" s="751"/>
      <c r="H21" s="751"/>
      <c r="I21" s="751"/>
      <c r="J21" s="751"/>
      <c r="K21" s="751"/>
      <c r="L21" s="752"/>
      <c r="M21" s="775" t="s">
        <v>577</v>
      </c>
      <c r="N21" s="739" t="s">
        <v>276</v>
      </c>
      <c r="O21" s="739"/>
      <c r="P21" s="279" t="s">
        <v>514</v>
      </c>
      <c r="Q21" s="750"/>
      <c r="R21" s="751"/>
      <c r="S21" s="751"/>
      <c r="T21" s="751"/>
      <c r="U21" s="751"/>
      <c r="V21" s="751"/>
      <c r="W21" s="752"/>
    </row>
    <row r="22" spans="2:24" s="31" customFormat="1" ht="25.5" customHeight="1" x14ac:dyDescent="0.15">
      <c r="B22" s="776"/>
      <c r="C22" s="739" t="s">
        <v>140</v>
      </c>
      <c r="D22" s="739"/>
      <c r="E22" s="213"/>
      <c r="F22" s="750"/>
      <c r="G22" s="751"/>
      <c r="H22" s="751"/>
      <c r="I22" s="751"/>
      <c r="J22" s="751"/>
      <c r="K22" s="751"/>
      <c r="L22" s="752"/>
      <c r="M22" s="776"/>
      <c r="N22" s="739" t="s">
        <v>578</v>
      </c>
      <c r="O22" s="739"/>
      <c r="P22" s="213"/>
      <c r="Q22" s="750"/>
      <c r="R22" s="751"/>
      <c r="S22" s="751"/>
      <c r="T22" s="751"/>
      <c r="U22" s="751"/>
      <c r="V22" s="751"/>
      <c r="W22" s="752"/>
    </row>
    <row r="23" spans="2:24" s="31" customFormat="1" ht="25.5" customHeight="1" x14ac:dyDescent="0.15">
      <c r="B23" s="777"/>
      <c r="C23" s="739" t="s">
        <v>141</v>
      </c>
      <c r="D23" s="739"/>
      <c r="E23" s="213" t="s">
        <v>531</v>
      </c>
      <c r="F23" s="753"/>
      <c r="G23" s="754"/>
      <c r="H23" s="754"/>
      <c r="I23" s="754"/>
      <c r="J23" s="754"/>
      <c r="K23" s="754"/>
      <c r="L23" s="755"/>
      <c r="M23" s="777"/>
      <c r="N23" s="739" t="s">
        <v>579</v>
      </c>
      <c r="O23" s="739"/>
      <c r="P23" s="213" t="s">
        <v>524</v>
      </c>
      <c r="Q23" s="753"/>
      <c r="R23" s="754"/>
      <c r="S23" s="754"/>
      <c r="T23" s="754"/>
      <c r="U23" s="754"/>
      <c r="V23" s="754"/>
      <c r="W23" s="755"/>
    </row>
    <row r="24" spans="2:24" s="31" customFormat="1" ht="25.5" customHeight="1" x14ac:dyDescent="0.15">
      <c r="B24" s="756" t="s">
        <v>175</v>
      </c>
      <c r="C24" s="756"/>
      <c r="D24" s="756"/>
      <c r="E24" s="769" t="s">
        <v>631</v>
      </c>
      <c r="F24" s="770"/>
      <c r="G24" s="771"/>
      <c r="H24" s="756" t="s">
        <v>580</v>
      </c>
      <c r="I24" s="756"/>
      <c r="J24" s="772" t="s">
        <v>632</v>
      </c>
      <c r="K24" s="773"/>
      <c r="L24" s="774"/>
      <c r="M24" s="756" t="s">
        <v>582</v>
      </c>
      <c r="N24" s="756"/>
      <c r="O24" s="756"/>
      <c r="P24" s="769" t="s">
        <v>627</v>
      </c>
      <c r="Q24" s="770"/>
      <c r="R24" s="771"/>
      <c r="S24" s="756" t="s">
        <v>580</v>
      </c>
      <c r="T24" s="756"/>
      <c r="U24" s="757" t="s">
        <v>611</v>
      </c>
      <c r="V24" s="757"/>
      <c r="W24" s="757"/>
    </row>
    <row r="25" spans="2:24" s="31" customFormat="1" ht="25.5" customHeight="1" x14ac:dyDescent="0.15">
      <c r="B25" s="758" t="s">
        <v>176</v>
      </c>
      <c r="C25" s="758"/>
      <c r="D25" s="758"/>
      <c r="E25" s="759" t="s">
        <v>540</v>
      </c>
      <c r="F25" s="759"/>
      <c r="G25" s="759"/>
      <c r="H25" s="760" t="s">
        <v>585</v>
      </c>
      <c r="I25" s="761"/>
      <c r="J25" s="762" t="s">
        <v>539</v>
      </c>
      <c r="K25" s="763"/>
      <c r="L25" s="764"/>
      <c r="M25" s="760" t="s">
        <v>586</v>
      </c>
      <c r="N25" s="761"/>
      <c r="O25" s="765"/>
      <c r="P25" s="766" t="s">
        <v>523</v>
      </c>
      <c r="Q25" s="759"/>
      <c r="R25" s="759"/>
      <c r="S25" s="767" t="s">
        <v>585</v>
      </c>
      <c r="T25" s="768"/>
      <c r="U25" s="762" t="s">
        <v>523</v>
      </c>
      <c r="V25" s="763"/>
      <c r="W25" s="764"/>
    </row>
    <row r="26" spans="2:24" s="31" customFormat="1" ht="39.75" customHeight="1" x14ac:dyDescent="0.15">
      <c r="B26" s="739" t="s">
        <v>177</v>
      </c>
      <c r="C26" s="739"/>
      <c r="D26" s="739"/>
      <c r="E26" s="740" t="s">
        <v>626</v>
      </c>
      <c r="F26" s="741"/>
      <c r="G26" s="741"/>
      <c r="H26" s="741"/>
      <c r="I26" s="741"/>
      <c r="J26" s="741"/>
      <c r="K26" s="741"/>
      <c r="L26" s="742"/>
      <c r="M26" s="739" t="s">
        <v>588</v>
      </c>
      <c r="N26" s="739"/>
      <c r="O26" s="739"/>
      <c r="P26" s="740" t="s">
        <v>615</v>
      </c>
      <c r="Q26" s="741"/>
      <c r="R26" s="741"/>
      <c r="S26" s="741"/>
      <c r="T26" s="741"/>
      <c r="U26" s="741"/>
      <c r="V26" s="741"/>
      <c r="W26" s="742"/>
    </row>
    <row r="27" spans="2:24" s="31" customFormat="1" ht="15" customHeight="1" x14ac:dyDescent="0.15">
      <c r="B27" s="282"/>
      <c r="C27" s="743" t="s">
        <v>178</v>
      </c>
      <c r="D27" s="744"/>
      <c r="E27" s="744"/>
      <c r="F27" s="744"/>
      <c r="G27" s="744"/>
      <c r="H27" s="744"/>
      <c r="I27" s="744"/>
      <c r="J27" s="744"/>
      <c r="K27" s="744"/>
      <c r="L27" s="744"/>
      <c r="M27" s="283"/>
      <c r="N27" s="283" t="s">
        <v>179</v>
      </c>
      <c r="O27" s="283"/>
      <c r="P27" s="283"/>
      <c r="Q27" s="283"/>
      <c r="R27" s="283"/>
      <c r="S27" s="283"/>
      <c r="T27" s="283"/>
      <c r="U27" s="283"/>
      <c r="V27" s="283"/>
      <c r="W27" s="283"/>
    </row>
    <row r="28" spans="2:24" s="31" customFormat="1" ht="15" customHeight="1" x14ac:dyDescent="0.15">
      <c r="B28" s="282"/>
      <c r="C28" s="745"/>
      <c r="D28" s="745"/>
      <c r="E28" s="745"/>
      <c r="F28" s="745"/>
      <c r="G28" s="745"/>
      <c r="H28" s="745"/>
      <c r="I28" s="745"/>
      <c r="J28" s="745"/>
      <c r="K28" s="745"/>
      <c r="L28" s="745"/>
      <c r="M28" s="283"/>
      <c r="N28" s="283" t="s">
        <v>180</v>
      </c>
      <c r="O28" s="283"/>
      <c r="P28" s="283"/>
      <c r="Q28" s="283"/>
      <c r="R28" s="283"/>
      <c r="S28" s="283"/>
      <c r="T28" s="283"/>
      <c r="U28" s="283"/>
      <c r="V28" s="283"/>
      <c r="W28" s="283"/>
    </row>
    <row r="29" spans="2:24" ht="15" customHeight="1" x14ac:dyDescent="0.15">
      <c r="C29" s="118" t="s">
        <v>181</v>
      </c>
      <c r="D29" s="4"/>
      <c r="E29" s="4"/>
      <c r="F29" s="4"/>
      <c r="G29" s="4"/>
      <c r="H29" s="4"/>
      <c r="I29" s="4"/>
      <c r="J29" s="4"/>
      <c r="K29" s="4"/>
      <c r="L29" s="4"/>
      <c r="M29" s="4"/>
      <c r="N29" s="34" t="s">
        <v>182</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183</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type="list" allowBlank="1" showInputMessage="1" showErrorMessage="1" sqref="E8 E19 P8 P19" xr:uid="{64058384-1323-4DA3-A817-DCC32F274F33}">
      <formula1>INDIRECT(E7)</formula1>
    </dataValidation>
    <dataValidation allowBlank="1" showInputMessage="1" showErrorMessage="1" prompt="覆工スパン毎に連番を記入。_x000a_数値で入力する。" sqref="E6 E17 P17 P6" xr:uid="{2A1E645D-F202-4187-9441-208640D4E86D}"/>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D7BC4F3-EF73-4269-B634-0EC9F5AD6B9A}">
          <x14:formula1>
            <xm:f>'(参考)リスト'!$B$16:$B$21</xm:f>
          </x14:formula1>
          <xm:sqref>E7 E18 P7 P18</xm:sqref>
        </x14:dataValidation>
        <x14:dataValidation type="list" allowBlank="1" showInputMessage="1" showErrorMessage="1" xr:uid="{4B7AC171-ECA1-4E03-AD53-EB471D543EF3}">
          <x14:formula1>
            <xm:f>'(参考)リスト'!$E$16:$E$27</xm:f>
          </x14:formula1>
          <xm:sqref>E9 E20 P9 P20</xm:sqref>
        </x14:dataValidation>
        <x14:dataValidation type="list" allowBlank="1" showInputMessage="1" showErrorMessage="1" xr:uid="{208CA1D8-A091-4BE4-800D-FDFF9F7C1ECE}">
          <x14:formula1>
            <xm:f>'(参考)リスト'!$D$16:$D$18</xm:f>
          </x14:formula1>
          <xm:sqref>E10 E21 P10 P21</xm:sqref>
        </x14:dataValidation>
        <x14:dataValidation type="list" allowBlank="1" showInputMessage="1" showErrorMessage="1" xr:uid="{61A4AF9E-A2B8-493D-90A4-E82EED7EE328}">
          <x14:formula1>
            <xm:f>'(参考)リスト'!$F$16:$F$21</xm:f>
          </x14:formula1>
          <xm:sqref>E11:E12 E22:E23 P11:P12 P22:P23</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277D7-2DBA-4B69-BECC-A7B018FA5314}">
  <dimension ref="B1:X31"/>
  <sheetViews>
    <sheetView showGridLines="0" showZeros="0" view="pageBreakPreview" zoomScale="112" zoomScaleNormal="70" zoomScaleSheetLayoutView="112" workbookViewId="0">
      <selection activeCell="Q16" sqref="Q16:W23"/>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6" t="s">
        <v>570</v>
      </c>
      <c r="C2" s="277"/>
      <c r="D2" s="277"/>
      <c r="E2" s="277"/>
      <c r="F2" s="277"/>
      <c r="G2" s="277"/>
      <c r="H2" s="277"/>
      <c r="I2" s="277"/>
      <c r="J2" s="277"/>
      <c r="K2" s="277"/>
      <c r="L2" s="277"/>
      <c r="M2" s="277"/>
      <c r="N2" s="277"/>
      <c r="O2" s="277"/>
      <c r="P2" s="277"/>
      <c r="Q2" s="277"/>
      <c r="R2" s="463" t="s">
        <v>381</v>
      </c>
      <c r="S2" s="463"/>
      <c r="T2" s="634" t="s">
        <v>382</v>
      </c>
      <c r="U2" s="634"/>
      <c r="V2" s="634"/>
      <c r="W2" s="634"/>
    </row>
    <row r="3" spans="2:23" ht="25.35" customHeight="1" x14ac:dyDescent="0.15">
      <c r="B3" s="796" t="s">
        <v>383</v>
      </c>
      <c r="C3" s="797"/>
      <c r="D3" s="797"/>
      <c r="E3" s="798" t="s">
        <v>384</v>
      </c>
      <c r="F3" s="799"/>
      <c r="G3" s="800"/>
      <c r="H3" s="790" t="s">
        <v>571</v>
      </c>
      <c r="I3" s="791"/>
      <c r="J3" s="801" t="s">
        <v>501</v>
      </c>
      <c r="K3" s="793"/>
      <c r="L3" s="794"/>
      <c r="M3" s="803" t="s">
        <v>502</v>
      </c>
      <c r="N3" s="811"/>
      <c r="O3" s="804"/>
      <c r="P3" s="802" t="s">
        <v>503</v>
      </c>
      <c r="Q3" s="802"/>
      <c r="R3" s="802"/>
      <c r="S3" s="803" t="s">
        <v>500</v>
      </c>
      <c r="T3" s="804"/>
      <c r="U3" s="807">
        <v>45911</v>
      </c>
      <c r="V3" s="808"/>
      <c r="W3" s="809"/>
    </row>
    <row r="4" spans="2:23" ht="25.35" customHeight="1" x14ac:dyDescent="0.15">
      <c r="B4" s="785" t="s">
        <v>389</v>
      </c>
      <c r="C4" s="786"/>
      <c r="D4" s="786"/>
      <c r="E4" s="787" t="s">
        <v>390</v>
      </c>
      <c r="F4" s="788"/>
      <c r="G4" s="789"/>
      <c r="H4" s="790" t="s">
        <v>386</v>
      </c>
      <c r="I4" s="791"/>
      <c r="J4" s="792" t="s">
        <v>387</v>
      </c>
      <c r="K4" s="793"/>
      <c r="L4" s="794"/>
      <c r="M4" s="812"/>
      <c r="N4" s="813"/>
      <c r="O4" s="814"/>
      <c r="P4" s="795" t="s">
        <v>504</v>
      </c>
      <c r="Q4" s="795"/>
      <c r="R4" s="795"/>
      <c r="S4" s="805"/>
      <c r="T4" s="806"/>
      <c r="U4" s="805"/>
      <c r="V4" s="810"/>
      <c r="W4" s="806"/>
    </row>
    <row r="5" spans="2:23" s="31" customFormat="1" ht="25.5" customHeight="1" x14ac:dyDescent="0.15">
      <c r="B5" s="775" t="s">
        <v>169</v>
      </c>
      <c r="C5" s="780" t="s">
        <v>170</v>
      </c>
      <c r="D5" s="781"/>
      <c r="E5" s="278" t="s">
        <v>484</v>
      </c>
      <c r="F5" s="747"/>
      <c r="G5" s="748"/>
      <c r="H5" s="748"/>
      <c r="I5" s="748"/>
      <c r="J5" s="748"/>
      <c r="K5" s="748"/>
      <c r="L5" s="749"/>
      <c r="M5" s="775" t="s">
        <v>572</v>
      </c>
      <c r="N5" s="780" t="s">
        <v>573</v>
      </c>
      <c r="O5" s="781"/>
      <c r="P5" s="278" t="s">
        <v>484</v>
      </c>
      <c r="Q5" s="747"/>
      <c r="R5" s="748"/>
      <c r="S5" s="748"/>
      <c r="T5" s="748"/>
      <c r="U5" s="748"/>
      <c r="V5" s="748"/>
      <c r="W5" s="749"/>
    </row>
    <row r="6" spans="2:23" s="31" customFormat="1" ht="25.5" customHeight="1" x14ac:dyDescent="0.15">
      <c r="B6" s="777"/>
      <c r="C6" s="780" t="s">
        <v>171</v>
      </c>
      <c r="D6" s="781"/>
      <c r="E6" s="279">
        <v>4</v>
      </c>
      <c r="F6" s="750"/>
      <c r="G6" s="751"/>
      <c r="H6" s="751"/>
      <c r="I6" s="751"/>
      <c r="J6" s="751"/>
      <c r="K6" s="751"/>
      <c r="L6" s="752"/>
      <c r="M6" s="777"/>
      <c r="N6" s="780" t="s">
        <v>574</v>
      </c>
      <c r="O6" s="781"/>
      <c r="P6" s="279">
        <v>5</v>
      </c>
      <c r="Q6" s="750"/>
      <c r="R6" s="751"/>
      <c r="S6" s="751"/>
      <c r="T6" s="751"/>
      <c r="U6" s="751"/>
      <c r="V6" s="751"/>
      <c r="W6" s="752"/>
    </row>
    <row r="7" spans="2:23" s="31" customFormat="1" ht="25.5" customHeight="1" x14ac:dyDescent="0.15">
      <c r="B7" s="775" t="s">
        <v>172</v>
      </c>
      <c r="C7" s="780" t="s">
        <v>128</v>
      </c>
      <c r="D7" s="781"/>
      <c r="E7" s="280" t="s">
        <v>541</v>
      </c>
      <c r="F7" s="750"/>
      <c r="G7" s="751"/>
      <c r="H7" s="751"/>
      <c r="I7" s="751"/>
      <c r="J7" s="751"/>
      <c r="K7" s="751"/>
      <c r="L7" s="752"/>
      <c r="M7" s="775" t="s">
        <v>575</v>
      </c>
      <c r="N7" s="780" t="s">
        <v>576</v>
      </c>
      <c r="O7" s="781"/>
      <c r="P7" s="280" t="s">
        <v>541</v>
      </c>
      <c r="Q7" s="750"/>
      <c r="R7" s="751"/>
      <c r="S7" s="751"/>
      <c r="T7" s="751"/>
      <c r="U7" s="751"/>
      <c r="V7" s="751"/>
      <c r="W7" s="752"/>
    </row>
    <row r="8" spans="2:23" s="31" customFormat="1" ht="25.5" customHeight="1" x14ac:dyDescent="0.15">
      <c r="B8" s="776"/>
      <c r="C8" s="780" t="s">
        <v>129</v>
      </c>
      <c r="D8" s="781"/>
      <c r="E8" s="278" t="s">
        <v>542</v>
      </c>
      <c r="F8" s="750"/>
      <c r="G8" s="751"/>
      <c r="H8" s="751"/>
      <c r="I8" s="751"/>
      <c r="J8" s="751"/>
      <c r="K8" s="751"/>
      <c r="L8" s="752"/>
      <c r="M8" s="776"/>
      <c r="N8" s="780" t="s">
        <v>275</v>
      </c>
      <c r="O8" s="781"/>
      <c r="P8" s="278" t="s">
        <v>542</v>
      </c>
      <c r="Q8" s="750"/>
      <c r="R8" s="751"/>
      <c r="S8" s="751"/>
      <c r="T8" s="751"/>
      <c r="U8" s="751"/>
      <c r="V8" s="751"/>
      <c r="W8" s="752"/>
    </row>
    <row r="9" spans="2:23" s="31" customFormat="1" ht="25.5" customHeight="1" x14ac:dyDescent="0.15">
      <c r="B9" s="782" t="s">
        <v>131</v>
      </c>
      <c r="C9" s="784"/>
      <c r="D9" s="783"/>
      <c r="E9" s="281" t="s">
        <v>328</v>
      </c>
      <c r="F9" s="750"/>
      <c r="G9" s="751"/>
      <c r="H9" s="751"/>
      <c r="I9" s="751"/>
      <c r="J9" s="751"/>
      <c r="K9" s="751"/>
      <c r="L9" s="752"/>
      <c r="M9" s="782" t="s">
        <v>277</v>
      </c>
      <c r="N9" s="784"/>
      <c r="O9" s="783"/>
      <c r="P9" s="281" t="s">
        <v>328</v>
      </c>
      <c r="Q9" s="750"/>
      <c r="R9" s="751"/>
      <c r="S9" s="751"/>
      <c r="T9" s="751"/>
      <c r="U9" s="751"/>
      <c r="V9" s="751"/>
      <c r="W9" s="752"/>
    </row>
    <row r="10" spans="2:23" s="31" customFormat="1" ht="25.5" customHeight="1" x14ac:dyDescent="0.15">
      <c r="B10" s="775" t="s">
        <v>173</v>
      </c>
      <c r="C10" s="782" t="s">
        <v>174</v>
      </c>
      <c r="D10" s="783"/>
      <c r="E10" s="279"/>
      <c r="F10" s="750"/>
      <c r="G10" s="751"/>
      <c r="H10" s="751"/>
      <c r="I10" s="751"/>
      <c r="J10" s="751"/>
      <c r="K10" s="751"/>
      <c r="L10" s="752"/>
      <c r="M10" s="775" t="s">
        <v>577</v>
      </c>
      <c r="N10" s="782" t="s">
        <v>276</v>
      </c>
      <c r="O10" s="783"/>
      <c r="P10" s="279"/>
      <c r="Q10" s="750"/>
      <c r="R10" s="751"/>
      <c r="S10" s="751"/>
      <c r="T10" s="751"/>
      <c r="U10" s="751"/>
      <c r="V10" s="751"/>
      <c r="W10" s="752"/>
    </row>
    <row r="11" spans="2:23" s="31" customFormat="1" ht="25.5" customHeight="1" x14ac:dyDescent="0.15">
      <c r="B11" s="776"/>
      <c r="C11" s="782" t="s">
        <v>140</v>
      </c>
      <c r="D11" s="783"/>
      <c r="E11" s="213"/>
      <c r="F11" s="750"/>
      <c r="G11" s="751"/>
      <c r="H11" s="751"/>
      <c r="I11" s="751"/>
      <c r="J11" s="751"/>
      <c r="K11" s="751"/>
      <c r="L11" s="752"/>
      <c r="M11" s="776"/>
      <c r="N11" s="782" t="s">
        <v>578</v>
      </c>
      <c r="O11" s="783"/>
      <c r="P11" s="213"/>
      <c r="Q11" s="750"/>
      <c r="R11" s="751"/>
      <c r="S11" s="751"/>
      <c r="T11" s="751"/>
      <c r="U11" s="751"/>
      <c r="V11" s="751"/>
      <c r="W11" s="752"/>
    </row>
    <row r="12" spans="2:23" s="31" customFormat="1" ht="25.5" customHeight="1" x14ac:dyDescent="0.15">
      <c r="B12" s="777"/>
      <c r="C12" s="739" t="s">
        <v>141</v>
      </c>
      <c r="D12" s="739"/>
      <c r="E12" s="213"/>
      <c r="F12" s="753"/>
      <c r="G12" s="754"/>
      <c r="H12" s="754"/>
      <c r="I12" s="754"/>
      <c r="J12" s="754"/>
      <c r="K12" s="754"/>
      <c r="L12" s="755"/>
      <c r="M12" s="777"/>
      <c r="N12" s="739" t="s">
        <v>579</v>
      </c>
      <c r="O12" s="739"/>
      <c r="P12" s="213"/>
      <c r="Q12" s="753"/>
      <c r="R12" s="754"/>
      <c r="S12" s="754"/>
      <c r="T12" s="754"/>
      <c r="U12" s="754"/>
      <c r="V12" s="754"/>
      <c r="W12" s="755"/>
    </row>
    <row r="13" spans="2:23" s="31" customFormat="1" ht="25.5" customHeight="1" x14ac:dyDescent="0.15">
      <c r="B13" s="756" t="s">
        <v>175</v>
      </c>
      <c r="C13" s="756"/>
      <c r="D13" s="756"/>
      <c r="E13" s="772" t="s">
        <v>633</v>
      </c>
      <c r="F13" s="773"/>
      <c r="G13" s="774"/>
      <c r="H13" s="756" t="s">
        <v>580</v>
      </c>
      <c r="I13" s="756"/>
      <c r="J13" s="757" t="s">
        <v>634</v>
      </c>
      <c r="K13" s="757"/>
      <c r="L13" s="757"/>
      <c r="M13" s="756" t="s">
        <v>582</v>
      </c>
      <c r="N13" s="756"/>
      <c r="O13" s="756"/>
      <c r="P13" s="769" t="s">
        <v>595</v>
      </c>
      <c r="Q13" s="770"/>
      <c r="R13" s="771"/>
      <c r="S13" s="756" t="s">
        <v>580</v>
      </c>
      <c r="T13" s="756"/>
      <c r="U13" s="757" t="s">
        <v>596</v>
      </c>
      <c r="V13" s="757"/>
      <c r="W13" s="757"/>
    </row>
    <row r="14" spans="2:23" s="31" customFormat="1" ht="25.5" customHeight="1" x14ac:dyDescent="0.15">
      <c r="B14" s="758" t="s">
        <v>176</v>
      </c>
      <c r="C14" s="758"/>
      <c r="D14" s="758"/>
      <c r="E14" s="759" t="s">
        <v>523</v>
      </c>
      <c r="F14" s="759"/>
      <c r="G14" s="759"/>
      <c r="H14" s="760" t="s">
        <v>585</v>
      </c>
      <c r="I14" s="761"/>
      <c r="J14" s="762" t="s">
        <v>523</v>
      </c>
      <c r="K14" s="763"/>
      <c r="L14" s="764"/>
      <c r="M14" s="760" t="s">
        <v>586</v>
      </c>
      <c r="N14" s="761"/>
      <c r="O14" s="765"/>
      <c r="P14" s="778" t="s">
        <v>523</v>
      </c>
      <c r="Q14" s="779"/>
      <c r="R14" s="779"/>
      <c r="S14" s="767" t="s">
        <v>585</v>
      </c>
      <c r="T14" s="768"/>
      <c r="U14" s="762" t="s">
        <v>523</v>
      </c>
      <c r="V14" s="763"/>
      <c r="W14" s="764"/>
    </row>
    <row r="15" spans="2:23" s="31" customFormat="1" ht="39.75" customHeight="1" x14ac:dyDescent="0.15">
      <c r="B15" s="739" t="s">
        <v>177</v>
      </c>
      <c r="C15" s="739"/>
      <c r="D15" s="739"/>
      <c r="E15" s="740" t="s">
        <v>598</v>
      </c>
      <c r="F15" s="741"/>
      <c r="G15" s="741"/>
      <c r="H15" s="741"/>
      <c r="I15" s="741"/>
      <c r="J15" s="741"/>
      <c r="K15" s="741"/>
      <c r="L15" s="742"/>
      <c r="M15" s="739" t="s">
        <v>588</v>
      </c>
      <c r="N15" s="739"/>
      <c r="O15" s="739"/>
      <c r="P15" s="740" t="s">
        <v>598</v>
      </c>
      <c r="Q15" s="741"/>
      <c r="R15" s="741"/>
      <c r="S15" s="741"/>
      <c r="T15" s="741"/>
      <c r="U15" s="741"/>
      <c r="V15" s="741"/>
      <c r="W15" s="742"/>
    </row>
    <row r="16" spans="2:23" s="31" customFormat="1" ht="25.5" customHeight="1" x14ac:dyDescent="0.15">
      <c r="B16" s="746" t="s">
        <v>169</v>
      </c>
      <c r="C16" s="746" t="s">
        <v>170</v>
      </c>
      <c r="D16" s="746"/>
      <c r="E16" s="278" t="s">
        <v>485</v>
      </c>
      <c r="F16" s="747"/>
      <c r="G16" s="748"/>
      <c r="H16" s="748"/>
      <c r="I16" s="748"/>
      <c r="J16" s="748"/>
      <c r="K16" s="748"/>
      <c r="L16" s="749"/>
      <c r="M16" s="746" t="s">
        <v>572</v>
      </c>
      <c r="N16" s="746" t="s">
        <v>573</v>
      </c>
      <c r="O16" s="746"/>
      <c r="P16" s="278" t="s">
        <v>485</v>
      </c>
      <c r="Q16" s="747"/>
      <c r="R16" s="748"/>
      <c r="S16" s="748"/>
      <c r="T16" s="748"/>
      <c r="U16" s="748"/>
      <c r="V16" s="748"/>
      <c r="W16" s="749"/>
    </row>
    <row r="17" spans="2:24" s="31" customFormat="1" ht="25.5" customHeight="1" x14ac:dyDescent="0.15">
      <c r="B17" s="746"/>
      <c r="C17" s="746" t="s">
        <v>171</v>
      </c>
      <c r="D17" s="746"/>
      <c r="E17" s="279">
        <v>1</v>
      </c>
      <c r="F17" s="750"/>
      <c r="G17" s="751"/>
      <c r="H17" s="751"/>
      <c r="I17" s="751"/>
      <c r="J17" s="751"/>
      <c r="K17" s="751"/>
      <c r="L17" s="752"/>
      <c r="M17" s="746"/>
      <c r="N17" s="746" t="s">
        <v>574</v>
      </c>
      <c r="O17" s="746"/>
      <c r="P17" s="279">
        <v>2</v>
      </c>
      <c r="Q17" s="750"/>
      <c r="R17" s="751"/>
      <c r="S17" s="751"/>
      <c r="T17" s="751"/>
      <c r="U17" s="751"/>
      <c r="V17" s="751"/>
      <c r="W17" s="752"/>
    </row>
    <row r="18" spans="2:24" s="31" customFormat="1" ht="25.5" customHeight="1" x14ac:dyDescent="0.15">
      <c r="B18" s="746" t="s">
        <v>172</v>
      </c>
      <c r="C18" s="746" t="s">
        <v>128</v>
      </c>
      <c r="D18" s="746"/>
      <c r="E18" s="280" t="s">
        <v>528</v>
      </c>
      <c r="F18" s="750"/>
      <c r="G18" s="751"/>
      <c r="H18" s="751"/>
      <c r="I18" s="751"/>
      <c r="J18" s="751"/>
      <c r="K18" s="751"/>
      <c r="L18" s="752"/>
      <c r="M18" s="746" t="s">
        <v>575</v>
      </c>
      <c r="N18" s="746" t="s">
        <v>576</v>
      </c>
      <c r="O18" s="746"/>
      <c r="P18" s="280" t="s">
        <v>528</v>
      </c>
      <c r="Q18" s="750"/>
      <c r="R18" s="751"/>
      <c r="S18" s="751"/>
      <c r="T18" s="751"/>
      <c r="U18" s="751"/>
      <c r="V18" s="751"/>
      <c r="W18" s="752"/>
    </row>
    <row r="19" spans="2:24" s="31" customFormat="1" ht="25.5" customHeight="1" x14ac:dyDescent="0.15">
      <c r="B19" s="746"/>
      <c r="C19" s="746" t="s">
        <v>129</v>
      </c>
      <c r="D19" s="746"/>
      <c r="E19" s="278" t="s">
        <v>537</v>
      </c>
      <c r="F19" s="750"/>
      <c r="G19" s="751"/>
      <c r="H19" s="751"/>
      <c r="I19" s="751"/>
      <c r="J19" s="751"/>
      <c r="K19" s="751"/>
      <c r="L19" s="752"/>
      <c r="M19" s="746"/>
      <c r="N19" s="746" t="s">
        <v>275</v>
      </c>
      <c r="O19" s="746"/>
      <c r="P19" s="278" t="s">
        <v>536</v>
      </c>
      <c r="Q19" s="750"/>
      <c r="R19" s="751"/>
      <c r="S19" s="751"/>
      <c r="T19" s="751"/>
      <c r="U19" s="751"/>
      <c r="V19" s="751"/>
      <c r="W19" s="752"/>
    </row>
    <row r="20" spans="2:24" s="31" customFormat="1" ht="25.5" customHeight="1" x14ac:dyDescent="0.15">
      <c r="B20" s="739" t="s">
        <v>131</v>
      </c>
      <c r="C20" s="739"/>
      <c r="D20" s="739"/>
      <c r="E20" s="281" t="s">
        <v>322</v>
      </c>
      <c r="F20" s="750"/>
      <c r="G20" s="751"/>
      <c r="H20" s="751"/>
      <c r="I20" s="751"/>
      <c r="J20" s="751"/>
      <c r="K20" s="751"/>
      <c r="L20" s="752"/>
      <c r="M20" s="739" t="s">
        <v>277</v>
      </c>
      <c r="N20" s="739"/>
      <c r="O20" s="739"/>
      <c r="P20" s="281" t="s">
        <v>303</v>
      </c>
      <c r="Q20" s="750"/>
      <c r="R20" s="751"/>
      <c r="S20" s="751"/>
      <c r="T20" s="751"/>
      <c r="U20" s="751"/>
      <c r="V20" s="751"/>
      <c r="W20" s="752"/>
    </row>
    <row r="21" spans="2:24" s="31" customFormat="1" ht="25.5" customHeight="1" x14ac:dyDescent="0.15">
      <c r="B21" s="775" t="s">
        <v>173</v>
      </c>
      <c r="C21" s="739" t="s">
        <v>174</v>
      </c>
      <c r="D21" s="739"/>
      <c r="E21" s="279" t="s">
        <v>322</v>
      </c>
      <c r="F21" s="750"/>
      <c r="G21" s="751"/>
      <c r="H21" s="751"/>
      <c r="I21" s="751"/>
      <c r="J21" s="751"/>
      <c r="K21" s="751"/>
      <c r="L21" s="752"/>
      <c r="M21" s="775" t="s">
        <v>577</v>
      </c>
      <c r="N21" s="739" t="s">
        <v>276</v>
      </c>
      <c r="O21" s="739"/>
      <c r="P21" s="279" t="s">
        <v>514</v>
      </c>
      <c r="Q21" s="750"/>
      <c r="R21" s="751"/>
      <c r="S21" s="751"/>
      <c r="T21" s="751"/>
      <c r="U21" s="751"/>
      <c r="V21" s="751"/>
      <c r="W21" s="752"/>
    </row>
    <row r="22" spans="2:24" s="31" customFormat="1" ht="25.5" customHeight="1" x14ac:dyDescent="0.15">
      <c r="B22" s="776"/>
      <c r="C22" s="739" t="s">
        <v>140</v>
      </c>
      <c r="D22" s="739"/>
      <c r="E22" s="213"/>
      <c r="F22" s="750"/>
      <c r="G22" s="751"/>
      <c r="H22" s="751"/>
      <c r="I22" s="751"/>
      <c r="J22" s="751"/>
      <c r="K22" s="751"/>
      <c r="L22" s="752"/>
      <c r="M22" s="776"/>
      <c r="N22" s="739" t="s">
        <v>578</v>
      </c>
      <c r="O22" s="739"/>
      <c r="P22" s="213"/>
      <c r="Q22" s="750"/>
      <c r="R22" s="751"/>
      <c r="S22" s="751"/>
      <c r="T22" s="751"/>
      <c r="U22" s="751"/>
      <c r="V22" s="751"/>
      <c r="W22" s="752"/>
    </row>
    <row r="23" spans="2:24" s="31" customFormat="1" ht="25.5" customHeight="1" x14ac:dyDescent="0.15">
      <c r="B23" s="777"/>
      <c r="C23" s="739" t="s">
        <v>141</v>
      </c>
      <c r="D23" s="739"/>
      <c r="E23" s="213" t="s">
        <v>531</v>
      </c>
      <c r="F23" s="753"/>
      <c r="G23" s="754"/>
      <c r="H23" s="754"/>
      <c r="I23" s="754"/>
      <c r="J23" s="754"/>
      <c r="K23" s="754"/>
      <c r="L23" s="755"/>
      <c r="M23" s="777"/>
      <c r="N23" s="739" t="s">
        <v>579</v>
      </c>
      <c r="O23" s="739"/>
      <c r="P23" s="213" t="s">
        <v>531</v>
      </c>
      <c r="Q23" s="753"/>
      <c r="R23" s="754"/>
      <c r="S23" s="754"/>
      <c r="T23" s="754"/>
      <c r="U23" s="754"/>
      <c r="V23" s="754"/>
      <c r="W23" s="755"/>
    </row>
    <row r="24" spans="2:24" s="31" customFormat="1" ht="25.5" customHeight="1" x14ac:dyDescent="0.15">
      <c r="B24" s="756" t="s">
        <v>175</v>
      </c>
      <c r="C24" s="756"/>
      <c r="D24" s="756"/>
      <c r="E24" s="769" t="s">
        <v>635</v>
      </c>
      <c r="F24" s="770"/>
      <c r="G24" s="771"/>
      <c r="H24" s="756" t="s">
        <v>580</v>
      </c>
      <c r="I24" s="756"/>
      <c r="J24" s="772" t="s">
        <v>594</v>
      </c>
      <c r="K24" s="773"/>
      <c r="L24" s="774"/>
      <c r="M24" s="756" t="s">
        <v>582</v>
      </c>
      <c r="N24" s="756"/>
      <c r="O24" s="756"/>
      <c r="P24" s="769" t="s">
        <v>636</v>
      </c>
      <c r="Q24" s="770"/>
      <c r="R24" s="771"/>
      <c r="S24" s="756" t="s">
        <v>580</v>
      </c>
      <c r="T24" s="756"/>
      <c r="U24" s="757" t="s">
        <v>600</v>
      </c>
      <c r="V24" s="757"/>
      <c r="W24" s="757"/>
    </row>
    <row r="25" spans="2:24" s="31" customFormat="1" ht="25.5" customHeight="1" x14ac:dyDescent="0.15">
      <c r="B25" s="758" t="s">
        <v>176</v>
      </c>
      <c r="C25" s="758"/>
      <c r="D25" s="758"/>
      <c r="E25" s="759" t="s">
        <v>540</v>
      </c>
      <c r="F25" s="759"/>
      <c r="G25" s="759"/>
      <c r="H25" s="760" t="s">
        <v>585</v>
      </c>
      <c r="I25" s="761"/>
      <c r="J25" s="762" t="s">
        <v>539</v>
      </c>
      <c r="K25" s="763"/>
      <c r="L25" s="764"/>
      <c r="M25" s="760" t="s">
        <v>586</v>
      </c>
      <c r="N25" s="761"/>
      <c r="O25" s="765"/>
      <c r="P25" s="766" t="s">
        <v>523</v>
      </c>
      <c r="Q25" s="759"/>
      <c r="R25" s="759"/>
      <c r="S25" s="767" t="s">
        <v>585</v>
      </c>
      <c r="T25" s="768"/>
      <c r="U25" s="762" t="s">
        <v>523</v>
      </c>
      <c r="V25" s="763"/>
      <c r="W25" s="764"/>
    </row>
    <row r="26" spans="2:24" s="31" customFormat="1" ht="39.75" customHeight="1" x14ac:dyDescent="0.15">
      <c r="B26" s="739" t="s">
        <v>177</v>
      </c>
      <c r="C26" s="739"/>
      <c r="D26" s="739"/>
      <c r="E26" s="740" t="s">
        <v>637</v>
      </c>
      <c r="F26" s="741"/>
      <c r="G26" s="741"/>
      <c r="H26" s="741"/>
      <c r="I26" s="741"/>
      <c r="J26" s="741"/>
      <c r="K26" s="741"/>
      <c r="L26" s="742"/>
      <c r="M26" s="739" t="s">
        <v>588</v>
      </c>
      <c r="N26" s="739"/>
      <c r="O26" s="739"/>
      <c r="P26" s="740" t="s">
        <v>638</v>
      </c>
      <c r="Q26" s="741"/>
      <c r="R26" s="741"/>
      <c r="S26" s="741"/>
      <c r="T26" s="741"/>
      <c r="U26" s="741"/>
      <c r="V26" s="741"/>
      <c r="W26" s="742"/>
    </row>
    <row r="27" spans="2:24" s="31" customFormat="1" ht="15" customHeight="1" x14ac:dyDescent="0.15">
      <c r="B27" s="282"/>
      <c r="C27" s="743" t="s">
        <v>178</v>
      </c>
      <c r="D27" s="744"/>
      <c r="E27" s="744"/>
      <c r="F27" s="744"/>
      <c r="G27" s="744"/>
      <c r="H27" s="744"/>
      <c r="I27" s="744"/>
      <c r="J27" s="744"/>
      <c r="K27" s="744"/>
      <c r="L27" s="744"/>
      <c r="M27" s="283"/>
      <c r="N27" s="283" t="s">
        <v>179</v>
      </c>
      <c r="O27" s="283"/>
      <c r="P27" s="283"/>
      <c r="Q27" s="283"/>
      <c r="R27" s="283"/>
      <c r="S27" s="283"/>
      <c r="T27" s="283"/>
      <c r="U27" s="283"/>
      <c r="V27" s="283"/>
      <c r="W27" s="283"/>
    </row>
    <row r="28" spans="2:24" s="31" customFormat="1" ht="15" customHeight="1" x14ac:dyDescent="0.15">
      <c r="B28" s="282"/>
      <c r="C28" s="745"/>
      <c r="D28" s="745"/>
      <c r="E28" s="745"/>
      <c r="F28" s="745"/>
      <c r="G28" s="745"/>
      <c r="H28" s="745"/>
      <c r="I28" s="745"/>
      <c r="J28" s="745"/>
      <c r="K28" s="745"/>
      <c r="L28" s="745"/>
      <c r="M28" s="283"/>
      <c r="N28" s="283" t="s">
        <v>180</v>
      </c>
      <c r="O28" s="283"/>
      <c r="P28" s="283"/>
      <c r="Q28" s="283"/>
      <c r="R28" s="283"/>
      <c r="S28" s="283"/>
      <c r="T28" s="283"/>
      <c r="U28" s="283"/>
      <c r="V28" s="283"/>
      <c r="W28" s="283"/>
    </row>
    <row r="29" spans="2:24" ht="15" customHeight="1" x14ac:dyDescent="0.15">
      <c r="C29" s="118" t="s">
        <v>181</v>
      </c>
      <c r="D29" s="4"/>
      <c r="E29" s="4"/>
      <c r="F29" s="4"/>
      <c r="G29" s="4"/>
      <c r="H29" s="4"/>
      <c r="I29" s="4"/>
      <c r="J29" s="4"/>
      <c r="K29" s="4"/>
      <c r="L29" s="4"/>
      <c r="M29" s="4"/>
      <c r="N29" s="34" t="s">
        <v>182</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183</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allowBlank="1" showInputMessage="1" showErrorMessage="1" prompt="覆工スパン毎に連番を記入。_x000a_数値で入力する。" sqref="E6 E17 P17 P6" xr:uid="{6DAA5612-5255-472F-AA78-C79480077B65}"/>
    <dataValidation type="list" allowBlank="1" showInputMessage="1" showErrorMessage="1" sqref="E8 E19 P8 P19" xr:uid="{12C6A25A-20FA-48A2-899B-6532EC3ABE6B}">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2B916C1-B201-4A7C-BD25-B5FBB745B227}">
          <x14:formula1>
            <xm:f>'(参考)リスト'!$F$16:$F$21</xm:f>
          </x14:formula1>
          <xm:sqref>E11:E12 E22:E23 P11:P12 P22:P23</xm:sqref>
        </x14:dataValidation>
        <x14:dataValidation type="list" allowBlank="1" showInputMessage="1" showErrorMessage="1" xr:uid="{B9C972AE-B71F-4C93-AB11-C06D039FAEDE}">
          <x14:formula1>
            <xm:f>'(参考)リスト'!$D$16:$D$18</xm:f>
          </x14:formula1>
          <xm:sqref>E10 E21 P10 P21</xm:sqref>
        </x14:dataValidation>
        <x14:dataValidation type="list" allowBlank="1" showInputMessage="1" showErrorMessage="1" xr:uid="{B07EA4D7-CB45-4F41-94B0-D5ECA2C21F4E}">
          <x14:formula1>
            <xm:f>'(参考)リスト'!$E$16:$E$27</xm:f>
          </x14:formula1>
          <xm:sqref>E9 E20 P9 P20</xm:sqref>
        </x14:dataValidation>
        <x14:dataValidation type="list" allowBlank="1" showInputMessage="1" showErrorMessage="1" xr:uid="{146C9ED8-F1C4-42B3-968A-0728E76611C4}">
          <x14:formula1>
            <xm:f>'(参考)リスト'!$B$16:$B$21</xm:f>
          </x14:formula1>
          <xm:sqref>E7 E18 P7 P18</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40E08B-AA9A-4FC4-A509-277EFA7A16DA}">
  <dimension ref="B1:X31"/>
  <sheetViews>
    <sheetView showGridLines="0" showZeros="0" view="pageBreakPreview" zoomScale="112" zoomScaleNormal="70" zoomScaleSheetLayoutView="112" workbookViewId="0">
      <selection activeCell="Q16" sqref="Q16:W23"/>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6" t="s">
        <v>570</v>
      </c>
      <c r="C2" s="277"/>
      <c r="D2" s="277"/>
      <c r="E2" s="277"/>
      <c r="F2" s="277"/>
      <c r="G2" s="277"/>
      <c r="H2" s="277"/>
      <c r="I2" s="277"/>
      <c r="J2" s="277"/>
      <c r="K2" s="277"/>
      <c r="L2" s="277"/>
      <c r="M2" s="277"/>
      <c r="N2" s="277"/>
      <c r="O2" s="277"/>
      <c r="P2" s="277"/>
      <c r="Q2" s="277"/>
      <c r="R2" s="463" t="s">
        <v>381</v>
      </c>
      <c r="S2" s="463"/>
      <c r="T2" s="634" t="s">
        <v>382</v>
      </c>
      <c r="U2" s="634"/>
      <c r="V2" s="634"/>
      <c r="W2" s="634"/>
    </row>
    <row r="3" spans="2:23" ht="25.35" customHeight="1" x14ac:dyDescent="0.15">
      <c r="B3" s="796" t="s">
        <v>383</v>
      </c>
      <c r="C3" s="797"/>
      <c r="D3" s="797"/>
      <c r="E3" s="798" t="s">
        <v>384</v>
      </c>
      <c r="F3" s="799"/>
      <c r="G3" s="800"/>
      <c r="H3" s="790" t="s">
        <v>571</v>
      </c>
      <c r="I3" s="791"/>
      <c r="J3" s="801" t="s">
        <v>501</v>
      </c>
      <c r="K3" s="793"/>
      <c r="L3" s="794"/>
      <c r="M3" s="803" t="s">
        <v>502</v>
      </c>
      <c r="N3" s="811"/>
      <c r="O3" s="804"/>
      <c r="P3" s="802" t="s">
        <v>503</v>
      </c>
      <c r="Q3" s="802"/>
      <c r="R3" s="802"/>
      <c r="S3" s="803" t="s">
        <v>500</v>
      </c>
      <c r="T3" s="804"/>
      <c r="U3" s="807">
        <v>45911</v>
      </c>
      <c r="V3" s="808"/>
      <c r="W3" s="809"/>
    </row>
    <row r="4" spans="2:23" ht="25.35" customHeight="1" x14ac:dyDescent="0.15">
      <c r="B4" s="785" t="s">
        <v>389</v>
      </c>
      <c r="C4" s="786"/>
      <c r="D4" s="786"/>
      <c r="E4" s="787" t="s">
        <v>390</v>
      </c>
      <c r="F4" s="788"/>
      <c r="G4" s="789"/>
      <c r="H4" s="790" t="s">
        <v>386</v>
      </c>
      <c r="I4" s="791"/>
      <c r="J4" s="792" t="s">
        <v>387</v>
      </c>
      <c r="K4" s="793"/>
      <c r="L4" s="794"/>
      <c r="M4" s="812"/>
      <c r="N4" s="813"/>
      <c r="O4" s="814"/>
      <c r="P4" s="795" t="s">
        <v>504</v>
      </c>
      <c r="Q4" s="795"/>
      <c r="R4" s="795"/>
      <c r="S4" s="805"/>
      <c r="T4" s="806"/>
      <c r="U4" s="805"/>
      <c r="V4" s="810"/>
      <c r="W4" s="806"/>
    </row>
    <row r="5" spans="2:23" s="31" customFormat="1" ht="25.5" customHeight="1" x14ac:dyDescent="0.15">
      <c r="B5" s="775" t="s">
        <v>169</v>
      </c>
      <c r="C5" s="780" t="s">
        <v>170</v>
      </c>
      <c r="D5" s="781"/>
      <c r="E5" s="278" t="s">
        <v>486</v>
      </c>
      <c r="F5" s="747"/>
      <c r="G5" s="748"/>
      <c r="H5" s="748"/>
      <c r="I5" s="748"/>
      <c r="J5" s="748"/>
      <c r="K5" s="748"/>
      <c r="L5" s="749"/>
      <c r="M5" s="775" t="s">
        <v>572</v>
      </c>
      <c r="N5" s="780" t="s">
        <v>573</v>
      </c>
      <c r="O5" s="781"/>
      <c r="P5" s="278" t="s">
        <v>486</v>
      </c>
      <c r="Q5" s="747"/>
      <c r="R5" s="748"/>
      <c r="S5" s="748"/>
      <c r="T5" s="748"/>
      <c r="U5" s="748"/>
      <c r="V5" s="748"/>
      <c r="W5" s="749"/>
    </row>
    <row r="6" spans="2:23" s="31" customFormat="1" ht="25.5" customHeight="1" x14ac:dyDescent="0.15">
      <c r="B6" s="777"/>
      <c r="C6" s="780" t="s">
        <v>171</v>
      </c>
      <c r="D6" s="781"/>
      <c r="E6" s="279">
        <v>1</v>
      </c>
      <c r="F6" s="750"/>
      <c r="G6" s="751"/>
      <c r="H6" s="751"/>
      <c r="I6" s="751"/>
      <c r="J6" s="751"/>
      <c r="K6" s="751"/>
      <c r="L6" s="752"/>
      <c r="M6" s="777"/>
      <c r="N6" s="780" t="s">
        <v>574</v>
      </c>
      <c r="O6" s="781"/>
      <c r="P6" s="279">
        <v>2</v>
      </c>
      <c r="Q6" s="750"/>
      <c r="R6" s="751"/>
      <c r="S6" s="751"/>
      <c r="T6" s="751"/>
      <c r="U6" s="751"/>
      <c r="V6" s="751"/>
      <c r="W6" s="752"/>
    </row>
    <row r="7" spans="2:23" s="31" customFormat="1" ht="25.5" customHeight="1" x14ac:dyDescent="0.15">
      <c r="B7" s="775" t="s">
        <v>172</v>
      </c>
      <c r="C7" s="780" t="s">
        <v>128</v>
      </c>
      <c r="D7" s="781"/>
      <c r="E7" s="280" t="s">
        <v>528</v>
      </c>
      <c r="F7" s="750"/>
      <c r="G7" s="751"/>
      <c r="H7" s="751"/>
      <c r="I7" s="751"/>
      <c r="J7" s="751"/>
      <c r="K7" s="751"/>
      <c r="L7" s="752"/>
      <c r="M7" s="775" t="s">
        <v>575</v>
      </c>
      <c r="N7" s="780" t="s">
        <v>576</v>
      </c>
      <c r="O7" s="781"/>
      <c r="P7" s="280" t="s">
        <v>528</v>
      </c>
      <c r="Q7" s="750"/>
      <c r="R7" s="751"/>
      <c r="S7" s="751"/>
      <c r="T7" s="751"/>
      <c r="U7" s="751"/>
      <c r="V7" s="751"/>
      <c r="W7" s="752"/>
    </row>
    <row r="8" spans="2:23" s="31" customFormat="1" ht="25.5" customHeight="1" x14ac:dyDescent="0.15">
      <c r="B8" s="776"/>
      <c r="C8" s="780" t="s">
        <v>129</v>
      </c>
      <c r="D8" s="781"/>
      <c r="E8" s="278" t="s">
        <v>537</v>
      </c>
      <c r="F8" s="750"/>
      <c r="G8" s="751"/>
      <c r="H8" s="751"/>
      <c r="I8" s="751"/>
      <c r="J8" s="751"/>
      <c r="K8" s="751"/>
      <c r="L8" s="752"/>
      <c r="M8" s="776"/>
      <c r="N8" s="780" t="s">
        <v>275</v>
      </c>
      <c r="O8" s="781"/>
      <c r="P8" s="278" t="s">
        <v>537</v>
      </c>
      <c r="Q8" s="750"/>
      <c r="R8" s="751"/>
      <c r="S8" s="751"/>
      <c r="T8" s="751"/>
      <c r="U8" s="751"/>
      <c r="V8" s="751"/>
      <c r="W8" s="752"/>
    </row>
    <row r="9" spans="2:23" s="31" customFormat="1" ht="25.5" customHeight="1" x14ac:dyDescent="0.15">
      <c r="B9" s="782" t="s">
        <v>131</v>
      </c>
      <c r="C9" s="784"/>
      <c r="D9" s="783"/>
      <c r="E9" s="281" t="s">
        <v>294</v>
      </c>
      <c r="F9" s="750"/>
      <c r="G9" s="751"/>
      <c r="H9" s="751"/>
      <c r="I9" s="751"/>
      <c r="J9" s="751"/>
      <c r="K9" s="751"/>
      <c r="L9" s="752"/>
      <c r="M9" s="782" t="s">
        <v>277</v>
      </c>
      <c r="N9" s="784"/>
      <c r="O9" s="783"/>
      <c r="P9" s="281" t="s">
        <v>294</v>
      </c>
      <c r="Q9" s="750"/>
      <c r="R9" s="751"/>
      <c r="S9" s="751"/>
      <c r="T9" s="751"/>
      <c r="U9" s="751"/>
      <c r="V9" s="751"/>
      <c r="W9" s="752"/>
    </row>
    <row r="10" spans="2:23" s="31" customFormat="1" ht="25.5" customHeight="1" x14ac:dyDescent="0.15">
      <c r="B10" s="775" t="s">
        <v>173</v>
      </c>
      <c r="C10" s="782" t="s">
        <v>174</v>
      </c>
      <c r="D10" s="783"/>
      <c r="E10" s="279" t="s">
        <v>514</v>
      </c>
      <c r="F10" s="750"/>
      <c r="G10" s="751"/>
      <c r="H10" s="751"/>
      <c r="I10" s="751"/>
      <c r="J10" s="751"/>
      <c r="K10" s="751"/>
      <c r="L10" s="752"/>
      <c r="M10" s="775" t="s">
        <v>577</v>
      </c>
      <c r="N10" s="782" t="s">
        <v>276</v>
      </c>
      <c r="O10" s="783"/>
      <c r="P10" s="279" t="s">
        <v>514</v>
      </c>
      <c r="Q10" s="750"/>
      <c r="R10" s="751"/>
      <c r="S10" s="751"/>
      <c r="T10" s="751"/>
      <c r="U10" s="751"/>
      <c r="V10" s="751"/>
      <c r="W10" s="752"/>
    </row>
    <row r="11" spans="2:23" s="31" customFormat="1" ht="25.5" customHeight="1" x14ac:dyDescent="0.15">
      <c r="B11" s="776"/>
      <c r="C11" s="782" t="s">
        <v>140</v>
      </c>
      <c r="D11" s="783"/>
      <c r="E11" s="213"/>
      <c r="F11" s="750"/>
      <c r="G11" s="751"/>
      <c r="H11" s="751"/>
      <c r="I11" s="751"/>
      <c r="J11" s="751"/>
      <c r="K11" s="751"/>
      <c r="L11" s="752"/>
      <c r="M11" s="776"/>
      <c r="N11" s="782" t="s">
        <v>578</v>
      </c>
      <c r="O11" s="783"/>
      <c r="P11" s="213"/>
      <c r="Q11" s="750"/>
      <c r="R11" s="751"/>
      <c r="S11" s="751"/>
      <c r="T11" s="751"/>
      <c r="U11" s="751"/>
      <c r="V11" s="751"/>
      <c r="W11" s="752"/>
    </row>
    <row r="12" spans="2:23" s="31" customFormat="1" ht="25.5" customHeight="1" x14ac:dyDescent="0.15">
      <c r="B12" s="777"/>
      <c r="C12" s="739" t="s">
        <v>141</v>
      </c>
      <c r="D12" s="739"/>
      <c r="E12" s="213" t="s">
        <v>531</v>
      </c>
      <c r="F12" s="753"/>
      <c r="G12" s="754"/>
      <c r="H12" s="754"/>
      <c r="I12" s="754"/>
      <c r="J12" s="754"/>
      <c r="K12" s="754"/>
      <c r="L12" s="755"/>
      <c r="M12" s="777"/>
      <c r="N12" s="739" t="s">
        <v>579</v>
      </c>
      <c r="O12" s="739"/>
      <c r="P12" s="213" t="s">
        <v>554</v>
      </c>
      <c r="Q12" s="753"/>
      <c r="R12" s="754"/>
      <c r="S12" s="754"/>
      <c r="T12" s="754"/>
      <c r="U12" s="754"/>
      <c r="V12" s="754"/>
      <c r="W12" s="755"/>
    </row>
    <row r="13" spans="2:23" s="31" customFormat="1" ht="25.5" customHeight="1" x14ac:dyDescent="0.15">
      <c r="B13" s="756" t="s">
        <v>175</v>
      </c>
      <c r="C13" s="756"/>
      <c r="D13" s="756"/>
      <c r="E13" s="772" t="s">
        <v>601</v>
      </c>
      <c r="F13" s="773"/>
      <c r="G13" s="774"/>
      <c r="H13" s="756" t="s">
        <v>580</v>
      </c>
      <c r="I13" s="756"/>
      <c r="J13" s="757" t="s">
        <v>639</v>
      </c>
      <c r="K13" s="757"/>
      <c r="L13" s="757"/>
      <c r="M13" s="756" t="s">
        <v>582</v>
      </c>
      <c r="N13" s="756"/>
      <c r="O13" s="756"/>
      <c r="P13" s="769" t="s">
        <v>604</v>
      </c>
      <c r="Q13" s="770"/>
      <c r="R13" s="771"/>
      <c r="S13" s="756" t="s">
        <v>580</v>
      </c>
      <c r="T13" s="756"/>
      <c r="U13" s="757" t="s">
        <v>640</v>
      </c>
      <c r="V13" s="757"/>
      <c r="W13" s="757"/>
    </row>
    <row r="14" spans="2:23" s="31" customFormat="1" ht="25.5" customHeight="1" x14ac:dyDescent="0.15">
      <c r="B14" s="758" t="s">
        <v>176</v>
      </c>
      <c r="C14" s="758"/>
      <c r="D14" s="758"/>
      <c r="E14" s="759" t="s">
        <v>540</v>
      </c>
      <c r="F14" s="759"/>
      <c r="G14" s="759"/>
      <c r="H14" s="760" t="s">
        <v>585</v>
      </c>
      <c r="I14" s="761"/>
      <c r="J14" s="762" t="s">
        <v>539</v>
      </c>
      <c r="K14" s="763"/>
      <c r="L14" s="764"/>
      <c r="M14" s="760" t="s">
        <v>586</v>
      </c>
      <c r="N14" s="761"/>
      <c r="O14" s="765"/>
      <c r="P14" s="778" t="s">
        <v>540</v>
      </c>
      <c r="Q14" s="779"/>
      <c r="R14" s="779"/>
      <c r="S14" s="767" t="s">
        <v>585</v>
      </c>
      <c r="T14" s="768"/>
      <c r="U14" s="762" t="s">
        <v>539</v>
      </c>
      <c r="V14" s="763"/>
      <c r="W14" s="764"/>
    </row>
    <row r="15" spans="2:23" s="31" customFormat="1" ht="39.75" customHeight="1" x14ac:dyDescent="0.15">
      <c r="B15" s="739" t="s">
        <v>177</v>
      </c>
      <c r="C15" s="739"/>
      <c r="D15" s="739"/>
      <c r="E15" s="740" t="s">
        <v>641</v>
      </c>
      <c r="F15" s="741"/>
      <c r="G15" s="741"/>
      <c r="H15" s="741"/>
      <c r="I15" s="741"/>
      <c r="J15" s="741"/>
      <c r="K15" s="741"/>
      <c r="L15" s="742"/>
      <c r="M15" s="739" t="s">
        <v>588</v>
      </c>
      <c r="N15" s="739"/>
      <c r="O15" s="739"/>
      <c r="P15" s="740" t="s">
        <v>642</v>
      </c>
      <c r="Q15" s="741"/>
      <c r="R15" s="741"/>
      <c r="S15" s="741"/>
      <c r="T15" s="741"/>
      <c r="U15" s="741"/>
      <c r="V15" s="741"/>
      <c r="W15" s="742"/>
    </row>
    <row r="16" spans="2:23" s="31" customFormat="1" ht="25.5" customHeight="1" x14ac:dyDescent="0.15">
      <c r="B16" s="746" t="s">
        <v>169</v>
      </c>
      <c r="C16" s="746" t="s">
        <v>170</v>
      </c>
      <c r="D16" s="746"/>
      <c r="E16" s="278" t="s">
        <v>487</v>
      </c>
      <c r="F16" s="747"/>
      <c r="G16" s="748"/>
      <c r="H16" s="748"/>
      <c r="I16" s="748"/>
      <c r="J16" s="748"/>
      <c r="K16" s="748"/>
      <c r="L16" s="749"/>
      <c r="M16" s="746" t="s">
        <v>572</v>
      </c>
      <c r="N16" s="746" t="s">
        <v>573</v>
      </c>
      <c r="O16" s="746"/>
      <c r="P16" s="278" t="s">
        <v>487</v>
      </c>
      <c r="Q16" s="747"/>
      <c r="R16" s="748"/>
      <c r="S16" s="748"/>
      <c r="T16" s="748"/>
      <c r="U16" s="748"/>
      <c r="V16" s="748"/>
      <c r="W16" s="749"/>
    </row>
    <row r="17" spans="2:24" s="31" customFormat="1" ht="25.5" customHeight="1" x14ac:dyDescent="0.15">
      <c r="B17" s="746"/>
      <c r="C17" s="746" t="s">
        <v>171</v>
      </c>
      <c r="D17" s="746"/>
      <c r="E17" s="279">
        <v>1</v>
      </c>
      <c r="F17" s="750"/>
      <c r="G17" s="751"/>
      <c r="H17" s="751"/>
      <c r="I17" s="751"/>
      <c r="J17" s="751"/>
      <c r="K17" s="751"/>
      <c r="L17" s="752"/>
      <c r="M17" s="746"/>
      <c r="N17" s="746" t="s">
        <v>574</v>
      </c>
      <c r="O17" s="746"/>
      <c r="P17" s="279">
        <v>2</v>
      </c>
      <c r="Q17" s="750"/>
      <c r="R17" s="751"/>
      <c r="S17" s="751"/>
      <c r="T17" s="751"/>
      <c r="U17" s="751"/>
      <c r="V17" s="751"/>
      <c r="W17" s="752"/>
    </row>
    <row r="18" spans="2:24" s="31" customFormat="1" ht="25.5" customHeight="1" x14ac:dyDescent="0.15">
      <c r="B18" s="746" t="s">
        <v>172</v>
      </c>
      <c r="C18" s="746" t="s">
        <v>128</v>
      </c>
      <c r="D18" s="746"/>
      <c r="E18" s="280" t="s">
        <v>528</v>
      </c>
      <c r="F18" s="750"/>
      <c r="G18" s="751"/>
      <c r="H18" s="751"/>
      <c r="I18" s="751"/>
      <c r="J18" s="751"/>
      <c r="K18" s="751"/>
      <c r="L18" s="752"/>
      <c r="M18" s="746" t="s">
        <v>575</v>
      </c>
      <c r="N18" s="746" t="s">
        <v>576</v>
      </c>
      <c r="O18" s="746"/>
      <c r="P18" s="280" t="s">
        <v>528</v>
      </c>
      <c r="Q18" s="750"/>
      <c r="R18" s="751"/>
      <c r="S18" s="751"/>
      <c r="T18" s="751"/>
      <c r="U18" s="751"/>
      <c r="V18" s="751"/>
      <c r="W18" s="752"/>
    </row>
    <row r="19" spans="2:24" s="31" customFormat="1" ht="25.5" customHeight="1" x14ac:dyDescent="0.15">
      <c r="B19" s="746"/>
      <c r="C19" s="746" t="s">
        <v>129</v>
      </c>
      <c r="D19" s="746"/>
      <c r="E19" s="278" t="s">
        <v>529</v>
      </c>
      <c r="F19" s="750"/>
      <c r="G19" s="751"/>
      <c r="H19" s="751"/>
      <c r="I19" s="751"/>
      <c r="J19" s="751"/>
      <c r="K19" s="751"/>
      <c r="L19" s="752"/>
      <c r="M19" s="746"/>
      <c r="N19" s="746" t="s">
        <v>275</v>
      </c>
      <c r="O19" s="746"/>
      <c r="P19" s="278" t="s">
        <v>548</v>
      </c>
      <c r="Q19" s="750"/>
      <c r="R19" s="751"/>
      <c r="S19" s="751"/>
      <c r="T19" s="751"/>
      <c r="U19" s="751"/>
      <c r="V19" s="751"/>
      <c r="W19" s="752"/>
    </row>
    <row r="20" spans="2:24" s="31" customFormat="1" ht="25.5" customHeight="1" x14ac:dyDescent="0.15">
      <c r="B20" s="739" t="s">
        <v>131</v>
      </c>
      <c r="C20" s="739"/>
      <c r="D20" s="739"/>
      <c r="E20" s="281" t="s">
        <v>328</v>
      </c>
      <c r="F20" s="750"/>
      <c r="G20" s="751"/>
      <c r="H20" s="751"/>
      <c r="I20" s="751"/>
      <c r="J20" s="751"/>
      <c r="K20" s="751"/>
      <c r="L20" s="752"/>
      <c r="M20" s="739" t="s">
        <v>277</v>
      </c>
      <c r="N20" s="739"/>
      <c r="O20" s="739"/>
      <c r="P20" s="281" t="s">
        <v>294</v>
      </c>
      <c r="Q20" s="750"/>
      <c r="R20" s="751"/>
      <c r="S20" s="751"/>
      <c r="T20" s="751"/>
      <c r="U20" s="751"/>
      <c r="V20" s="751"/>
      <c r="W20" s="752"/>
    </row>
    <row r="21" spans="2:24" s="31" customFormat="1" ht="25.5" customHeight="1" x14ac:dyDescent="0.15">
      <c r="B21" s="775" t="s">
        <v>173</v>
      </c>
      <c r="C21" s="739" t="s">
        <v>174</v>
      </c>
      <c r="D21" s="739"/>
      <c r="E21" s="279" t="s">
        <v>514</v>
      </c>
      <c r="F21" s="750"/>
      <c r="G21" s="751"/>
      <c r="H21" s="751"/>
      <c r="I21" s="751"/>
      <c r="J21" s="751"/>
      <c r="K21" s="751"/>
      <c r="L21" s="752"/>
      <c r="M21" s="775" t="s">
        <v>577</v>
      </c>
      <c r="N21" s="739" t="s">
        <v>276</v>
      </c>
      <c r="O21" s="739"/>
      <c r="P21" s="279" t="s">
        <v>514</v>
      </c>
      <c r="Q21" s="750"/>
      <c r="R21" s="751"/>
      <c r="S21" s="751"/>
      <c r="T21" s="751"/>
      <c r="U21" s="751"/>
      <c r="V21" s="751"/>
      <c r="W21" s="752"/>
    </row>
    <row r="22" spans="2:24" s="31" customFormat="1" ht="25.5" customHeight="1" x14ac:dyDescent="0.15">
      <c r="B22" s="776"/>
      <c r="C22" s="739" t="s">
        <v>140</v>
      </c>
      <c r="D22" s="739"/>
      <c r="E22" s="213"/>
      <c r="F22" s="750"/>
      <c r="G22" s="751"/>
      <c r="H22" s="751"/>
      <c r="I22" s="751"/>
      <c r="J22" s="751"/>
      <c r="K22" s="751"/>
      <c r="L22" s="752"/>
      <c r="M22" s="776"/>
      <c r="N22" s="739" t="s">
        <v>578</v>
      </c>
      <c r="O22" s="739"/>
      <c r="P22" s="213"/>
      <c r="Q22" s="750"/>
      <c r="R22" s="751"/>
      <c r="S22" s="751"/>
      <c r="T22" s="751"/>
      <c r="U22" s="751"/>
      <c r="V22" s="751"/>
      <c r="W22" s="752"/>
    </row>
    <row r="23" spans="2:24" s="31" customFormat="1" ht="25.5" customHeight="1" x14ac:dyDescent="0.15">
      <c r="B23" s="777"/>
      <c r="C23" s="739" t="s">
        <v>141</v>
      </c>
      <c r="D23" s="739"/>
      <c r="E23" s="213" t="s">
        <v>524</v>
      </c>
      <c r="F23" s="753"/>
      <c r="G23" s="754"/>
      <c r="H23" s="754"/>
      <c r="I23" s="754"/>
      <c r="J23" s="754"/>
      <c r="K23" s="754"/>
      <c r="L23" s="755"/>
      <c r="M23" s="777"/>
      <c r="N23" s="739" t="s">
        <v>579</v>
      </c>
      <c r="O23" s="739"/>
      <c r="P23" s="213" t="s">
        <v>524</v>
      </c>
      <c r="Q23" s="753"/>
      <c r="R23" s="754"/>
      <c r="S23" s="754"/>
      <c r="T23" s="754"/>
      <c r="U23" s="754"/>
      <c r="V23" s="754"/>
      <c r="W23" s="755"/>
    </row>
    <row r="24" spans="2:24" s="31" customFormat="1" ht="25.5" customHeight="1" x14ac:dyDescent="0.15">
      <c r="B24" s="756" t="s">
        <v>175</v>
      </c>
      <c r="C24" s="756"/>
      <c r="D24" s="756"/>
      <c r="E24" s="769" t="s">
        <v>523</v>
      </c>
      <c r="F24" s="770"/>
      <c r="G24" s="771"/>
      <c r="H24" s="756" t="s">
        <v>580</v>
      </c>
      <c r="I24" s="756"/>
      <c r="J24" s="772" t="s">
        <v>584</v>
      </c>
      <c r="K24" s="773"/>
      <c r="L24" s="774"/>
      <c r="M24" s="756" t="s">
        <v>582</v>
      </c>
      <c r="N24" s="756"/>
      <c r="O24" s="756"/>
      <c r="P24" s="769" t="s">
        <v>643</v>
      </c>
      <c r="Q24" s="770"/>
      <c r="R24" s="771"/>
      <c r="S24" s="756" t="s">
        <v>580</v>
      </c>
      <c r="T24" s="756"/>
      <c r="U24" s="757" t="s">
        <v>611</v>
      </c>
      <c r="V24" s="757"/>
      <c r="W24" s="757"/>
    </row>
    <row r="25" spans="2:24" s="31" customFormat="1" ht="25.5" customHeight="1" x14ac:dyDescent="0.15">
      <c r="B25" s="758" t="s">
        <v>176</v>
      </c>
      <c r="C25" s="758"/>
      <c r="D25" s="758"/>
      <c r="E25" s="759" t="s">
        <v>535</v>
      </c>
      <c r="F25" s="759"/>
      <c r="G25" s="759"/>
      <c r="H25" s="760" t="s">
        <v>585</v>
      </c>
      <c r="I25" s="761"/>
      <c r="J25" s="762" t="s">
        <v>590</v>
      </c>
      <c r="K25" s="763"/>
      <c r="L25" s="764"/>
      <c r="M25" s="760" t="s">
        <v>586</v>
      </c>
      <c r="N25" s="761"/>
      <c r="O25" s="765"/>
      <c r="P25" s="766" t="s">
        <v>523</v>
      </c>
      <c r="Q25" s="759"/>
      <c r="R25" s="759"/>
      <c r="S25" s="767" t="s">
        <v>585</v>
      </c>
      <c r="T25" s="768"/>
      <c r="U25" s="762" t="s">
        <v>523</v>
      </c>
      <c r="V25" s="763"/>
      <c r="W25" s="764"/>
    </row>
    <row r="26" spans="2:24" s="31" customFormat="1" ht="39.75" customHeight="1" x14ac:dyDescent="0.15">
      <c r="B26" s="739" t="s">
        <v>177</v>
      </c>
      <c r="C26" s="739"/>
      <c r="D26" s="739"/>
      <c r="E26" s="740" t="s">
        <v>608</v>
      </c>
      <c r="F26" s="741"/>
      <c r="G26" s="741"/>
      <c r="H26" s="741"/>
      <c r="I26" s="741"/>
      <c r="J26" s="741"/>
      <c r="K26" s="741"/>
      <c r="L26" s="742"/>
      <c r="M26" s="739" t="s">
        <v>588</v>
      </c>
      <c r="N26" s="739"/>
      <c r="O26" s="739"/>
      <c r="P26" s="740" t="s">
        <v>615</v>
      </c>
      <c r="Q26" s="741"/>
      <c r="R26" s="741"/>
      <c r="S26" s="741"/>
      <c r="T26" s="741"/>
      <c r="U26" s="741"/>
      <c r="V26" s="741"/>
      <c r="W26" s="742"/>
    </row>
    <row r="27" spans="2:24" s="31" customFormat="1" ht="15" customHeight="1" x14ac:dyDescent="0.15">
      <c r="B27" s="282"/>
      <c r="C27" s="743" t="s">
        <v>178</v>
      </c>
      <c r="D27" s="744"/>
      <c r="E27" s="744"/>
      <c r="F27" s="744"/>
      <c r="G27" s="744"/>
      <c r="H27" s="744"/>
      <c r="I27" s="744"/>
      <c r="J27" s="744"/>
      <c r="K27" s="744"/>
      <c r="L27" s="744"/>
      <c r="M27" s="283"/>
      <c r="N27" s="283" t="s">
        <v>179</v>
      </c>
      <c r="O27" s="283"/>
      <c r="P27" s="283"/>
      <c r="Q27" s="283"/>
      <c r="R27" s="283"/>
      <c r="S27" s="283"/>
      <c r="T27" s="283"/>
      <c r="U27" s="283"/>
      <c r="V27" s="283"/>
      <c r="W27" s="283"/>
    </row>
    <row r="28" spans="2:24" s="31" customFormat="1" ht="15" customHeight="1" x14ac:dyDescent="0.15">
      <c r="B28" s="282"/>
      <c r="C28" s="745"/>
      <c r="D28" s="745"/>
      <c r="E28" s="745"/>
      <c r="F28" s="745"/>
      <c r="G28" s="745"/>
      <c r="H28" s="745"/>
      <c r="I28" s="745"/>
      <c r="J28" s="745"/>
      <c r="K28" s="745"/>
      <c r="L28" s="745"/>
      <c r="M28" s="283"/>
      <c r="N28" s="283" t="s">
        <v>180</v>
      </c>
      <c r="O28" s="283"/>
      <c r="P28" s="283"/>
      <c r="Q28" s="283"/>
      <c r="R28" s="283"/>
      <c r="S28" s="283"/>
      <c r="T28" s="283"/>
      <c r="U28" s="283"/>
      <c r="V28" s="283"/>
      <c r="W28" s="283"/>
    </row>
    <row r="29" spans="2:24" ht="15" customHeight="1" x14ac:dyDescent="0.15">
      <c r="C29" s="118" t="s">
        <v>181</v>
      </c>
      <c r="D29" s="4"/>
      <c r="E29" s="4"/>
      <c r="F29" s="4"/>
      <c r="G29" s="4"/>
      <c r="H29" s="4"/>
      <c r="I29" s="4"/>
      <c r="J29" s="4"/>
      <c r="K29" s="4"/>
      <c r="L29" s="4"/>
      <c r="M29" s="4"/>
      <c r="N29" s="34" t="s">
        <v>182</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183</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allowBlank="1" showInputMessage="1" showErrorMessage="1" prompt="覆工スパン毎に連番を記入。_x000a_数値で入力する。" sqref="E6 E17 P17 P6" xr:uid="{738A8C2D-CA13-4743-B7E7-2A648A5596EA}"/>
    <dataValidation type="list" allowBlank="1" showInputMessage="1" showErrorMessage="1" sqref="E8 E19 P8 P19" xr:uid="{DADF1EAC-8D2B-4050-A524-B41600750003}">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E17F2E80-5B7A-43DB-AE4B-41DA7626098B}">
          <x14:formula1>
            <xm:f>'(参考)リスト'!$F$16:$F$21</xm:f>
          </x14:formula1>
          <xm:sqref>E11:E12 E22:E23 P11:P12 P22:P23</xm:sqref>
        </x14:dataValidation>
        <x14:dataValidation type="list" allowBlank="1" showInputMessage="1" showErrorMessage="1" xr:uid="{9F268F6C-613B-4987-91D3-E99F9AFFFF8F}">
          <x14:formula1>
            <xm:f>'(参考)リスト'!$D$16:$D$18</xm:f>
          </x14:formula1>
          <xm:sqref>E10 E21 P10 P21</xm:sqref>
        </x14:dataValidation>
        <x14:dataValidation type="list" allowBlank="1" showInputMessage="1" showErrorMessage="1" xr:uid="{7F4D4D97-EDF4-41C4-8771-EE67401F6C7C}">
          <x14:formula1>
            <xm:f>'(参考)リスト'!$E$16:$E$27</xm:f>
          </x14:formula1>
          <xm:sqref>E9 E20 P9 P20</xm:sqref>
        </x14:dataValidation>
        <x14:dataValidation type="list" allowBlank="1" showInputMessage="1" showErrorMessage="1" xr:uid="{E8005D11-1E97-4CE8-A036-00E6BA0B3441}">
          <x14:formula1>
            <xm:f>'(参考)リスト'!$B$16:$B$21</xm:f>
          </x14:formula1>
          <xm:sqref>E7 E18 P7 P18</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E5850D-AA25-4E9B-BDD2-9BF52C81D8FF}">
  <dimension ref="B1:X31"/>
  <sheetViews>
    <sheetView showGridLines="0" showZeros="0" view="pageBreakPreview" zoomScale="112" zoomScaleNormal="70" zoomScaleSheetLayoutView="112" workbookViewId="0">
      <selection activeCell="Q16" sqref="Q16:W23"/>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6" t="s">
        <v>570</v>
      </c>
      <c r="C2" s="277"/>
      <c r="D2" s="277"/>
      <c r="E2" s="277"/>
      <c r="F2" s="277"/>
      <c r="G2" s="277"/>
      <c r="H2" s="277"/>
      <c r="I2" s="277"/>
      <c r="J2" s="277"/>
      <c r="K2" s="277"/>
      <c r="L2" s="277"/>
      <c r="M2" s="277"/>
      <c r="N2" s="277"/>
      <c r="O2" s="277"/>
      <c r="P2" s="277"/>
      <c r="Q2" s="277"/>
      <c r="R2" s="463" t="s">
        <v>381</v>
      </c>
      <c r="S2" s="463"/>
      <c r="T2" s="634" t="s">
        <v>382</v>
      </c>
      <c r="U2" s="634"/>
      <c r="V2" s="634"/>
      <c r="W2" s="634"/>
    </row>
    <row r="3" spans="2:23" ht="25.35" customHeight="1" x14ac:dyDescent="0.15">
      <c r="B3" s="796" t="s">
        <v>383</v>
      </c>
      <c r="C3" s="797"/>
      <c r="D3" s="797"/>
      <c r="E3" s="798" t="s">
        <v>384</v>
      </c>
      <c r="F3" s="799"/>
      <c r="G3" s="800"/>
      <c r="H3" s="790" t="s">
        <v>571</v>
      </c>
      <c r="I3" s="791"/>
      <c r="J3" s="801" t="s">
        <v>501</v>
      </c>
      <c r="K3" s="793"/>
      <c r="L3" s="794"/>
      <c r="M3" s="803" t="s">
        <v>502</v>
      </c>
      <c r="N3" s="811"/>
      <c r="O3" s="804"/>
      <c r="P3" s="802" t="s">
        <v>503</v>
      </c>
      <c r="Q3" s="802"/>
      <c r="R3" s="802"/>
      <c r="S3" s="803" t="s">
        <v>500</v>
      </c>
      <c r="T3" s="804"/>
      <c r="U3" s="807">
        <v>45911</v>
      </c>
      <c r="V3" s="808"/>
      <c r="W3" s="809"/>
    </row>
    <row r="4" spans="2:23" ht="25.35" customHeight="1" x14ac:dyDescent="0.15">
      <c r="B4" s="785" t="s">
        <v>389</v>
      </c>
      <c r="C4" s="786"/>
      <c r="D4" s="786"/>
      <c r="E4" s="787" t="s">
        <v>390</v>
      </c>
      <c r="F4" s="788"/>
      <c r="G4" s="789"/>
      <c r="H4" s="790" t="s">
        <v>386</v>
      </c>
      <c r="I4" s="791"/>
      <c r="J4" s="792" t="s">
        <v>387</v>
      </c>
      <c r="K4" s="793"/>
      <c r="L4" s="794"/>
      <c r="M4" s="812"/>
      <c r="N4" s="813"/>
      <c r="O4" s="814"/>
      <c r="P4" s="795" t="s">
        <v>504</v>
      </c>
      <c r="Q4" s="795"/>
      <c r="R4" s="795"/>
      <c r="S4" s="805"/>
      <c r="T4" s="806"/>
      <c r="U4" s="805"/>
      <c r="V4" s="810"/>
      <c r="W4" s="806"/>
    </row>
    <row r="5" spans="2:23" s="31" customFormat="1" ht="25.5" customHeight="1" x14ac:dyDescent="0.15">
      <c r="B5" s="775" t="s">
        <v>169</v>
      </c>
      <c r="C5" s="780" t="s">
        <v>170</v>
      </c>
      <c r="D5" s="781"/>
      <c r="E5" s="278" t="s">
        <v>487</v>
      </c>
      <c r="F5" s="747"/>
      <c r="G5" s="748"/>
      <c r="H5" s="748"/>
      <c r="I5" s="748"/>
      <c r="J5" s="748"/>
      <c r="K5" s="748"/>
      <c r="L5" s="749"/>
      <c r="M5" s="775" t="s">
        <v>572</v>
      </c>
      <c r="N5" s="780" t="s">
        <v>573</v>
      </c>
      <c r="O5" s="781"/>
      <c r="P5" s="278" t="s">
        <v>488</v>
      </c>
      <c r="Q5" s="747"/>
      <c r="R5" s="748"/>
      <c r="S5" s="748"/>
      <c r="T5" s="748"/>
      <c r="U5" s="748"/>
      <c r="V5" s="748"/>
      <c r="W5" s="749"/>
    </row>
    <row r="6" spans="2:23" s="31" customFormat="1" ht="25.5" customHeight="1" x14ac:dyDescent="0.15">
      <c r="B6" s="777"/>
      <c r="C6" s="780" t="s">
        <v>171</v>
      </c>
      <c r="D6" s="781"/>
      <c r="E6" s="279">
        <v>3</v>
      </c>
      <c r="F6" s="750"/>
      <c r="G6" s="751"/>
      <c r="H6" s="751"/>
      <c r="I6" s="751"/>
      <c r="J6" s="751"/>
      <c r="K6" s="751"/>
      <c r="L6" s="752"/>
      <c r="M6" s="777"/>
      <c r="N6" s="780" t="s">
        <v>574</v>
      </c>
      <c r="O6" s="781"/>
      <c r="P6" s="279">
        <v>1</v>
      </c>
      <c r="Q6" s="750"/>
      <c r="R6" s="751"/>
      <c r="S6" s="751"/>
      <c r="T6" s="751"/>
      <c r="U6" s="751"/>
      <c r="V6" s="751"/>
      <c r="W6" s="752"/>
    </row>
    <row r="7" spans="2:23" s="31" customFormat="1" ht="25.5" customHeight="1" x14ac:dyDescent="0.15">
      <c r="B7" s="775" t="s">
        <v>172</v>
      </c>
      <c r="C7" s="780" t="s">
        <v>128</v>
      </c>
      <c r="D7" s="781"/>
      <c r="E7" s="280" t="s">
        <v>541</v>
      </c>
      <c r="F7" s="750"/>
      <c r="G7" s="751"/>
      <c r="H7" s="751"/>
      <c r="I7" s="751"/>
      <c r="J7" s="751"/>
      <c r="K7" s="751"/>
      <c r="L7" s="752"/>
      <c r="M7" s="775" t="s">
        <v>575</v>
      </c>
      <c r="N7" s="780" t="s">
        <v>576</v>
      </c>
      <c r="O7" s="781"/>
      <c r="P7" s="280" t="s">
        <v>528</v>
      </c>
      <c r="Q7" s="750"/>
      <c r="R7" s="751"/>
      <c r="S7" s="751"/>
      <c r="T7" s="751"/>
      <c r="U7" s="751"/>
      <c r="V7" s="751"/>
      <c r="W7" s="752"/>
    </row>
    <row r="8" spans="2:23" s="31" customFormat="1" ht="25.5" customHeight="1" x14ac:dyDescent="0.15">
      <c r="B8" s="776"/>
      <c r="C8" s="780" t="s">
        <v>129</v>
      </c>
      <c r="D8" s="781"/>
      <c r="E8" s="278" t="s">
        <v>542</v>
      </c>
      <c r="F8" s="750"/>
      <c r="G8" s="751"/>
      <c r="H8" s="751"/>
      <c r="I8" s="751"/>
      <c r="J8" s="751"/>
      <c r="K8" s="751"/>
      <c r="L8" s="752"/>
      <c r="M8" s="776"/>
      <c r="N8" s="780" t="s">
        <v>275</v>
      </c>
      <c r="O8" s="781"/>
      <c r="P8" s="278" t="s">
        <v>537</v>
      </c>
      <c r="Q8" s="750"/>
      <c r="R8" s="751"/>
      <c r="S8" s="751"/>
      <c r="T8" s="751"/>
      <c r="U8" s="751"/>
      <c r="V8" s="751"/>
      <c r="W8" s="752"/>
    </row>
    <row r="9" spans="2:23" s="31" customFormat="1" ht="25.5" customHeight="1" x14ac:dyDescent="0.15">
      <c r="B9" s="782" t="s">
        <v>131</v>
      </c>
      <c r="C9" s="784"/>
      <c r="D9" s="783"/>
      <c r="E9" s="281" t="s">
        <v>328</v>
      </c>
      <c r="F9" s="750"/>
      <c r="G9" s="751"/>
      <c r="H9" s="751"/>
      <c r="I9" s="751"/>
      <c r="J9" s="751"/>
      <c r="K9" s="751"/>
      <c r="L9" s="752"/>
      <c r="M9" s="782" t="s">
        <v>277</v>
      </c>
      <c r="N9" s="784"/>
      <c r="O9" s="783"/>
      <c r="P9" s="281" t="s">
        <v>294</v>
      </c>
      <c r="Q9" s="750"/>
      <c r="R9" s="751"/>
      <c r="S9" s="751"/>
      <c r="T9" s="751"/>
      <c r="U9" s="751"/>
      <c r="V9" s="751"/>
      <c r="W9" s="752"/>
    </row>
    <row r="10" spans="2:23" s="31" customFormat="1" ht="25.5" customHeight="1" x14ac:dyDescent="0.15">
      <c r="B10" s="775" t="s">
        <v>173</v>
      </c>
      <c r="C10" s="782" t="s">
        <v>174</v>
      </c>
      <c r="D10" s="783"/>
      <c r="E10" s="279"/>
      <c r="F10" s="750"/>
      <c r="G10" s="751"/>
      <c r="H10" s="751"/>
      <c r="I10" s="751"/>
      <c r="J10" s="751"/>
      <c r="K10" s="751"/>
      <c r="L10" s="752"/>
      <c r="M10" s="775" t="s">
        <v>577</v>
      </c>
      <c r="N10" s="782" t="s">
        <v>276</v>
      </c>
      <c r="O10" s="783"/>
      <c r="P10" s="279" t="s">
        <v>514</v>
      </c>
      <c r="Q10" s="750"/>
      <c r="R10" s="751"/>
      <c r="S10" s="751"/>
      <c r="T10" s="751"/>
      <c r="U10" s="751"/>
      <c r="V10" s="751"/>
      <c r="W10" s="752"/>
    </row>
    <row r="11" spans="2:23" s="31" customFormat="1" ht="25.5" customHeight="1" x14ac:dyDescent="0.15">
      <c r="B11" s="776"/>
      <c r="C11" s="782" t="s">
        <v>140</v>
      </c>
      <c r="D11" s="783"/>
      <c r="E11" s="213"/>
      <c r="F11" s="750"/>
      <c r="G11" s="751"/>
      <c r="H11" s="751"/>
      <c r="I11" s="751"/>
      <c r="J11" s="751"/>
      <c r="K11" s="751"/>
      <c r="L11" s="752"/>
      <c r="M11" s="776"/>
      <c r="N11" s="782" t="s">
        <v>578</v>
      </c>
      <c r="O11" s="783"/>
      <c r="P11" s="213"/>
      <c r="Q11" s="750"/>
      <c r="R11" s="751"/>
      <c r="S11" s="751"/>
      <c r="T11" s="751"/>
      <c r="U11" s="751"/>
      <c r="V11" s="751"/>
      <c r="W11" s="752"/>
    </row>
    <row r="12" spans="2:23" s="31" customFormat="1" ht="25.5" customHeight="1" x14ac:dyDescent="0.15">
      <c r="B12" s="777"/>
      <c r="C12" s="739" t="s">
        <v>141</v>
      </c>
      <c r="D12" s="739"/>
      <c r="E12" s="213"/>
      <c r="F12" s="753"/>
      <c r="G12" s="754"/>
      <c r="H12" s="754"/>
      <c r="I12" s="754"/>
      <c r="J12" s="754"/>
      <c r="K12" s="754"/>
      <c r="L12" s="755"/>
      <c r="M12" s="777"/>
      <c r="N12" s="739" t="s">
        <v>579</v>
      </c>
      <c r="O12" s="739"/>
      <c r="P12" s="213" t="s">
        <v>554</v>
      </c>
      <c r="Q12" s="753"/>
      <c r="R12" s="754"/>
      <c r="S12" s="754"/>
      <c r="T12" s="754"/>
      <c r="U12" s="754"/>
      <c r="V12" s="754"/>
      <c r="W12" s="755"/>
    </row>
    <row r="13" spans="2:23" s="31" customFormat="1" ht="25.5" customHeight="1" x14ac:dyDescent="0.15">
      <c r="B13" s="756" t="s">
        <v>175</v>
      </c>
      <c r="C13" s="756"/>
      <c r="D13" s="756"/>
      <c r="E13" s="772" t="s">
        <v>601</v>
      </c>
      <c r="F13" s="773"/>
      <c r="G13" s="774"/>
      <c r="H13" s="756" t="s">
        <v>580</v>
      </c>
      <c r="I13" s="756"/>
      <c r="J13" s="757" t="s">
        <v>644</v>
      </c>
      <c r="K13" s="757"/>
      <c r="L13" s="757"/>
      <c r="M13" s="756" t="s">
        <v>582</v>
      </c>
      <c r="N13" s="756"/>
      <c r="O13" s="756"/>
      <c r="P13" s="769" t="s">
        <v>595</v>
      </c>
      <c r="Q13" s="770"/>
      <c r="R13" s="771"/>
      <c r="S13" s="756" t="s">
        <v>580</v>
      </c>
      <c r="T13" s="756"/>
      <c r="U13" s="757" t="s">
        <v>584</v>
      </c>
      <c r="V13" s="757"/>
      <c r="W13" s="757"/>
    </row>
    <row r="14" spans="2:23" s="31" customFormat="1" ht="25.5" customHeight="1" x14ac:dyDescent="0.15">
      <c r="B14" s="758" t="s">
        <v>176</v>
      </c>
      <c r="C14" s="758"/>
      <c r="D14" s="758"/>
      <c r="E14" s="759" t="s">
        <v>523</v>
      </c>
      <c r="F14" s="759"/>
      <c r="G14" s="759"/>
      <c r="H14" s="760" t="s">
        <v>585</v>
      </c>
      <c r="I14" s="761"/>
      <c r="J14" s="762" t="s">
        <v>523</v>
      </c>
      <c r="K14" s="763"/>
      <c r="L14" s="764"/>
      <c r="M14" s="760" t="s">
        <v>586</v>
      </c>
      <c r="N14" s="761"/>
      <c r="O14" s="765"/>
      <c r="P14" s="778" t="s">
        <v>523</v>
      </c>
      <c r="Q14" s="779"/>
      <c r="R14" s="779"/>
      <c r="S14" s="767" t="s">
        <v>585</v>
      </c>
      <c r="T14" s="768"/>
      <c r="U14" s="762" t="s">
        <v>523</v>
      </c>
      <c r="V14" s="763"/>
      <c r="W14" s="764"/>
    </row>
    <row r="15" spans="2:23" s="31" customFormat="1" ht="39.75" customHeight="1" x14ac:dyDescent="0.15">
      <c r="B15" s="739" t="s">
        <v>177</v>
      </c>
      <c r="C15" s="739"/>
      <c r="D15" s="739"/>
      <c r="E15" s="740" t="s">
        <v>598</v>
      </c>
      <c r="F15" s="741"/>
      <c r="G15" s="741"/>
      <c r="H15" s="741"/>
      <c r="I15" s="741"/>
      <c r="J15" s="741"/>
      <c r="K15" s="741"/>
      <c r="L15" s="742"/>
      <c r="M15" s="739" t="s">
        <v>588</v>
      </c>
      <c r="N15" s="739"/>
      <c r="O15" s="739"/>
      <c r="P15" s="740" t="s">
        <v>645</v>
      </c>
      <c r="Q15" s="741"/>
      <c r="R15" s="741"/>
      <c r="S15" s="741"/>
      <c r="T15" s="741"/>
      <c r="U15" s="741"/>
      <c r="V15" s="741"/>
      <c r="W15" s="742"/>
    </row>
    <row r="16" spans="2:23" s="31" customFormat="1" ht="25.5" customHeight="1" x14ac:dyDescent="0.15">
      <c r="B16" s="746" t="s">
        <v>169</v>
      </c>
      <c r="C16" s="746" t="s">
        <v>170</v>
      </c>
      <c r="D16" s="746"/>
      <c r="E16" s="278" t="s">
        <v>488</v>
      </c>
      <c r="F16" s="747"/>
      <c r="G16" s="748"/>
      <c r="H16" s="748"/>
      <c r="I16" s="748"/>
      <c r="J16" s="748"/>
      <c r="K16" s="748"/>
      <c r="L16" s="749"/>
      <c r="M16" s="746" t="s">
        <v>572</v>
      </c>
      <c r="N16" s="746" t="s">
        <v>573</v>
      </c>
      <c r="O16" s="746"/>
      <c r="P16" s="278" t="s">
        <v>488</v>
      </c>
      <c r="Q16" s="747"/>
      <c r="R16" s="748"/>
      <c r="S16" s="748"/>
      <c r="T16" s="748"/>
      <c r="U16" s="748"/>
      <c r="V16" s="748"/>
      <c r="W16" s="749"/>
    </row>
    <row r="17" spans="2:24" s="31" customFormat="1" ht="25.5" customHeight="1" x14ac:dyDescent="0.15">
      <c r="B17" s="746"/>
      <c r="C17" s="746" t="s">
        <v>171</v>
      </c>
      <c r="D17" s="746"/>
      <c r="E17" s="279">
        <v>2</v>
      </c>
      <c r="F17" s="750"/>
      <c r="G17" s="751"/>
      <c r="H17" s="751"/>
      <c r="I17" s="751"/>
      <c r="J17" s="751"/>
      <c r="K17" s="751"/>
      <c r="L17" s="752"/>
      <c r="M17" s="746"/>
      <c r="N17" s="746" t="s">
        <v>574</v>
      </c>
      <c r="O17" s="746"/>
      <c r="P17" s="279">
        <v>3</v>
      </c>
      <c r="Q17" s="750"/>
      <c r="R17" s="751"/>
      <c r="S17" s="751"/>
      <c r="T17" s="751"/>
      <c r="U17" s="751"/>
      <c r="V17" s="751"/>
      <c r="W17" s="752"/>
    </row>
    <row r="18" spans="2:24" s="31" customFormat="1" ht="25.5" customHeight="1" x14ac:dyDescent="0.15">
      <c r="B18" s="746" t="s">
        <v>172</v>
      </c>
      <c r="C18" s="746" t="s">
        <v>128</v>
      </c>
      <c r="D18" s="746"/>
      <c r="E18" s="280" t="s">
        <v>528</v>
      </c>
      <c r="F18" s="750"/>
      <c r="G18" s="751"/>
      <c r="H18" s="751"/>
      <c r="I18" s="751"/>
      <c r="J18" s="751"/>
      <c r="K18" s="751"/>
      <c r="L18" s="752"/>
      <c r="M18" s="746" t="s">
        <v>575</v>
      </c>
      <c r="N18" s="746" t="s">
        <v>576</v>
      </c>
      <c r="O18" s="746"/>
      <c r="P18" s="280" t="s">
        <v>528</v>
      </c>
      <c r="Q18" s="750"/>
      <c r="R18" s="751"/>
      <c r="S18" s="751"/>
      <c r="T18" s="751"/>
      <c r="U18" s="751"/>
      <c r="V18" s="751"/>
      <c r="W18" s="752"/>
    </row>
    <row r="19" spans="2:24" s="31" customFormat="1" ht="25.5" customHeight="1" x14ac:dyDescent="0.15">
      <c r="B19" s="746"/>
      <c r="C19" s="746" t="s">
        <v>129</v>
      </c>
      <c r="D19" s="746"/>
      <c r="E19" s="278" t="s">
        <v>529</v>
      </c>
      <c r="F19" s="750"/>
      <c r="G19" s="751"/>
      <c r="H19" s="751"/>
      <c r="I19" s="751"/>
      <c r="J19" s="751"/>
      <c r="K19" s="751"/>
      <c r="L19" s="752"/>
      <c r="M19" s="746"/>
      <c r="N19" s="746" t="s">
        <v>275</v>
      </c>
      <c r="O19" s="746"/>
      <c r="P19" s="278" t="s">
        <v>537</v>
      </c>
      <c r="Q19" s="750"/>
      <c r="R19" s="751"/>
      <c r="S19" s="751"/>
      <c r="T19" s="751"/>
      <c r="U19" s="751"/>
      <c r="V19" s="751"/>
      <c r="W19" s="752"/>
    </row>
    <row r="20" spans="2:24" s="31" customFormat="1" ht="25.5" customHeight="1" x14ac:dyDescent="0.15">
      <c r="B20" s="739" t="s">
        <v>131</v>
      </c>
      <c r="C20" s="739"/>
      <c r="D20" s="739"/>
      <c r="E20" s="281" t="s">
        <v>328</v>
      </c>
      <c r="F20" s="750"/>
      <c r="G20" s="751"/>
      <c r="H20" s="751"/>
      <c r="I20" s="751"/>
      <c r="J20" s="751"/>
      <c r="K20" s="751"/>
      <c r="L20" s="752"/>
      <c r="M20" s="739" t="s">
        <v>277</v>
      </c>
      <c r="N20" s="739"/>
      <c r="O20" s="739"/>
      <c r="P20" s="281" t="s">
        <v>294</v>
      </c>
      <c r="Q20" s="750"/>
      <c r="R20" s="751"/>
      <c r="S20" s="751"/>
      <c r="T20" s="751"/>
      <c r="U20" s="751"/>
      <c r="V20" s="751"/>
      <c r="W20" s="752"/>
    </row>
    <row r="21" spans="2:24" s="31" customFormat="1" ht="25.5" customHeight="1" x14ac:dyDescent="0.15">
      <c r="B21" s="775" t="s">
        <v>173</v>
      </c>
      <c r="C21" s="739" t="s">
        <v>174</v>
      </c>
      <c r="D21" s="739"/>
      <c r="E21" s="279" t="s">
        <v>514</v>
      </c>
      <c r="F21" s="750"/>
      <c r="G21" s="751"/>
      <c r="H21" s="751"/>
      <c r="I21" s="751"/>
      <c r="J21" s="751"/>
      <c r="K21" s="751"/>
      <c r="L21" s="752"/>
      <c r="M21" s="775" t="s">
        <v>577</v>
      </c>
      <c r="N21" s="739" t="s">
        <v>276</v>
      </c>
      <c r="O21" s="739"/>
      <c r="P21" s="279" t="s">
        <v>514</v>
      </c>
      <c r="Q21" s="750"/>
      <c r="R21" s="751"/>
      <c r="S21" s="751"/>
      <c r="T21" s="751"/>
      <c r="U21" s="751"/>
      <c r="V21" s="751"/>
      <c r="W21" s="752"/>
    </row>
    <row r="22" spans="2:24" s="31" customFormat="1" ht="25.5" customHeight="1" x14ac:dyDescent="0.15">
      <c r="B22" s="776"/>
      <c r="C22" s="739" t="s">
        <v>140</v>
      </c>
      <c r="D22" s="739"/>
      <c r="E22" s="213"/>
      <c r="F22" s="750"/>
      <c r="G22" s="751"/>
      <c r="H22" s="751"/>
      <c r="I22" s="751"/>
      <c r="J22" s="751"/>
      <c r="K22" s="751"/>
      <c r="L22" s="752"/>
      <c r="M22" s="776"/>
      <c r="N22" s="739" t="s">
        <v>578</v>
      </c>
      <c r="O22" s="739"/>
      <c r="P22" s="213"/>
      <c r="Q22" s="750"/>
      <c r="R22" s="751"/>
      <c r="S22" s="751"/>
      <c r="T22" s="751"/>
      <c r="U22" s="751"/>
      <c r="V22" s="751"/>
      <c r="W22" s="752"/>
    </row>
    <row r="23" spans="2:24" s="31" customFormat="1" ht="25.5" customHeight="1" x14ac:dyDescent="0.15">
      <c r="B23" s="777"/>
      <c r="C23" s="739" t="s">
        <v>141</v>
      </c>
      <c r="D23" s="739"/>
      <c r="E23" s="213" t="s">
        <v>524</v>
      </c>
      <c r="F23" s="753"/>
      <c r="G23" s="754"/>
      <c r="H23" s="754"/>
      <c r="I23" s="754"/>
      <c r="J23" s="754"/>
      <c r="K23" s="754"/>
      <c r="L23" s="755"/>
      <c r="M23" s="777"/>
      <c r="N23" s="739" t="s">
        <v>579</v>
      </c>
      <c r="O23" s="739"/>
      <c r="P23" s="213" t="s">
        <v>554</v>
      </c>
      <c r="Q23" s="753"/>
      <c r="R23" s="754"/>
      <c r="S23" s="754"/>
      <c r="T23" s="754"/>
      <c r="U23" s="754"/>
      <c r="V23" s="754"/>
      <c r="W23" s="755"/>
    </row>
    <row r="24" spans="2:24" s="31" customFormat="1" ht="25.5" customHeight="1" x14ac:dyDescent="0.15">
      <c r="B24" s="756" t="s">
        <v>175</v>
      </c>
      <c r="C24" s="756"/>
      <c r="D24" s="756"/>
      <c r="E24" s="769" t="s">
        <v>523</v>
      </c>
      <c r="F24" s="770"/>
      <c r="G24" s="771"/>
      <c r="H24" s="756" t="s">
        <v>580</v>
      </c>
      <c r="I24" s="756"/>
      <c r="J24" s="772" t="s">
        <v>584</v>
      </c>
      <c r="K24" s="773"/>
      <c r="L24" s="774"/>
      <c r="M24" s="756" t="s">
        <v>582</v>
      </c>
      <c r="N24" s="756"/>
      <c r="O24" s="756"/>
      <c r="P24" s="769" t="s">
        <v>604</v>
      </c>
      <c r="Q24" s="770"/>
      <c r="R24" s="771"/>
      <c r="S24" s="756" t="s">
        <v>580</v>
      </c>
      <c r="T24" s="756"/>
      <c r="U24" s="757" t="s">
        <v>600</v>
      </c>
      <c r="V24" s="757"/>
      <c r="W24" s="757"/>
    </row>
    <row r="25" spans="2:24" s="31" customFormat="1" ht="25.5" customHeight="1" x14ac:dyDescent="0.15">
      <c r="B25" s="758" t="s">
        <v>176</v>
      </c>
      <c r="C25" s="758"/>
      <c r="D25" s="758"/>
      <c r="E25" s="759" t="s">
        <v>535</v>
      </c>
      <c r="F25" s="759"/>
      <c r="G25" s="759"/>
      <c r="H25" s="760" t="s">
        <v>585</v>
      </c>
      <c r="I25" s="761"/>
      <c r="J25" s="762" t="s">
        <v>590</v>
      </c>
      <c r="K25" s="763"/>
      <c r="L25" s="764"/>
      <c r="M25" s="760" t="s">
        <v>586</v>
      </c>
      <c r="N25" s="761"/>
      <c r="O25" s="765"/>
      <c r="P25" s="766" t="s">
        <v>523</v>
      </c>
      <c r="Q25" s="759"/>
      <c r="R25" s="759"/>
      <c r="S25" s="767" t="s">
        <v>585</v>
      </c>
      <c r="T25" s="768"/>
      <c r="U25" s="762" t="s">
        <v>523</v>
      </c>
      <c r="V25" s="763"/>
      <c r="W25" s="764"/>
    </row>
    <row r="26" spans="2:24" s="31" customFormat="1" ht="39.75" customHeight="1" x14ac:dyDescent="0.15">
      <c r="B26" s="739" t="s">
        <v>177</v>
      </c>
      <c r="C26" s="739"/>
      <c r="D26" s="739"/>
      <c r="E26" s="740" t="s">
        <v>608</v>
      </c>
      <c r="F26" s="741"/>
      <c r="G26" s="741"/>
      <c r="H26" s="741"/>
      <c r="I26" s="741"/>
      <c r="J26" s="741"/>
      <c r="K26" s="741"/>
      <c r="L26" s="742"/>
      <c r="M26" s="739" t="s">
        <v>588</v>
      </c>
      <c r="N26" s="739"/>
      <c r="O26" s="739"/>
      <c r="P26" s="740" t="s">
        <v>646</v>
      </c>
      <c r="Q26" s="741"/>
      <c r="R26" s="741"/>
      <c r="S26" s="741"/>
      <c r="T26" s="741"/>
      <c r="U26" s="741"/>
      <c r="V26" s="741"/>
      <c r="W26" s="742"/>
    </row>
    <row r="27" spans="2:24" s="31" customFormat="1" ht="15" customHeight="1" x14ac:dyDescent="0.15">
      <c r="B27" s="282"/>
      <c r="C27" s="743" t="s">
        <v>178</v>
      </c>
      <c r="D27" s="744"/>
      <c r="E27" s="744"/>
      <c r="F27" s="744"/>
      <c r="G27" s="744"/>
      <c r="H27" s="744"/>
      <c r="I27" s="744"/>
      <c r="J27" s="744"/>
      <c r="K27" s="744"/>
      <c r="L27" s="744"/>
      <c r="M27" s="283"/>
      <c r="N27" s="283" t="s">
        <v>179</v>
      </c>
      <c r="O27" s="283"/>
      <c r="P27" s="283"/>
      <c r="Q27" s="283"/>
      <c r="R27" s="283"/>
      <c r="S27" s="283"/>
      <c r="T27" s="283"/>
      <c r="U27" s="283"/>
      <c r="V27" s="283"/>
      <c r="W27" s="283"/>
    </row>
    <row r="28" spans="2:24" s="31" customFormat="1" ht="15" customHeight="1" x14ac:dyDescent="0.15">
      <c r="B28" s="282"/>
      <c r="C28" s="745"/>
      <c r="D28" s="745"/>
      <c r="E28" s="745"/>
      <c r="F28" s="745"/>
      <c r="G28" s="745"/>
      <c r="H28" s="745"/>
      <c r="I28" s="745"/>
      <c r="J28" s="745"/>
      <c r="K28" s="745"/>
      <c r="L28" s="745"/>
      <c r="M28" s="283"/>
      <c r="N28" s="283" t="s">
        <v>180</v>
      </c>
      <c r="O28" s="283"/>
      <c r="P28" s="283"/>
      <c r="Q28" s="283"/>
      <c r="R28" s="283"/>
      <c r="S28" s="283"/>
      <c r="T28" s="283"/>
      <c r="U28" s="283"/>
      <c r="V28" s="283"/>
      <c r="W28" s="283"/>
    </row>
    <row r="29" spans="2:24" ht="15" customHeight="1" x14ac:dyDescent="0.15">
      <c r="C29" s="118" t="s">
        <v>181</v>
      </c>
      <c r="D29" s="4"/>
      <c r="E29" s="4"/>
      <c r="F29" s="4"/>
      <c r="G29" s="4"/>
      <c r="H29" s="4"/>
      <c r="I29" s="4"/>
      <c r="J29" s="4"/>
      <c r="K29" s="4"/>
      <c r="L29" s="4"/>
      <c r="M29" s="4"/>
      <c r="N29" s="34" t="s">
        <v>182</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183</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type="list" allowBlank="1" showInputMessage="1" showErrorMessage="1" sqref="E8 E19 P8 P19" xr:uid="{5FA37C50-34B8-4D41-B042-59229CA3951D}">
      <formula1>INDIRECT(E7)</formula1>
    </dataValidation>
    <dataValidation allowBlank="1" showInputMessage="1" showErrorMessage="1" prompt="覆工スパン毎に連番を記入。_x000a_数値で入力する。" sqref="E6 E17 P17 P6" xr:uid="{E98CF32F-DA35-420F-92D4-835735E545AB}"/>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49D07DD-2AAA-4C33-B0FF-A4D6133177AF}">
          <x14:formula1>
            <xm:f>'(参考)リスト'!$B$16:$B$21</xm:f>
          </x14:formula1>
          <xm:sqref>E7 E18 P7 P18</xm:sqref>
        </x14:dataValidation>
        <x14:dataValidation type="list" allowBlank="1" showInputMessage="1" showErrorMessage="1" xr:uid="{5F2A19AD-4660-46A5-83ED-3F9340F8C9AF}">
          <x14:formula1>
            <xm:f>'(参考)リスト'!$E$16:$E$27</xm:f>
          </x14:formula1>
          <xm:sqref>E9 E20 P9 P20</xm:sqref>
        </x14:dataValidation>
        <x14:dataValidation type="list" allowBlank="1" showInputMessage="1" showErrorMessage="1" xr:uid="{AF6C34A0-AA4B-4548-BD2C-99AE24293FC9}">
          <x14:formula1>
            <xm:f>'(参考)リスト'!$D$16:$D$18</xm:f>
          </x14:formula1>
          <xm:sqref>E10 E21 P10 P21</xm:sqref>
        </x14:dataValidation>
        <x14:dataValidation type="list" allowBlank="1" showInputMessage="1" showErrorMessage="1" xr:uid="{2CC13CAA-A4D5-4BBB-B7D7-117C7F49C8AF}">
          <x14:formula1>
            <xm:f>'(参考)リスト'!$F$16:$F$21</xm:f>
          </x14:formula1>
          <xm:sqref>E11:E12 E22:E23 P11:P12 P22:P23</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739646-61E5-426E-AAAA-D9478CACF6AF}">
  <dimension ref="B1:X31"/>
  <sheetViews>
    <sheetView showGridLines="0" showZeros="0" view="pageBreakPreview" zoomScale="112" zoomScaleNormal="70" zoomScaleSheetLayoutView="112" workbookViewId="0">
      <selection activeCell="Q16" sqref="Q16:W23"/>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6" t="s">
        <v>570</v>
      </c>
      <c r="C2" s="277"/>
      <c r="D2" s="277"/>
      <c r="E2" s="277"/>
      <c r="F2" s="277"/>
      <c r="G2" s="277"/>
      <c r="H2" s="277"/>
      <c r="I2" s="277"/>
      <c r="J2" s="277"/>
      <c r="K2" s="277"/>
      <c r="L2" s="277"/>
      <c r="M2" s="277"/>
      <c r="N2" s="277"/>
      <c r="O2" s="277"/>
      <c r="P2" s="277"/>
      <c r="Q2" s="277"/>
      <c r="R2" s="463" t="s">
        <v>381</v>
      </c>
      <c r="S2" s="463"/>
      <c r="T2" s="634" t="s">
        <v>382</v>
      </c>
      <c r="U2" s="634"/>
      <c r="V2" s="634"/>
      <c r="W2" s="634"/>
    </row>
    <row r="3" spans="2:23" ht="25.35" customHeight="1" x14ac:dyDescent="0.15">
      <c r="B3" s="796" t="s">
        <v>383</v>
      </c>
      <c r="C3" s="797"/>
      <c r="D3" s="797"/>
      <c r="E3" s="798" t="s">
        <v>384</v>
      </c>
      <c r="F3" s="799"/>
      <c r="G3" s="800"/>
      <c r="H3" s="790" t="s">
        <v>571</v>
      </c>
      <c r="I3" s="791"/>
      <c r="J3" s="801" t="s">
        <v>501</v>
      </c>
      <c r="K3" s="793"/>
      <c r="L3" s="794"/>
      <c r="M3" s="803" t="s">
        <v>502</v>
      </c>
      <c r="N3" s="811"/>
      <c r="O3" s="804"/>
      <c r="P3" s="802" t="s">
        <v>503</v>
      </c>
      <c r="Q3" s="802"/>
      <c r="R3" s="802"/>
      <c r="S3" s="803" t="s">
        <v>500</v>
      </c>
      <c r="T3" s="804"/>
      <c r="U3" s="807">
        <v>45911</v>
      </c>
      <c r="V3" s="808"/>
      <c r="W3" s="809"/>
    </row>
    <row r="4" spans="2:23" ht="25.35" customHeight="1" x14ac:dyDescent="0.15">
      <c r="B4" s="785" t="s">
        <v>389</v>
      </c>
      <c r="C4" s="786"/>
      <c r="D4" s="786"/>
      <c r="E4" s="787" t="s">
        <v>390</v>
      </c>
      <c r="F4" s="788"/>
      <c r="G4" s="789"/>
      <c r="H4" s="790" t="s">
        <v>386</v>
      </c>
      <c r="I4" s="791"/>
      <c r="J4" s="792" t="s">
        <v>387</v>
      </c>
      <c r="K4" s="793"/>
      <c r="L4" s="794"/>
      <c r="M4" s="812"/>
      <c r="N4" s="813"/>
      <c r="O4" s="814"/>
      <c r="P4" s="795" t="s">
        <v>504</v>
      </c>
      <c r="Q4" s="795"/>
      <c r="R4" s="795"/>
      <c r="S4" s="805"/>
      <c r="T4" s="806"/>
      <c r="U4" s="805"/>
      <c r="V4" s="810"/>
      <c r="W4" s="806"/>
    </row>
    <row r="5" spans="2:23" s="31" customFormat="1" ht="25.5" customHeight="1" x14ac:dyDescent="0.15">
      <c r="B5" s="775" t="s">
        <v>169</v>
      </c>
      <c r="C5" s="780" t="s">
        <v>170</v>
      </c>
      <c r="D5" s="781"/>
      <c r="E5" s="278" t="s">
        <v>489</v>
      </c>
      <c r="F5" s="747"/>
      <c r="G5" s="748"/>
      <c r="H5" s="748"/>
      <c r="I5" s="748"/>
      <c r="J5" s="748"/>
      <c r="K5" s="748"/>
      <c r="L5" s="749"/>
      <c r="M5" s="775" t="s">
        <v>572</v>
      </c>
      <c r="N5" s="780" t="s">
        <v>573</v>
      </c>
      <c r="O5" s="781"/>
      <c r="P5" s="278" t="s">
        <v>489</v>
      </c>
      <c r="Q5" s="747"/>
      <c r="R5" s="748"/>
      <c r="S5" s="748"/>
      <c r="T5" s="748"/>
      <c r="U5" s="748"/>
      <c r="V5" s="748"/>
      <c r="W5" s="749"/>
    </row>
    <row r="6" spans="2:23" s="31" customFormat="1" ht="25.5" customHeight="1" x14ac:dyDescent="0.15">
      <c r="B6" s="777"/>
      <c r="C6" s="780" t="s">
        <v>171</v>
      </c>
      <c r="D6" s="781"/>
      <c r="E6" s="279">
        <v>1</v>
      </c>
      <c r="F6" s="750"/>
      <c r="G6" s="751"/>
      <c r="H6" s="751"/>
      <c r="I6" s="751"/>
      <c r="J6" s="751"/>
      <c r="K6" s="751"/>
      <c r="L6" s="752"/>
      <c r="M6" s="777"/>
      <c r="N6" s="780" t="s">
        <v>574</v>
      </c>
      <c r="O6" s="781"/>
      <c r="P6" s="279">
        <v>2</v>
      </c>
      <c r="Q6" s="750"/>
      <c r="R6" s="751"/>
      <c r="S6" s="751"/>
      <c r="T6" s="751"/>
      <c r="U6" s="751"/>
      <c r="V6" s="751"/>
      <c r="W6" s="752"/>
    </row>
    <row r="7" spans="2:23" s="31" customFormat="1" ht="25.5" customHeight="1" x14ac:dyDescent="0.15">
      <c r="B7" s="775" t="s">
        <v>172</v>
      </c>
      <c r="C7" s="780" t="s">
        <v>128</v>
      </c>
      <c r="D7" s="781"/>
      <c r="E7" s="280" t="s">
        <v>541</v>
      </c>
      <c r="F7" s="750"/>
      <c r="G7" s="751"/>
      <c r="H7" s="751"/>
      <c r="I7" s="751"/>
      <c r="J7" s="751"/>
      <c r="K7" s="751"/>
      <c r="L7" s="752"/>
      <c r="M7" s="775" t="s">
        <v>575</v>
      </c>
      <c r="N7" s="780" t="s">
        <v>576</v>
      </c>
      <c r="O7" s="781"/>
      <c r="P7" s="280" t="s">
        <v>528</v>
      </c>
      <c r="Q7" s="750"/>
      <c r="R7" s="751"/>
      <c r="S7" s="751"/>
      <c r="T7" s="751"/>
      <c r="U7" s="751"/>
      <c r="V7" s="751"/>
      <c r="W7" s="752"/>
    </row>
    <row r="8" spans="2:23" s="31" customFormat="1" ht="25.5" customHeight="1" x14ac:dyDescent="0.15">
      <c r="B8" s="776"/>
      <c r="C8" s="780" t="s">
        <v>129</v>
      </c>
      <c r="D8" s="781"/>
      <c r="E8" s="278" t="s">
        <v>542</v>
      </c>
      <c r="F8" s="750"/>
      <c r="G8" s="751"/>
      <c r="H8" s="751"/>
      <c r="I8" s="751"/>
      <c r="J8" s="751"/>
      <c r="K8" s="751"/>
      <c r="L8" s="752"/>
      <c r="M8" s="776"/>
      <c r="N8" s="780" t="s">
        <v>275</v>
      </c>
      <c r="O8" s="781"/>
      <c r="P8" s="278" t="s">
        <v>537</v>
      </c>
      <c r="Q8" s="750"/>
      <c r="R8" s="751"/>
      <c r="S8" s="751"/>
      <c r="T8" s="751"/>
      <c r="U8" s="751"/>
      <c r="V8" s="751"/>
      <c r="W8" s="752"/>
    </row>
    <row r="9" spans="2:23" s="31" customFormat="1" ht="25.5" customHeight="1" x14ac:dyDescent="0.15">
      <c r="B9" s="782" t="s">
        <v>131</v>
      </c>
      <c r="C9" s="784"/>
      <c r="D9" s="783"/>
      <c r="E9" s="281" t="s">
        <v>328</v>
      </c>
      <c r="F9" s="750"/>
      <c r="G9" s="751"/>
      <c r="H9" s="751"/>
      <c r="I9" s="751"/>
      <c r="J9" s="751"/>
      <c r="K9" s="751"/>
      <c r="L9" s="752"/>
      <c r="M9" s="782" t="s">
        <v>277</v>
      </c>
      <c r="N9" s="784"/>
      <c r="O9" s="783"/>
      <c r="P9" s="281" t="s">
        <v>294</v>
      </c>
      <c r="Q9" s="750"/>
      <c r="R9" s="751"/>
      <c r="S9" s="751"/>
      <c r="T9" s="751"/>
      <c r="U9" s="751"/>
      <c r="V9" s="751"/>
      <c r="W9" s="752"/>
    </row>
    <row r="10" spans="2:23" s="31" customFormat="1" ht="25.5" customHeight="1" x14ac:dyDescent="0.15">
      <c r="B10" s="775" t="s">
        <v>173</v>
      </c>
      <c r="C10" s="782" t="s">
        <v>174</v>
      </c>
      <c r="D10" s="783"/>
      <c r="E10" s="279"/>
      <c r="F10" s="750"/>
      <c r="G10" s="751"/>
      <c r="H10" s="751"/>
      <c r="I10" s="751"/>
      <c r="J10" s="751"/>
      <c r="K10" s="751"/>
      <c r="L10" s="752"/>
      <c r="M10" s="775" t="s">
        <v>577</v>
      </c>
      <c r="N10" s="782" t="s">
        <v>276</v>
      </c>
      <c r="O10" s="783"/>
      <c r="P10" s="279" t="s">
        <v>514</v>
      </c>
      <c r="Q10" s="750"/>
      <c r="R10" s="751"/>
      <c r="S10" s="751"/>
      <c r="T10" s="751"/>
      <c r="U10" s="751"/>
      <c r="V10" s="751"/>
      <c r="W10" s="752"/>
    </row>
    <row r="11" spans="2:23" s="31" customFormat="1" ht="25.5" customHeight="1" x14ac:dyDescent="0.15">
      <c r="B11" s="776"/>
      <c r="C11" s="782" t="s">
        <v>140</v>
      </c>
      <c r="D11" s="783"/>
      <c r="E11" s="213"/>
      <c r="F11" s="750"/>
      <c r="G11" s="751"/>
      <c r="H11" s="751"/>
      <c r="I11" s="751"/>
      <c r="J11" s="751"/>
      <c r="K11" s="751"/>
      <c r="L11" s="752"/>
      <c r="M11" s="776"/>
      <c r="N11" s="782" t="s">
        <v>578</v>
      </c>
      <c r="O11" s="783"/>
      <c r="P11" s="213"/>
      <c r="Q11" s="750"/>
      <c r="R11" s="751"/>
      <c r="S11" s="751"/>
      <c r="T11" s="751"/>
      <c r="U11" s="751"/>
      <c r="V11" s="751"/>
      <c r="W11" s="752"/>
    </row>
    <row r="12" spans="2:23" s="31" customFormat="1" ht="25.5" customHeight="1" x14ac:dyDescent="0.15">
      <c r="B12" s="777"/>
      <c r="C12" s="739" t="s">
        <v>141</v>
      </c>
      <c r="D12" s="739"/>
      <c r="E12" s="213"/>
      <c r="F12" s="753"/>
      <c r="G12" s="754"/>
      <c r="H12" s="754"/>
      <c r="I12" s="754"/>
      <c r="J12" s="754"/>
      <c r="K12" s="754"/>
      <c r="L12" s="755"/>
      <c r="M12" s="777"/>
      <c r="N12" s="739" t="s">
        <v>579</v>
      </c>
      <c r="O12" s="739"/>
      <c r="P12" s="213" t="s">
        <v>554</v>
      </c>
      <c r="Q12" s="753"/>
      <c r="R12" s="754"/>
      <c r="S12" s="754"/>
      <c r="T12" s="754"/>
      <c r="U12" s="754"/>
      <c r="V12" s="754"/>
      <c r="W12" s="755"/>
    </row>
    <row r="13" spans="2:23" s="31" customFormat="1" ht="25.5" customHeight="1" x14ac:dyDescent="0.15">
      <c r="B13" s="756" t="s">
        <v>175</v>
      </c>
      <c r="C13" s="756"/>
      <c r="D13" s="756"/>
      <c r="E13" s="772" t="s">
        <v>633</v>
      </c>
      <c r="F13" s="773"/>
      <c r="G13" s="774"/>
      <c r="H13" s="756" t="s">
        <v>580</v>
      </c>
      <c r="I13" s="756"/>
      <c r="J13" s="757" t="s">
        <v>647</v>
      </c>
      <c r="K13" s="757"/>
      <c r="L13" s="757"/>
      <c r="M13" s="756" t="s">
        <v>582</v>
      </c>
      <c r="N13" s="756"/>
      <c r="O13" s="756"/>
      <c r="P13" s="769" t="s">
        <v>648</v>
      </c>
      <c r="Q13" s="770"/>
      <c r="R13" s="771"/>
      <c r="S13" s="756" t="s">
        <v>580</v>
      </c>
      <c r="T13" s="756"/>
      <c r="U13" s="757" t="s">
        <v>600</v>
      </c>
      <c r="V13" s="757"/>
      <c r="W13" s="757"/>
    </row>
    <row r="14" spans="2:23" s="31" customFormat="1" ht="25.5" customHeight="1" x14ac:dyDescent="0.15">
      <c r="B14" s="758" t="s">
        <v>176</v>
      </c>
      <c r="C14" s="758"/>
      <c r="D14" s="758"/>
      <c r="E14" s="759" t="s">
        <v>523</v>
      </c>
      <c r="F14" s="759"/>
      <c r="G14" s="759"/>
      <c r="H14" s="760" t="s">
        <v>585</v>
      </c>
      <c r="I14" s="761"/>
      <c r="J14" s="762" t="s">
        <v>523</v>
      </c>
      <c r="K14" s="763"/>
      <c r="L14" s="764"/>
      <c r="M14" s="760" t="s">
        <v>586</v>
      </c>
      <c r="N14" s="761"/>
      <c r="O14" s="765"/>
      <c r="P14" s="778" t="s">
        <v>523</v>
      </c>
      <c r="Q14" s="779"/>
      <c r="R14" s="779"/>
      <c r="S14" s="767" t="s">
        <v>585</v>
      </c>
      <c r="T14" s="768"/>
      <c r="U14" s="762" t="s">
        <v>523</v>
      </c>
      <c r="V14" s="763"/>
      <c r="W14" s="764"/>
    </row>
    <row r="15" spans="2:23" s="31" customFormat="1" ht="39.75" customHeight="1" x14ac:dyDescent="0.15">
      <c r="B15" s="739" t="s">
        <v>177</v>
      </c>
      <c r="C15" s="739"/>
      <c r="D15" s="739"/>
      <c r="E15" s="740" t="s">
        <v>598</v>
      </c>
      <c r="F15" s="741"/>
      <c r="G15" s="741"/>
      <c r="H15" s="741"/>
      <c r="I15" s="741"/>
      <c r="J15" s="741"/>
      <c r="K15" s="741"/>
      <c r="L15" s="742"/>
      <c r="M15" s="739" t="s">
        <v>588</v>
      </c>
      <c r="N15" s="739"/>
      <c r="O15" s="739"/>
      <c r="P15" s="740" t="s">
        <v>646</v>
      </c>
      <c r="Q15" s="741"/>
      <c r="R15" s="741"/>
      <c r="S15" s="741"/>
      <c r="T15" s="741"/>
      <c r="U15" s="741"/>
      <c r="V15" s="741"/>
      <c r="W15" s="742"/>
    </row>
    <row r="16" spans="2:23" s="31" customFormat="1" ht="25.5" customHeight="1" x14ac:dyDescent="0.15">
      <c r="B16" s="746" t="s">
        <v>169</v>
      </c>
      <c r="C16" s="746" t="s">
        <v>170</v>
      </c>
      <c r="D16" s="746"/>
      <c r="E16" s="278" t="s">
        <v>490</v>
      </c>
      <c r="F16" s="747"/>
      <c r="G16" s="748"/>
      <c r="H16" s="748"/>
      <c r="I16" s="748"/>
      <c r="J16" s="748"/>
      <c r="K16" s="748"/>
      <c r="L16" s="749"/>
      <c r="M16" s="746" t="s">
        <v>572</v>
      </c>
      <c r="N16" s="746" t="s">
        <v>573</v>
      </c>
      <c r="O16" s="746"/>
      <c r="P16" s="278" t="s">
        <v>490</v>
      </c>
      <c r="Q16" s="747"/>
      <c r="R16" s="748"/>
      <c r="S16" s="748"/>
      <c r="T16" s="748"/>
      <c r="U16" s="748"/>
      <c r="V16" s="748"/>
      <c r="W16" s="749"/>
    </row>
    <row r="17" spans="2:24" s="31" customFormat="1" ht="25.5" customHeight="1" x14ac:dyDescent="0.15">
      <c r="B17" s="746"/>
      <c r="C17" s="746" t="s">
        <v>171</v>
      </c>
      <c r="D17" s="746"/>
      <c r="E17" s="279">
        <v>1</v>
      </c>
      <c r="F17" s="750"/>
      <c r="G17" s="751"/>
      <c r="H17" s="751"/>
      <c r="I17" s="751"/>
      <c r="J17" s="751"/>
      <c r="K17" s="751"/>
      <c r="L17" s="752"/>
      <c r="M17" s="746"/>
      <c r="N17" s="746" t="s">
        <v>574</v>
      </c>
      <c r="O17" s="746"/>
      <c r="P17" s="279">
        <v>2</v>
      </c>
      <c r="Q17" s="750"/>
      <c r="R17" s="751"/>
      <c r="S17" s="751"/>
      <c r="T17" s="751"/>
      <c r="U17" s="751"/>
      <c r="V17" s="751"/>
      <c r="W17" s="752"/>
    </row>
    <row r="18" spans="2:24" s="31" customFormat="1" ht="25.5" customHeight="1" x14ac:dyDescent="0.15">
      <c r="B18" s="746" t="s">
        <v>172</v>
      </c>
      <c r="C18" s="746" t="s">
        <v>128</v>
      </c>
      <c r="D18" s="746"/>
      <c r="E18" s="280" t="s">
        <v>528</v>
      </c>
      <c r="F18" s="750"/>
      <c r="G18" s="751"/>
      <c r="H18" s="751"/>
      <c r="I18" s="751"/>
      <c r="J18" s="751"/>
      <c r="K18" s="751"/>
      <c r="L18" s="752"/>
      <c r="M18" s="746" t="s">
        <v>575</v>
      </c>
      <c r="N18" s="746" t="s">
        <v>576</v>
      </c>
      <c r="O18" s="746"/>
      <c r="P18" s="280" t="s">
        <v>541</v>
      </c>
      <c r="Q18" s="750"/>
      <c r="R18" s="751"/>
      <c r="S18" s="751"/>
      <c r="T18" s="751"/>
      <c r="U18" s="751"/>
      <c r="V18" s="751"/>
      <c r="W18" s="752"/>
    </row>
    <row r="19" spans="2:24" s="31" customFormat="1" ht="25.5" customHeight="1" x14ac:dyDescent="0.15">
      <c r="B19" s="746"/>
      <c r="C19" s="746" t="s">
        <v>129</v>
      </c>
      <c r="D19" s="746"/>
      <c r="E19" s="278" t="s">
        <v>548</v>
      </c>
      <c r="F19" s="750"/>
      <c r="G19" s="751"/>
      <c r="H19" s="751"/>
      <c r="I19" s="751"/>
      <c r="J19" s="751"/>
      <c r="K19" s="751"/>
      <c r="L19" s="752"/>
      <c r="M19" s="746"/>
      <c r="N19" s="746" t="s">
        <v>275</v>
      </c>
      <c r="O19" s="746"/>
      <c r="P19" s="278" t="s">
        <v>542</v>
      </c>
      <c r="Q19" s="750"/>
      <c r="R19" s="751"/>
      <c r="S19" s="751"/>
      <c r="T19" s="751"/>
      <c r="U19" s="751"/>
      <c r="V19" s="751"/>
      <c r="W19" s="752"/>
    </row>
    <row r="20" spans="2:24" s="31" customFormat="1" ht="25.5" customHeight="1" x14ac:dyDescent="0.15">
      <c r="B20" s="739" t="s">
        <v>131</v>
      </c>
      <c r="C20" s="739"/>
      <c r="D20" s="739"/>
      <c r="E20" s="281" t="s">
        <v>294</v>
      </c>
      <c r="F20" s="750"/>
      <c r="G20" s="751"/>
      <c r="H20" s="751"/>
      <c r="I20" s="751"/>
      <c r="J20" s="751"/>
      <c r="K20" s="751"/>
      <c r="L20" s="752"/>
      <c r="M20" s="739" t="s">
        <v>277</v>
      </c>
      <c r="N20" s="739"/>
      <c r="O20" s="739"/>
      <c r="P20" s="281" t="s">
        <v>328</v>
      </c>
      <c r="Q20" s="750"/>
      <c r="R20" s="751"/>
      <c r="S20" s="751"/>
      <c r="T20" s="751"/>
      <c r="U20" s="751"/>
      <c r="V20" s="751"/>
      <c r="W20" s="752"/>
    </row>
    <row r="21" spans="2:24" s="31" customFormat="1" ht="25.5" customHeight="1" x14ac:dyDescent="0.15">
      <c r="B21" s="775" t="s">
        <v>173</v>
      </c>
      <c r="C21" s="739" t="s">
        <v>174</v>
      </c>
      <c r="D21" s="739"/>
      <c r="E21" s="279" t="s">
        <v>514</v>
      </c>
      <c r="F21" s="750"/>
      <c r="G21" s="751"/>
      <c r="H21" s="751"/>
      <c r="I21" s="751"/>
      <c r="J21" s="751"/>
      <c r="K21" s="751"/>
      <c r="L21" s="752"/>
      <c r="M21" s="775" t="s">
        <v>577</v>
      </c>
      <c r="N21" s="739" t="s">
        <v>276</v>
      </c>
      <c r="O21" s="739"/>
      <c r="P21" s="279"/>
      <c r="Q21" s="750"/>
      <c r="R21" s="751"/>
      <c r="S21" s="751"/>
      <c r="T21" s="751"/>
      <c r="U21" s="751"/>
      <c r="V21" s="751"/>
      <c r="W21" s="752"/>
    </row>
    <row r="22" spans="2:24" s="31" customFormat="1" ht="25.5" customHeight="1" x14ac:dyDescent="0.15">
      <c r="B22" s="776"/>
      <c r="C22" s="739" t="s">
        <v>140</v>
      </c>
      <c r="D22" s="739"/>
      <c r="E22" s="213"/>
      <c r="F22" s="750"/>
      <c r="G22" s="751"/>
      <c r="H22" s="751"/>
      <c r="I22" s="751"/>
      <c r="J22" s="751"/>
      <c r="K22" s="751"/>
      <c r="L22" s="752"/>
      <c r="M22" s="776"/>
      <c r="N22" s="739" t="s">
        <v>578</v>
      </c>
      <c r="O22" s="739"/>
      <c r="P22" s="213"/>
      <c r="Q22" s="750"/>
      <c r="R22" s="751"/>
      <c r="S22" s="751"/>
      <c r="T22" s="751"/>
      <c r="U22" s="751"/>
      <c r="V22" s="751"/>
      <c r="W22" s="752"/>
    </row>
    <row r="23" spans="2:24" s="31" customFormat="1" ht="25.5" customHeight="1" x14ac:dyDescent="0.15">
      <c r="B23" s="777"/>
      <c r="C23" s="739" t="s">
        <v>141</v>
      </c>
      <c r="D23" s="739"/>
      <c r="E23" s="213" t="s">
        <v>524</v>
      </c>
      <c r="F23" s="753"/>
      <c r="G23" s="754"/>
      <c r="H23" s="754"/>
      <c r="I23" s="754"/>
      <c r="J23" s="754"/>
      <c r="K23" s="754"/>
      <c r="L23" s="755"/>
      <c r="M23" s="777"/>
      <c r="N23" s="739" t="s">
        <v>579</v>
      </c>
      <c r="O23" s="739"/>
      <c r="P23" s="213"/>
      <c r="Q23" s="753"/>
      <c r="R23" s="754"/>
      <c r="S23" s="754"/>
      <c r="T23" s="754"/>
      <c r="U23" s="754"/>
      <c r="V23" s="754"/>
      <c r="W23" s="755"/>
    </row>
    <row r="24" spans="2:24" s="31" customFormat="1" ht="25.5" customHeight="1" x14ac:dyDescent="0.15">
      <c r="B24" s="756" t="s">
        <v>175</v>
      </c>
      <c r="C24" s="756"/>
      <c r="D24" s="756"/>
      <c r="E24" s="769" t="s">
        <v>649</v>
      </c>
      <c r="F24" s="770"/>
      <c r="G24" s="771"/>
      <c r="H24" s="756" t="s">
        <v>580</v>
      </c>
      <c r="I24" s="756"/>
      <c r="J24" s="772" t="s">
        <v>611</v>
      </c>
      <c r="K24" s="773"/>
      <c r="L24" s="774"/>
      <c r="M24" s="756" t="s">
        <v>582</v>
      </c>
      <c r="N24" s="756"/>
      <c r="O24" s="756"/>
      <c r="P24" s="769" t="s">
        <v>618</v>
      </c>
      <c r="Q24" s="770"/>
      <c r="R24" s="771"/>
      <c r="S24" s="756" t="s">
        <v>580</v>
      </c>
      <c r="T24" s="756"/>
      <c r="U24" s="757" t="s">
        <v>619</v>
      </c>
      <c r="V24" s="757"/>
      <c r="W24" s="757"/>
    </row>
    <row r="25" spans="2:24" s="31" customFormat="1" ht="25.5" customHeight="1" x14ac:dyDescent="0.15">
      <c r="B25" s="758" t="s">
        <v>176</v>
      </c>
      <c r="C25" s="758"/>
      <c r="D25" s="758"/>
      <c r="E25" s="759" t="s">
        <v>523</v>
      </c>
      <c r="F25" s="759"/>
      <c r="G25" s="759"/>
      <c r="H25" s="760" t="s">
        <v>585</v>
      </c>
      <c r="I25" s="761"/>
      <c r="J25" s="762" t="s">
        <v>523</v>
      </c>
      <c r="K25" s="763"/>
      <c r="L25" s="764"/>
      <c r="M25" s="760" t="s">
        <v>586</v>
      </c>
      <c r="N25" s="761"/>
      <c r="O25" s="765"/>
      <c r="P25" s="766" t="s">
        <v>523</v>
      </c>
      <c r="Q25" s="759"/>
      <c r="R25" s="759"/>
      <c r="S25" s="767" t="s">
        <v>585</v>
      </c>
      <c r="T25" s="768"/>
      <c r="U25" s="762" t="s">
        <v>523</v>
      </c>
      <c r="V25" s="763"/>
      <c r="W25" s="764"/>
    </row>
    <row r="26" spans="2:24" s="31" customFormat="1" ht="39.75" customHeight="1" x14ac:dyDescent="0.15">
      <c r="B26" s="739" t="s">
        <v>177</v>
      </c>
      <c r="C26" s="739"/>
      <c r="D26" s="739"/>
      <c r="E26" s="740" t="s">
        <v>615</v>
      </c>
      <c r="F26" s="741"/>
      <c r="G26" s="741"/>
      <c r="H26" s="741"/>
      <c r="I26" s="741"/>
      <c r="J26" s="741"/>
      <c r="K26" s="741"/>
      <c r="L26" s="742"/>
      <c r="M26" s="739" t="s">
        <v>588</v>
      </c>
      <c r="N26" s="739"/>
      <c r="O26" s="739"/>
      <c r="P26" s="740" t="s">
        <v>598</v>
      </c>
      <c r="Q26" s="741"/>
      <c r="R26" s="741"/>
      <c r="S26" s="741"/>
      <c r="T26" s="741"/>
      <c r="U26" s="741"/>
      <c r="V26" s="741"/>
      <c r="W26" s="742"/>
    </row>
    <row r="27" spans="2:24" s="31" customFormat="1" ht="15" customHeight="1" x14ac:dyDescent="0.15">
      <c r="B27" s="282"/>
      <c r="C27" s="743" t="s">
        <v>178</v>
      </c>
      <c r="D27" s="744"/>
      <c r="E27" s="744"/>
      <c r="F27" s="744"/>
      <c r="G27" s="744"/>
      <c r="H27" s="744"/>
      <c r="I27" s="744"/>
      <c r="J27" s="744"/>
      <c r="K27" s="744"/>
      <c r="L27" s="744"/>
      <c r="M27" s="283"/>
      <c r="N27" s="283" t="s">
        <v>179</v>
      </c>
      <c r="O27" s="283"/>
      <c r="P27" s="283"/>
      <c r="Q27" s="283"/>
      <c r="R27" s="283"/>
      <c r="S27" s="283"/>
      <c r="T27" s="283"/>
      <c r="U27" s="283"/>
      <c r="V27" s="283"/>
      <c r="W27" s="283"/>
    </row>
    <row r="28" spans="2:24" s="31" customFormat="1" ht="15" customHeight="1" x14ac:dyDescent="0.15">
      <c r="B28" s="282"/>
      <c r="C28" s="745"/>
      <c r="D28" s="745"/>
      <c r="E28" s="745"/>
      <c r="F28" s="745"/>
      <c r="G28" s="745"/>
      <c r="H28" s="745"/>
      <c r="I28" s="745"/>
      <c r="J28" s="745"/>
      <c r="K28" s="745"/>
      <c r="L28" s="745"/>
      <c r="M28" s="283"/>
      <c r="N28" s="283" t="s">
        <v>180</v>
      </c>
      <c r="O28" s="283"/>
      <c r="P28" s="283"/>
      <c r="Q28" s="283"/>
      <c r="R28" s="283"/>
      <c r="S28" s="283"/>
      <c r="T28" s="283"/>
      <c r="U28" s="283"/>
      <c r="V28" s="283"/>
      <c r="W28" s="283"/>
    </row>
    <row r="29" spans="2:24" ht="15" customHeight="1" x14ac:dyDescent="0.15">
      <c r="C29" s="118" t="s">
        <v>181</v>
      </c>
      <c r="D29" s="4"/>
      <c r="E29" s="4"/>
      <c r="F29" s="4"/>
      <c r="G29" s="4"/>
      <c r="H29" s="4"/>
      <c r="I29" s="4"/>
      <c r="J29" s="4"/>
      <c r="K29" s="4"/>
      <c r="L29" s="4"/>
      <c r="M29" s="4"/>
      <c r="N29" s="34" t="s">
        <v>182</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183</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type="list" allowBlank="1" showInputMessage="1" showErrorMessage="1" sqref="E8 E19 P8 P19" xr:uid="{F33348B8-3774-4569-B40A-5F5F19922B7F}">
      <formula1>INDIRECT(E7)</formula1>
    </dataValidation>
    <dataValidation allowBlank="1" showInputMessage="1" showErrorMessage="1" prompt="覆工スパン毎に連番を記入。_x000a_数値で入力する。" sqref="E6 E17 P17 P6" xr:uid="{4E32CCCE-D065-4388-B1E3-3DFC58A99011}"/>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57EDC09-55C6-49F6-9095-0B2C91FD2038}">
          <x14:formula1>
            <xm:f>'(参考)リスト'!$B$16:$B$21</xm:f>
          </x14:formula1>
          <xm:sqref>E7 E18 P7 P18</xm:sqref>
        </x14:dataValidation>
        <x14:dataValidation type="list" allowBlank="1" showInputMessage="1" showErrorMessage="1" xr:uid="{277E57F0-E46F-4CBC-B963-544E37CB8978}">
          <x14:formula1>
            <xm:f>'(参考)リスト'!$E$16:$E$27</xm:f>
          </x14:formula1>
          <xm:sqref>E9 E20 P9 P20</xm:sqref>
        </x14:dataValidation>
        <x14:dataValidation type="list" allowBlank="1" showInputMessage="1" showErrorMessage="1" xr:uid="{3556BB20-6580-41E6-93B9-DD5ADA94EA23}">
          <x14:formula1>
            <xm:f>'(参考)リスト'!$D$16:$D$18</xm:f>
          </x14:formula1>
          <xm:sqref>E10 E21 P10 P21</xm:sqref>
        </x14:dataValidation>
        <x14:dataValidation type="list" allowBlank="1" showInputMessage="1" showErrorMessage="1" xr:uid="{F3345CFF-8031-4C92-B063-16C219BE4B0E}">
          <x14:formula1>
            <xm:f>'(参考)リスト'!$F$16:$F$21</xm:f>
          </x14:formula1>
          <xm:sqref>E11:E12 E22:E23 P11:P12 P22:P23</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173628-76BA-430B-9060-C0E18BEC5E10}">
  <dimension ref="B1:X31"/>
  <sheetViews>
    <sheetView showGridLines="0" showZeros="0" view="pageBreakPreview" topLeftCell="A4" zoomScale="112" zoomScaleNormal="70" zoomScaleSheetLayoutView="112" workbookViewId="0">
      <selection activeCell="Q16" sqref="Q16:W23"/>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6" t="s">
        <v>570</v>
      </c>
      <c r="C2" s="277"/>
      <c r="D2" s="277"/>
      <c r="E2" s="277"/>
      <c r="F2" s="277"/>
      <c r="G2" s="277"/>
      <c r="H2" s="277"/>
      <c r="I2" s="277"/>
      <c r="J2" s="277"/>
      <c r="K2" s="277"/>
      <c r="L2" s="277"/>
      <c r="M2" s="277"/>
      <c r="N2" s="277"/>
      <c r="O2" s="277"/>
      <c r="P2" s="277"/>
      <c r="Q2" s="277"/>
      <c r="R2" s="463" t="s">
        <v>381</v>
      </c>
      <c r="S2" s="463"/>
      <c r="T2" s="634" t="s">
        <v>382</v>
      </c>
      <c r="U2" s="634"/>
      <c r="V2" s="634"/>
      <c r="W2" s="634"/>
    </row>
    <row r="3" spans="2:23" ht="25.35" customHeight="1" x14ac:dyDescent="0.15">
      <c r="B3" s="796" t="s">
        <v>383</v>
      </c>
      <c r="C3" s="797"/>
      <c r="D3" s="797"/>
      <c r="E3" s="798" t="s">
        <v>384</v>
      </c>
      <c r="F3" s="799"/>
      <c r="G3" s="800"/>
      <c r="H3" s="790" t="s">
        <v>571</v>
      </c>
      <c r="I3" s="791"/>
      <c r="J3" s="801" t="s">
        <v>501</v>
      </c>
      <c r="K3" s="793"/>
      <c r="L3" s="794"/>
      <c r="M3" s="803" t="s">
        <v>502</v>
      </c>
      <c r="N3" s="811"/>
      <c r="O3" s="804"/>
      <c r="P3" s="802" t="s">
        <v>503</v>
      </c>
      <c r="Q3" s="802"/>
      <c r="R3" s="802"/>
      <c r="S3" s="803" t="s">
        <v>500</v>
      </c>
      <c r="T3" s="804"/>
      <c r="U3" s="807">
        <v>45911</v>
      </c>
      <c r="V3" s="808"/>
      <c r="W3" s="809"/>
    </row>
    <row r="4" spans="2:23" ht="25.35" customHeight="1" x14ac:dyDescent="0.15">
      <c r="B4" s="785" t="s">
        <v>389</v>
      </c>
      <c r="C4" s="786"/>
      <c r="D4" s="786"/>
      <c r="E4" s="787" t="s">
        <v>390</v>
      </c>
      <c r="F4" s="788"/>
      <c r="G4" s="789"/>
      <c r="H4" s="790" t="s">
        <v>386</v>
      </c>
      <c r="I4" s="791"/>
      <c r="J4" s="792" t="s">
        <v>387</v>
      </c>
      <c r="K4" s="793"/>
      <c r="L4" s="794"/>
      <c r="M4" s="812"/>
      <c r="N4" s="813"/>
      <c r="O4" s="814"/>
      <c r="P4" s="795" t="s">
        <v>504</v>
      </c>
      <c r="Q4" s="795"/>
      <c r="R4" s="795"/>
      <c r="S4" s="805"/>
      <c r="T4" s="806"/>
      <c r="U4" s="805"/>
      <c r="V4" s="810"/>
      <c r="W4" s="806"/>
    </row>
    <row r="5" spans="2:23" s="31" customFormat="1" ht="25.5" customHeight="1" x14ac:dyDescent="0.15">
      <c r="B5" s="775" t="s">
        <v>169</v>
      </c>
      <c r="C5" s="780" t="s">
        <v>170</v>
      </c>
      <c r="D5" s="781"/>
      <c r="E5" s="278" t="s">
        <v>491</v>
      </c>
      <c r="F5" s="747"/>
      <c r="G5" s="748"/>
      <c r="H5" s="748"/>
      <c r="I5" s="748"/>
      <c r="J5" s="748"/>
      <c r="K5" s="748"/>
      <c r="L5" s="749"/>
      <c r="M5" s="775" t="s">
        <v>572</v>
      </c>
      <c r="N5" s="780" t="s">
        <v>573</v>
      </c>
      <c r="O5" s="781"/>
      <c r="P5" s="278" t="s">
        <v>491</v>
      </c>
      <c r="Q5" s="747"/>
      <c r="R5" s="748"/>
      <c r="S5" s="748"/>
      <c r="T5" s="748"/>
      <c r="U5" s="748"/>
      <c r="V5" s="748"/>
      <c r="W5" s="749"/>
    </row>
    <row r="6" spans="2:23" s="31" customFormat="1" ht="25.5" customHeight="1" x14ac:dyDescent="0.15">
      <c r="B6" s="777"/>
      <c r="C6" s="780" t="s">
        <v>171</v>
      </c>
      <c r="D6" s="781"/>
      <c r="E6" s="279">
        <v>1</v>
      </c>
      <c r="F6" s="750"/>
      <c r="G6" s="751"/>
      <c r="H6" s="751"/>
      <c r="I6" s="751"/>
      <c r="J6" s="751"/>
      <c r="K6" s="751"/>
      <c r="L6" s="752"/>
      <c r="M6" s="777"/>
      <c r="N6" s="780" t="s">
        <v>574</v>
      </c>
      <c r="O6" s="781"/>
      <c r="P6" s="279">
        <v>2</v>
      </c>
      <c r="Q6" s="750"/>
      <c r="R6" s="751"/>
      <c r="S6" s="751"/>
      <c r="T6" s="751"/>
      <c r="U6" s="751"/>
      <c r="V6" s="751"/>
      <c r="W6" s="752"/>
    </row>
    <row r="7" spans="2:23" s="31" customFormat="1" ht="25.5" customHeight="1" x14ac:dyDescent="0.15">
      <c r="B7" s="775" t="s">
        <v>172</v>
      </c>
      <c r="C7" s="780" t="s">
        <v>128</v>
      </c>
      <c r="D7" s="781"/>
      <c r="E7" s="280" t="s">
        <v>528</v>
      </c>
      <c r="F7" s="750"/>
      <c r="G7" s="751"/>
      <c r="H7" s="751"/>
      <c r="I7" s="751"/>
      <c r="J7" s="751"/>
      <c r="K7" s="751"/>
      <c r="L7" s="752"/>
      <c r="M7" s="775" t="s">
        <v>575</v>
      </c>
      <c r="N7" s="780" t="s">
        <v>576</v>
      </c>
      <c r="O7" s="781"/>
      <c r="P7" s="280" t="s">
        <v>541</v>
      </c>
      <c r="Q7" s="750"/>
      <c r="R7" s="751"/>
      <c r="S7" s="751"/>
      <c r="T7" s="751"/>
      <c r="U7" s="751"/>
      <c r="V7" s="751"/>
      <c r="W7" s="752"/>
    </row>
    <row r="8" spans="2:23" s="31" customFormat="1" ht="25.5" customHeight="1" x14ac:dyDescent="0.15">
      <c r="B8" s="776"/>
      <c r="C8" s="780" t="s">
        <v>129</v>
      </c>
      <c r="D8" s="781"/>
      <c r="E8" s="278" t="s">
        <v>529</v>
      </c>
      <c r="F8" s="750"/>
      <c r="G8" s="751"/>
      <c r="H8" s="751"/>
      <c r="I8" s="751"/>
      <c r="J8" s="751"/>
      <c r="K8" s="751"/>
      <c r="L8" s="752"/>
      <c r="M8" s="776"/>
      <c r="N8" s="780" t="s">
        <v>275</v>
      </c>
      <c r="O8" s="781"/>
      <c r="P8" s="278" t="s">
        <v>542</v>
      </c>
      <c r="Q8" s="750"/>
      <c r="R8" s="751"/>
      <c r="S8" s="751"/>
      <c r="T8" s="751"/>
      <c r="U8" s="751"/>
      <c r="V8" s="751"/>
      <c r="W8" s="752"/>
    </row>
    <row r="9" spans="2:23" s="31" customFormat="1" ht="25.5" customHeight="1" x14ac:dyDescent="0.15">
      <c r="B9" s="782" t="s">
        <v>131</v>
      </c>
      <c r="C9" s="784"/>
      <c r="D9" s="783"/>
      <c r="E9" s="281" t="s">
        <v>328</v>
      </c>
      <c r="F9" s="750"/>
      <c r="G9" s="751"/>
      <c r="H9" s="751"/>
      <c r="I9" s="751"/>
      <c r="J9" s="751"/>
      <c r="K9" s="751"/>
      <c r="L9" s="752"/>
      <c r="M9" s="782" t="s">
        <v>277</v>
      </c>
      <c r="N9" s="784"/>
      <c r="O9" s="783"/>
      <c r="P9" s="281" t="s">
        <v>328</v>
      </c>
      <c r="Q9" s="750"/>
      <c r="R9" s="751"/>
      <c r="S9" s="751"/>
      <c r="T9" s="751"/>
      <c r="U9" s="751"/>
      <c r="V9" s="751"/>
      <c r="W9" s="752"/>
    </row>
    <row r="10" spans="2:23" s="31" customFormat="1" ht="25.5" customHeight="1" x14ac:dyDescent="0.15">
      <c r="B10" s="775" t="s">
        <v>173</v>
      </c>
      <c r="C10" s="782" t="s">
        <v>174</v>
      </c>
      <c r="D10" s="783"/>
      <c r="E10" s="279" t="s">
        <v>514</v>
      </c>
      <c r="F10" s="750"/>
      <c r="G10" s="751"/>
      <c r="H10" s="751"/>
      <c r="I10" s="751"/>
      <c r="J10" s="751"/>
      <c r="K10" s="751"/>
      <c r="L10" s="752"/>
      <c r="M10" s="775" t="s">
        <v>577</v>
      </c>
      <c r="N10" s="782" t="s">
        <v>276</v>
      </c>
      <c r="O10" s="783"/>
      <c r="P10" s="279"/>
      <c r="Q10" s="750"/>
      <c r="R10" s="751"/>
      <c r="S10" s="751"/>
      <c r="T10" s="751"/>
      <c r="U10" s="751"/>
      <c r="V10" s="751"/>
      <c r="W10" s="752"/>
    </row>
    <row r="11" spans="2:23" s="31" customFormat="1" ht="25.5" customHeight="1" x14ac:dyDescent="0.15">
      <c r="B11" s="776"/>
      <c r="C11" s="782" t="s">
        <v>140</v>
      </c>
      <c r="D11" s="783"/>
      <c r="E11" s="213"/>
      <c r="F11" s="750"/>
      <c r="G11" s="751"/>
      <c r="H11" s="751"/>
      <c r="I11" s="751"/>
      <c r="J11" s="751"/>
      <c r="K11" s="751"/>
      <c r="L11" s="752"/>
      <c r="M11" s="776"/>
      <c r="N11" s="782" t="s">
        <v>578</v>
      </c>
      <c r="O11" s="783"/>
      <c r="P11" s="213"/>
      <c r="Q11" s="750"/>
      <c r="R11" s="751"/>
      <c r="S11" s="751"/>
      <c r="T11" s="751"/>
      <c r="U11" s="751"/>
      <c r="V11" s="751"/>
      <c r="W11" s="752"/>
    </row>
    <row r="12" spans="2:23" s="31" customFormat="1" ht="25.5" customHeight="1" x14ac:dyDescent="0.15">
      <c r="B12" s="777"/>
      <c r="C12" s="739" t="s">
        <v>141</v>
      </c>
      <c r="D12" s="739"/>
      <c r="E12" s="213" t="s">
        <v>524</v>
      </c>
      <c r="F12" s="753"/>
      <c r="G12" s="754"/>
      <c r="H12" s="754"/>
      <c r="I12" s="754"/>
      <c r="J12" s="754"/>
      <c r="K12" s="754"/>
      <c r="L12" s="755"/>
      <c r="M12" s="777"/>
      <c r="N12" s="739" t="s">
        <v>579</v>
      </c>
      <c r="O12" s="739"/>
      <c r="P12" s="213"/>
      <c r="Q12" s="753"/>
      <c r="R12" s="754"/>
      <c r="S12" s="754"/>
      <c r="T12" s="754"/>
      <c r="U12" s="754"/>
      <c r="V12" s="754"/>
      <c r="W12" s="755"/>
    </row>
    <row r="13" spans="2:23" s="31" customFormat="1" ht="25.5" customHeight="1" x14ac:dyDescent="0.15">
      <c r="B13" s="756" t="s">
        <v>175</v>
      </c>
      <c r="C13" s="756"/>
      <c r="D13" s="756"/>
      <c r="E13" s="772" t="s">
        <v>523</v>
      </c>
      <c r="F13" s="773"/>
      <c r="G13" s="774"/>
      <c r="H13" s="756" t="s">
        <v>580</v>
      </c>
      <c r="I13" s="756"/>
      <c r="J13" s="757" t="s">
        <v>584</v>
      </c>
      <c r="K13" s="757"/>
      <c r="L13" s="757"/>
      <c r="M13" s="756" t="s">
        <v>582</v>
      </c>
      <c r="N13" s="756"/>
      <c r="O13" s="756"/>
      <c r="P13" s="769" t="s">
        <v>650</v>
      </c>
      <c r="Q13" s="770"/>
      <c r="R13" s="771"/>
      <c r="S13" s="756" t="s">
        <v>580</v>
      </c>
      <c r="T13" s="756"/>
      <c r="U13" s="757" t="s">
        <v>651</v>
      </c>
      <c r="V13" s="757"/>
      <c r="W13" s="757"/>
    </row>
    <row r="14" spans="2:23" s="31" customFormat="1" ht="25.5" customHeight="1" x14ac:dyDescent="0.15">
      <c r="B14" s="758" t="s">
        <v>176</v>
      </c>
      <c r="C14" s="758"/>
      <c r="D14" s="758"/>
      <c r="E14" s="759" t="s">
        <v>535</v>
      </c>
      <c r="F14" s="759"/>
      <c r="G14" s="759"/>
      <c r="H14" s="760" t="s">
        <v>585</v>
      </c>
      <c r="I14" s="761"/>
      <c r="J14" s="762" t="s">
        <v>590</v>
      </c>
      <c r="K14" s="763"/>
      <c r="L14" s="764"/>
      <c r="M14" s="760" t="s">
        <v>586</v>
      </c>
      <c r="N14" s="761"/>
      <c r="O14" s="765"/>
      <c r="P14" s="778" t="s">
        <v>523</v>
      </c>
      <c r="Q14" s="779"/>
      <c r="R14" s="779"/>
      <c r="S14" s="767" t="s">
        <v>585</v>
      </c>
      <c r="T14" s="768"/>
      <c r="U14" s="762" t="s">
        <v>523</v>
      </c>
      <c r="V14" s="763"/>
      <c r="W14" s="764"/>
    </row>
    <row r="15" spans="2:23" s="31" customFormat="1" ht="39.75" customHeight="1" x14ac:dyDescent="0.15">
      <c r="B15" s="739" t="s">
        <v>177</v>
      </c>
      <c r="C15" s="739"/>
      <c r="D15" s="739"/>
      <c r="E15" s="740" t="s">
        <v>608</v>
      </c>
      <c r="F15" s="741"/>
      <c r="G15" s="741"/>
      <c r="H15" s="741"/>
      <c r="I15" s="741"/>
      <c r="J15" s="741"/>
      <c r="K15" s="741"/>
      <c r="L15" s="742"/>
      <c r="M15" s="739" t="s">
        <v>588</v>
      </c>
      <c r="N15" s="739"/>
      <c r="O15" s="739"/>
      <c r="P15" s="740" t="s">
        <v>598</v>
      </c>
      <c r="Q15" s="741"/>
      <c r="R15" s="741"/>
      <c r="S15" s="741"/>
      <c r="T15" s="741"/>
      <c r="U15" s="741"/>
      <c r="V15" s="741"/>
      <c r="W15" s="742"/>
    </row>
    <row r="16" spans="2:23" s="31" customFormat="1" ht="25.5" customHeight="1" x14ac:dyDescent="0.15">
      <c r="B16" s="746" t="s">
        <v>169</v>
      </c>
      <c r="C16" s="746" t="s">
        <v>170</v>
      </c>
      <c r="D16" s="746"/>
      <c r="E16" s="278" t="s">
        <v>491</v>
      </c>
      <c r="F16" s="747"/>
      <c r="G16" s="748"/>
      <c r="H16" s="748"/>
      <c r="I16" s="748"/>
      <c r="J16" s="748"/>
      <c r="K16" s="748"/>
      <c r="L16" s="749"/>
      <c r="M16" s="746" t="s">
        <v>572</v>
      </c>
      <c r="N16" s="746" t="s">
        <v>573</v>
      </c>
      <c r="O16" s="746"/>
      <c r="P16" s="278" t="s">
        <v>491</v>
      </c>
      <c r="Q16" s="747"/>
      <c r="R16" s="748"/>
      <c r="S16" s="748"/>
      <c r="T16" s="748"/>
      <c r="U16" s="748"/>
      <c r="V16" s="748"/>
      <c r="W16" s="749"/>
    </row>
    <row r="17" spans="2:24" s="31" customFormat="1" ht="25.5" customHeight="1" x14ac:dyDescent="0.15">
      <c r="B17" s="746"/>
      <c r="C17" s="746" t="s">
        <v>171</v>
      </c>
      <c r="D17" s="746"/>
      <c r="E17" s="279">
        <v>3</v>
      </c>
      <c r="F17" s="750"/>
      <c r="G17" s="751"/>
      <c r="H17" s="751"/>
      <c r="I17" s="751"/>
      <c r="J17" s="751"/>
      <c r="K17" s="751"/>
      <c r="L17" s="752"/>
      <c r="M17" s="746"/>
      <c r="N17" s="746" t="s">
        <v>574</v>
      </c>
      <c r="O17" s="746"/>
      <c r="P17" s="279">
        <v>4</v>
      </c>
      <c r="Q17" s="750"/>
      <c r="R17" s="751"/>
      <c r="S17" s="751"/>
      <c r="T17" s="751"/>
      <c r="U17" s="751"/>
      <c r="V17" s="751"/>
      <c r="W17" s="752"/>
    </row>
    <row r="18" spans="2:24" s="31" customFormat="1" ht="25.5" customHeight="1" x14ac:dyDescent="0.15">
      <c r="B18" s="746" t="s">
        <v>172</v>
      </c>
      <c r="C18" s="746" t="s">
        <v>128</v>
      </c>
      <c r="D18" s="746"/>
      <c r="E18" s="280" t="s">
        <v>541</v>
      </c>
      <c r="F18" s="750"/>
      <c r="G18" s="751"/>
      <c r="H18" s="751"/>
      <c r="I18" s="751"/>
      <c r="J18" s="751"/>
      <c r="K18" s="751"/>
      <c r="L18" s="752"/>
      <c r="M18" s="746" t="s">
        <v>575</v>
      </c>
      <c r="N18" s="746" t="s">
        <v>576</v>
      </c>
      <c r="O18" s="746"/>
      <c r="P18" s="280" t="s">
        <v>541</v>
      </c>
      <c r="Q18" s="750"/>
      <c r="R18" s="751"/>
      <c r="S18" s="751"/>
      <c r="T18" s="751"/>
      <c r="U18" s="751"/>
      <c r="V18" s="751"/>
      <c r="W18" s="752"/>
    </row>
    <row r="19" spans="2:24" s="31" customFormat="1" ht="25.5" customHeight="1" x14ac:dyDescent="0.15">
      <c r="B19" s="746"/>
      <c r="C19" s="746" t="s">
        <v>129</v>
      </c>
      <c r="D19" s="746"/>
      <c r="E19" s="278" t="s">
        <v>542</v>
      </c>
      <c r="F19" s="750"/>
      <c r="G19" s="751"/>
      <c r="H19" s="751"/>
      <c r="I19" s="751"/>
      <c r="J19" s="751"/>
      <c r="K19" s="751"/>
      <c r="L19" s="752"/>
      <c r="M19" s="746"/>
      <c r="N19" s="746" t="s">
        <v>275</v>
      </c>
      <c r="O19" s="746"/>
      <c r="P19" s="278" t="s">
        <v>542</v>
      </c>
      <c r="Q19" s="750"/>
      <c r="R19" s="751"/>
      <c r="S19" s="751"/>
      <c r="T19" s="751"/>
      <c r="U19" s="751"/>
      <c r="V19" s="751"/>
      <c r="W19" s="752"/>
    </row>
    <row r="20" spans="2:24" s="31" customFormat="1" ht="25.5" customHeight="1" x14ac:dyDescent="0.15">
      <c r="B20" s="739" t="s">
        <v>131</v>
      </c>
      <c r="C20" s="739"/>
      <c r="D20" s="739"/>
      <c r="E20" s="281" t="s">
        <v>328</v>
      </c>
      <c r="F20" s="750"/>
      <c r="G20" s="751"/>
      <c r="H20" s="751"/>
      <c r="I20" s="751"/>
      <c r="J20" s="751"/>
      <c r="K20" s="751"/>
      <c r="L20" s="752"/>
      <c r="M20" s="739" t="s">
        <v>277</v>
      </c>
      <c r="N20" s="739"/>
      <c r="O20" s="739"/>
      <c r="P20" s="281" t="s">
        <v>328</v>
      </c>
      <c r="Q20" s="750"/>
      <c r="R20" s="751"/>
      <c r="S20" s="751"/>
      <c r="T20" s="751"/>
      <c r="U20" s="751"/>
      <c r="V20" s="751"/>
      <c r="W20" s="752"/>
    </row>
    <row r="21" spans="2:24" s="31" customFormat="1" ht="25.5" customHeight="1" x14ac:dyDescent="0.15">
      <c r="B21" s="775" t="s">
        <v>173</v>
      </c>
      <c r="C21" s="739" t="s">
        <v>174</v>
      </c>
      <c r="D21" s="739"/>
      <c r="E21" s="279"/>
      <c r="F21" s="750"/>
      <c r="G21" s="751"/>
      <c r="H21" s="751"/>
      <c r="I21" s="751"/>
      <c r="J21" s="751"/>
      <c r="K21" s="751"/>
      <c r="L21" s="752"/>
      <c r="M21" s="775" t="s">
        <v>577</v>
      </c>
      <c r="N21" s="739" t="s">
        <v>276</v>
      </c>
      <c r="O21" s="739"/>
      <c r="P21" s="279"/>
      <c r="Q21" s="750"/>
      <c r="R21" s="751"/>
      <c r="S21" s="751"/>
      <c r="T21" s="751"/>
      <c r="U21" s="751"/>
      <c r="V21" s="751"/>
      <c r="W21" s="752"/>
    </row>
    <row r="22" spans="2:24" s="31" customFormat="1" ht="25.5" customHeight="1" x14ac:dyDescent="0.15">
      <c r="B22" s="776"/>
      <c r="C22" s="739" t="s">
        <v>140</v>
      </c>
      <c r="D22" s="739"/>
      <c r="E22" s="213"/>
      <c r="F22" s="750"/>
      <c r="G22" s="751"/>
      <c r="H22" s="751"/>
      <c r="I22" s="751"/>
      <c r="J22" s="751"/>
      <c r="K22" s="751"/>
      <c r="L22" s="752"/>
      <c r="M22" s="776"/>
      <c r="N22" s="739" t="s">
        <v>578</v>
      </c>
      <c r="O22" s="739"/>
      <c r="P22" s="213"/>
      <c r="Q22" s="750"/>
      <c r="R22" s="751"/>
      <c r="S22" s="751"/>
      <c r="T22" s="751"/>
      <c r="U22" s="751"/>
      <c r="V22" s="751"/>
      <c r="W22" s="752"/>
    </row>
    <row r="23" spans="2:24" s="31" customFormat="1" ht="25.5" customHeight="1" x14ac:dyDescent="0.15">
      <c r="B23" s="777"/>
      <c r="C23" s="739" t="s">
        <v>141</v>
      </c>
      <c r="D23" s="739"/>
      <c r="E23" s="213"/>
      <c r="F23" s="753"/>
      <c r="G23" s="754"/>
      <c r="H23" s="754"/>
      <c r="I23" s="754"/>
      <c r="J23" s="754"/>
      <c r="K23" s="754"/>
      <c r="L23" s="755"/>
      <c r="M23" s="777"/>
      <c r="N23" s="739" t="s">
        <v>579</v>
      </c>
      <c r="O23" s="739"/>
      <c r="P23" s="213"/>
      <c r="Q23" s="753"/>
      <c r="R23" s="754"/>
      <c r="S23" s="754"/>
      <c r="T23" s="754"/>
      <c r="U23" s="754"/>
      <c r="V23" s="754"/>
      <c r="W23" s="755"/>
    </row>
    <row r="24" spans="2:24" s="31" customFormat="1" ht="25.5" customHeight="1" x14ac:dyDescent="0.15">
      <c r="B24" s="756" t="s">
        <v>175</v>
      </c>
      <c r="C24" s="756"/>
      <c r="D24" s="756"/>
      <c r="E24" s="769" t="s">
        <v>605</v>
      </c>
      <c r="F24" s="770"/>
      <c r="G24" s="771"/>
      <c r="H24" s="756" t="s">
        <v>580</v>
      </c>
      <c r="I24" s="756"/>
      <c r="J24" s="772" t="s">
        <v>606</v>
      </c>
      <c r="K24" s="773"/>
      <c r="L24" s="774"/>
      <c r="M24" s="756" t="s">
        <v>582</v>
      </c>
      <c r="N24" s="756"/>
      <c r="O24" s="756"/>
      <c r="P24" s="769" t="s">
        <v>633</v>
      </c>
      <c r="Q24" s="770"/>
      <c r="R24" s="771"/>
      <c r="S24" s="756" t="s">
        <v>580</v>
      </c>
      <c r="T24" s="756"/>
      <c r="U24" s="757" t="s">
        <v>634</v>
      </c>
      <c r="V24" s="757"/>
      <c r="W24" s="757"/>
    </row>
    <row r="25" spans="2:24" s="31" customFormat="1" ht="25.5" customHeight="1" x14ac:dyDescent="0.15">
      <c r="B25" s="758" t="s">
        <v>176</v>
      </c>
      <c r="C25" s="758"/>
      <c r="D25" s="758"/>
      <c r="E25" s="759" t="s">
        <v>523</v>
      </c>
      <c r="F25" s="759"/>
      <c r="G25" s="759"/>
      <c r="H25" s="760" t="s">
        <v>585</v>
      </c>
      <c r="I25" s="761"/>
      <c r="J25" s="762" t="s">
        <v>523</v>
      </c>
      <c r="K25" s="763"/>
      <c r="L25" s="764"/>
      <c r="M25" s="760" t="s">
        <v>586</v>
      </c>
      <c r="N25" s="761"/>
      <c r="O25" s="765"/>
      <c r="P25" s="766" t="s">
        <v>523</v>
      </c>
      <c r="Q25" s="759"/>
      <c r="R25" s="759"/>
      <c r="S25" s="767" t="s">
        <v>585</v>
      </c>
      <c r="T25" s="768"/>
      <c r="U25" s="762" t="s">
        <v>523</v>
      </c>
      <c r="V25" s="763"/>
      <c r="W25" s="764"/>
    </row>
    <row r="26" spans="2:24" s="31" customFormat="1" ht="39.75" customHeight="1" x14ac:dyDescent="0.15">
      <c r="B26" s="739" t="s">
        <v>177</v>
      </c>
      <c r="C26" s="739"/>
      <c r="D26" s="739"/>
      <c r="E26" s="740" t="s">
        <v>598</v>
      </c>
      <c r="F26" s="741"/>
      <c r="G26" s="741"/>
      <c r="H26" s="741"/>
      <c r="I26" s="741"/>
      <c r="J26" s="741"/>
      <c r="K26" s="741"/>
      <c r="L26" s="742"/>
      <c r="M26" s="739" t="s">
        <v>588</v>
      </c>
      <c r="N26" s="739"/>
      <c r="O26" s="739"/>
      <c r="P26" s="740" t="s">
        <v>598</v>
      </c>
      <c r="Q26" s="741"/>
      <c r="R26" s="741"/>
      <c r="S26" s="741"/>
      <c r="T26" s="741"/>
      <c r="U26" s="741"/>
      <c r="V26" s="741"/>
      <c r="W26" s="742"/>
    </row>
    <row r="27" spans="2:24" s="31" customFormat="1" ht="15" customHeight="1" x14ac:dyDescent="0.15">
      <c r="B27" s="282"/>
      <c r="C27" s="743" t="s">
        <v>178</v>
      </c>
      <c r="D27" s="744"/>
      <c r="E27" s="744"/>
      <c r="F27" s="744"/>
      <c r="G27" s="744"/>
      <c r="H27" s="744"/>
      <c r="I27" s="744"/>
      <c r="J27" s="744"/>
      <c r="K27" s="744"/>
      <c r="L27" s="744"/>
      <c r="M27" s="283"/>
      <c r="N27" s="283" t="s">
        <v>179</v>
      </c>
      <c r="O27" s="283"/>
      <c r="P27" s="283"/>
      <c r="Q27" s="283"/>
      <c r="R27" s="283"/>
      <c r="S27" s="283"/>
      <c r="T27" s="283"/>
      <c r="U27" s="283"/>
      <c r="V27" s="283"/>
      <c r="W27" s="283"/>
    </row>
    <row r="28" spans="2:24" s="31" customFormat="1" ht="15" customHeight="1" x14ac:dyDescent="0.15">
      <c r="B28" s="282"/>
      <c r="C28" s="745"/>
      <c r="D28" s="745"/>
      <c r="E28" s="745"/>
      <c r="F28" s="745"/>
      <c r="G28" s="745"/>
      <c r="H28" s="745"/>
      <c r="I28" s="745"/>
      <c r="J28" s="745"/>
      <c r="K28" s="745"/>
      <c r="L28" s="745"/>
      <c r="M28" s="283"/>
      <c r="N28" s="283" t="s">
        <v>180</v>
      </c>
      <c r="O28" s="283"/>
      <c r="P28" s="283"/>
      <c r="Q28" s="283"/>
      <c r="R28" s="283"/>
      <c r="S28" s="283"/>
      <c r="T28" s="283"/>
      <c r="U28" s="283"/>
      <c r="V28" s="283"/>
      <c r="W28" s="283"/>
    </row>
    <row r="29" spans="2:24" ht="15" customHeight="1" x14ac:dyDescent="0.15">
      <c r="C29" s="118" t="s">
        <v>181</v>
      </c>
      <c r="D29" s="4"/>
      <c r="E29" s="4"/>
      <c r="F29" s="4"/>
      <c r="G29" s="4"/>
      <c r="H29" s="4"/>
      <c r="I29" s="4"/>
      <c r="J29" s="4"/>
      <c r="K29" s="4"/>
      <c r="L29" s="4"/>
      <c r="M29" s="4"/>
      <c r="N29" s="34" t="s">
        <v>182</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183</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allowBlank="1" showInputMessage="1" showErrorMessage="1" prompt="覆工スパン毎に連番を記入。_x000a_数値で入力する。" sqref="E6 E17 P17 P6" xr:uid="{34FBA3C2-E2D5-4F1A-97BC-1A00288C9983}"/>
    <dataValidation type="list" allowBlank="1" showInputMessage="1" showErrorMessage="1" sqref="E8 E19 P8 P19" xr:uid="{841FBD60-ED40-424A-B9B8-85991B109EAC}">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1914CD1A-0C39-42CE-ABE3-93B9C1B6ED05}">
          <x14:formula1>
            <xm:f>'(参考)リスト'!$F$16:$F$21</xm:f>
          </x14:formula1>
          <xm:sqref>E11:E12 E22:E23 P11:P12 P22:P23</xm:sqref>
        </x14:dataValidation>
        <x14:dataValidation type="list" allowBlank="1" showInputMessage="1" showErrorMessage="1" xr:uid="{A0832C98-14B6-459A-885F-90029924E787}">
          <x14:formula1>
            <xm:f>'(参考)リスト'!$D$16:$D$18</xm:f>
          </x14:formula1>
          <xm:sqref>E10 E21 P10 P21</xm:sqref>
        </x14:dataValidation>
        <x14:dataValidation type="list" allowBlank="1" showInputMessage="1" showErrorMessage="1" xr:uid="{DAE5093B-F09F-403C-883C-FE8104CC3B46}">
          <x14:formula1>
            <xm:f>'(参考)リスト'!$E$16:$E$27</xm:f>
          </x14:formula1>
          <xm:sqref>E9 E20 P9 P20</xm:sqref>
        </x14:dataValidation>
        <x14:dataValidation type="list" allowBlank="1" showInputMessage="1" showErrorMessage="1" xr:uid="{62E9150D-173C-4B78-8901-0B69F1D40F6D}">
          <x14:formula1>
            <xm:f>'(参考)リスト'!$B$16:$B$21</xm:f>
          </x14:formula1>
          <xm:sqref>E7 E18 P7 P18</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929F3B-9E6E-4076-8AF2-79366786E21C}">
  <dimension ref="B1:X31"/>
  <sheetViews>
    <sheetView showGridLines="0" showZeros="0" view="pageBreakPreview" zoomScale="112" zoomScaleNormal="70" zoomScaleSheetLayoutView="112" workbookViewId="0">
      <selection activeCell="Q16" sqref="Q16:W23"/>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6" t="s">
        <v>570</v>
      </c>
      <c r="C2" s="277"/>
      <c r="D2" s="277"/>
      <c r="E2" s="277"/>
      <c r="F2" s="277"/>
      <c r="G2" s="277"/>
      <c r="H2" s="277"/>
      <c r="I2" s="277"/>
      <c r="J2" s="277"/>
      <c r="K2" s="277"/>
      <c r="L2" s="277"/>
      <c r="M2" s="277"/>
      <c r="N2" s="277"/>
      <c r="O2" s="277"/>
      <c r="P2" s="277"/>
      <c r="Q2" s="277"/>
      <c r="R2" s="463" t="s">
        <v>381</v>
      </c>
      <c r="S2" s="463"/>
      <c r="T2" s="634" t="s">
        <v>382</v>
      </c>
      <c r="U2" s="634"/>
      <c r="V2" s="634"/>
      <c r="W2" s="634"/>
    </row>
    <row r="3" spans="2:23" ht="25.35" customHeight="1" x14ac:dyDescent="0.15">
      <c r="B3" s="796" t="s">
        <v>383</v>
      </c>
      <c r="C3" s="797"/>
      <c r="D3" s="797"/>
      <c r="E3" s="798" t="s">
        <v>384</v>
      </c>
      <c r="F3" s="799"/>
      <c r="G3" s="800"/>
      <c r="H3" s="790" t="s">
        <v>571</v>
      </c>
      <c r="I3" s="791"/>
      <c r="J3" s="801" t="s">
        <v>501</v>
      </c>
      <c r="K3" s="793"/>
      <c r="L3" s="794"/>
      <c r="M3" s="803" t="s">
        <v>502</v>
      </c>
      <c r="N3" s="811"/>
      <c r="O3" s="804"/>
      <c r="P3" s="802" t="s">
        <v>503</v>
      </c>
      <c r="Q3" s="802"/>
      <c r="R3" s="802"/>
      <c r="S3" s="803" t="s">
        <v>500</v>
      </c>
      <c r="T3" s="804"/>
      <c r="U3" s="807">
        <v>45911</v>
      </c>
      <c r="V3" s="808"/>
      <c r="W3" s="809"/>
    </row>
    <row r="4" spans="2:23" ht="25.35" customHeight="1" x14ac:dyDescent="0.15">
      <c r="B4" s="785" t="s">
        <v>389</v>
      </c>
      <c r="C4" s="786"/>
      <c r="D4" s="786"/>
      <c r="E4" s="787" t="s">
        <v>390</v>
      </c>
      <c r="F4" s="788"/>
      <c r="G4" s="789"/>
      <c r="H4" s="790" t="s">
        <v>386</v>
      </c>
      <c r="I4" s="791"/>
      <c r="J4" s="792" t="s">
        <v>387</v>
      </c>
      <c r="K4" s="793"/>
      <c r="L4" s="794"/>
      <c r="M4" s="812"/>
      <c r="N4" s="813"/>
      <c r="O4" s="814"/>
      <c r="P4" s="795" t="s">
        <v>504</v>
      </c>
      <c r="Q4" s="795"/>
      <c r="R4" s="795"/>
      <c r="S4" s="805"/>
      <c r="T4" s="806"/>
      <c r="U4" s="805"/>
      <c r="V4" s="810"/>
      <c r="W4" s="806"/>
    </row>
    <row r="5" spans="2:23" s="31" customFormat="1" ht="25.5" customHeight="1" x14ac:dyDescent="0.15">
      <c r="B5" s="775" t="s">
        <v>169</v>
      </c>
      <c r="C5" s="780" t="s">
        <v>170</v>
      </c>
      <c r="D5" s="781"/>
      <c r="E5" s="278" t="s">
        <v>492</v>
      </c>
      <c r="F5" s="747"/>
      <c r="G5" s="748"/>
      <c r="H5" s="748"/>
      <c r="I5" s="748"/>
      <c r="J5" s="748"/>
      <c r="K5" s="748"/>
      <c r="L5" s="749"/>
      <c r="M5" s="775" t="s">
        <v>572</v>
      </c>
      <c r="N5" s="780" t="s">
        <v>573</v>
      </c>
      <c r="O5" s="781"/>
      <c r="P5" s="278" t="s">
        <v>493</v>
      </c>
      <c r="Q5" s="747"/>
      <c r="R5" s="748"/>
      <c r="S5" s="748"/>
      <c r="T5" s="748"/>
      <c r="U5" s="748"/>
      <c r="V5" s="748"/>
      <c r="W5" s="749"/>
    </row>
    <row r="6" spans="2:23" s="31" customFormat="1" ht="25.5" customHeight="1" x14ac:dyDescent="0.15">
      <c r="B6" s="777"/>
      <c r="C6" s="780" t="s">
        <v>171</v>
      </c>
      <c r="D6" s="781"/>
      <c r="E6" s="279">
        <v>1</v>
      </c>
      <c r="F6" s="750"/>
      <c r="G6" s="751"/>
      <c r="H6" s="751"/>
      <c r="I6" s="751"/>
      <c r="J6" s="751"/>
      <c r="K6" s="751"/>
      <c r="L6" s="752"/>
      <c r="M6" s="777"/>
      <c r="N6" s="780" t="s">
        <v>574</v>
      </c>
      <c r="O6" s="781"/>
      <c r="P6" s="279">
        <v>1</v>
      </c>
      <c r="Q6" s="750"/>
      <c r="R6" s="751"/>
      <c r="S6" s="751"/>
      <c r="T6" s="751"/>
      <c r="U6" s="751"/>
      <c r="V6" s="751"/>
      <c r="W6" s="752"/>
    </row>
    <row r="7" spans="2:23" s="31" customFormat="1" ht="25.5" customHeight="1" x14ac:dyDescent="0.15">
      <c r="B7" s="775" t="s">
        <v>172</v>
      </c>
      <c r="C7" s="780" t="s">
        <v>128</v>
      </c>
      <c r="D7" s="781"/>
      <c r="E7" s="280" t="s">
        <v>528</v>
      </c>
      <c r="F7" s="750"/>
      <c r="G7" s="751"/>
      <c r="H7" s="751"/>
      <c r="I7" s="751"/>
      <c r="J7" s="751"/>
      <c r="K7" s="751"/>
      <c r="L7" s="752"/>
      <c r="M7" s="775" t="s">
        <v>575</v>
      </c>
      <c r="N7" s="780" t="s">
        <v>576</v>
      </c>
      <c r="O7" s="781"/>
      <c r="P7" s="280" t="s">
        <v>528</v>
      </c>
      <c r="Q7" s="750"/>
      <c r="R7" s="751"/>
      <c r="S7" s="751"/>
      <c r="T7" s="751"/>
      <c r="U7" s="751"/>
      <c r="V7" s="751"/>
      <c r="W7" s="752"/>
    </row>
    <row r="8" spans="2:23" s="31" customFormat="1" ht="25.5" customHeight="1" x14ac:dyDescent="0.15">
      <c r="B8" s="776"/>
      <c r="C8" s="780" t="s">
        <v>129</v>
      </c>
      <c r="D8" s="781"/>
      <c r="E8" s="278" t="s">
        <v>534</v>
      </c>
      <c r="F8" s="750"/>
      <c r="G8" s="751"/>
      <c r="H8" s="751"/>
      <c r="I8" s="751"/>
      <c r="J8" s="751"/>
      <c r="K8" s="751"/>
      <c r="L8" s="752"/>
      <c r="M8" s="776"/>
      <c r="N8" s="780" t="s">
        <v>275</v>
      </c>
      <c r="O8" s="781"/>
      <c r="P8" s="278" t="s">
        <v>529</v>
      </c>
      <c r="Q8" s="750"/>
      <c r="R8" s="751"/>
      <c r="S8" s="751"/>
      <c r="T8" s="751"/>
      <c r="U8" s="751"/>
      <c r="V8" s="751"/>
      <c r="W8" s="752"/>
    </row>
    <row r="9" spans="2:23" s="31" customFormat="1" ht="25.5" customHeight="1" x14ac:dyDescent="0.15">
      <c r="B9" s="782" t="s">
        <v>131</v>
      </c>
      <c r="C9" s="784"/>
      <c r="D9" s="783"/>
      <c r="E9" s="281" t="s">
        <v>294</v>
      </c>
      <c r="F9" s="750"/>
      <c r="G9" s="751"/>
      <c r="H9" s="751"/>
      <c r="I9" s="751"/>
      <c r="J9" s="751"/>
      <c r="K9" s="751"/>
      <c r="L9" s="752"/>
      <c r="M9" s="782" t="s">
        <v>277</v>
      </c>
      <c r="N9" s="784"/>
      <c r="O9" s="783"/>
      <c r="P9" s="281" t="s">
        <v>294</v>
      </c>
      <c r="Q9" s="750"/>
      <c r="R9" s="751"/>
      <c r="S9" s="751"/>
      <c r="T9" s="751"/>
      <c r="U9" s="751"/>
      <c r="V9" s="751"/>
      <c r="W9" s="752"/>
    </row>
    <row r="10" spans="2:23" s="31" customFormat="1" ht="25.5" customHeight="1" x14ac:dyDescent="0.15">
      <c r="B10" s="775" t="s">
        <v>173</v>
      </c>
      <c r="C10" s="782" t="s">
        <v>174</v>
      </c>
      <c r="D10" s="783"/>
      <c r="E10" s="279" t="s">
        <v>514</v>
      </c>
      <c r="F10" s="750"/>
      <c r="G10" s="751"/>
      <c r="H10" s="751"/>
      <c r="I10" s="751"/>
      <c r="J10" s="751"/>
      <c r="K10" s="751"/>
      <c r="L10" s="752"/>
      <c r="M10" s="775" t="s">
        <v>577</v>
      </c>
      <c r="N10" s="782" t="s">
        <v>276</v>
      </c>
      <c r="O10" s="783"/>
      <c r="P10" s="279" t="s">
        <v>514</v>
      </c>
      <c r="Q10" s="750"/>
      <c r="R10" s="751"/>
      <c r="S10" s="751"/>
      <c r="T10" s="751"/>
      <c r="U10" s="751"/>
      <c r="V10" s="751"/>
      <c r="W10" s="752"/>
    </row>
    <row r="11" spans="2:23" s="31" customFormat="1" ht="25.5" customHeight="1" x14ac:dyDescent="0.15">
      <c r="B11" s="776"/>
      <c r="C11" s="782" t="s">
        <v>140</v>
      </c>
      <c r="D11" s="783"/>
      <c r="E11" s="213"/>
      <c r="F11" s="750"/>
      <c r="G11" s="751"/>
      <c r="H11" s="751"/>
      <c r="I11" s="751"/>
      <c r="J11" s="751"/>
      <c r="K11" s="751"/>
      <c r="L11" s="752"/>
      <c r="M11" s="776"/>
      <c r="N11" s="782" t="s">
        <v>578</v>
      </c>
      <c r="O11" s="783"/>
      <c r="P11" s="213"/>
      <c r="Q11" s="750"/>
      <c r="R11" s="751"/>
      <c r="S11" s="751"/>
      <c r="T11" s="751"/>
      <c r="U11" s="751"/>
      <c r="V11" s="751"/>
      <c r="W11" s="752"/>
    </row>
    <row r="12" spans="2:23" s="31" customFormat="1" ht="25.5" customHeight="1" x14ac:dyDescent="0.15">
      <c r="B12" s="777"/>
      <c r="C12" s="739" t="s">
        <v>141</v>
      </c>
      <c r="D12" s="739"/>
      <c r="E12" s="213" t="s">
        <v>531</v>
      </c>
      <c r="F12" s="753"/>
      <c r="G12" s="754"/>
      <c r="H12" s="754"/>
      <c r="I12" s="754"/>
      <c r="J12" s="754"/>
      <c r="K12" s="754"/>
      <c r="L12" s="755"/>
      <c r="M12" s="777"/>
      <c r="N12" s="739" t="s">
        <v>579</v>
      </c>
      <c r="O12" s="739"/>
      <c r="P12" s="213" t="s">
        <v>531</v>
      </c>
      <c r="Q12" s="753"/>
      <c r="R12" s="754"/>
      <c r="S12" s="754"/>
      <c r="T12" s="754"/>
      <c r="U12" s="754"/>
      <c r="V12" s="754"/>
      <c r="W12" s="755"/>
    </row>
    <row r="13" spans="2:23" s="31" customFormat="1" ht="25.5" customHeight="1" x14ac:dyDescent="0.15">
      <c r="B13" s="756" t="s">
        <v>175</v>
      </c>
      <c r="C13" s="756"/>
      <c r="D13" s="756"/>
      <c r="E13" s="772" t="s">
        <v>652</v>
      </c>
      <c r="F13" s="773"/>
      <c r="G13" s="774"/>
      <c r="H13" s="756" t="s">
        <v>580</v>
      </c>
      <c r="I13" s="756"/>
      <c r="J13" s="757" t="s">
        <v>523</v>
      </c>
      <c r="K13" s="757"/>
      <c r="L13" s="757"/>
      <c r="M13" s="756" t="s">
        <v>582</v>
      </c>
      <c r="N13" s="756"/>
      <c r="O13" s="756"/>
      <c r="P13" s="769" t="s">
        <v>653</v>
      </c>
      <c r="Q13" s="770"/>
      <c r="R13" s="771"/>
      <c r="S13" s="756" t="s">
        <v>580</v>
      </c>
      <c r="T13" s="756"/>
      <c r="U13" s="757" t="s">
        <v>584</v>
      </c>
      <c r="V13" s="757"/>
      <c r="W13" s="757"/>
    </row>
    <row r="14" spans="2:23" s="31" customFormat="1" ht="25.5" customHeight="1" x14ac:dyDescent="0.15">
      <c r="B14" s="758" t="s">
        <v>176</v>
      </c>
      <c r="C14" s="758"/>
      <c r="D14" s="758"/>
      <c r="E14" s="759" t="s">
        <v>523</v>
      </c>
      <c r="F14" s="759"/>
      <c r="G14" s="759"/>
      <c r="H14" s="760" t="s">
        <v>585</v>
      </c>
      <c r="I14" s="761"/>
      <c r="J14" s="762" t="s">
        <v>523</v>
      </c>
      <c r="K14" s="763"/>
      <c r="L14" s="764"/>
      <c r="M14" s="760" t="s">
        <v>586</v>
      </c>
      <c r="N14" s="761"/>
      <c r="O14" s="765"/>
      <c r="P14" s="778" t="s">
        <v>523</v>
      </c>
      <c r="Q14" s="779"/>
      <c r="R14" s="779"/>
      <c r="S14" s="767" t="s">
        <v>585</v>
      </c>
      <c r="T14" s="768"/>
      <c r="U14" s="762" t="s">
        <v>523</v>
      </c>
      <c r="V14" s="763"/>
      <c r="W14" s="764"/>
    </row>
    <row r="15" spans="2:23" s="31" customFormat="1" ht="39.75" customHeight="1" x14ac:dyDescent="0.15">
      <c r="B15" s="739" t="s">
        <v>177</v>
      </c>
      <c r="C15" s="739"/>
      <c r="D15" s="739"/>
      <c r="E15" s="740" t="s">
        <v>654</v>
      </c>
      <c r="F15" s="741"/>
      <c r="G15" s="741"/>
      <c r="H15" s="741"/>
      <c r="I15" s="741"/>
      <c r="J15" s="741"/>
      <c r="K15" s="741"/>
      <c r="L15" s="742"/>
      <c r="M15" s="739" t="s">
        <v>588</v>
      </c>
      <c r="N15" s="739"/>
      <c r="O15" s="739"/>
      <c r="P15" s="740" t="s">
        <v>589</v>
      </c>
      <c r="Q15" s="741"/>
      <c r="R15" s="741"/>
      <c r="S15" s="741"/>
      <c r="T15" s="741"/>
      <c r="U15" s="741"/>
      <c r="V15" s="741"/>
      <c r="W15" s="742"/>
    </row>
    <row r="16" spans="2:23" s="31" customFormat="1" ht="25.5" customHeight="1" x14ac:dyDescent="0.15">
      <c r="B16" s="746" t="s">
        <v>169</v>
      </c>
      <c r="C16" s="746" t="s">
        <v>170</v>
      </c>
      <c r="D16" s="746"/>
      <c r="E16" s="278" t="s">
        <v>493</v>
      </c>
      <c r="F16" s="747"/>
      <c r="G16" s="748"/>
      <c r="H16" s="748"/>
      <c r="I16" s="748"/>
      <c r="J16" s="748"/>
      <c r="K16" s="748"/>
      <c r="L16" s="749"/>
      <c r="M16" s="746" t="s">
        <v>572</v>
      </c>
      <c r="N16" s="746" t="s">
        <v>573</v>
      </c>
      <c r="O16" s="746"/>
      <c r="P16" s="278" t="s">
        <v>495</v>
      </c>
      <c r="Q16" s="747"/>
      <c r="R16" s="748"/>
      <c r="S16" s="748"/>
      <c r="T16" s="748"/>
      <c r="U16" s="748"/>
      <c r="V16" s="748"/>
      <c r="W16" s="749"/>
    </row>
    <row r="17" spans="2:24" s="31" customFormat="1" ht="25.5" customHeight="1" x14ac:dyDescent="0.15">
      <c r="B17" s="746"/>
      <c r="C17" s="746" t="s">
        <v>171</v>
      </c>
      <c r="D17" s="746"/>
      <c r="E17" s="279">
        <v>2</v>
      </c>
      <c r="F17" s="750"/>
      <c r="G17" s="751"/>
      <c r="H17" s="751"/>
      <c r="I17" s="751"/>
      <c r="J17" s="751"/>
      <c r="K17" s="751"/>
      <c r="L17" s="752"/>
      <c r="M17" s="746"/>
      <c r="N17" s="746" t="s">
        <v>574</v>
      </c>
      <c r="O17" s="746"/>
      <c r="P17" s="279">
        <v>1</v>
      </c>
      <c r="Q17" s="750"/>
      <c r="R17" s="751"/>
      <c r="S17" s="751"/>
      <c r="T17" s="751"/>
      <c r="U17" s="751"/>
      <c r="V17" s="751"/>
      <c r="W17" s="752"/>
    </row>
    <row r="18" spans="2:24" s="31" customFormat="1" ht="25.5" customHeight="1" x14ac:dyDescent="0.15">
      <c r="B18" s="746" t="s">
        <v>172</v>
      </c>
      <c r="C18" s="746" t="s">
        <v>128</v>
      </c>
      <c r="D18" s="746"/>
      <c r="E18" s="280" t="s">
        <v>528</v>
      </c>
      <c r="F18" s="750"/>
      <c r="G18" s="751"/>
      <c r="H18" s="751"/>
      <c r="I18" s="751"/>
      <c r="J18" s="751"/>
      <c r="K18" s="751"/>
      <c r="L18" s="752"/>
      <c r="M18" s="746" t="s">
        <v>575</v>
      </c>
      <c r="N18" s="746" t="s">
        <v>576</v>
      </c>
      <c r="O18" s="746"/>
      <c r="P18" s="280" t="s">
        <v>528</v>
      </c>
      <c r="Q18" s="750"/>
      <c r="R18" s="751"/>
      <c r="S18" s="751"/>
      <c r="T18" s="751"/>
      <c r="U18" s="751"/>
      <c r="V18" s="751"/>
      <c r="W18" s="752"/>
    </row>
    <row r="19" spans="2:24" s="31" customFormat="1" ht="25.5" customHeight="1" x14ac:dyDescent="0.15">
      <c r="B19" s="746"/>
      <c r="C19" s="746" t="s">
        <v>129</v>
      </c>
      <c r="D19" s="746"/>
      <c r="E19" s="278" t="s">
        <v>537</v>
      </c>
      <c r="F19" s="750"/>
      <c r="G19" s="751"/>
      <c r="H19" s="751"/>
      <c r="I19" s="751"/>
      <c r="J19" s="751"/>
      <c r="K19" s="751"/>
      <c r="L19" s="752"/>
      <c r="M19" s="746"/>
      <c r="N19" s="746" t="s">
        <v>275</v>
      </c>
      <c r="O19" s="746"/>
      <c r="P19" s="278" t="s">
        <v>529</v>
      </c>
      <c r="Q19" s="750"/>
      <c r="R19" s="751"/>
      <c r="S19" s="751"/>
      <c r="T19" s="751"/>
      <c r="U19" s="751"/>
      <c r="V19" s="751"/>
      <c r="W19" s="752"/>
    </row>
    <row r="20" spans="2:24" s="31" customFormat="1" ht="25.5" customHeight="1" x14ac:dyDescent="0.15">
      <c r="B20" s="739" t="s">
        <v>131</v>
      </c>
      <c r="C20" s="739"/>
      <c r="D20" s="739"/>
      <c r="E20" s="281" t="s">
        <v>294</v>
      </c>
      <c r="F20" s="750"/>
      <c r="G20" s="751"/>
      <c r="H20" s="751"/>
      <c r="I20" s="751"/>
      <c r="J20" s="751"/>
      <c r="K20" s="751"/>
      <c r="L20" s="752"/>
      <c r="M20" s="739" t="s">
        <v>277</v>
      </c>
      <c r="N20" s="739"/>
      <c r="O20" s="739"/>
      <c r="P20" s="281" t="s">
        <v>328</v>
      </c>
      <c r="Q20" s="750"/>
      <c r="R20" s="751"/>
      <c r="S20" s="751"/>
      <c r="T20" s="751"/>
      <c r="U20" s="751"/>
      <c r="V20" s="751"/>
      <c r="W20" s="752"/>
    </row>
    <row r="21" spans="2:24" s="31" customFormat="1" ht="25.5" customHeight="1" x14ac:dyDescent="0.15">
      <c r="B21" s="775" t="s">
        <v>173</v>
      </c>
      <c r="C21" s="739" t="s">
        <v>174</v>
      </c>
      <c r="D21" s="739"/>
      <c r="E21" s="279" t="s">
        <v>514</v>
      </c>
      <c r="F21" s="750"/>
      <c r="G21" s="751"/>
      <c r="H21" s="751"/>
      <c r="I21" s="751"/>
      <c r="J21" s="751"/>
      <c r="K21" s="751"/>
      <c r="L21" s="752"/>
      <c r="M21" s="775" t="s">
        <v>577</v>
      </c>
      <c r="N21" s="739" t="s">
        <v>276</v>
      </c>
      <c r="O21" s="739"/>
      <c r="P21" s="279" t="s">
        <v>514</v>
      </c>
      <c r="Q21" s="750"/>
      <c r="R21" s="751"/>
      <c r="S21" s="751"/>
      <c r="T21" s="751"/>
      <c r="U21" s="751"/>
      <c r="V21" s="751"/>
      <c r="W21" s="752"/>
    </row>
    <row r="22" spans="2:24" s="31" customFormat="1" ht="25.5" customHeight="1" x14ac:dyDescent="0.15">
      <c r="B22" s="776"/>
      <c r="C22" s="739" t="s">
        <v>140</v>
      </c>
      <c r="D22" s="739"/>
      <c r="E22" s="213"/>
      <c r="F22" s="750"/>
      <c r="G22" s="751"/>
      <c r="H22" s="751"/>
      <c r="I22" s="751"/>
      <c r="J22" s="751"/>
      <c r="K22" s="751"/>
      <c r="L22" s="752"/>
      <c r="M22" s="776"/>
      <c r="N22" s="739" t="s">
        <v>578</v>
      </c>
      <c r="O22" s="739"/>
      <c r="P22" s="213"/>
      <c r="Q22" s="750"/>
      <c r="R22" s="751"/>
      <c r="S22" s="751"/>
      <c r="T22" s="751"/>
      <c r="U22" s="751"/>
      <c r="V22" s="751"/>
      <c r="W22" s="752"/>
    </row>
    <row r="23" spans="2:24" s="31" customFormat="1" ht="25.5" customHeight="1" x14ac:dyDescent="0.15">
      <c r="B23" s="777"/>
      <c r="C23" s="739" t="s">
        <v>141</v>
      </c>
      <c r="D23" s="739"/>
      <c r="E23" s="213" t="s">
        <v>554</v>
      </c>
      <c r="F23" s="753"/>
      <c r="G23" s="754"/>
      <c r="H23" s="754"/>
      <c r="I23" s="754"/>
      <c r="J23" s="754"/>
      <c r="K23" s="754"/>
      <c r="L23" s="755"/>
      <c r="M23" s="777"/>
      <c r="N23" s="739" t="s">
        <v>579</v>
      </c>
      <c r="O23" s="739"/>
      <c r="P23" s="213" t="s">
        <v>524</v>
      </c>
      <c r="Q23" s="753"/>
      <c r="R23" s="754"/>
      <c r="S23" s="754"/>
      <c r="T23" s="754"/>
      <c r="U23" s="754"/>
      <c r="V23" s="754"/>
      <c r="W23" s="755"/>
    </row>
    <row r="24" spans="2:24" s="31" customFormat="1" ht="25.5" customHeight="1" x14ac:dyDescent="0.15">
      <c r="B24" s="756" t="s">
        <v>175</v>
      </c>
      <c r="C24" s="756"/>
      <c r="D24" s="756"/>
      <c r="E24" s="769" t="s">
        <v>655</v>
      </c>
      <c r="F24" s="770"/>
      <c r="G24" s="771"/>
      <c r="H24" s="756" t="s">
        <v>580</v>
      </c>
      <c r="I24" s="756"/>
      <c r="J24" s="772" t="s">
        <v>600</v>
      </c>
      <c r="K24" s="773"/>
      <c r="L24" s="774"/>
      <c r="M24" s="756" t="s">
        <v>582</v>
      </c>
      <c r="N24" s="756"/>
      <c r="O24" s="756"/>
      <c r="P24" s="769" t="s">
        <v>523</v>
      </c>
      <c r="Q24" s="770"/>
      <c r="R24" s="771"/>
      <c r="S24" s="756" t="s">
        <v>580</v>
      </c>
      <c r="T24" s="756"/>
      <c r="U24" s="757" t="s">
        <v>584</v>
      </c>
      <c r="V24" s="757"/>
      <c r="W24" s="757"/>
    </row>
    <row r="25" spans="2:24" s="31" customFormat="1" ht="25.5" customHeight="1" x14ac:dyDescent="0.15">
      <c r="B25" s="758" t="s">
        <v>176</v>
      </c>
      <c r="C25" s="758"/>
      <c r="D25" s="758"/>
      <c r="E25" s="759" t="s">
        <v>523</v>
      </c>
      <c r="F25" s="759"/>
      <c r="G25" s="759"/>
      <c r="H25" s="760" t="s">
        <v>585</v>
      </c>
      <c r="I25" s="761"/>
      <c r="J25" s="762" t="s">
        <v>523</v>
      </c>
      <c r="K25" s="763"/>
      <c r="L25" s="764"/>
      <c r="M25" s="760" t="s">
        <v>586</v>
      </c>
      <c r="N25" s="761"/>
      <c r="O25" s="765"/>
      <c r="P25" s="766" t="s">
        <v>535</v>
      </c>
      <c r="Q25" s="759"/>
      <c r="R25" s="759"/>
      <c r="S25" s="767" t="s">
        <v>585</v>
      </c>
      <c r="T25" s="768"/>
      <c r="U25" s="762" t="s">
        <v>590</v>
      </c>
      <c r="V25" s="763"/>
      <c r="W25" s="764"/>
    </row>
    <row r="26" spans="2:24" s="31" customFormat="1" ht="39.75" customHeight="1" x14ac:dyDescent="0.15">
      <c r="B26" s="739" t="s">
        <v>177</v>
      </c>
      <c r="C26" s="739"/>
      <c r="D26" s="739"/>
      <c r="E26" s="740" t="s">
        <v>646</v>
      </c>
      <c r="F26" s="741"/>
      <c r="G26" s="741"/>
      <c r="H26" s="741"/>
      <c r="I26" s="741"/>
      <c r="J26" s="741"/>
      <c r="K26" s="741"/>
      <c r="L26" s="742"/>
      <c r="M26" s="739" t="s">
        <v>588</v>
      </c>
      <c r="N26" s="739"/>
      <c r="O26" s="739"/>
      <c r="P26" s="740" t="s">
        <v>608</v>
      </c>
      <c r="Q26" s="741"/>
      <c r="R26" s="741"/>
      <c r="S26" s="741"/>
      <c r="T26" s="741"/>
      <c r="U26" s="741"/>
      <c r="V26" s="741"/>
      <c r="W26" s="742"/>
    </row>
    <row r="27" spans="2:24" s="31" customFormat="1" ht="15" customHeight="1" x14ac:dyDescent="0.15">
      <c r="B27" s="282"/>
      <c r="C27" s="743" t="s">
        <v>178</v>
      </c>
      <c r="D27" s="744"/>
      <c r="E27" s="744"/>
      <c r="F27" s="744"/>
      <c r="G27" s="744"/>
      <c r="H27" s="744"/>
      <c r="I27" s="744"/>
      <c r="J27" s="744"/>
      <c r="K27" s="744"/>
      <c r="L27" s="744"/>
      <c r="M27" s="283"/>
      <c r="N27" s="283" t="s">
        <v>179</v>
      </c>
      <c r="O27" s="283"/>
      <c r="P27" s="283"/>
      <c r="Q27" s="283"/>
      <c r="R27" s="283"/>
      <c r="S27" s="283"/>
      <c r="T27" s="283"/>
      <c r="U27" s="283"/>
      <c r="V27" s="283"/>
      <c r="W27" s="283"/>
    </row>
    <row r="28" spans="2:24" s="31" customFormat="1" ht="15" customHeight="1" x14ac:dyDescent="0.15">
      <c r="B28" s="282"/>
      <c r="C28" s="745"/>
      <c r="D28" s="745"/>
      <c r="E28" s="745"/>
      <c r="F28" s="745"/>
      <c r="G28" s="745"/>
      <c r="H28" s="745"/>
      <c r="I28" s="745"/>
      <c r="J28" s="745"/>
      <c r="K28" s="745"/>
      <c r="L28" s="745"/>
      <c r="M28" s="283"/>
      <c r="N28" s="283" t="s">
        <v>180</v>
      </c>
      <c r="O28" s="283"/>
      <c r="P28" s="283"/>
      <c r="Q28" s="283"/>
      <c r="R28" s="283"/>
      <c r="S28" s="283"/>
      <c r="T28" s="283"/>
      <c r="U28" s="283"/>
      <c r="V28" s="283"/>
      <c r="W28" s="283"/>
    </row>
    <row r="29" spans="2:24" ht="15" customHeight="1" x14ac:dyDescent="0.15">
      <c r="C29" s="118" t="s">
        <v>181</v>
      </c>
      <c r="D29" s="4"/>
      <c r="E29" s="4"/>
      <c r="F29" s="4"/>
      <c r="G29" s="4"/>
      <c r="H29" s="4"/>
      <c r="I29" s="4"/>
      <c r="J29" s="4"/>
      <c r="K29" s="4"/>
      <c r="L29" s="4"/>
      <c r="M29" s="4"/>
      <c r="N29" s="34" t="s">
        <v>182</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183</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type="list" allowBlank="1" showInputMessage="1" showErrorMessage="1" sqref="E8 E19 P8 P19" xr:uid="{F3151E64-59D8-40D8-ACE9-106E3EF00980}">
      <formula1>INDIRECT(E7)</formula1>
    </dataValidation>
    <dataValidation allowBlank="1" showInputMessage="1" showErrorMessage="1" prompt="覆工スパン毎に連番を記入。_x000a_数値で入力する。" sqref="E6 E17 P17 P6" xr:uid="{9ADA7A97-D262-4665-951F-3A956123945B}"/>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3F6D5939-855F-4CCA-8074-73F405FC72E9}">
          <x14:formula1>
            <xm:f>'(参考)リスト'!$B$16:$B$21</xm:f>
          </x14:formula1>
          <xm:sqref>E7 E18 P7 P18</xm:sqref>
        </x14:dataValidation>
        <x14:dataValidation type="list" allowBlank="1" showInputMessage="1" showErrorMessage="1" xr:uid="{70B68A83-19EB-44B4-8ECC-C2FAA0D80E5E}">
          <x14:formula1>
            <xm:f>'(参考)リスト'!$E$16:$E$27</xm:f>
          </x14:formula1>
          <xm:sqref>E9 E20 P9 P20</xm:sqref>
        </x14:dataValidation>
        <x14:dataValidation type="list" allowBlank="1" showInputMessage="1" showErrorMessage="1" xr:uid="{233022E5-6EAA-4B04-A28E-89C61CC9D3B8}">
          <x14:formula1>
            <xm:f>'(参考)リスト'!$D$16:$D$18</xm:f>
          </x14:formula1>
          <xm:sqref>E10 E21 P10 P21</xm:sqref>
        </x14:dataValidation>
        <x14:dataValidation type="list" allowBlank="1" showInputMessage="1" showErrorMessage="1" xr:uid="{FE40450E-2B7A-4371-A555-AC55A73EBA3F}">
          <x14:formula1>
            <xm:f>'(参考)リスト'!$F$16:$F$21</xm:f>
          </x14:formula1>
          <xm:sqref>E11:E12 E22:E23 P11:P12 P22:P23</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052348-803A-41A3-8EE9-D2210E71B29C}">
  <dimension ref="B1:X31"/>
  <sheetViews>
    <sheetView showGridLines="0" showZeros="0" view="pageBreakPreview" zoomScale="112" zoomScaleNormal="70" zoomScaleSheetLayoutView="112" workbookViewId="0">
      <selection activeCell="Q16" sqref="Q16:W23"/>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6" t="s">
        <v>570</v>
      </c>
      <c r="C2" s="277"/>
      <c r="D2" s="277"/>
      <c r="E2" s="277"/>
      <c r="F2" s="277"/>
      <c r="G2" s="277"/>
      <c r="H2" s="277"/>
      <c r="I2" s="277"/>
      <c r="J2" s="277"/>
      <c r="K2" s="277"/>
      <c r="L2" s="277"/>
      <c r="M2" s="277"/>
      <c r="N2" s="277"/>
      <c r="O2" s="277"/>
      <c r="P2" s="277"/>
      <c r="Q2" s="277"/>
      <c r="R2" s="463" t="s">
        <v>381</v>
      </c>
      <c r="S2" s="463"/>
      <c r="T2" s="634" t="s">
        <v>382</v>
      </c>
      <c r="U2" s="634"/>
      <c r="V2" s="634"/>
      <c r="W2" s="634"/>
    </row>
    <row r="3" spans="2:23" ht="25.35" customHeight="1" x14ac:dyDescent="0.15">
      <c r="B3" s="796" t="s">
        <v>383</v>
      </c>
      <c r="C3" s="797"/>
      <c r="D3" s="797"/>
      <c r="E3" s="798" t="s">
        <v>384</v>
      </c>
      <c r="F3" s="799"/>
      <c r="G3" s="800"/>
      <c r="H3" s="790" t="s">
        <v>571</v>
      </c>
      <c r="I3" s="791"/>
      <c r="J3" s="801" t="s">
        <v>501</v>
      </c>
      <c r="K3" s="793"/>
      <c r="L3" s="794"/>
      <c r="M3" s="803" t="s">
        <v>502</v>
      </c>
      <c r="N3" s="811"/>
      <c r="O3" s="804"/>
      <c r="P3" s="802" t="s">
        <v>503</v>
      </c>
      <c r="Q3" s="802"/>
      <c r="R3" s="802"/>
      <c r="S3" s="803" t="s">
        <v>500</v>
      </c>
      <c r="T3" s="804"/>
      <c r="U3" s="807">
        <v>45911</v>
      </c>
      <c r="V3" s="808"/>
      <c r="W3" s="809"/>
    </row>
    <row r="4" spans="2:23" ht="25.35" customHeight="1" x14ac:dyDescent="0.15">
      <c r="B4" s="785" t="s">
        <v>389</v>
      </c>
      <c r="C4" s="786"/>
      <c r="D4" s="786"/>
      <c r="E4" s="787" t="s">
        <v>390</v>
      </c>
      <c r="F4" s="788"/>
      <c r="G4" s="789"/>
      <c r="H4" s="790" t="s">
        <v>386</v>
      </c>
      <c r="I4" s="791"/>
      <c r="J4" s="792" t="s">
        <v>387</v>
      </c>
      <c r="K4" s="793"/>
      <c r="L4" s="794"/>
      <c r="M4" s="812"/>
      <c r="N4" s="813"/>
      <c r="O4" s="814"/>
      <c r="P4" s="795" t="s">
        <v>504</v>
      </c>
      <c r="Q4" s="795"/>
      <c r="R4" s="795"/>
      <c r="S4" s="805"/>
      <c r="T4" s="806"/>
      <c r="U4" s="805"/>
      <c r="V4" s="810"/>
      <c r="W4" s="806"/>
    </row>
    <row r="5" spans="2:23" s="31" customFormat="1" ht="25.5" customHeight="1" x14ac:dyDescent="0.15">
      <c r="B5" s="775" t="s">
        <v>169</v>
      </c>
      <c r="C5" s="780" t="s">
        <v>170</v>
      </c>
      <c r="D5" s="781"/>
      <c r="E5" s="278" t="s">
        <v>495</v>
      </c>
      <c r="F5" s="747"/>
      <c r="G5" s="748"/>
      <c r="H5" s="748"/>
      <c r="I5" s="748"/>
      <c r="J5" s="748"/>
      <c r="K5" s="748"/>
      <c r="L5" s="749"/>
      <c r="M5" s="775" t="s">
        <v>572</v>
      </c>
      <c r="N5" s="780" t="s">
        <v>573</v>
      </c>
      <c r="O5" s="781"/>
      <c r="P5" s="278" t="s">
        <v>496</v>
      </c>
      <c r="Q5" s="747"/>
      <c r="R5" s="748"/>
      <c r="S5" s="748"/>
      <c r="T5" s="748"/>
      <c r="U5" s="748"/>
      <c r="V5" s="748"/>
      <c r="W5" s="749"/>
    </row>
    <row r="6" spans="2:23" s="31" customFormat="1" ht="25.5" customHeight="1" x14ac:dyDescent="0.15">
      <c r="B6" s="777"/>
      <c r="C6" s="780" t="s">
        <v>171</v>
      </c>
      <c r="D6" s="781"/>
      <c r="E6" s="279">
        <v>2</v>
      </c>
      <c r="F6" s="750"/>
      <c r="G6" s="751"/>
      <c r="H6" s="751"/>
      <c r="I6" s="751"/>
      <c r="J6" s="751"/>
      <c r="K6" s="751"/>
      <c r="L6" s="752"/>
      <c r="M6" s="777"/>
      <c r="N6" s="780" t="s">
        <v>574</v>
      </c>
      <c r="O6" s="781"/>
      <c r="P6" s="279">
        <v>1</v>
      </c>
      <c r="Q6" s="750"/>
      <c r="R6" s="751"/>
      <c r="S6" s="751"/>
      <c r="T6" s="751"/>
      <c r="U6" s="751"/>
      <c r="V6" s="751"/>
      <c r="W6" s="752"/>
    </row>
    <row r="7" spans="2:23" s="31" customFormat="1" ht="25.5" customHeight="1" x14ac:dyDescent="0.15">
      <c r="B7" s="775" t="s">
        <v>172</v>
      </c>
      <c r="C7" s="780" t="s">
        <v>128</v>
      </c>
      <c r="D7" s="781"/>
      <c r="E7" s="280" t="s">
        <v>528</v>
      </c>
      <c r="F7" s="750"/>
      <c r="G7" s="751"/>
      <c r="H7" s="751"/>
      <c r="I7" s="751"/>
      <c r="J7" s="751"/>
      <c r="K7" s="751"/>
      <c r="L7" s="752"/>
      <c r="M7" s="775" t="s">
        <v>575</v>
      </c>
      <c r="N7" s="780" t="s">
        <v>576</v>
      </c>
      <c r="O7" s="781"/>
      <c r="P7" s="280" t="s">
        <v>528</v>
      </c>
      <c r="Q7" s="750"/>
      <c r="R7" s="751"/>
      <c r="S7" s="751"/>
      <c r="T7" s="751"/>
      <c r="U7" s="751"/>
      <c r="V7" s="751"/>
      <c r="W7" s="752"/>
    </row>
    <row r="8" spans="2:23" s="31" customFormat="1" ht="25.5" customHeight="1" x14ac:dyDescent="0.15">
      <c r="B8" s="776"/>
      <c r="C8" s="780" t="s">
        <v>129</v>
      </c>
      <c r="D8" s="781"/>
      <c r="E8" s="278" t="s">
        <v>560</v>
      </c>
      <c r="F8" s="750"/>
      <c r="G8" s="751"/>
      <c r="H8" s="751"/>
      <c r="I8" s="751"/>
      <c r="J8" s="751"/>
      <c r="K8" s="751"/>
      <c r="L8" s="752"/>
      <c r="M8" s="776"/>
      <c r="N8" s="780" t="s">
        <v>275</v>
      </c>
      <c r="O8" s="781"/>
      <c r="P8" s="278" t="s">
        <v>537</v>
      </c>
      <c r="Q8" s="750"/>
      <c r="R8" s="751"/>
      <c r="S8" s="751"/>
      <c r="T8" s="751"/>
      <c r="U8" s="751"/>
      <c r="V8" s="751"/>
      <c r="W8" s="752"/>
    </row>
    <row r="9" spans="2:23" s="31" customFormat="1" ht="25.5" customHeight="1" x14ac:dyDescent="0.15">
      <c r="B9" s="782" t="s">
        <v>131</v>
      </c>
      <c r="C9" s="784"/>
      <c r="D9" s="783"/>
      <c r="E9" s="281" t="s">
        <v>294</v>
      </c>
      <c r="F9" s="750"/>
      <c r="G9" s="751"/>
      <c r="H9" s="751"/>
      <c r="I9" s="751"/>
      <c r="J9" s="751"/>
      <c r="K9" s="751"/>
      <c r="L9" s="752"/>
      <c r="M9" s="782" t="s">
        <v>277</v>
      </c>
      <c r="N9" s="784"/>
      <c r="O9" s="783"/>
      <c r="P9" s="281" t="s">
        <v>294</v>
      </c>
      <c r="Q9" s="750"/>
      <c r="R9" s="751"/>
      <c r="S9" s="751"/>
      <c r="T9" s="751"/>
      <c r="U9" s="751"/>
      <c r="V9" s="751"/>
      <c r="W9" s="752"/>
    </row>
    <row r="10" spans="2:23" s="31" customFormat="1" ht="25.5" customHeight="1" x14ac:dyDescent="0.15">
      <c r="B10" s="775" t="s">
        <v>173</v>
      </c>
      <c r="C10" s="782" t="s">
        <v>174</v>
      </c>
      <c r="D10" s="783"/>
      <c r="E10" s="279" t="s">
        <v>514</v>
      </c>
      <c r="F10" s="750"/>
      <c r="G10" s="751"/>
      <c r="H10" s="751"/>
      <c r="I10" s="751"/>
      <c r="J10" s="751"/>
      <c r="K10" s="751"/>
      <c r="L10" s="752"/>
      <c r="M10" s="775" t="s">
        <v>577</v>
      </c>
      <c r="N10" s="782" t="s">
        <v>276</v>
      </c>
      <c r="O10" s="783"/>
      <c r="P10" s="279" t="s">
        <v>514</v>
      </c>
      <c r="Q10" s="750"/>
      <c r="R10" s="751"/>
      <c r="S10" s="751"/>
      <c r="T10" s="751"/>
      <c r="U10" s="751"/>
      <c r="V10" s="751"/>
      <c r="W10" s="752"/>
    </row>
    <row r="11" spans="2:23" s="31" customFormat="1" ht="25.5" customHeight="1" x14ac:dyDescent="0.15">
      <c r="B11" s="776"/>
      <c r="C11" s="782" t="s">
        <v>140</v>
      </c>
      <c r="D11" s="783"/>
      <c r="E11" s="213"/>
      <c r="F11" s="750"/>
      <c r="G11" s="751"/>
      <c r="H11" s="751"/>
      <c r="I11" s="751"/>
      <c r="J11" s="751"/>
      <c r="K11" s="751"/>
      <c r="L11" s="752"/>
      <c r="M11" s="776"/>
      <c r="N11" s="782" t="s">
        <v>578</v>
      </c>
      <c r="O11" s="783"/>
      <c r="P11" s="213"/>
      <c r="Q11" s="750"/>
      <c r="R11" s="751"/>
      <c r="S11" s="751"/>
      <c r="T11" s="751"/>
      <c r="U11" s="751"/>
      <c r="V11" s="751"/>
      <c r="W11" s="752"/>
    </row>
    <row r="12" spans="2:23" s="31" customFormat="1" ht="25.5" customHeight="1" x14ac:dyDescent="0.15">
      <c r="B12" s="777"/>
      <c r="C12" s="739" t="s">
        <v>141</v>
      </c>
      <c r="D12" s="739"/>
      <c r="E12" s="213" t="s">
        <v>524</v>
      </c>
      <c r="F12" s="753"/>
      <c r="G12" s="754"/>
      <c r="H12" s="754"/>
      <c r="I12" s="754"/>
      <c r="J12" s="754"/>
      <c r="K12" s="754"/>
      <c r="L12" s="755"/>
      <c r="M12" s="777"/>
      <c r="N12" s="739" t="s">
        <v>579</v>
      </c>
      <c r="O12" s="739"/>
      <c r="P12" s="213" t="s">
        <v>554</v>
      </c>
      <c r="Q12" s="753"/>
      <c r="R12" s="754"/>
      <c r="S12" s="754"/>
      <c r="T12" s="754"/>
      <c r="U12" s="754"/>
      <c r="V12" s="754"/>
      <c r="W12" s="755"/>
    </row>
    <row r="13" spans="2:23" s="31" customFormat="1" ht="25.5" customHeight="1" x14ac:dyDescent="0.15">
      <c r="B13" s="756" t="s">
        <v>175</v>
      </c>
      <c r="C13" s="756"/>
      <c r="D13" s="756"/>
      <c r="E13" s="772" t="s">
        <v>656</v>
      </c>
      <c r="F13" s="773"/>
      <c r="G13" s="774"/>
      <c r="H13" s="756" t="s">
        <v>580</v>
      </c>
      <c r="I13" s="756"/>
      <c r="J13" s="757" t="s">
        <v>611</v>
      </c>
      <c r="K13" s="757"/>
      <c r="L13" s="757"/>
      <c r="M13" s="756" t="s">
        <v>582</v>
      </c>
      <c r="N13" s="756"/>
      <c r="O13" s="756"/>
      <c r="P13" s="769" t="s">
        <v>657</v>
      </c>
      <c r="Q13" s="770"/>
      <c r="R13" s="771"/>
      <c r="S13" s="756" t="s">
        <v>580</v>
      </c>
      <c r="T13" s="756"/>
      <c r="U13" s="757" t="s">
        <v>658</v>
      </c>
      <c r="V13" s="757"/>
      <c r="W13" s="757"/>
    </row>
    <row r="14" spans="2:23" s="31" customFormat="1" ht="25.5" customHeight="1" x14ac:dyDescent="0.15">
      <c r="B14" s="758" t="s">
        <v>176</v>
      </c>
      <c r="C14" s="758"/>
      <c r="D14" s="758"/>
      <c r="E14" s="759" t="s">
        <v>523</v>
      </c>
      <c r="F14" s="759"/>
      <c r="G14" s="759"/>
      <c r="H14" s="760" t="s">
        <v>585</v>
      </c>
      <c r="I14" s="761"/>
      <c r="J14" s="762" t="s">
        <v>523</v>
      </c>
      <c r="K14" s="763"/>
      <c r="L14" s="764"/>
      <c r="M14" s="760" t="s">
        <v>586</v>
      </c>
      <c r="N14" s="761"/>
      <c r="O14" s="765"/>
      <c r="P14" s="778" t="s">
        <v>540</v>
      </c>
      <c r="Q14" s="779"/>
      <c r="R14" s="779"/>
      <c r="S14" s="767" t="s">
        <v>585</v>
      </c>
      <c r="T14" s="768"/>
      <c r="U14" s="762" t="s">
        <v>539</v>
      </c>
      <c r="V14" s="763"/>
      <c r="W14" s="764"/>
    </row>
    <row r="15" spans="2:23" s="31" customFormat="1" ht="39.75" customHeight="1" x14ac:dyDescent="0.15">
      <c r="B15" s="739" t="s">
        <v>177</v>
      </c>
      <c r="C15" s="739"/>
      <c r="D15" s="739"/>
      <c r="E15" s="740" t="s">
        <v>659</v>
      </c>
      <c r="F15" s="741"/>
      <c r="G15" s="741"/>
      <c r="H15" s="741"/>
      <c r="I15" s="741"/>
      <c r="J15" s="741"/>
      <c r="K15" s="741"/>
      <c r="L15" s="742"/>
      <c r="M15" s="739" t="s">
        <v>588</v>
      </c>
      <c r="N15" s="739"/>
      <c r="O15" s="739"/>
      <c r="P15" s="740" t="s">
        <v>660</v>
      </c>
      <c r="Q15" s="741"/>
      <c r="R15" s="741"/>
      <c r="S15" s="741"/>
      <c r="T15" s="741"/>
      <c r="U15" s="741"/>
      <c r="V15" s="741"/>
      <c r="W15" s="742"/>
    </row>
    <row r="16" spans="2:23" s="31" customFormat="1" ht="25.5" customHeight="1" x14ac:dyDescent="0.15">
      <c r="B16" s="746" t="s">
        <v>169</v>
      </c>
      <c r="C16" s="746" t="s">
        <v>170</v>
      </c>
      <c r="D16" s="746"/>
      <c r="E16" s="278" t="s">
        <v>496</v>
      </c>
      <c r="F16" s="747"/>
      <c r="G16" s="748"/>
      <c r="H16" s="748"/>
      <c r="I16" s="748"/>
      <c r="J16" s="748"/>
      <c r="K16" s="748"/>
      <c r="L16" s="749"/>
      <c r="M16" s="746" t="s">
        <v>572</v>
      </c>
      <c r="N16" s="746" t="s">
        <v>573</v>
      </c>
      <c r="O16" s="746"/>
      <c r="P16" s="278" t="s">
        <v>496</v>
      </c>
      <c r="Q16" s="747"/>
      <c r="R16" s="748"/>
      <c r="S16" s="748"/>
      <c r="T16" s="748"/>
      <c r="U16" s="748"/>
      <c r="V16" s="748"/>
      <c r="W16" s="749"/>
    </row>
    <row r="17" spans="2:24" s="31" customFormat="1" ht="25.5" customHeight="1" x14ac:dyDescent="0.15">
      <c r="B17" s="746"/>
      <c r="C17" s="746" t="s">
        <v>171</v>
      </c>
      <c r="D17" s="746"/>
      <c r="E17" s="279">
        <v>2</v>
      </c>
      <c r="F17" s="750"/>
      <c r="G17" s="751"/>
      <c r="H17" s="751"/>
      <c r="I17" s="751"/>
      <c r="J17" s="751"/>
      <c r="K17" s="751"/>
      <c r="L17" s="752"/>
      <c r="M17" s="746"/>
      <c r="N17" s="746" t="s">
        <v>574</v>
      </c>
      <c r="O17" s="746"/>
      <c r="P17" s="279">
        <v>3</v>
      </c>
      <c r="Q17" s="750"/>
      <c r="R17" s="751"/>
      <c r="S17" s="751"/>
      <c r="T17" s="751"/>
      <c r="U17" s="751"/>
      <c r="V17" s="751"/>
      <c r="W17" s="752"/>
    </row>
    <row r="18" spans="2:24" s="31" customFormat="1" ht="25.5" customHeight="1" x14ac:dyDescent="0.15">
      <c r="B18" s="746" t="s">
        <v>172</v>
      </c>
      <c r="C18" s="746" t="s">
        <v>128</v>
      </c>
      <c r="D18" s="746"/>
      <c r="E18" s="280" t="s">
        <v>528</v>
      </c>
      <c r="F18" s="750"/>
      <c r="G18" s="751"/>
      <c r="H18" s="751"/>
      <c r="I18" s="751"/>
      <c r="J18" s="751"/>
      <c r="K18" s="751"/>
      <c r="L18" s="752"/>
      <c r="M18" s="746" t="s">
        <v>575</v>
      </c>
      <c r="N18" s="746" t="s">
        <v>576</v>
      </c>
      <c r="O18" s="746"/>
      <c r="P18" s="280" t="s">
        <v>528</v>
      </c>
      <c r="Q18" s="750"/>
      <c r="R18" s="751"/>
      <c r="S18" s="751"/>
      <c r="T18" s="751"/>
      <c r="U18" s="751"/>
      <c r="V18" s="751"/>
      <c r="W18" s="752"/>
    </row>
    <row r="19" spans="2:24" s="31" customFormat="1" ht="25.5" customHeight="1" x14ac:dyDescent="0.15">
      <c r="B19" s="746"/>
      <c r="C19" s="746" t="s">
        <v>129</v>
      </c>
      <c r="D19" s="746"/>
      <c r="E19" s="278" t="s">
        <v>548</v>
      </c>
      <c r="F19" s="750"/>
      <c r="G19" s="751"/>
      <c r="H19" s="751"/>
      <c r="I19" s="751"/>
      <c r="J19" s="751"/>
      <c r="K19" s="751"/>
      <c r="L19" s="752"/>
      <c r="M19" s="746"/>
      <c r="N19" s="746" t="s">
        <v>275</v>
      </c>
      <c r="O19" s="746"/>
      <c r="P19" s="278" t="s">
        <v>545</v>
      </c>
      <c r="Q19" s="750"/>
      <c r="R19" s="751"/>
      <c r="S19" s="751"/>
      <c r="T19" s="751"/>
      <c r="U19" s="751"/>
      <c r="V19" s="751"/>
      <c r="W19" s="752"/>
    </row>
    <row r="20" spans="2:24" s="31" customFormat="1" ht="25.5" customHeight="1" x14ac:dyDescent="0.15">
      <c r="B20" s="739" t="s">
        <v>131</v>
      </c>
      <c r="C20" s="739"/>
      <c r="D20" s="739"/>
      <c r="E20" s="281" t="s">
        <v>294</v>
      </c>
      <c r="F20" s="750"/>
      <c r="G20" s="751"/>
      <c r="H20" s="751"/>
      <c r="I20" s="751"/>
      <c r="J20" s="751"/>
      <c r="K20" s="751"/>
      <c r="L20" s="752"/>
      <c r="M20" s="739" t="s">
        <v>277</v>
      </c>
      <c r="N20" s="739"/>
      <c r="O20" s="739"/>
      <c r="P20" s="281" t="s">
        <v>322</v>
      </c>
      <c r="Q20" s="750"/>
      <c r="R20" s="751"/>
      <c r="S20" s="751"/>
      <c r="T20" s="751"/>
      <c r="U20" s="751"/>
      <c r="V20" s="751"/>
      <c r="W20" s="752"/>
    </row>
    <row r="21" spans="2:24" s="31" customFormat="1" ht="25.5" customHeight="1" x14ac:dyDescent="0.15">
      <c r="B21" s="775" t="s">
        <v>173</v>
      </c>
      <c r="C21" s="739" t="s">
        <v>174</v>
      </c>
      <c r="D21" s="739"/>
      <c r="E21" s="279" t="s">
        <v>514</v>
      </c>
      <c r="F21" s="750"/>
      <c r="G21" s="751"/>
      <c r="H21" s="751"/>
      <c r="I21" s="751"/>
      <c r="J21" s="751"/>
      <c r="K21" s="751"/>
      <c r="L21" s="752"/>
      <c r="M21" s="775" t="s">
        <v>577</v>
      </c>
      <c r="N21" s="739" t="s">
        <v>276</v>
      </c>
      <c r="O21" s="739"/>
      <c r="P21" s="279" t="s">
        <v>322</v>
      </c>
      <c r="Q21" s="750"/>
      <c r="R21" s="751"/>
      <c r="S21" s="751"/>
      <c r="T21" s="751"/>
      <c r="U21" s="751"/>
      <c r="V21" s="751"/>
      <c r="W21" s="752"/>
    </row>
    <row r="22" spans="2:24" s="31" customFormat="1" ht="25.5" customHeight="1" x14ac:dyDescent="0.15">
      <c r="B22" s="776"/>
      <c r="C22" s="739" t="s">
        <v>140</v>
      </c>
      <c r="D22" s="739"/>
      <c r="E22" s="213"/>
      <c r="F22" s="750"/>
      <c r="G22" s="751"/>
      <c r="H22" s="751"/>
      <c r="I22" s="751"/>
      <c r="J22" s="751"/>
      <c r="K22" s="751"/>
      <c r="L22" s="752"/>
      <c r="M22" s="776"/>
      <c r="N22" s="739" t="s">
        <v>578</v>
      </c>
      <c r="O22" s="739"/>
      <c r="P22" s="213"/>
      <c r="Q22" s="750"/>
      <c r="R22" s="751"/>
      <c r="S22" s="751"/>
      <c r="T22" s="751"/>
      <c r="U22" s="751"/>
      <c r="V22" s="751"/>
      <c r="W22" s="752"/>
    </row>
    <row r="23" spans="2:24" s="31" customFormat="1" ht="25.5" customHeight="1" x14ac:dyDescent="0.15">
      <c r="B23" s="777"/>
      <c r="C23" s="739" t="s">
        <v>141</v>
      </c>
      <c r="D23" s="739"/>
      <c r="E23" s="213" t="s">
        <v>524</v>
      </c>
      <c r="F23" s="753"/>
      <c r="G23" s="754"/>
      <c r="H23" s="754"/>
      <c r="I23" s="754"/>
      <c r="J23" s="754"/>
      <c r="K23" s="754"/>
      <c r="L23" s="755"/>
      <c r="M23" s="777"/>
      <c r="N23" s="739" t="s">
        <v>579</v>
      </c>
      <c r="O23" s="739"/>
      <c r="P23" s="213" t="s">
        <v>531</v>
      </c>
      <c r="Q23" s="753"/>
      <c r="R23" s="754"/>
      <c r="S23" s="754"/>
      <c r="T23" s="754"/>
      <c r="U23" s="754"/>
      <c r="V23" s="754"/>
      <c r="W23" s="755"/>
    </row>
    <row r="24" spans="2:24" s="31" customFormat="1" ht="25.5" customHeight="1" x14ac:dyDescent="0.15">
      <c r="B24" s="756" t="s">
        <v>175</v>
      </c>
      <c r="C24" s="756"/>
      <c r="D24" s="756"/>
      <c r="E24" s="769" t="s">
        <v>661</v>
      </c>
      <c r="F24" s="770"/>
      <c r="G24" s="771"/>
      <c r="H24" s="756" t="s">
        <v>580</v>
      </c>
      <c r="I24" s="756"/>
      <c r="J24" s="772" t="s">
        <v>611</v>
      </c>
      <c r="K24" s="773"/>
      <c r="L24" s="774"/>
      <c r="M24" s="756" t="s">
        <v>582</v>
      </c>
      <c r="N24" s="756"/>
      <c r="O24" s="756"/>
      <c r="P24" s="769" t="s">
        <v>609</v>
      </c>
      <c r="Q24" s="770"/>
      <c r="R24" s="771"/>
      <c r="S24" s="756" t="s">
        <v>580</v>
      </c>
      <c r="T24" s="756"/>
      <c r="U24" s="757" t="s">
        <v>594</v>
      </c>
      <c r="V24" s="757"/>
      <c r="W24" s="757"/>
    </row>
    <row r="25" spans="2:24" s="31" customFormat="1" ht="25.5" customHeight="1" x14ac:dyDescent="0.15">
      <c r="B25" s="758" t="s">
        <v>176</v>
      </c>
      <c r="C25" s="758"/>
      <c r="D25" s="758"/>
      <c r="E25" s="759" t="s">
        <v>523</v>
      </c>
      <c r="F25" s="759"/>
      <c r="G25" s="759"/>
      <c r="H25" s="760" t="s">
        <v>585</v>
      </c>
      <c r="I25" s="761"/>
      <c r="J25" s="762" t="s">
        <v>523</v>
      </c>
      <c r="K25" s="763"/>
      <c r="L25" s="764"/>
      <c r="M25" s="760" t="s">
        <v>586</v>
      </c>
      <c r="N25" s="761"/>
      <c r="O25" s="765"/>
      <c r="P25" s="766" t="s">
        <v>540</v>
      </c>
      <c r="Q25" s="759"/>
      <c r="R25" s="759"/>
      <c r="S25" s="767" t="s">
        <v>585</v>
      </c>
      <c r="T25" s="768"/>
      <c r="U25" s="762" t="s">
        <v>539</v>
      </c>
      <c r="V25" s="763"/>
      <c r="W25" s="764"/>
    </row>
    <row r="26" spans="2:24" s="31" customFormat="1" ht="39.75" customHeight="1" x14ac:dyDescent="0.15">
      <c r="B26" s="739" t="s">
        <v>177</v>
      </c>
      <c r="C26" s="739"/>
      <c r="D26" s="739"/>
      <c r="E26" s="740" t="s">
        <v>615</v>
      </c>
      <c r="F26" s="741"/>
      <c r="G26" s="741"/>
      <c r="H26" s="741"/>
      <c r="I26" s="741"/>
      <c r="J26" s="741"/>
      <c r="K26" s="741"/>
      <c r="L26" s="742"/>
      <c r="M26" s="739" t="s">
        <v>588</v>
      </c>
      <c r="N26" s="739"/>
      <c r="O26" s="739"/>
      <c r="P26" s="740" t="s">
        <v>662</v>
      </c>
      <c r="Q26" s="741"/>
      <c r="R26" s="741"/>
      <c r="S26" s="741"/>
      <c r="T26" s="741"/>
      <c r="U26" s="741"/>
      <c r="V26" s="741"/>
      <c r="W26" s="742"/>
    </row>
    <row r="27" spans="2:24" s="31" customFormat="1" ht="15" customHeight="1" x14ac:dyDescent="0.15">
      <c r="B27" s="282"/>
      <c r="C27" s="743" t="s">
        <v>178</v>
      </c>
      <c r="D27" s="744"/>
      <c r="E27" s="744"/>
      <c r="F27" s="744"/>
      <c r="G27" s="744"/>
      <c r="H27" s="744"/>
      <c r="I27" s="744"/>
      <c r="J27" s="744"/>
      <c r="K27" s="744"/>
      <c r="L27" s="744"/>
      <c r="M27" s="283"/>
      <c r="N27" s="283" t="s">
        <v>179</v>
      </c>
      <c r="O27" s="283"/>
      <c r="P27" s="283"/>
      <c r="Q27" s="283"/>
      <c r="R27" s="283"/>
      <c r="S27" s="283"/>
      <c r="T27" s="283"/>
      <c r="U27" s="283"/>
      <c r="V27" s="283"/>
      <c r="W27" s="283"/>
    </row>
    <row r="28" spans="2:24" s="31" customFormat="1" ht="15" customHeight="1" x14ac:dyDescent="0.15">
      <c r="B28" s="282"/>
      <c r="C28" s="745"/>
      <c r="D28" s="745"/>
      <c r="E28" s="745"/>
      <c r="F28" s="745"/>
      <c r="G28" s="745"/>
      <c r="H28" s="745"/>
      <c r="I28" s="745"/>
      <c r="J28" s="745"/>
      <c r="K28" s="745"/>
      <c r="L28" s="745"/>
      <c r="M28" s="283"/>
      <c r="N28" s="283" t="s">
        <v>180</v>
      </c>
      <c r="O28" s="283"/>
      <c r="P28" s="283"/>
      <c r="Q28" s="283"/>
      <c r="R28" s="283"/>
      <c r="S28" s="283"/>
      <c r="T28" s="283"/>
      <c r="U28" s="283"/>
      <c r="V28" s="283"/>
      <c r="W28" s="283"/>
    </row>
    <row r="29" spans="2:24" ht="15" customHeight="1" x14ac:dyDescent="0.15">
      <c r="C29" s="118" t="s">
        <v>181</v>
      </c>
      <c r="D29" s="4"/>
      <c r="E29" s="4"/>
      <c r="F29" s="4"/>
      <c r="G29" s="4"/>
      <c r="H29" s="4"/>
      <c r="I29" s="4"/>
      <c r="J29" s="4"/>
      <c r="K29" s="4"/>
      <c r="L29" s="4"/>
      <c r="M29" s="4"/>
      <c r="N29" s="34" t="s">
        <v>182</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183</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allowBlank="1" showInputMessage="1" showErrorMessage="1" prompt="覆工スパン毎に連番を記入。_x000a_数値で入力する。" sqref="E6 E17 P17 P6" xr:uid="{EA871F3A-AB77-45F6-B98C-2E20E3F33DD3}"/>
    <dataValidation type="list" allowBlank="1" showInputMessage="1" showErrorMessage="1" sqref="E8 E19 P8 P19" xr:uid="{837F6B1B-FB91-4947-BE15-BFBC063E7DE7}">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12AA235-3221-4A7A-B740-27F4F6E6B60B}">
          <x14:formula1>
            <xm:f>'(参考)リスト'!$F$16:$F$21</xm:f>
          </x14:formula1>
          <xm:sqref>E11:E12 E22:E23 P11:P12 P22:P23</xm:sqref>
        </x14:dataValidation>
        <x14:dataValidation type="list" allowBlank="1" showInputMessage="1" showErrorMessage="1" xr:uid="{8D69310C-1EE6-4ADE-80D9-E9FADAE10880}">
          <x14:formula1>
            <xm:f>'(参考)リスト'!$D$16:$D$18</xm:f>
          </x14:formula1>
          <xm:sqref>E10 E21 P10 P21</xm:sqref>
        </x14:dataValidation>
        <x14:dataValidation type="list" allowBlank="1" showInputMessage="1" showErrorMessage="1" xr:uid="{D68426E3-FA42-4E13-A864-751372372125}">
          <x14:formula1>
            <xm:f>'(参考)リスト'!$E$16:$E$27</xm:f>
          </x14:formula1>
          <xm:sqref>E9 E20 P9 P20</xm:sqref>
        </x14:dataValidation>
        <x14:dataValidation type="list" allowBlank="1" showInputMessage="1" showErrorMessage="1" xr:uid="{CE33FEFF-A956-47B7-902D-13B555EDB23B}">
          <x14:formula1>
            <xm:f>'(参考)リスト'!$B$16:$B$21</xm:f>
          </x14:formula1>
          <xm:sqref>E7 E18 P7 P18</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38AD04-40A5-4561-BDAE-521345E1A4AE}">
  <dimension ref="B1:X31"/>
  <sheetViews>
    <sheetView showGridLines="0" showZeros="0" view="pageBreakPreview" zoomScale="112" zoomScaleNormal="70" zoomScaleSheetLayoutView="112" workbookViewId="0">
      <selection activeCell="Q16" sqref="Q16:W23"/>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6" t="s">
        <v>570</v>
      </c>
      <c r="C2" s="277"/>
      <c r="D2" s="277"/>
      <c r="E2" s="277"/>
      <c r="F2" s="277"/>
      <c r="G2" s="277"/>
      <c r="H2" s="277"/>
      <c r="I2" s="277"/>
      <c r="J2" s="277"/>
      <c r="K2" s="277"/>
      <c r="L2" s="277"/>
      <c r="M2" s="277"/>
      <c r="N2" s="277"/>
      <c r="O2" s="277"/>
      <c r="P2" s="277"/>
      <c r="Q2" s="277"/>
      <c r="R2" s="463" t="s">
        <v>381</v>
      </c>
      <c r="S2" s="463"/>
      <c r="T2" s="634" t="s">
        <v>382</v>
      </c>
      <c r="U2" s="634"/>
      <c r="V2" s="634"/>
      <c r="W2" s="634"/>
    </row>
    <row r="3" spans="2:23" ht="25.35" customHeight="1" x14ac:dyDescent="0.15">
      <c r="B3" s="796" t="s">
        <v>383</v>
      </c>
      <c r="C3" s="797"/>
      <c r="D3" s="797"/>
      <c r="E3" s="798" t="s">
        <v>384</v>
      </c>
      <c r="F3" s="799"/>
      <c r="G3" s="800"/>
      <c r="H3" s="790" t="s">
        <v>571</v>
      </c>
      <c r="I3" s="791"/>
      <c r="J3" s="801" t="s">
        <v>501</v>
      </c>
      <c r="K3" s="793"/>
      <c r="L3" s="794"/>
      <c r="M3" s="803" t="s">
        <v>502</v>
      </c>
      <c r="N3" s="811"/>
      <c r="O3" s="804"/>
      <c r="P3" s="802" t="s">
        <v>503</v>
      </c>
      <c r="Q3" s="802"/>
      <c r="R3" s="802"/>
      <c r="S3" s="803" t="s">
        <v>500</v>
      </c>
      <c r="T3" s="804"/>
      <c r="U3" s="807">
        <v>45911</v>
      </c>
      <c r="V3" s="808"/>
      <c r="W3" s="809"/>
    </row>
    <row r="4" spans="2:23" ht="25.35" customHeight="1" x14ac:dyDescent="0.15">
      <c r="B4" s="785" t="s">
        <v>389</v>
      </c>
      <c r="C4" s="786"/>
      <c r="D4" s="786"/>
      <c r="E4" s="787" t="s">
        <v>390</v>
      </c>
      <c r="F4" s="788"/>
      <c r="G4" s="789"/>
      <c r="H4" s="790" t="s">
        <v>386</v>
      </c>
      <c r="I4" s="791"/>
      <c r="J4" s="792" t="s">
        <v>387</v>
      </c>
      <c r="K4" s="793"/>
      <c r="L4" s="794"/>
      <c r="M4" s="812"/>
      <c r="N4" s="813"/>
      <c r="O4" s="814"/>
      <c r="P4" s="795" t="s">
        <v>504</v>
      </c>
      <c r="Q4" s="795"/>
      <c r="R4" s="795"/>
      <c r="S4" s="805"/>
      <c r="T4" s="806"/>
      <c r="U4" s="805"/>
      <c r="V4" s="810"/>
      <c r="W4" s="806"/>
    </row>
    <row r="5" spans="2:23" s="31" customFormat="1" ht="25.5" customHeight="1" x14ac:dyDescent="0.15">
      <c r="B5" s="775" t="s">
        <v>169</v>
      </c>
      <c r="C5" s="780" t="s">
        <v>170</v>
      </c>
      <c r="D5" s="781"/>
      <c r="E5" s="278" t="s">
        <v>496</v>
      </c>
      <c r="F5" s="747"/>
      <c r="G5" s="748"/>
      <c r="H5" s="748"/>
      <c r="I5" s="748"/>
      <c r="J5" s="748"/>
      <c r="K5" s="748"/>
      <c r="L5" s="749"/>
      <c r="M5" s="775" t="s">
        <v>572</v>
      </c>
      <c r="N5" s="780" t="s">
        <v>573</v>
      </c>
      <c r="O5" s="781"/>
      <c r="P5" s="278" t="s">
        <v>496</v>
      </c>
      <c r="Q5" s="747"/>
      <c r="R5" s="748"/>
      <c r="S5" s="748"/>
      <c r="T5" s="748"/>
      <c r="U5" s="748"/>
      <c r="V5" s="748"/>
      <c r="W5" s="749"/>
    </row>
    <row r="6" spans="2:23" s="31" customFormat="1" ht="25.5" customHeight="1" x14ac:dyDescent="0.15">
      <c r="B6" s="777"/>
      <c r="C6" s="780" t="s">
        <v>171</v>
      </c>
      <c r="D6" s="781"/>
      <c r="E6" s="279">
        <v>4</v>
      </c>
      <c r="F6" s="750"/>
      <c r="G6" s="751"/>
      <c r="H6" s="751"/>
      <c r="I6" s="751"/>
      <c r="J6" s="751"/>
      <c r="K6" s="751"/>
      <c r="L6" s="752"/>
      <c r="M6" s="777"/>
      <c r="N6" s="780" t="s">
        <v>574</v>
      </c>
      <c r="O6" s="781"/>
      <c r="P6" s="279">
        <v>5</v>
      </c>
      <c r="Q6" s="750"/>
      <c r="R6" s="751"/>
      <c r="S6" s="751"/>
      <c r="T6" s="751"/>
      <c r="U6" s="751"/>
      <c r="V6" s="751"/>
      <c r="W6" s="752"/>
    </row>
    <row r="7" spans="2:23" s="31" customFormat="1" ht="25.5" customHeight="1" x14ac:dyDescent="0.15">
      <c r="B7" s="775" t="s">
        <v>172</v>
      </c>
      <c r="C7" s="780" t="s">
        <v>128</v>
      </c>
      <c r="D7" s="781"/>
      <c r="E7" s="280" t="s">
        <v>541</v>
      </c>
      <c r="F7" s="750"/>
      <c r="G7" s="751"/>
      <c r="H7" s="751"/>
      <c r="I7" s="751"/>
      <c r="J7" s="751"/>
      <c r="K7" s="751"/>
      <c r="L7" s="752"/>
      <c r="M7" s="775" t="s">
        <v>575</v>
      </c>
      <c r="N7" s="780" t="s">
        <v>576</v>
      </c>
      <c r="O7" s="781"/>
      <c r="P7" s="280" t="s">
        <v>541</v>
      </c>
      <c r="Q7" s="750"/>
      <c r="R7" s="751"/>
      <c r="S7" s="751"/>
      <c r="T7" s="751"/>
      <c r="U7" s="751"/>
      <c r="V7" s="751"/>
      <c r="W7" s="752"/>
    </row>
    <row r="8" spans="2:23" s="31" customFormat="1" ht="25.5" customHeight="1" x14ac:dyDescent="0.15">
      <c r="B8" s="776"/>
      <c r="C8" s="780" t="s">
        <v>129</v>
      </c>
      <c r="D8" s="781"/>
      <c r="E8" s="278" t="s">
        <v>542</v>
      </c>
      <c r="F8" s="750"/>
      <c r="G8" s="751"/>
      <c r="H8" s="751"/>
      <c r="I8" s="751"/>
      <c r="J8" s="751"/>
      <c r="K8" s="751"/>
      <c r="L8" s="752"/>
      <c r="M8" s="776"/>
      <c r="N8" s="780" t="s">
        <v>275</v>
      </c>
      <c r="O8" s="781"/>
      <c r="P8" s="278" t="s">
        <v>542</v>
      </c>
      <c r="Q8" s="750"/>
      <c r="R8" s="751"/>
      <c r="S8" s="751"/>
      <c r="T8" s="751"/>
      <c r="U8" s="751"/>
      <c r="V8" s="751"/>
      <c r="W8" s="752"/>
    </row>
    <row r="9" spans="2:23" s="31" customFormat="1" ht="25.5" customHeight="1" x14ac:dyDescent="0.15">
      <c r="B9" s="782" t="s">
        <v>131</v>
      </c>
      <c r="C9" s="784"/>
      <c r="D9" s="783"/>
      <c r="E9" s="281" t="s">
        <v>328</v>
      </c>
      <c r="F9" s="750"/>
      <c r="G9" s="751"/>
      <c r="H9" s="751"/>
      <c r="I9" s="751"/>
      <c r="J9" s="751"/>
      <c r="K9" s="751"/>
      <c r="L9" s="752"/>
      <c r="M9" s="782" t="s">
        <v>277</v>
      </c>
      <c r="N9" s="784"/>
      <c r="O9" s="783"/>
      <c r="P9" s="281" t="s">
        <v>328</v>
      </c>
      <c r="Q9" s="750"/>
      <c r="R9" s="751"/>
      <c r="S9" s="751"/>
      <c r="T9" s="751"/>
      <c r="U9" s="751"/>
      <c r="V9" s="751"/>
      <c r="W9" s="752"/>
    </row>
    <row r="10" spans="2:23" s="31" customFormat="1" ht="25.5" customHeight="1" x14ac:dyDescent="0.15">
      <c r="B10" s="775" t="s">
        <v>173</v>
      </c>
      <c r="C10" s="782" t="s">
        <v>174</v>
      </c>
      <c r="D10" s="783"/>
      <c r="E10" s="279"/>
      <c r="F10" s="750"/>
      <c r="G10" s="751"/>
      <c r="H10" s="751"/>
      <c r="I10" s="751"/>
      <c r="J10" s="751"/>
      <c r="K10" s="751"/>
      <c r="L10" s="752"/>
      <c r="M10" s="775" t="s">
        <v>577</v>
      </c>
      <c r="N10" s="782" t="s">
        <v>276</v>
      </c>
      <c r="O10" s="783"/>
      <c r="P10" s="279"/>
      <c r="Q10" s="750"/>
      <c r="R10" s="751"/>
      <c r="S10" s="751"/>
      <c r="T10" s="751"/>
      <c r="U10" s="751"/>
      <c r="V10" s="751"/>
      <c r="W10" s="752"/>
    </row>
    <row r="11" spans="2:23" s="31" customFormat="1" ht="25.5" customHeight="1" x14ac:dyDescent="0.15">
      <c r="B11" s="776"/>
      <c r="C11" s="782" t="s">
        <v>140</v>
      </c>
      <c r="D11" s="783"/>
      <c r="E11" s="213"/>
      <c r="F11" s="750"/>
      <c r="G11" s="751"/>
      <c r="H11" s="751"/>
      <c r="I11" s="751"/>
      <c r="J11" s="751"/>
      <c r="K11" s="751"/>
      <c r="L11" s="752"/>
      <c r="M11" s="776"/>
      <c r="N11" s="782" t="s">
        <v>578</v>
      </c>
      <c r="O11" s="783"/>
      <c r="P11" s="213"/>
      <c r="Q11" s="750"/>
      <c r="R11" s="751"/>
      <c r="S11" s="751"/>
      <c r="T11" s="751"/>
      <c r="U11" s="751"/>
      <c r="V11" s="751"/>
      <c r="W11" s="752"/>
    </row>
    <row r="12" spans="2:23" s="31" customFormat="1" ht="25.5" customHeight="1" x14ac:dyDescent="0.15">
      <c r="B12" s="777"/>
      <c r="C12" s="739" t="s">
        <v>141</v>
      </c>
      <c r="D12" s="739"/>
      <c r="E12" s="213"/>
      <c r="F12" s="753"/>
      <c r="G12" s="754"/>
      <c r="H12" s="754"/>
      <c r="I12" s="754"/>
      <c r="J12" s="754"/>
      <c r="K12" s="754"/>
      <c r="L12" s="755"/>
      <c r="M12" s="777"/>
      <c r="N12" s="739" t="s">
        <v>579</v>
      </c>
      <c r="O12" s="739"/>
      <c r="P12" s="213"/>
      <c r="Q12" s="753"/>
      <c r="R12" s="754"/>
      <c r="S12" s="754"/>
      <c r="T12" s="754"/>
      <c r="U12" s="754"/>
      <c r="V12" s="754"/>
      <c r="W12" s="755"/>
    </row>
    <row r="13" spans="2:23" s="31" customFormat="1" ht="25.5" customHeight="1" x14ac:dyDescent="0.15">
      <c r="B13" s="756" t="s">
        <v>175</v>
      </c>
      <c r="C13" s="756"/>
      <c r="D13" s="756"/>
      <c r="E13" s="772" t="s">
        <v>601</v>
      </c>
      <c r="F13" s="773"/>
      <c r="G13" s="774"/>
      <c r="H13" s="756" t="s">
        <v>580</v>
      </c>
      <c r="I13" s="756"/>
      <c r="J13" s="757" t="s">
        <v>644</v>
      </c>
      <c r="K13" s="757"/>
      <c r="L13" s="757"/>
      <c r="M13" s="756" t="s">
        <v>582</v>
      </c>
      <c r="N13" s="756"/>
      <c r="O13" s="756"/>
      <c r="P13" s="769" t="s">
        <v>595</v>
      </c>
      <c r="Q13" s="770"/>
      <c r="R13" s="771"/>
      <c r="S13" s="756" t="s">
        <v>580</v>
      </c>
      <c r="T13" s="756"/>
      <c r="U13" s="757" t="s">
        <v>663</v>
      </c>
      <c r="V13" s="757"/>
      <c r="W13" s="757"/>
    </row>
    <row r="14" spans="2:23" s="31" customFormat="1" ht="25.5" customHeight="1" x14ac:dyDescent="0.15">
      <c r="B14" s="758" t="s">
        <v>176</v>
      </c>
      <c r="C14" s="758"/>
      <c r="D14" s="758"/>
      <c r="E14" s="759" t="s">
        <v>523</v>
      </c>
      <c r="F14" s="759"/>
      <c r="G14" s="759"/>
      <c r="H14" s="760" t="s">
        <v>585</v>
      </c>
      <c r="I14" s="761"/>
      <c r="J14" s="762" t="s">
        <v>523</v>
      </c>
      <c r="K14" s="763"/>
      <c r="L14" s="764"/>
      <c r="M14" s="760" t="s">
        <v>586</v>
      </c>
      <c r="N14" s="761"/>
      <c r="O14" s="765"/>
      <c r="P14" s="778" t="s">
        <v>523</v>
      </c>
      <c r="Q14" s="779"/>
      <c r="R14" s="779"/>
      <c r="S14" s="767" t="s">
        <v>585</v>
      </c>
      <c r="T14" s="768"/>
      <c r="U14" s="762" t="s">
        <v>523</v>
      </c>
      <c r="V14" s="763"/>
      <c r="W14" s="764"/>
    </row>
    <row r="15" spans="2:23" s="31" customFormat="1" ht="39.75" customHeight="1" x14ac:dyDescent="0.15">
      <c r="B15" s="739" t="s">
        <v>177</v>
      </c>
      <c r="C15" s="739"/>
      <c r="D15" s="739"/>
      <c r="E15" s="740" t="s">
        <v>598</v>
      </c>
      <c r="F15" s="741"/>
      <c r="G15" s="741"/>
      <c r="H15" s="741"/>
      <c r="I15" s="741"/>
      <c r="J15" s="741"/>
      <c r="K15" s="741"/>
      <c r="L15" s="742"/>
      <c r="M15" s="739" t="s">
        <v>588</v>
      </c>
      <c r="N15" s="739"/>
      <c r="O15" s="739"/>
      <c r="P15" s="740" t="s">
        <v>598</v>
      </c>
      <c r="Q15" s="741"/>
      <c r="R15" s="741"/>
      <c r="S15" s="741"/>
      <c r="T15" s="741"/>
      <c r="U15" s="741"/>
      <c r="V15" s="741"/>
      <c r="W15" s="742"/>
    </row>
    <row r="16" spans="2:23" s="31" customFormat="1" ht="25.5" customHeight="1" x14ac:dyDescent="0.15">
      <c r="B16" s="746" t="s">
        <v>169</v>
      </c>
      <c r="C16" s="746" t="s">
        <v>170</v>
      </c>
      <c r="D16" s="746"/>
      <c r="E16" s="278" t="s">
        <v>497</v>
      </c>
      <c r="F16" s="747"/>
      <c r="G16" s="748"/>
      <c r="H16" s="748"/>
      <c r="I16" s="748"/>
      <c r="J16" s="748"/>
      <c r="K16" s="748"/>
      <c r="L16" s="749"/>
      <c r="M16" s="746" t="s">
        <v>572</v>
      </c>
      <c r="N16" s="746" t="s">
        <v>573</v>
      </c>
      <c r="O16" s="746"/>
      <c r="P16" s="278" t="s">
        <v>497</v>
      </c>
      <c r="Q16" s="747"/>
      <c r="R16" s="748"/>
      <c r="S16" s="748"/>
      <c r="T16" s="748"/>
      <c r="U16" s="748"/>
      <c r="V16" s="748"/>
      <c r="W16" s="749"/>
    </row>
    <row r="17" spans="2:24" s="31" customFormat="1" ht="25.5" customHeight="1" x14ac:dyDescent="0.15">
      <c r="B17" s="746"/>
      <c r="C17" s="746" t="s">
        <v>171</v>
      </c>
      <c r="D17" s="746"/>
      <c r="E17" s="279">
        <v>1</v>
      </c>
      <c r="F17" s="750"/>
      <c r="G17" s="751"/>
      <c r="H17" s="751"/>
      <c r="I17" s="751"/>
      <c r="J17" s="751"/>
      <c r="K17" s="751"/>
      <c r="L17" s="752"/>
      <c r="M17" s="746"/>
      <c r="N17" s="746" t="s">
        <v>574</v>
      </c>
      <c r="O17" s="746"/>
      <c r="P17" s="279">
        <v>2</v>
      </c>
      <c r="Q17" s="750"/>
      <c r="R17" s="751"/>
      <c r="S17" s="751"/>
      <c r="T17" s="751"/>
      <c r="U17" s="751"/>
      <c r="V17" s="751"/>
      <c r="W17" s="752"/>
    </row>
    <row r="18" spans="2:24" s="31" customFormat="1" ht="25.5" customHeight="1" x14ac:dyDescent="0.15">
      <c r="B18" s="746" t="s">
        <v>172</v>
      </c>
      <c r="C18" s="746" t="s">
        <v>128</v>
      </c>
      <c r="D18" s="746"/>
      <c r="E18" s="280" t="s">
        <v>528</v>
      </c>
      <c r="F18" s="750"/>
      <c r="G18" s="751"/>
      <c r="H18" s="751"/>
      <c r="I18" s="751"/>
      <c r="J18" s="751"/>
      <c r="K18" s="751"/>
      <c r="L18" s="752"/>
      <c r="M18" s="746" t="s">
        <v>575</v>
      </c>
      <c r="N18" s="746" t="s">
        <v>576</v>
      </c>
      <c r="O18" s="746"/>
      <c r="P18" s="280" t="s">
        <v>541</v>
      </c>
      <c r="Q18" s="750"/>
      <c r="R18" s="751"/>
      <c r="S18" s="751"/>
      <c r="T18" s="751"/>
      <c r="U18" s="751"/>
      <c r="V18" s="751"/>
      <c r="W18" s="752"/>
    </row>
    <row r="19" spans="2:24" s="31" customFormat="1" ht="25.5" customHeight="1" x14ac:dyDescent="0.15">
      <c r="B19" s="746"/>
      <c r="C19" s="746" t="s">
        <v>129</v>
      </c>
      <c r="D19" s="746"/>
      <c r="E19" s="278" t="s">
        <v>529</v>
      </c>
      <c r="F19" s="750"/>
      <c r="G19" s="751"/>
      <c r="H19" s="751"/>
      <c r="I19" s="751"/>
      <c r="J19" s="751"/>
      <c r="K19" s="751"/>
      <c r="L19" s="752"/>
      <c r="M19" s="746"/>
      <c r="N19" s="746" t="s">
        <v>275</v>
      </c>
      <c r="O19" s="746"/>
      <c r="P19" s="278" t="s">
        <v>542</v>
      </c>
      <c r="Q19" s="750"/>
      <c r="R19" s="751"/>
      <c r="S19" s="751"/>
      <c r="T19" s="751"/>
      <c r="U19" s="751"/>
      <c r="V19" s="751"/>
      <c r="W19" s="752"/>
    </row>
    <row r="20" spans="2:24" s="31" customFormat="1" ht="25.5" customHeight="1" x14ac:dyDescent="0.15">
      <c r="B20" s="739" t="s">
        <v>131</v>
      </c>
      <c r="C20" s="739"/>
      <c r="D20" s="739"/>
      <c r="E20" s="281" t="s">
        <v>328</v>
      </c>
      <c r="F20" s="750"/>
      <c r="G20" s="751"/>
      <c r="H20" s="751"/>
      <c r="I20" s="751"/>
      <c r="J20" s="751"/>
      <c r="K20" s="751"/>
      <c r="L20" s="752"/>
      <c r="M20" s="739" t="s">
        <v>277</v>
      </c>
      <c r="N20" s="739"/>
      <c r="O20" s="739"/>
      <c r="P20" s="281" t="s">
        <v>328</v>
      </c>
      <c r="Q20" s="750"/>
      <c r="R20" s="751"/>
      <c r="S20" s="751"/>
      <c r="T20" s="751"/>
      <c r="U20" s="751"/>
      <c r="V20" s="751"/>
      <c r="W20" s="752"/>
    </row>
    <row r="21" spans="2:24" s="31" customFormat="1" ht="25.5" customHeight="1" x14ac:dyDescent="0.15">
      <c r="B21" s="775" t="s">
        <v>173</v>
      </c>
      <c r="C21" s="739" t="s">
        <v>174</v>
      </c>
      <c r="D21" s="739"/>
      <c r="E21" s="279" t="s">
        <v>514</v>
      </c>
      <c r="F21" s="750"/>
      <c r="G21" s="751"/>
      <c r="H21" s="751"/>
      <c r="I21" s="751"/>
      <c r="J21" s="751"/>
      <c r="K21" s="751"/>
      <c r="L21" s="752"/>
      <c r="M21" s="775" t="s">
        <v>577</v>
      </c>
      <c r="N21" s="739" t="s">
        <v>276</v>
      </c>
      <c r="O21" s="739"/>
      <c r="P21" s="279"/>
      <c r="Q21" s="750"/>
      <c r="R21" s="751"/>
      <c r="S21" s="751"/>
      <c r="T21" s="751"/>
      <c r="U21" s="751"/>
      <c r="V21" s="751"/>
      <c r="W21" s="752"/>
    </row>
    <row r="22" spans="2:24" s="31" customFormat="1" ht="25.5" customHeight="1" x14ac:dyDescent="0.15">
      <c r="B22" s="776"/>
      <c r="C22" s="739" t="s">
        <v>140</v>
      </c>
      <c r="D22" s="739"/>
      <c r="E22" s="213"/>
      <c r="F22" s="750"/>
      <c r="G22" s="751"/>
      <c r="H22" s="751"/>
      <c r="I22" s="751"/>
      <c r="J22" s="751"/>
      <c r="K22" s="751"/>
      <c r="L22" s="752"/>
      <c r="M22" s="776"/>
      <c r="N22" s="739" t="s">
        <v>578</v>
      </c>
      <c r="O22" s="739"/>
      <c r="P22" s="213"/>
      <c r="Q22" s="750"/>
      <c r="R22" s="751"/>
      <c r="S22" s="751"/>
      <c r="T22" s="751"/>
      <c r="U22" s="751"/>
      <c r="V22" s="751"/>
      <c r="W22" s="752"/>
    </row>
    <row r="23" spans="2:24" s="31" customFormat="1" ht="25.5" customHeight="1" x14ac:dyDescent="0.15">
      <c r="B23" s="777"/>
      <c r="C23" s="739" t="s">
        <v>141</v>
      </c>
      <c r="D23" s="739"/>
      <c r="E23" s="213" t="s">
        <v>524</v>
      </c>
      <c r="F23" s="753"/>
      <c r="G23" s="754"/>
      <c r="H23" s="754"/>
      <c r="I23" s="754"/>
      <c r="J23" s="754"/>
      <c r="K23" s="754"/>
      <c r="L23" s="755"/>
      <c r="M23" s="777"/>
      <c r="N23" s="739" t="s">
        <v>579</v>
      </c>
      <c r="O23" s="739"/>
      <c r="P23" s="213"/>
      <c r="Q23" s="753"/>
      <c r="R23" s="754"/>
      <c r="S23" s="754"/>
      <c r="T23" s="754"/>
      <c r="U23" s="754"/>
      <c r="V23" s="754"/>
      <c r="W23" s="755"/>
    </row>
    <row r="24" spans="2:24" s="31" customFormat="1" ht="25.5" customHeight="1" x14ac:dyDescent="0.15">
      <c r="B24" s="756" t="s">
        <v>175</v>
      </c>
      <c r="C24" s="756"/>
      <c r="D24" s="756"/>
      <c r="E24" s="769" t="s">
        <v>523</v>
      </c>
      <c r="F24" s="770"/>
      <c r="G24" s="771"/>
      <c r="H24" s="756" t="s">
        <v>580</v>
      </c>
      <c r="I24" s="756"/>
      <c r="J24" s="772" t="s">
        <v>584</v>
      </c>
      <c r="K24" s="773"/>
      <c r="L24" s="774"/>
      <c r="M24" s="756" t="s">
        <v>582</v>
      </c>
      <c r="N24" s="756"/>
      <c r="O24" s="756"/>
      <c r="P24" s="769" t="s">
        <v>605</v>
      </c>
      <c r="Q24" s="770"/>
      <c r="R24" s="771"/>
      <c r="S24" s="756" t="s">
        <v>580</v>
      </c>
      <c r="T24" s="756"/>
      <c r="U24" s="757" t="s">
        <v>606</v>
      </c>
      <c r="V24" s="757"/>
      <c r="W24" s="757"/>
    </row>
    <row r="25" spans="2:24" s="31" customFormat="1" ht="25.5" customHeight="1" x14ac:dyDescent="0.15">
      <c r="B25" s="758" t="s">
        <v>176</v>
      </c>
      <c r="C25" s="758"/>
      <c r="D25" s="758"/>
      <c r="E25" s="759" t="s">
        <v>535</v>
      </c>
      <c r="F25" s="759"/>
      <c r="G25" s="759"/>
      <c r="H25" s="760" t="s">
        <v>585</v>
      </c>
      <c r="I25" s="761"/>
      <c r="J25" s="762" t="s">
        <v>590</v>
      </c>
      <c r="K25" s="763"/>
      <c r="L25" s="764"/>
      <c r="M25" s="760" t="s">
        <v>586</v>
      </c>
      <c r="N25" s="761"/>
      <c r="O25" s="765"/>
      <c r="P25" s="766" t="s">
        <v>523</v>
      </c>
      <c r="Q25" s="759"/>
      <c r="R25" s="759"/>
      <c r="S25" s="767" t="s">
        <v>585</v>
      </c>
      <c r="T25" s="768"/>
      <c r="U25" s="762" t="s">
        <v>523</v>
      </c>
      <c r="V25" s="763"/>
      <c r="W25" s="764"/>
    </row>
    <row r="26" spans="2:24" s="31" customFormat="1" ht="39.75" customHeight="1" x14ac:dyDescent="0.15">
      <c r="B26" s="739" t="s">
        <v>177</v>
      </c>
      <c r="C26" s="739"/>
      <c r="D26" s="739"/>
      <c r="E26" s="740" t="s">
        <v>608</v>
      </c>
      <c r="F26" s="741"/>
      <c r="G26" s="741"/>
      <c r="H26" s="741"/>
      <c r="I26" s="741"/>
      <c r="J26" s="741"/>
      <c r="K26" s="741"/>
      <c r="L26" s="742"/>
      <c r="M26" s="739" t="s">
        <v>588</v>
      </c>
      <c r="N26" s="739"/>
      <c r="O26" s="739"/>
      <c r="P26" s="740" t="s">
        <v>598</v>
      </c>
      <c r="Q26" s="741"/>
      <c r="R26" s="741"/>
      <c r="S26" s="741"/>
      <c r="T26" s="741"/>
      <c r="U26" s="741"/>
      <c r="V26" s="741"/>
      <c r="W26" s="742"/>
    </row>
    <row r="27" spans="2:24" s="31" customFormat="1" ht="15" customHeight="1" x14ac:dyDescent="0.15">
      <c r="B27" s="282"/>
      <c r="C27" s="743" t="s">
        <v>178</v>
      </c>
      <c r="D27" s="744"/>
      <c r="E27" s="744"/>
      <c r="F27" s="744"/>
      <c r="G27" s="744"/>
      <c r="H27" s="744"/>
      <c r="I27" s="744"/>
      <c r="J27" s="744"/>
      <c r="K27" s="744"/>
      <c r="L27" s="744"/>
      <c r="M27" s="283"/>
      <c r="N27" s="283" t="s">
        <v>179</v>
      </c>
      <c r="O27" s="283"/>
      <c r="P27" s="283"/>
      <c r="Q27" s="283"/>
      <c r="R27" s="283"/>
      <c r="S27" s="283"/>
      <c r="T27" s="283"/>
      <c r="U27" s="283"/>
      <c r="V27" s="283"/>
      <c r="W27" s="283"/>
    </row>
    <row r="28" spans="2:24" s="31" customFormat="1" ht="15" customHeight="1" x14ac:dyDescent="0.15">
      <c r="B28" s="282"/>
      <c r="C28" s="745"/>
      <c r="D28" s="745"/>
      <c r="E28" s="745"/>
      <c r="F28" s="745"/>
      <c r="G28" s="745"/>
      <c r="H28" s="745"/>
      <c r="I28" s="745"/>
      <c r="J28" s="745"/>
      <c r="K28" s="745"/>
      <c r="L28" s="745"/>
      <c r="M28" s="283"/>
      <c r="N28" s="283" t="s">
        <v>180</v>
      </c>
      <c r="O28" s="283"/>
      <c r="P28" s="283"/>
      <c r="Q28" s="283"/>
      <c r="R28" s="283"/>
      <c r="S28" s="283"/>
      <c r="T28" s="283"/>
      <c r="U28" s="283"/>
      <c r="V28" s="283"/>
      <c r="W28" s="283"/>
    </row>
    <row r="29" spans="2:24" ht="15" customHeight="1" x14ac:dyDescent="0.15">
      <c r="C29" s="118" t="s">
        <v>181</v>
      </c>
      <c r="D29" s="4"/>
      <c r="E29" s="4"/>
      <c r="F29" s="4"/>
      <c r="G29" s="4"/>
      <c r="H29" s="4"/>
      <c r="I29" s="4"/>
      <c r="J29" s="4"/>
      <c r="K29" s="4"/>
      <c r="L29" s="4"/>
      <c r="M29" s="4"/>
      <c r="N29" s="34" t="s">
        <v>182</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183</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allowBlank="1" showInputMessage="1" showErrorMessage="1" prompt="覆工スパン毎に連番を記入。_x000a_数値で入力する。" sqref="E6 E17 P17 P6" xr:uid="{44B63C9F-6847-414E-8A03-583A065AC619}"/>
    <dataValidation type="list" allowBlank="1" showInputMessage="1" showErrorMessage="1" sqref="E8 E19 P8 P19" xr:uid="{D4C96A97-11C0-47F6-AC98-FC591792F37B}">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41621CC-77FB-4F68-B447-9E6F10F683D8}">
          <x14:formula1>
            <xm:f>'(参考)リスト'!$F$16:$F$21</xm:f>
          </x14:formula1>
          <xm:sqref>E11:E12 E22:E23 P11:P12 P22:P23</xm:sqref>
        </x14:dataValidation>
        <x14:dataValidation type="list" allowBlank="1" showInputMessage="1" showErrorMessage="1" xr:uid="{993BB1AD-FB81-46B9-B10F-A497529CF1F3}">
          <x14:formula1>
            <xm:f>'(参考)リスト'!$D$16:$D$18</xm:f>
          </x14:formula1>
          <xm:sqref>E10 E21 P10 P21</xm:sqref>
        </x14:dataValidation>
        <x14:dataValidation type="list" allowBlank="1" showInputMessage="1" showErrorMessage="1" xr:uid="{E5354BC3-5619-4398-B250-BCD6120BB55C}">
          <x14:formula1>
            <xm:f>'(参考)リスト'!$E$16:$E$27</xm:f>
          </x14:formula1>
          <xm:sqref>E9 E20 P9 P20</xm:sqref>
        </x14:dataValidation>
        <x14:dataValidation type="list" allowBlank="1" showInputMessage="1" showErrorMessage="1" xr:uid="{2867FAA1-6685-41B4-9A59-2143DCF86B12}">
          <x14:formula1>
            <xm:f>'(参考)リスト'!$B$16:$B$21</xm:f>
          </x14:formula1>
          <xm:sqref>E7 E18 P7 P18</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D50749-1585-4614-981B-A4C1159EF680}">
  <dimension ref="B1:X31"/>
  <sheetViews>
    <sheetView showGridLines="0" showZeros="0" view="pageBreakPreview" zoomScale="112" zoomScaleNormal="70" zoomScaleSheetLayoutView="112" workbookViewId="0">
      <selection activeCell="Q16" sqref="Q16:W23"/>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6" t="s">
        <v>570</v>
      </c>
      <c r="C2" s="277"/>
      <c r="D2" s="277"/>
      <c r="E2" s="277"/>
      <c r="F2" s="277"/>
      <c r="G2" s="277"/>
      <c r="H2" s="277"/>
      <c r="I2" s="277"/>
      <c r="J2" s="277"/>
      <c r="K2" s="277"/>
      <c r="L2" s="277"/>
      <c r="M2" s="277"/>
      <c r="N2" s="277"/>
      <c r="O2" s="277"/>
      <c r="P2" s="277"/>
      <c r="Q2" s="277"/>
      <c r="R2" s="463" t="s">
        <v>381</v>
      </c>
      <c r="S2" s="463"/>
      <c r="T2" s="634" t="s">
        <v>382</v>
      </c>
      <c r="U2" s="634"/>
      <c r="V2" s="634"/>
      <c r="W2" s="634"/>
    </row>
    <row r="3" spans="2:23" ht="25.35" customHeight="1" x14ac:dyDescent="0.15">
      <c r="B3" s="796" t="s">
        <v>383</v>
      </c>
      <c r="C3" s="797"/>
      <c r="D3" s="797"/>
      <c r="E3" s="798" t="s">
        <v>384</v>
      </c>
      <c r="F3" s="799"/>
      <c r="G3" s="800"/>
      <c r="H3" s="790" t="s">
        <v>571</v>
      </c>
      <c r="I3" s="791"/>
      <c r="J3" s="801" t="s">
        <v>501</v>
      </c>
      <c r="K3" s="793"/>
      <c r="L3" s="794"/>
      <c r="M3" s="803" t="s">
        <v>502</v>
      </c>
      <c r="N3" s="811"/>
      <c r="O3" s="804"/>
      <c r="P3" s="802" t="s">
        <v>503</v>
      </c>
      <c r="Q3" s="802"/>
      <c r="R3" s="802"/>
      <c r="S3" s="803" t="s">
        <v>500</v>
      </c>
      <c r="T3" s="804"/>
      <c r="U3" s="807">
        <v>45911</v>
      </c>
      <c r="V3" s="808"/>
      <c r="W3" s="809"/>
    </row>
    <row r="4" spans="2:23" ht="25.35" customHeight="1" x14ac:dyDescent="0.15">
      <c r="B4" s="785" t="s">
        <v>389</v>
      </c>
      <c r="C4" s="786"/>
      <c r="D4" s="786"/>
      <c r="E4" s="787" t="s">
        <v>390</v>
      </c>
      <c r="F4" s="788"/>
      <c r="G4" s="789"/>
      <c r="H4" s="790" t="s">
        <v>386</v>
      </c>
      <c r="I4" s="791"/>
      <c r="J4" s="792" t="s">
        <v>387</v>
      </c>
      <c r="K4" s="793"/>
      <c r="L4" s="794"/>
      <c r="M4" s="812"/>
      <c r="N4" s="813"/>
      <c r="O4" s="814"/>
      <c r="P4" s="795" t="s">
        <v>504</v>
      </c>
      <c r="Q4" s="795"/>
      <c r="R4" s="795"/>
      <c r="S4" s="805"/>
      <c r="T4" s="806"/>
      <c r="U4" s="805"/>
      <c r="V4" s="810"/>
      <c r="W4" s="806"/>
    </row>
    <row r="5" spans="2:23" s="31" customFormat="1" ht="25.5" customHeight="1" x14ac:dyDescent="0.15">
      <c r="B5" s="775" t="s">
        <v>169</v>
      </c>
      <c r="C5" s="780" t="s">
        <v>170</v>
      </c>
      <c r="D5" s="781"/>
      <c r="E5" s="278" t="s">
        <v>498</v>
      </c>
      <c r="F5" s="747"/>
      <c r="G5" s="748"/>
      <c r="H5" s="748"/>
      <c r="I5" s="748"/>
      <c r="J5" s="748"/>
      <c r="K5" s="748"/>
      <c r="L5" s="749"/>
      <c r="M5" s="775" t="s">
        <v>572</v>
      </c>
      <c r="N5" s="780" t="s">
        <v>573</v>
      </c>
      <c r="O5" s="781"/>
      <c r="P5" s="278" t="s">
        <v>498</v>
      </c>
      <c r="Q5" s="747"/>
      <c r="R5" s="748"/>
      <c r="S5" s="748"/>
      <c r="T5" s="748"/>
      <c r="U5" s="748"/>
      <c r="V5" s="748"/>
      <c r="W5" s="749"/>
    </row>
    <row r="6" spans="2:23" s="31" customFormat="1" ht="25.5" customHeight="1" x14ac:dyDescent="0.15">
      <c r="B6" s="777"/>
      <c r="C6" s="780" t="s">
        <v>171</v>
      </c>
      <c r="D6" s="781"/>
      <c r="E6" s="279">
        <v>1</v>
      </c>
      <c r="F6" s="750"/>
      <c r="G6" s="751"/>
      <c r="H6" s="751"/>
      <c r="I6" s="751"/>
      <c r="J6" s="751"/>
      <c r="K6" s="751"/>
      <c r="L6" s="752"/>
      <c r="M6" s="777"/>
      <c r="N6" s="780" t="s">
        <v>574</v>
      </c>
      <c r="O6" s="781"/>
      <c r="P6" s="279">
        <v>2</v>
      </c>
      <c r="Q6" s="750"/>
      <c r="R6" s="751"/>
      <c r="S6" s="751"/>
      <c r="T6" s="751"/>
      <c r="U6" s="751"/>
      <c r="V6" s="751"/>
      <c r="W6" s="752"/>
    </row>
    <row r="7" spans="2:23" s="31" customFormat="1" ht="25.5" customHeight="1" x14ac:dyDescent="0.15">
      <c r="B7" s="775" t="s">
        <v>172</v>
      </c>
      <c r="C7" s="780" t="s">
        <v>128</v>
      </c>
      <c r="D7" s="781"/>
      <c r="E7" s="280" t="s">
        <v>429</v>
      </c>
      <c r="F7" s="750"/>
      <c r="G7" s="751"/>
      <c r="H7" s="751"/>
      <c r="I7" s="751"/>
      <c r="J7" s="751"/>
      <c r="K7" s="751"/>
      <c r="L7" s="752"/>
      <c r="M7" s="775" t="s">
        <v>575</v>
      </c>
      <c r="N7" s="780" t="s">
        <v>576</v>
      </c>
      <c r="O7" s="781"/>
      <c r="P7" s="280" t="s">
        <v>429</v>
      </c>
      <c r="Q7" s="750"/>
      <c r="R7" s="751"/>
      <c r="S7" s="751"/>
      <c r="T7" s="751"/>
      <c r="U7" s="751"/>
      <c r="V7" s="751"/>
      <c r="W7" s="752"/>
    </row>
    <row r="8" spans="2:23" s="31" customFormat="1" ht="25.5" customHeight="1" x14ac:dyDescent="0.15">
      <c r="B8" s="776"/>
      <c r="C8" s="780" t="s">
        <v>129</v>
      </c>
      <c r="D8" s="781"/>
      <c r="E8" s="278" t="s">
        <v>522</v>
      </c>
      <c r="F8" s="750"/>
      <c r="G8" s="751"/>
      <c r="H8" s="751"/>
      <c r="I8" s="751"/>
      <c r="J8" s="751"/>
      <c r="K8" s="751"/>
      <c r="L8" s="752"/>
      <c r="M8" s="776"/>
      <c r="N8" s="780" t="s">
        <v>275</v>
      </c>
      <c r="O8" s="781"/>
      <c r="P8" s="278" t="s">
        <v>522</v>
      </c>
      <c r="Q8" s="750"/>
      <c r="R8" s="751"/>
      <c r="S8" s="751"/>
      <c r="T8" s="751"/>
      <c r="U8" s="751"/>
      <c r="V8" s="751"/>
      <c r="W8" s="752"/>
    </row>
    <row r="9" spans="2:23" s="31" customFormat="1" ht="25.5" customHeight="1" x14ac:dyDescent="0.15">
      <c r="B9" s="782" t="s">
        <v>131</v>
      </c>
      <c r="C9" s="784"/>
      <c r="D9" s="783"/>
      <c r="E9" s="281" t="s">
        <v>328</v>
      </c>
      <c r="F9" s="750"/>
      <c r="G9" s="751"/>
      <c r="H9" s="751"/>
      <c r="I9" s="751"/>
      <c r="J9" s="751"/>
      <c r="K9" s="751"/>
      <c r="L9" s="752"/>
      <c r="M9" s="782" t="s">
        <v>277</v>
      </c>
      <c r="N9" s="784"/>
      <c r="O9" s="783"/>
      <c r="P9" s="281" t="s">
        <v>294</v>
      </c>
      <c r="Q9" s="750"/>
      <c r="R9" s="751"/>
      <c r="S9" s="751"/>
      <c r="T9" s="751"/>
      <c r="U9" s="751"/>
      <c r="V9" s="751"/>
      <c r="W9" s="752"/>
    </row>
    <row r="10" spans="2:23" s="31" customFormat="1" ht="25.5" customHeight="1" x14ac:dyDescent="0.15">
      <c r="B10" s="775" t="s">
        <v>173</v>
      </c>
      <c r="C10" s="782" t="s">
        <v>174</v>
      </c>
      <c r="D10" s="783"/>
      <c r="E10" s="279" t="s">
        <v>514</v>
      </c>
      <c r="F10" s="750"/>
      <c r="G10" s="751"/>
      <c r="H10" s="751"/>
      <c r="I10" s="751"/>
      <c r="J10" s="751"/>
      <c r="K10" s="751"/>
      <c r="L10" s="752"/>
      <c r="M10" s="775" t="s">
        <v>577</v>
      </c>
      <c r="N10" s="782" t="s">
        <v>276</v>
      </c>
      <c r="O10" s="783"/>
      <c r="P10" s="279" t="s">
        <v>514</v>
      </c>
      <c r="Q10" s="750"/>
      <c r="R10" s="751"/>
      <c r="S10" s="751"/>
      <c r="T10" s="751"/>
      <c r="U10" s="751"/>
      <c r="V10" s="751"/>
      <c r="W10" s="752"/>
    </row>
    <row r="11" spans="2:23" s="31" customFormat="1" ht="25.5" customHeight="1" x14ac:dyDescent="0.15">
      <c r="B11" s="776"/>
      <c r="C11" s="782" t="s">
        <v>140</v>
      </c>
      <c r="D11" s="783"/>
      <c r="E11" s="213"/>
      <c r="F11" s="750"/>
      <c r="G11" s="751"/>
      <c r="H11" s="751"/>
      <c r="I11" s="751"/>
      <c r="J11" s="751"/>
      <c r="K11" s="751"/>
      <c r="L11" s="752"/>
      <c r="M11" s="776"/>
      <c r="N11" s="782" t="s">
        <v>578</v>
      </c>
      <c r="O11" s="783"/>
      <c r="P11" s="213"/>
      <c r="Q11" s="750"/>
      <c r="R11" s="751"/>
      <c r="S11" s="751"/>
      <c r="T11" s="751"/>
      <c r="U11" s="751"/>
      <c r="V11" s="751"/>
      <c r="W11" s="752"/>
    </row>
    <row r="12" spans="2:23" s="31" customFormat="1" ht="25.5" customHeight="1" x14ac:dyDescent="0.15">
      <c r="B12" s="777"/>
      <c r="C12" s="739" t="s">
        <v>141</v>
      </c>
      <c r="D12" s="739"/>
      <c r="E12" s="213" t="s">
        <v>524</v>
      </c>
      <c r="F12" s="753"/>
      <c r="G12" s="754"/>
      <c r="H12" s="754"/>
      <c r="I12" s="754"/>
      <c r="J12" s="754"/>
      <c r="K12" s="754"/>
      <c r="L12" s="755"/>
      <c r="M12" s="777"/>
      <c r="N12" s="739" t="s">
        <v>579</v>
      </c>
      <c r="O12" s="739"/>
      <c r="P12" s="213" t="s">
        <v>554</v>
      </c>
      <c r="Q12" s="753"/>
      <c r="R12" s="754"/>
      <c r="S12" s="754"/>
      <c r="T12" s="754"/>
      <c r="U12" s="754"/>
      <c r="V12" s="754"/>
      <c r="W12" s="755"/>
    </row>
    <row r="13" spans="2:23" s="31" customFormat="1" ht="25.5" customHeight="1" x14ac:dyDescent="0.15">
      <c r="B13" s="756" t="s">
        <v>175</v>
      </c>
      <c r="C13" s="756"/>
      <c r="D13" s="756"/>
      <c r="E13" s="772" t="s">
        <v>523</v>
      </c>
      <c r="F13" s="773"/>
      <c r="G13" s="774"/>
      <c r="H13" s="756" t="s">
        <v>580</v>
      </c>
      <c r="I13" s="756"/>
      <c r="J13" s="757" t="s">
        <v>581</v>
      </c>
      <c r="K13" s="757"/>
      <c r="L13" s="757"/>
      <c r="M13" s="756" t="s">
        <v>582</v>
      </c>
      <c r="N13" s="756"/>
      <c r="O13" s="756"/>
      <c r="P13" s="769" t="s">
        <v>664</v>
      </c>
      <c r="Q13" s="770"/>
      <c r="R13" s="771"/>
      <c r="S13" s="756" t="s">
        <v>580</v>
      </c>
      <c r="T13" s="756"/>
      <c r="U13" s="757" t="s">
        <v>600</v>
      </c>
      <c r="V13" s="757"/>
      <c r="W13" s="757"/>
    </row>
    <row r="14" spans="2:23" s="31" customFormat="1" ht="25.5" customHeight="1" x14ac:dyDescent="0.15">
      <c r="B14" s="758" t="s">
        <v>176</v>
      </c>
      <c r="C14" s="758"/>
      <c r="D14" s="758"/>
      <c r="E14" s="759" t="s">
        <v>527</v>
      </c>
      <c r="F14" s="759"/>
      <c r="G14" s="759"/>
      <c r="H14" s="760" t="s">
        <v>585</v>
      </c>
      <c r="I14" s="761"/>
      <c r="J14" s="762">
        <v>43993</v>
      </c>
      <c r="K14" s="763"/>
      <c r="L14" s="764"/>
      <c r="M14" s="760" t="s">
        <v>586</v>
      </c>
      <c r="N14" s="761"/>
      <c r="O14" s="765"/>
      <c r="P14" s="778" t="s">
        <v>523</v>
      </c>
      <c r="Q14" s="779"/>
      <c r="R14" s="779"/>
      <c r="S14" s="767" t="s">
        <v>585</v>
      </c>
      <c r="T14" s="768"/>
      <c r="U14" s="762" t="s">
        <v>523</v>
      </c>
      <c r="V14" s="763"/>
      <c r="W14" s="764"/>
    </row>
    <row r="15" spans="2:23" s="31" customFormat="1" ht="39.75" customHeight="1" x14ac:dyDescent="0.15">
      <c r="B15" s="739" t="s">
        <v>177</v>
      </c>
      <c r="C15" s="739"/>
      <c r="D15" s="739"/>
      <c r="E15" s="740" t="s">
        <v>587</v>
      </c>
      <c r="F15" s="741"/>
      <c r="G15" s="741"/>
      <c r="H15" s="741"/>
      <c r="I15" s="741"/>
      <c r="J15" s="741"/>
      <c r="K15" s="741"/>
      <c r="L15" s="742"/>
      <c r="M15" s="739" t="s">
        <v>588</v>
      </c>
      <c r="N15" s="739"/>
      <c r="O15" s="739"/>
      <c r="P15" s="740" t="s">
        <v>665</v>
      </c>
      <c r="Q15" s="741"/>
      <c r="R15" s="741"/>
      <c r="S15" s="741"/>
      <c r="T15" s="741"/>
      <c r="U15" s="741"/>
      <c r="V15" s="741"/>
      <c r="W15" s="742"/>
    </row>
    <row r="16" spans="2:23" s="31" customFormat="1" ht="25.5" customHeight="1" x14ac:dyDescent="0.15">
      <c r="B16" s="746" t="s">
        <v>169</v>
      </c>
      <c r="C16" s="746" t="s">
        <v>170</v>
      </c>
      <c r="D16" s="746"/>
      <c r="E16" s="278" t="s">
        <v>498</v>
      </c>
      <c r="F16" s="747"/>
      <c r="G16" s="748"/>
      <c r="H16" s="748"/>
      <c r="I16" s="748"/>
      <c r="J16" s="748"/>
      <c r="K16" s="748"/>
      <c r="L16" s="749"/>
      <c r="M16" s="746" t="s">
        <v>572</v>
      </c>
      <c r="N16" s="746" t="s">
        <v>573</v>
      </c>
      <c r="O16" s="746"/>
      <c r="P16" s="278"/>
      <c r="Q16" s="750"/>
      <c r="R16" s="751"/>
      <c r="S16" s="751"/>
      <c r="T16" s="751"/>
      <c r="U16" s="751"/>
      <c r="V16" s="751"/>
      <c r="W16" s="752"/>
    </row>
    <row r="17" spans="2:24" s="31" customFormat="1" ht="25.5" customHeight="1" x14ac:dyDescent="0.15">
      <c r="B17" s="746"/>
      <c r="C17" s="746" t="s">
        <v>171</v>
      </c>
      <c r="D17" s="746"/>
      <c r="E17" s="279">
        <v>3</v>
      </c>
      <c r="F17" s="750"/>
      <c r="G17" s="751"/>
      <c r="H17" s="751"/>
      <c r="I17" s="751"/>
      <c r="J17" s="751"/>
      <c r="K17" s="751"/>
      <c r="L17" s="752"/>
      <c r="M17" s="746"/>
      <c r="N17" s="746" t="s">
        <v>574</v>
      </c>
      <c r="O17" s="746"/>
      <c r="P17" s="279"/>
      <c r="Q17" s="750"/>
      <c r="R17" s="751"/>
      <c r="S17" s="751"/>
      <c r="T17" s="751"/>
      <c r="U17" s="751"/>
      <c r="V17" s="751"/>
      <c r="W17" s="752"/>
    </row>
    <row r="18" spans="2:24" s="31" customFormat="1" ht="25.5" customHeight="1" x14ac:dyDescent="0.15">
      <c r="B18" s="746" t="s">
        <v>172</v>
      </c>
      <c r="C18" s="746" t="s">
        <v>128</v>
      </c>
      <c r="D18" s="746"/>
      <c r="E18" s="280" t="s">
        <v>528</v>
      </c>
      <c r="F18" s="750"/>
      <c r="G18" s="751"/>
      <c r="H18" s="751"/>
      <c r="I18" s="751"/>
      <c r="J18" s="751"/>
      <c r="K18" s="751"/>
      <c r="L18" s="752"/>
      <c r="M18" s="746" t="s">
        <v>575</v>
      </c>
      <c r="N18" s="746" t="s">
        <v>576</v>
      </c>
      <c r="O18" s="746"/>
      <c r="P18" s="280"/>
      <c r="Q18" s="750"/>
      <c r="R18" s="751"/>
      <c r="S18" s="751"/>
      <c r="T18" s="751"/>
      <c r="U18" s="751"/>
      <c r="V18" s="751"/>
      <c r="W18" s="752"/>
    </row>
    <row r="19" spans="2:24" s="31" customFormat="1" ht="25.5" customHeight="1" x14ac:dyDescent="0.15">
      <c r="B19" s="746"/>
      <c r="C19" s="746" t="s">
        <v>129</v>
      </c>
      <c r="D19" s="746"/>
      <c r="E19" s="278" t="s">
        <v>560</v>
      </c>
      <c r="F19" s="750"/>
      <c r="G19" s="751"/>
      <c r="H19" s="751"/>
      <c r="I19" s="751"/>
      <c r="J19" s="751"/>
      <c r="K19" s="751"/>
      <c r="L19" s="752"/>
      <c r="M19" s="746"/>
      <c r="N19" s="746" t="s">
        <v>275</v>
      </c>
      <c r="O19" s="746"/>
      <c r="P19" s="278"/>
      <c r="Q19" s="750"/>
      <c r="R19" s="751"/>
      <c r="S19" s="751"/>
      <c r="T19" s="751"/>
      <c r="U19" s="751"/>
      <c r="V19" s="751"/>
      <c r="W19" s="752"/>
    </row>
    <row r="20" spans="2:24" s="31" customFormat="1" ht="25.5" customHeight="1" x14ac:dyDescent="0.15">
      <c r="B20" s="739" t="s">
        <v>131</v>
      </c>
      <c r="C20" s="739"/>
      <c r="D20" s="739"/>
      <c r="E20" s="281" t="s">
        <v>294</v>
      </c>
      <c r="F20" s="750"/>
      <c r="G20" s="751"/>
      <c r="H20" s="751"/>
      <c r="I20" s="751"/>
      <c r="J20" s="751"/>
      <c r="K20" s="751"/>
      <c r="L20" s="752"/>
      <c r="M20" s="739" t="s">
        <v>277</v>
      </c>
      <c r="N20" s="739"/>
      <c r="O20" s="739"/>
      <c r="P20" s="281"/>
      <c r="Q20" s="750"/>
      <c r="R20" s="751"/>
      <c r="S20" s="751"/>
      <c r="T20" s="751"/>
      <c r="U20" s="751"/>
      <c r="V20" s="751"/>
      <c r="W20" s="752"/>
    </row>
    <row r="21" spans="2:24" s="31" customFormat="1" ht="25.5" customHeight="1" x14ac:dyDescent="0.15">
      <c r="B21" s="775" t="s">
        <v>173</v>
      </c>
      <c r="C21" s="739" t="s">
        <v>174</v>
      </c>
      <c r="D21" s="739"/>
      <c r="E21" s="279" t="s">
        <v>514</v>
      </c>
      <c r="F21" s="750"/>
      <c r="G21" s="751"/>
      <c r="H21" s="751"/>
      <c r="I21" s="751"/>
      <c r="J21" s="751"/>
      <c r="K21" s="751"/>
      <c r="L21" s="752"/>
      <c r="M21" s="775" t="s">
        <v>577</v>
      </c>
      <c r="N21" s="739" t="s">
        <v>276</v>
      </c>
      <c r="O21" s="739"/>
      <c r="P21" s="279"/>
      <c r="Q21" s="750"/>
      <c r="R21" s="751"/>
      <c r="S21" s="751"/>
      <c r="T21" s="751"/>
      <c r="U21" s="751"/>
      <c r="V21" s="751"/>
      <c r="W21" s="752"/>
    </row>
    <row r="22" spans="2:24" s="31" customFormat="1" ht="25.5" customHeight="1" x14ac:dyDescent="0.15">
      <c r="B22" s="776"/>
      <c r="C22" s="739" t="s">
        <v>140</v>
      </c>
      <c r="D22" s="739"/>
      <c r="E22" s="213"/>
      <c r="F22" s="750"/>
      <c r="G22" s="751"/>
      <c r="H22" s="751"/>
      <c r="I22" s="751"/>
      <c r="J22" s="751"/>
      <c r="K22" s="751"/>
      <c r="L22" s="752"/>
      <c r="M22" s="776"/>
      <c r="N22" s="739" t="s">
        <v>578</v>
      </c>
      <c r="O22" s="739"/>
      <c r="P22" s="213"/>
      <c r="Q22" s="750"/>
      <c r="R22" s="751"/>
      <c r="S22" s="751"/>
      <c r="T22" s="751"/>
      <c r="U22" s="751"/>
      <c r="V22" s="751"/>
      <c r="W22" s="752"/>
    </row>
    <row r="23" spans="2:24" s="31" customFormat="1" ht="25.5" customHeight="1" x14ac:dyDescent="0.15">
      <c r="B23" s="777"/>
      <c r="C23" s="739" t="s">
        <v>141</v>
      </c>
      <c r="D23" s="739"/>
      <c r="E23" s="213" t="s">
        <v>554</v>
      </c>
      <c r="F23" s="753"/>
      <c r="G23" s="754"/>
      <c r="H23" s="754"/>
      <c r="I23" s="754"/>
      <c r="J23" s="754"/>
      <c r="K23" s="754"/>
      <c r="L23" s="755"/>
      <c r="M23" s="777"/>
      <c r="N23" s="739" t="s">
        <v>579</v>
      </c>
      <c r="O23" s="739"/>
      <c r="P23" s="213"/>
      <c r="Q23" s="750"/>
      <c r="R23" s="751"/>
      <c r="S23" s="751"/>
      <c r="T23" s="751"/>
      <c r="U23" s="751"/>
      <c r="V23" s="751"/>
      <c r="W23" s="752"/>
    </row>
    <row r="24" spans="2:24" s="31" customFormat="1" ht="25.5" customHeight="1" x14ac:dyDescent="0.15">
      <c r="B24" s="756" t="s">
        <v>175</v>
      </c>
      <c r="C24" s="756"/>
      <c r="D24" s="756"/>
      <c r="E24" s="769" t="s">
        <v>666</v>
      </c>
      <c r="F24" s="770"/>
      <c r="G24" s="771"/>
      <c r="H24" s="756" t="s">
        <v>580</v>
      </c>
      <c r="I24" s="756"/>
      <c r="J24" s="772" t="s">
        <v>600</v>
      </c>
      <c r="K24" s="773"/>
      <c r="L24" s="774"/>
      <c r="M24" s="756" t="s">
        <v>582</v>
      </c>
      <c r="N24" s="756"/>
      <c r="O24" s="756"/>
      <c r="P24" s="769"/>
      <c r="Q24" s="770"/>
      <c r="R24" s="771"/>
      <c r="S24" s="756" t="s">
        <v>580</v>
      </c>
      <c r="T24" s="756"/>
      <c r="U24" s="757"/>
      <c r="V24" s="757"/>
      <c r="W24" s="757"/>
    </row>
    <row r="25" spans="2:24" s="31" customFormat="1" ht="25.5" customHeight="1" x14ac:dyDescent="0.15">
      <c r="B25" s="758" t="s">
        <v>176</v>
      </c>
      <c r="C25" s="758"/>
      <c r="D25" s="758"/>
      <c r="E25" s="759" t="s">
        <v>523</v>
      </c>
      <c r="F25" s="759"/>
      <c r="G25" s="759"/>
      <c r="H25" s="760" t="s">
        <v>585</v>
      </c>
      <c r="I25" s="761"/>
      <c r="J25" s="762" t="s">
        <v>523</v>
      </c>
      <c r="K25" s="763"/>
      <c r="L25" s="764"/>
      <c r="M25" s="760" t="s">
        <v>586</v>
      </c>
      <c r="N25" s="761"/>
      <c r="O25" s="765"/>
      <c r="P25" s="766"/>
      <c r="Q25" s="759"/>
      <c r="R25" s="759"/>
      <c r="S25" s="767" t="s">
        <v>585</v>
      </c>
      <c r="T25" s="768"/>
      <c r="U25" s="762"/>
      <c r="V25" s="763"/>
      <c r="W25" s="764"/>
    </row>
    <row r="26" spans="2:24" s="31" customFormat="1" ht="39.75" customHeight="1" x14ac:dyDescent="0.15">
      <c r="B26" s="739" t="s">
        <v>177</v>
      </c>
      <c r="C26" s="739"/>
      <c r="D26" s="739"/>
      <c r="E26" s="740" t="s">
        <v>667</v>
      </c>
      <c r="F26" s="741"/>
      <c r="G26" s="741"/>
      <c r="H26" s="741"/>
      <c r="I26" s="741"/>
      <c r="J26" s="741"/>
      <c r="K26" s="741"/>
      <c r="L26" s="742"/>
      <c r="M26" s="739" t="s">
        <v>588</v>
      </c>
      <c r="N26" s="739"/>
      <c r="O26" s="739"/>
      <c r="P26" s="740"/>
      <c r="Q26" s="741"/>
      <c r="R26" s="741"/>
      <c r="S26" s="741"/>
      <c r="T26" s="741"/>
      <c r="U26" s="741"/>
      <c r="V26" s="741"/>
      <c r="W26" s="742"/>
    </row>
    <row r="27" spans="2:24" s="31" customFormat="1" ht="15" customHeight="1" x14ac:dyDescent="0.15">
      <c r="B27" s="282"/>
      <c r="C27" s="743" t="s">
        <v>178</v>
      </c>
      <c r="D27" s="744"/>
      <c r="E27" s="744"/>
      <c r="F27" s="744"/>
      <c r="G27" s="744"/>
      <c r="H27" s="744"/>
      <c r="I27" s="744"/>
      <c r="J27" s="744"/>
      <c r="K27" s="744"/>
      <c r="L27" s="744"/>
      <c r="M27" s="283"/>
      <c r="N27" s="283" t="s">
        <v>179</v>
      </c>
      <c r="O27" s="283"/>
      <c r="P27" s="283"/>
      <c r="Q27" s="283"/>
      <c r="R27" s="283"/>
      <c r="S27" s="283"/>
      <c r="T27" s="283"/>
      <c r="U27" s="283"/>
      <c r="V27" s="283"/>
      <c r="W27" s="283"/>
    </row>
    <row r="28" spans="2:24" s="31" customFormat="1" ht="15" customHeight="1" x14ac:dyDescent="0.15">
      <c r="B28" s="282"/>
      <c r="C28" s="745"/>
      <c r="D28" s="745"/>
      <c r="E28" s="745"/>
      <c r="F28" s="745"/>
      <c r="G28" s="745"/>
      <c r="H28" s="745"/>
      <c r="I28" s="745"/>
      <c r="J28" s="745"/>
      <c r="K28" s="745"/>
      <c r="L28" s="745"/>
      <c r="M28" s="283"/>
      <c r="N28" s="283" t="s">
        <v>180</v>
      </c>
      <c r="O28" s="283"/>
      <c r="P28" s="283"/>
      <c r="Q28" s="283"/>
      <c r="R28" s="283"/>
      <c r="S28" s="283"/>
      <c r="T28" s="283"/>
      <c r="U28" s="283"/>
      <c r="V28" s="283"/>
      <c r="W28" s="283"/>
    </row>
    <row r="29" spans="2:24" ht="15" customHeight="1" x14ac:dyDescent="0.15">
      <c r="C29" s="118" t="s">
        <v>181</v>
      </c>
      <c r="D29" s="4"/>
      <c r="E29" s="4"/>
      <c r="F29" s="4"/>
      <c r="G29" s="4"/>
      <c r="H29" s="4"/>
      <c r="I29" s="4"/>
      <c r="J29" s="4"/>
      <c r="K29" s="4"/>
      <c r="L29" s="4"/>
      <c r="M29" s="4"/>
      <c r="N29" s="34" t="s">
        <v>182</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183</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type="list" allowBlank="1" showInputMessage="1" showErrorMessage="1" sqref="E8 E19 P8 P19" xr:uid="{5A789FAA-4D7E-4047-9663-7E379B152E82}">
      <formula1>INDIRECT(E7)</formula1>
    </dataValidation>
    <dataValidation allowBlank="1" showInputMessage="1" showErrorMessage="1" prompt="覆工スパン毎に連番を記入。_x000a_数値で入力する。" sqref="E6 E17 P17 P6" xr:uid="{33E2ED37-9BA0-44B5-AA71-2478BC183D3A}"/>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FEA524D1-806D-4B24-A4E1-CF889C9C132F}">
          <x14:formula1>
            <xm:f>'(参考)リスト'!$B$16:$B$21</xm:f>
          </x14:formula1>
          <xm:sqref>E7 E18 P7 P18</xm:sqref>
        </x14:dataValidation>
        <x14:dataValidation type="list" allowBlank="1" showInputMessage="1" showErrorMessage="1" xr:uid="{FEC3D680-AD95-4664-8714-A1D0D733B035}">
          <x14:formula1>
            <xm:f>'(参考)リスト'!$E$16:$E$27</xm:f>
          </x14:formula1>
          <xm:sqref>E9 E20 P9 P20</xm:sqref>
        </x14:dataValidation>
        <x14:dataValidation type="list" allowBlank="1" showInputMessage="1" showErrorMessage="1" xr:uid="{9C5E72FF-2790-456B-A01A-3BE0B94C4C08}">
          <x14:formula1>
            <xm:f>'(参考)リスト'!$D$16:$D$18</xm:f>
          </x14:formula1>
          <xm:sqref>E10 E21 P10 P21</xm:sqref>
        </x14:dataValidation>
        <x14:dataValidation type="list" allowBlank="1" showInputMessage="1" showErrorMessage="1" xr:uid="{98275AC9-90E0-4BA1-9A9A-F1E7A018CAD4}">
          <x14:formula1>
            <xm:f>'(参考)リスト'!$F$16:$F$21</xm:f>
          </x14:formula1>
          <xm:sqref>E11:E12 E22:E23 P11:P12 P22:P23</xm:sqref>
        </x14:dataValidation>
      </x14:dataValidation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Z59"/>
  <sheetViews>
    <sheetView showGridLines="0" showZeros="0" view="pageBreakPreview" zoomScaleNormal="70" zoomScaleSheetLayoutView="100" workbookViewId="0">
      <selection activeCell="B9" sqref="B9:I21"/>
    </sheetView>
  </sheetViews>
  <sheetFormatPr defaultColWidth="7.5" defaultRowHeight="27.95" customHeight="1" x14ac:dyDescent="0.15"/>
  <cols>
    <col min="1" max="1" width="7" style="28" customWidth="1"/>
    <col min="2" max="2" width="7.5" style="28" customWidth="1"/>
    <col min="3" max="3" width="5.875" style="28" customWidth="1"/>
    <col min="4" max="6" width="6.875" style="28" customWidth="1"/>
    <col min="7" max="8" width="5.875" style="28" customWidth="1"/>
    <col min="9" max="9" width="8.875" style="28" customWidth="1"/>
    <col min="10" max="10" width="7.5" style="28" customWidth="1"/>
    <col min="11" max="11" width="5.875" style="28" customWidth="1"/>
    <col min="12" max="14" width="6.75" style="28" customWidth="1"/>
    <col min="15" max="16" width="5.875" style="28" customWidth="1"/>
    <col min="17" max="17" width="8.875" style="28" customWidth="1"/>
    <col min="18" max="18" width="7.5" style="28" customWidth="1"/>
    <col min="19" max="19" width="5.875" style="28" customWidth="1"/>
    <col min="20" max="22" width="6.75" style="28" customWidth="1"/>
    <col min="23" max="24" width="5.875" style="28" customWidth="1"/>
    <col min="25" max="25" width="8.875" style="28" customWidth="1"/>
    <col min="26" max="16384" width="7.5" style="28"/>
  </cols>
  <sheetData>
    <row r="1" spans="2:25" ht="9" customHeight="1" x14ac:dyDescent="0.15"/>
    <row r="2" spans="2:25" ht="18" customHeight="1" x14ac:dyDescent="0.15">
      <c r="B2" s="276" t="s">
        <v>184</v>
      </c>
      <c r="C2" s="277"/>
      <c r="D2" s="277"/>
      <c r="E2" s="277"/>
      <c r="F2" s="277"/>
      <c r="G2" s="277"/>
      <c r="H2" s="277"/>
      <c r="I2" s="277"/>
      <c r="J2" s="277"/>
      <c r="K2" s="277"/>
      <c r="L2" s="277"/>
      <c r="M2" s="277"/>
      <c r="N2" s="277"/>
      <c r="O2" s="277"/>
      <c r="P2" s="277"/>
      <c r="Q2" s="277"/>
    </row>
    <row r="3" spans="2:25" ht="25.35" customHeight="1" x14ac:dyDescent="0.15">
      <c r="B3" s="857" t="s">
        <v>383</v>
      </c>
      <c r="C3" s="857"/>
      <c r="D3" s="857"/>
      <c r="E3" s="858" t="s">
        <v>384</v>
      </c>
      <c r="F3" s="858"/>
      <c r="G3" s="858"/>
      <c r="H3" s="858"/>
      <c r="I3" s="820" t="s">
        <v>571</v>
      </c>
      <c r="J3" s="821"/>
      <c r="K3" s="822"/>
      <c r="L3" s="801" t="s">
        <v>501</v>
      </c>
      <c r="M3" s="793"/>
      <c r="N3" s="794"/>
      <c r="O3" s="823" t="s">
        <v>502</v>
      </c>
      <c r="P3" s="824"/>
      <c r="Q3" s="825"/>
      <c r="R3" s="859" t="s">
        <v>503</v>
      </c>
      <c r="S3" s="860"/>
      <c r="T3" s="861"/>
      <c r="U3" s="833" t="s">
        <v>500</v>
      </c>
      <c r="V3" s="834"/>
      <c r="W3" s="837">
        <v>45911</v>
      </c>
      <c r="X3" s="838"/>
      <c r="Y3" s="839"/>
    </row>
    <row r="4" spans="2:25" ht="25.35" customHeight="1" x14ac:dyDescent="0.15">
      <c r="B4" s="850" t="s">
        <v>389</v>
      </c>
      <c r="C4" s="850"/>
      <c r="D4" s="850"/>
      <c r="E4" s="851" t="s">
        <v>390</v>
      </c>
      <c r="F4" s="851"/>
      <c r="G4" s="851"/>
      <c r="H4" s="851"/>
      <c r="I4" s="820" t="s">
        <v>386</v>
      </c>
      <c r="J4" s="821"/>
      <c r="K4" s="822"/>
      <c r="L4" s="769" t="s">
        <v>387</v>
      </c>
      <c r="M4" s="852"/>
      <c r="N4" s="853"/>
      <c r="O4" s="826"/>
      <c r="P4" s="827"/>
      <c r="Q4" s="828"/>
      <c r="R4" s="854" t="s">
        <v>504</v>
      </c>
      <c r="S4" s="855"/>
      <c r="T4" s="856"/>
      <c r="U4" s="835"/>
      <c r="V4" s="836"/>
      <c r="W4" s="840"/>
      <c r="X4" s="841"/>
      <c r="Y4" s="842"/>
    </row>
    <row r="5" spans="2:25" ht="15" customHeight="1" x14ac:dyDescent="0.15">
      <c r="B5" s="820" t="s">
        <v>668</v>
      </c>
      <c r="C5" s="821"/>
      <c r="D5" s="822"/>
      <c r="E5" s="284" t="s">
        <v>480</v>
      </c>
      <c r="F5" s="820" t="s">
        <v>669</v>
      </c>
      <c r="G5" s="821"/>
      <c r="H5" s="822"/>
      <c r="I5" s="285">
        <v>1</v>
      </c>
      <c r="J5" s="820" t="s">
        <v>185</v>
      </c>
      <c r="K5" s="821"/>
      <c r="L5" s="822"/>
      <c r="M5" s="284"/>
      <c r="N5" s="820" t="s">
        <v>186</v>
      </c>
      <c r="O5" s="821"/>
      <c r="P5" s="822"/>
      <c r="Q5" s="285"/>
      <c r="R5" s="815" t="s">
        <v>185</v>
      </c>
      <c r="S5" s="819"/>
      <c r="T5" s="816"/>
      <c r="U5" s="119"/>
      <c r="V5" s="815" t="s">
        <v>186</v>
      </c>
      <c r="W5" s="819"/>
      <c r="X5" s="816"/>
      <c r="Y5" s="153"/>
    </row>
    <row r="6" spans="2:25" ht="15" customHeight="1" x14ac:dyDescent="0.15">
      <c r="B6" s="820" t="s">
        <v>576</v>
      </c>
      <c r="C6" s="821"/>
      <c r="D6" s="213" t="s">
        <v>564</v>
      </c>
      <c r="E6" s="847" t="s">
        <v>565</v>
      </c>
      <c r="F6" s="848"/>
      <c r="G6" s="848"/>
      <c r="H6" s="848"/>
      <c r="I6" s="849"/>
      <c r="J6" s="820" t="s">
        <v>187</v>
      </c>
      <c r="K6" s="821"/>
      <c r="L6" s="213"/>
      <c r="M6" s="847"/>
      <c r="N6" s="848"/>
      <c r="O6" s="848"/>
      <c r="P6" s="848"/>
      <c r="Q6" s="849"/>
      <c r="R6" s="815" t="s">
        <v>187</v>
      </c>
      <c r="S6" s="819"/>
      <c r="T6" s="180"/>
      <c r="U6" s="829"/>
      <c r="V6" s="830"/>
      <c r="W6" s="830"/>
      <c r="X6" s="830"/>
      <c r="Y6" s="831"/>
    </row>
    <row r="7" spans="2:25" ht="15" customHeight="1" x14ac:dyDescent="0.15">
      <c r="B7" s="820" t="s">
        <v>275</v>
      </c>
      <c r="C7" s="822"/>
      <c r="D7" s="801" t="s">
        <v>566</v>
      </c>
      <c r="E7" s="794"/>
      <c r="F7" s="820" t="s">
        <v>670</v>
      </c>
      <c r="G7" s="822"/>
      <c r="H7" s="392" t="s">
        <v>351</v>
      </c>
      <c r="I7" s="392"/>
      <c r="J7" s="820" t="s">
        <v>188</v>
      </c>
      <c r="K7" s="822"/>
      <c r="L7" s="801"/>
      <c r="M7" s="794"/>
      <c r="N7" s="820" t="s">
        <v>189</v>
      </c>
      <c r="O7" s="822"/>
      <c r="P7" s="392"/>
      <c r="Q7" s="392"/>
      <c r="R7" s="815" t="s">
        <v>188</v>
      </c>
      <c r="S7" s="816"/>
      <c r="T7" s="817"/>
      <c r="U7" s="818"/>
      <c r="V7" s="815" t="s">
        <v>189</v>
      </c>
      <c r="W7" s="816"/>
      <c r="X7" s="843"/>
      <c r="Y7" s="843"/>
    </row>
    <row r="8" spans="2:25" ht="15" customHeight="1" x14ac:dyDescent="0.15">
      <c r="B8" s="844" t="s">
        <v>671</v>
      </c>
      <c r="C8" s="844"/>
      <c r="D8" s="213" t="s">
        <v>568</v>
      </c>
      <c r="E8" s="286" t="s">
        <v>588</v>
      </c>
      <c r="F8" s="845" t="s">
        <v>672</v>
      </c>
      <c r="G8" s="845"/>
      <c r="H8" s="845"/>
      <c r="I8" s="845"/>
      <c r="J8" s="844" t="s">
        <v>190</v>
      </c>
      <c r="K8" s="844"/>
      <c r="L8" s="213"/>
      <c r="M8" s="286" t="s">
        <v>191</v>
      </c>
      <c r="N8" s="845"/>
      <c r="O8" s="845"/>
      <c r="P8" s="845"/>
      <c r="Q8" s="845"/>
      <c r="R8" s="846" t="s">
        <v>190</v>
      </c>
      <c r="S8" s="846"/>
      <c r="T8" s="180"/>
      <c r="U8" s="156" t="s">
        <v>191</v>
      </c>
      <c r="V8" s="832"/>
      <c r="W8" s="832"/>
      <c r="X8" s="832"/>
      <c r="Y8" s="832"/>
    </row>
    <row r="9" spans="2:25" s="31" customFormat="1" ht="14.1" customHeight="1" x14ac:dyDescent="0.15">
      <c r="B9" s="862"/>
      <c r="C9" s="862"/>
      <c r="D9" s="862"/>
      <c r="E9" s="862"/>
      <c r="F9" s="862"/>
      <c r="G9" s="862"/>
      <c r="H9" s="862"/>
      <c r="I9" s="862"/>
      <c r="J9" s="863"/>
      <c r="K9" s="863"/>
      <c r="L9" s="863"/>
      <c r="M9" s="863"/>
      <c r="N9" s="863"/>
      <c r="O9" s="863"/>
      <c r="P9" s="863"/>
      <c r="Q9" s="863"/>
      <c r="R9" s="864"/>
      <c r="S9" s="864"/>
      <c r="T9" s="864"/>
      <c r="U9" s="864"/>
      <c r="V9" s="864"/>
      <c r="W9" s="864"/>
      <c r="X9" s="864"/>
      <c r="Y9" s="865"/>
    </row>
    <row r="10" spans="2:25" s="31" customFormat="1" ht="14.1" customHeight="1" x14ac:dyDescent="0.15">
      <c r="B10" s="757"/>
      <c r="C10" s="757"/>
      <c r="D10" s="757"/>
      <c r="E10" s="757"/>
      <c r="F10" s="757"/>
      <c r="G10" s="757"/>
      <c r="H10" s="757"/>
      <c r="I10" s="757"/>
      <c r="J10" s="863"/>
      <c r="K10" s="863"/>
      <c r="L10" s="863"/>
      <c r="M10" s="863"/>
      <c r="N10" s="863"/>
      <c r="O10" s="863"/>
      <c r="P10" s="863"/>
      <c r="Q10" s="863"/>
      <c r="R10" s="864"/>
      <c r="S10" s="864"/>
      <c r="T10" s="864"/>
      <c r="U10" s="864"/>
      <c r="V10" s="864"/>
      <c r="W10" s="864"/>
      <c r="X10" s="864"/>
      <c r="Y10" s="865"/>
    </row>
    <row r="11" spans="2:25" s="31" customFormat="1" ht="14.1" customHeight="1" x14ac:dyDescent="0.15">
      <c r="B11" s="757"/>
      <c r="C11" s="757"/>
      <c r="D11" s="757"/>
      <c r="E11" s="757"/>
      <c r="F11" s="757"/>
      <c r="G11" s="757"/>
      <c r="H11" s="757"/>
      <c r="I11" s="757"/>
      <c r="J11" s="863"/>
      <c r="K11" s="863"/>
      <c r="L11" s="863"/>
      <c r="M11" s="863"/>
      <c r="N11" s="863"/>
      <c r="O11" s="863"/>
      <c r="P11" s="863"/>
      <c r="Q11" s="863"/>
      <c r="R11" s="864"/>
      <c r="S11" s="864"/>
      <c r="T11" s="864"/>
      <c r="U11" s="864"/>
      <c r="V11" s="864"/>
      <c r="W11" s="864"/>
      <c r="X11" s="864"/>
      <c r="Y11" s="865"/>
    </row>
    <row r="12" spans="2:25" s="31" customFormat="1" ht="14.1" customHeight="1" x14ac:dyDescent="0.15">
      <c r="B12" s="757"/>
      <c r="C12" s="757"/>
      <c r="D12" s="757"/>
      <c r="E12" s="757"/>
      <c r="F12" s="757"/>
      <c r="G12" s="757"/>
      <c r="H12" s="757"/>
      <c r="I12" s="757"/>
      <c r="J12" s="863"/>
      <c r="K12" s="863"/>
      <c r="L12" s="863"/>
      <c r="M12" s="863"/>
      <c r="N12" s="863"/>
      <c r="O12" s="863"/>
      <c r="P12" s="863"/>
      <c r="Q12" s="863"/>
      <c r="R12" s="864"/>
      <c r="S12" s="864"/>
      <c r="T12" s="864"/>
      <c r="U12" s="864"/>
      <c r="V12" s="864"/>
      <c r="W12" s="864"/>
      <c r="X12" s="864"/>
      <c r="Y12" s="865"/>
    </row>
    <row r="13" spans="2:25" s="31" customFormat="1" ht="14.1" customHeight="1" x14ac:dyDescent="0.15">
      <c r="B13" s="757"/>
      <c r="C13" s="757"/>
      <c r="D13" s="757"/>
      <c r="E13" s="757"/>
      <c r="F13" s="757"/>
      <c r="G13" s="757"/>
      <c r="H13" s="757"/>
      <c r="I13" s="757"/>
      <c r="J13" s="863"/>
      <c r="K13" s="863"/>
      <c r="L13" s="863"/>
      <c r="M13" s="863"/>
      <c r="N13" s="863"/>
      <c r="O13" s="863"/>
      <c r="P13" s="863"/>
      <c r="Q13" s="863"/>
      <c r="R13" s="864"/>
      <c r="S13" s="864"/>
      <c r="T13" s="864"/>
      <c r="U13" s="864"/>
      <c r="V13" s="864"/>
      <c r="W13" s="864"/>
      <c r="X13" s="864"/>
      <c r="Y13" s="865"/>
    </row>
    <row r="14" spans="2:25" s="31" customFormat="1" ht="14.1" customHeight="1" x14ac:dyDescent="0.15">
      <c r="B14" s="757"/>
      <c r="C14" s="757"/>
      <c r="D14" s="757"/>
      <c r="E14" s="757"/>
      <c r="F14" s="757"/>
      <c r="G14" s="757"/>
      <c r="H14" s="757"/>
      <c r="I14" s="757"/>
      <c r="J14" s="863"/>
      <c r="K14" s="863"/>
      <c r="L14" s="863"/>
      <c r="M14" s="863"/>
      <c r="N14" s="863"/>
      <c r="O14" s="863"/>
      <c r="P14" s="863"/>
      <c r="Q14" s="863"/>
      <c r="R14" s="864"/>
      <c r="S14" s="864"/>
      <c r="T14" s="864"/>
      <c r="U14" s="864"/>
      <c r="V14" s="864"/>
      <c r="W14" s="864"/>
      <c r="X14" s="864"/>
      <c r="Y14" s="865"/>
    </row>
    <row r="15" spans="2:25" s="31" customFormat="1" ht="14.1" customHeight="1" x14ac:dyDescent="0.15">
      <c r="B15" s="757"/>
      <c r="C15" s="757"/>
      <c r="D15" s="757"/>
      <c r="E15" s="757"/>
      <c r="F15" s="757"/>
      <c r="G15" s="757"/>
      <c r="H15" s="757"/>
      <c r="I15" s="757"/>
      <c r="J15" s="863"/>
      <c r="K15" s="863"/>
      <c r="L15" s="863"/>
      <c r="M15" s="863"/>
      <c r="N15" s="863"/>
      <c r="O15" s="863"/>
      <c r="P15" s="863"/>
      <c r="Q15" s="863"/>
      <c r="R15" s="864"/>
      <c r="S15" s="864"/>
      <c r="T15" s="864"/>
      <c r="U15" s="864"/>
      <c r="V15" s="864"/>
      <c r="W15" s="864"/>
      <c r="X15" s="864"/>
      <c r="Y15" s="865"/>
    </row>
    <row r="16" spans="2:25" s="31" customFormat="1" ht="14.1" customHeight="1" x14ac:dyDescent="0.15">
      <c r="B16" s="757"/>
      <c r="C16" s="757"/>
      <c r="D16" s="757"/>
      <c r="E16" s="757"/>
      <c r="F16" s="757"/>
      <c r="G16" s="757"/>
      <c r="H16" s="757"/>
      <c r="I16" s="757"/>
      <c r="J16" s="863"/>
      <c r="K16" s="863"/>
      <c r="L16" s="863"/>
      <c r="M16" s="863"/>
      <c r="N16" s="863"/>
      <c r="O16" s="863"/>
      <c r="P16" s="863"/>
      <c r="Q16" s="863"/>
      <c r="R16" s="864"/>
      <c r="S16" s="864"/>
      <c r="T16" s="864"/>
      <c r="U16" s="864"/>
      <c r="V16" s="864"/>
      <c r="W16" s="864"/>
      <c r="X16" s="864"/>
      <c r="Y16" s="865"/>
    </row>
    <row r="17" spans="2:25" s="31" customFormat="1" ht="14.1" customHeight="1" x14ac:dyDescent="0.15">
      <c r="B17" s="757"/>
      <c r="C17" s="757"/>
      <c r="D17" s="757"/>
      <c r="E17" s="757"/>
      <c r="F17" s="757"/>
      <c r="G17" s="757"/>
      <c r="H17" s="757"/>
      <c r="I17" s="757"/>
      <c r="J17" s="863"/>
      <c r="K17" s="863"/>
      <c r="L17" s="863"/>
      <c r="M17" s="863"/>
      <c r="N17" s="863"/>
      <c r="O17" s="863"/>
      <c r="P17" s="863"/>
      <c r="Q17" s="863"/>
      <c r="R17" s="864"/>
      <c r="S17" s="864"/>
      <c r="T17" s="864"/>
      <c r="U17" s="864"/>
      <c r="V17" s="864"/>
      <c r="W17" s="864"/>
      <c r="X17" s="864"/>
      <c r="Y17" s="865"/>
    </row>
    <row r="18" spans="2:25" s="31" customFormat="1" ht="14.1" customHeight="1" x14ac:dyDescent="0.15">
      <c r="B18" s="757"/>
      <c r="C18" s="757"/>
      <c r="D18" s="757"/>
      <c r="E18" s="757"/>
      <c r="F18" s="757"/>
      <c r="G18" s="757"/>
      <c r="H18" s="757"/>
      <c r="I18" s="757"/>
      <c r="J18" s="863"/>
      <c r="K18" s="863"/>
      <c r="L18" s="863"/>
      <c r="M18" s="863"/>
      <c r="N18" s="863"/>
      <c r="O18" s="863"/>
      <c r="P18" s="863"/>
      <c r="Q18" s="863"/>
      <c r="R18" s="864"/>
      <c r="S18" s="864"/>
      <c r="T18" s="864"/>
      <c r="U18" s="864"/>
      <c r="V18" s="864"/>
      <c r="W18" s="864"/>
      <c r="X18" s="864"/>
      <c r="Y18" s="865"/>
    </row>
    <row r="19" spans="2:25" s="31" customFormat="1" ht="14.1" customHeight="1" x14ac:dyDescent="0.15">
      <c r="B19" s="757"/>
      <c r="C19" s="757"/>
      <c r="D19" s="757"/>
      <c r="E19" s="757"/>
      <c r="F19" s="757"/>
      <c r="G19" s="757"/>
      <c r="H19" s="757"/>
      <c r="I19" s="757"/>
      <c r="J19" s="863"/>
      <c r="K19" s="863"/>
      <c r="L19" s="863"/>
      <c r="M19" s="863"/>
      <c r="N19" s="863"/>
      <c r="O19" s="863"/>
      <c r="P19" s="863"/>
      <c r="Q19" s="863"/>
      <c r="R19" s="864"/>
      <c r="S19" s="864"/>
      <c r="T19" s="864"/>
      <c r="U19" s="864"/>
      <c r="V19" s="864"/>
      <c r="W19" s="864"/>
      <c r="X19" s="864"/>
      <c r="Y19" s="865"/>
    </row>
    <row r="20" spans="2:25" s="31" customFormat="1" ht="14.1" customHeight="1" x14ac:dyDescent="0.15">
      <c r="B20" s="757"/>
      <c r="C20" s="757"/>
      <c r="D20" s="757"/>
      <c r="E20" s="757"/>
      <c r="F20" s="757"/>
      <c r="G20" s="757"/>
      <c r="H20" s="757"/>
      <c r="I20" s="757"/>
      <c r="J20" s="863"/>
      <c r="K20" s="863"/>
      <c r="L20" s="863"/>
      <c r="M20" s="863"/>
      <c r="N20" s="863"/>
      <c r="O20" s="863"/>
      <c r="P20" s="863"/>
      <c r="Q20" s="863"/>
      <c r="R20" s="864"/>
      <c r="S20" s="864"/>
      <c r="T20" s="864"/>
      <c r="U20" s="864"/>
      <c r="V20" s="864"/>
      <c r="W20" s="864"/>
      <c r="X20" s="864"/>
      <c r="Y20" s="865"/>
    </row>
    <row r="21" spans="2:25" s="31" customFormat="1" ht="14.1" customHeight="1" x14ac:dyDescent="0.15">
      <c r="B21" s="757"/>
      <c r="C21" s="757"/>
      <c r="D21" s="757"/>
      <c r="E21" s="757"/>
      <c r="F21" s="757"/>
      <c r="G21" s="757"/>
      <c r="H21" s="757"/>
      <c r="I21" s="757"/>
      <c r="J21" s="863"/>
      <c r="K21" s="863"/>
      <c r="L21" s="863"/>
      <c r="M21" s="863"/>
      <c r="N21" s="863"/>
      <c r="O21" s="863"/>
      <c r="P21" s="863"/>
      <c r="Q21" s="863"/>
      <c r="R21" s="864"/>
      <c r="S21" s="864"/>
      <c r="T21" s="864"/>
      <c r="U21" s="864"/>
      <c r="V21" s="864"/>
      <c r="W21" s="864"/>
      <c r="X21" s="864"/>
      <c r="Y21" s="865"/>
    </row>
    <row r="22" spans="2:25" ht="15" customHeight="1" x14ac:dyDescent="0.15">
      <c r="B22" s="820" t="s">
        <v>185</v>
      </c>
      <c r="C22" s="821"/>
      <c r="D22" s="822"/>
      <c r="E22" s="284"/>
      <c r="F22" s="820" t="s">
        <v>186</v>
      </c>
      <c r="G22" s="821"/>
      <c r="H22" s="822"/>
      <c r="I22" s="285"/>
      <c r="J22" s="820" t="s">
        <v>185</v>
      </c>
      <c r="K22" s="821"/>
      <c r="L22" s="822"/>
      <c r="M22" s="284"/>
      <c r="N22" s="820" t="s">
        <v>186</v>
      </c>
      <c r="O22" s="821"/>
      <c r="P22" s="822"/>
      <c r="Q22" s="285"/>
      <c r="R22" s="815" t="s">
        <v>185</v>
      </c>
      <c r="S22" s="819"/>
      <c r="T22" s="816"/>
      <c r="U22" s="119"/>
      <c r="V22" s="815" t="s">
        <v>186</v>
      </c>
      <c r="W22" s="819"/>
      <c r="X22" s="816"/>
      <c r="Y22" s="153"/>
    </row>
    <row r="23" spans="2:25" ht="15" customHeight="1" x14ac:dyDescent="0.15">
      <c r="B23" s="820" t="s">
        <v>187</v>
      </c>
      <c r="C23" s="821"/>
      <c r="D23" s="213"/>
      <c r="E23" s="847"/>
      <c r="F23" s="848"/>
      <c r="G23" s="848"/>
      <c r="H23" s="848"/>
      <c r="I23" s="849"/>
      <c r="J23" s="820" t="s">
        <v>187</v>
      </c>
      <c r="K23" s="821"/>
      <c r="L23" s="213"/>
      <c r="M23" s="847"/>
      <c r="N23" s="848"/>
      <c r="O23" s="848"/>
      <c r="P23" s="848"/>
      <c r="Q23" s="849"/>
      <c r="R23" s="815" t="s">
        <v>187</v>
      </c>
      <c r="S23" s="819"/>
      <c r="T23" s="180"/>
      <c r="U23" s="829"/>
      <c r="V23" s="830"/>
      <c r="W23" s="830"/>
      <c r="X23" s="830"/>
      <c r="Y23" s="831"/>
    </row>
    <row r="24" spans="2:25" ht="15" customHeight="1" x14ac:dyDescent="0.15">
      <c r="B24" s="820" t="s">
        <v>188</v>
      </c>
      <c r="C24" s="822"/>
      <c r="D24" s="801"/>
      <c r="E24" s="794"/>
      <c r="F24" s="820" t="s">
        <v>189</v>
      </c>
      <c r="G24" s="822"/>
      <c r="H24" s="392"/>
      <c r="I24" s="392"/>
      <c r="J24" s="820" t="s">
        <v>188</v>
      </c>
      <c r="K24" s="822"/>
      <c r="L24" s="801"/>
      <c r="M24" s="794"/>
      <c r="N24" s="820" t="s">
        <v>189</v>
      </c>
      <c r="O24" s="822"/>
      <c r="P24" s="392"/>
      <c r="Q24" s="392"/>
      <c r="R24" s="815" t="s">
        <v>188</v>
      </c>
      <c r="S24" s="816"/>
      <c r="T24" s="817"/>
      <c r="U24" s="818"/>
      <c r="V24" s="815" t="s">
        <v>189</v>
      </c>
      <c r="W24" s="816"/>
      <c r="X24" s="843"/>
      <c r="Y24" s="843"/>
    </row>
    <row r="25" spans="2:25" ht="15" customHeight="1" x14ac:dyDescent="0.15">
      <c r="B25" s="844" t="s">
        <v>190</v>
      </c>
      <c r="C25" s="844"/>
      <c r="D25" s="213"/>
      <c r="E25" s="286" t="s">
        <v>191</v>
      </c>
      <c r="F25" s="845"/>
      <c r="G25" s="845"/>
      <c r="H25" s="845"/>
      <c r="I25" s="845"/>
      <c r="J25" s="844" t="s">
        <v>190</v>
      </c>
      <c r="K25" s="844"/>
      <c r="L25" s="213"/>
      <c r="M25" s="286" t="s">
        <v>191</v>
      </c>
      <c r="N25" s="845"/>
      <c r="O25" s="845"/>
      <c r="P25" s="845"/>
      <c r="Q25" s="845"/>
      <c r="R25" s="846" t="s">
        <v>190</v>
      </c>
      <c r="S25" s="846"/>
      <c r="T25" s="180"/>
      <c r="U25" s="156" t="s">
        <v>191</v>
      </c>
      <c r="V25" s="832"/>
      <c r="W25" s="832"/>
      <c r="X25" s="832"/>
      <c r="Y25" s="832"/>
    </row>
    <row r="26" spans="2:25" s="31" customFormat="1" ht="14.1" customHeight="1" x14ac:dyDescent="0.15">
      <c r="B26" s="862"/>
      <c r="C26" s="862"/>
      <c r="D26" s="862"/>
      <c r="E26" s="862"/>
      <c r="F26" s="862"/>
      <c r="G26" s="862"/>
      <c r="H26" s="862"/>
      <c r="I26" s="862"/>
      <c r="J26" s="863"/>
      <c r="K26" s="863"/>
      <c r="L26" s="863"/>
      <c r="M26" s="863"/>
      <c r="N26" s="863"/>
      <c r="O26" s="863"/>
      <c r="P26" s="863"/>
      <c r="Q26" s="863"/>
      <c r="R26" s="866"/>
      <c r="S26" s="867"/>
      <c r="T26" s="867"/>
      <c r="U26" s="867"/>
      <c r="V26" s="867"/>
      <c r="W26" s="867"/>
      <c r="X26" s="867"/>
      <c r="Y26" s="868"/>
    </row>
    <row r="27" spans="2:25" s="31" customFormat="1" ht="14.1" customHeight="1" x14ac:dyDescent="0.15">
      <c r="B27" s="757"/>
      <c r="C27" s="757"/>
      <c r="D27" s="757"/>
      <c r="E27" s="757"/>
      <c r="F27" s="757"/>
      <c r="G27" s="757"/>
      <c r="H27" s="757"/>
      <c r="I27" s="757"/>
      <c r="J27" s="863"/>
      <c r="K27" s="863"/>
      <c r="L27" s="863"/>
      <c r="M27" s="863"/>
      <c r="N27" s="863"/>
      <c r="O27" s="863"/>
      <c r="P27" s="863"/>
      <c r="Q27" s="863"/>
      <c r="R27" s="869"/>
      <c r="S27" s="864"/>
      <c r="T27" s="864"/>
      <c r="U27" s="864"/>
      <c r="V27" s="864"/>
      <c r="W27" s="864"/>
      <c r="X27" s="864"/>
      <c r="Y27" s="865"/>
    </row>
    <row r="28" spans="2:25" s="31" customFormat="1" ht="14.1" customHeight="1" x14ac:dyDescent="0.15">
      <c r="B28" s="757"/>
      <c r="C28" s="757"/>
      <c r="D28" s="757"/>
      <c r="E28" s="757"/>
      <c r="F28" s="757"/>
      <c r="G28" s="757"/>
      <c r="H28" s="757"/>
      <c r="I28" s="757"/>
      <c r="J28" s="863"/>
      <c r="K28" s="863"/>
      <c r="L28" s="863"/>
      <c r="M28" s="863"/>
      <c r="N28" s="863"/>
      <c r="O28" s="863"/>
      <c r="P28" s="863"/>
      <c r="Q28" s="863"/>
      <c r="R28" s="869"/>
      <c r="S28" s="864"/>
      <c r="T28" s="864"/>
      <c r="U28" s="864"/>
      <c r="V28" s="864"/>
      <c r="W28" s="864"/>
      <c r="X28" s="864"/>
      <c r="Y28" s="865"/>
    </row>
    <row r="29" spans="2:25" s="31" customFormat="1" ht="14.1" customHeight="1" x14ac:dyDescent="0.15">
      <c r="B29" s="757"/>
      <c r="C29" s="757"/>
      <c r="D29" s="757"/>
      <c r="E29" s="757"/>
      <c r="F29" s="757"/>
      <c r="G29" s="757"/>
      <c r="H29" s="757"/>
      <c r="I29" s="757"/>
      <c r="J29" s="863"/>
      <c r="K29" s="863"/>
      <c r="L29" s="863"/>
      <c r="M29" s="863"/>
      <c r="N29" s="863"/>
      <c r="O29" s="863"/>
      <c r="P29" s="863"/>
      <c r="Q29" s="863"/>
      <c r="R29" s="869"/>
      <c r="S29" s="864"/>
      <c r="T29" s="864"/>
      <c r="U29" s="864"/>
      <c r="V29" s="864"/>
      <c r="W29" s="864"/>
      <c r="X29" s="864"/>
      <c r="Y29" s="865"/>
    </row>
    <row r="30" spans="2:25" s="31" customFormat="1" ht="14.1" customHeight="1" x14ac:dyDescent="0.15">
      <c r="B30" s="757"/>
      <c r="C30" s="757"/>
      <c r="D30" s="757"/>
      <c r="E30" s="757"/>
      <c r="F30" s="757"/>
      <c r="G30" s="757"/>
      <c r="H30" s="757"/>
      <c r="I30" s="757"/>
      <c r="J30" s="863"/>
      <c r="K30" s="863"/>
      <c r="L30" s="863"/>
      <c r="M30" s="863"/>
      <c r="N30" s="863"/>
      <c r="O30" s="863"/>
      <c r="P30" s="863"/>
      <c r="Q30" s="863"/>
      <c r="R30" s="869"/>
      <c r="S30" s="864"/>
      <c r="T30" s="864"/>
      <c r="U30" s="864"/>
      <c r="V30" s="864"/>
      <c r="W30" s="864"/>
      <c r="X30" s="864"/>
      <c r="Y30" s="865"/>
    </row>
    <row r="31" spans="2:25" s="31" customFormat="1" ht="14.1" customHeight="1" x14ac:dyDescent="0.15">
      <c r="B31" s="757"/>
      <c r="C31" s="757"/>
      <c r="D31" s="757"/>
      <c r="E31" s="757"/>
      <c r="F31" s="757"/>
      <c r="G31" s="757"/>
      <c r="H31" s="757"/>
      <c r="I31" s="757"/>
      <c r="J31" s="863"/>
      <c r="K31" s="863"/>
      <c r="L31" s="863"/>
      <c r="M31" s="863"/>
      <c r="N31" s="863"/>
      <c r="O31" s="863"/>
      <c r="P31" s="863"/>
      <c r="Q31" s="863"/>
      <c r="R31" s="869"/>
      <c r="S31" s="864"/>
      <c r="T31" s="864"/>
      <c r="U31" s="864"/>
      <c r="V31" s="864"/>
      <c r="W31" s="864"/>
      <c r="X31" s="864"/>
      <c r="Y31" s="865"/>
    </row>
    <row r="32" spans="2:25" s="31" customFormat="1" ht="14.1" customHeight="1" x14ac:dyDescent="0.15">
      <c r="B32" s="757"/>
      <c r="C32" s="757"/>
      <c r="D32" s="757"/>
      <c r="E32" s="757"/>
      <c r="F32" s="757"/>
      <c r="G32" s="757"/>
      <c r="H32" s="757"/>
      <c r="I32" s="757"/>
      <c r="J32" s="863"/>
      <c r="K32" s="863"/>
      <c r="L32" s="863"/>
      <c r="M32" s="863"/>
      <c r="N32" s="863"/>
      <c r="O32" s="863"/>
      <c r="P32" s="863"/>
      <c r="Q32" s="863"/>
      <c r="R32" s="869"/>
      <c r="S32" s="864"/>
      <c r="T32" s="864"/>
      <c r="U32" s="864"/>
      <c r="V32" s="864"/>
      <c r="W32" s="864"/>
      <c r="X32" s="864"/>
      <c r="Y32" s="865"/>
    </row>
    <row r="33" spans="2:25" s="31" customFormat="1" ht="14.1" customHeight="1" x14ac:dyDescent="0.15">
      <c r="B33" s="757"/>
      <c r="C33" s="757"/>
      <c r="D33" s="757"/>
      <c r="E33" s="757"/>
      <c r="F33" s="757"/>
      <c r="G33" s="757"/>
      <c r="H33" s="757"/>
      <c r="I33" s="757"/>
      <c r="J33" s="863"/>
      <c r="K33" s="863"/>
      <c r="L33" s="863"/>
      <c r="M33" s="863"/>
      <c r="N33" s="863"/>
      <c r="O33" s="863"/>
      <c r="P33" s="863"/>
      <c r="Q33" s="863"/>
      <c r="R33" s="869"/>
      <c r="S33" s="864"/>
      <c r="T33" s="864"/>
      <c r="U33" s="864"/>
      <c r="V33" s="864"/>
      <c r="W33" s="864"/>
      <c r="X33" s="864"/>
      <c r="Y33" s="865"/>
    </row>
    <row r="34" spans="2:25" s="31" customFormat="1" ht="14.1" customHeight="1" x14ac:dyDescent="0.15">
      <c r="B34" s="757"/>
      <c r="C34" s="757"/>
      <c r="D34" s="757"/>
      <c r="E34" s="757"/>
      <c r="F34" s="757"/>
      <c r="G34" s="757"/>
      <c r="H34" s="757"/>
      <c r="I34" s="757"/>
      <c r="J34" s="863"/>
      <c r="K34" s="863"/>
      <c r="L34" s="863"/>
      <c r="M34" s="863"/>
      <c r="N34" s="863"/>
      <c r="O34" s="863"/>
      <c r="P34" s="863"/>
      <c r="Q34" s="863"/>
      <c r="R34" s="869"/>
      <c r="S34" s="864"/>
      <c r="T34" s="864"/>
      <c r="U34" s="864"/>
      <c r="V34" s="864"/>
      <c r="W34" s="864"/>
      <c r="X34" s="864"/>
      <c r="Y34" s="865"/>
    </row>
    <row r="35" spans="2:25" s="31" customFormat="1" ht="14.1" customHeight="1" x14ac:dyDescent="0.15">
      <c r="B35" s="757"/>
      <c r="C35" s="757"/>
      <c r="D35" s="757"/>
      <c r="E35" s="757"/>
      <c r="F35" s="757"/>
      <c r="G35" s="757"/>
      <c r="H35" s="757"/>
      <c r="I35" s="757"/>
      <c r="J35" s="863"/>
      <c r="K35" s="863"/>
      <c r="L35" s="863"/>
      <c r="M35" s="863"/>
      <c r="N35" s="863"/>
      <c r="O35" s="863"/>
      <c r="P35" s="863"/>
      <c r="Q35" s="863"/>
      <c r="R35" s="869"/>
      <c r="S35" s="864"/>
      <c r="T35" s="864"/>
      <c r="U35" s="864"/>
      <c r="V35" s="864"/>
      <c r="W35" s="864"/>
      <c r="X35" s="864"/>
      <c r="Y35" s="865"/>
    </row>
    <row r="36" spans="2:25" s="31" customFormat="1" ht="14.1" customHeight="1" x14ac:dyDescent="0.15">
      <c r="B36" s="757"/>
      <c r="C36" s="757"/>
      <c r="D36" s="757"/>
      <c r="E36" s="757"/>
      <c r="F36" s="757"/>
      <c r="G36" s="757"/>
      <c r="H36" s="757"/>
      <c r="I36" s="757"/>
      <c r="J36" s="863"/>
      <c r="K36" s="863"/>
      <c r="L36" s="863"/>
      <c r="M36" s="863"/>
      <c r="N36" s="863"/>
      <c r="O36" s="863"/>
      <c r="P36" s="863"/>
      <c r="Q36" s="863"/>
      <c r="R36" s="869"/>
      <c r="S36" s="864"/>
      <c r="T36" s="864"/>
      <c r="U36" s="864"/>
      <c r="V36" s="864"/>
      <c r="W36" s="864"/>
      <c r="X36" s="864"/>
      <c r="Y36" s="865"/>
    </row>
    <row r="37" spans="2:25" s="31" customFormat="1" ht="14.1" customHeight="1" x14ac:dyDescent="0.15">
      <c r="B37" s="757"/>
      <c r="C37" s="757"/>
      <c r="D37" s="757"/>
      <c r="E37" s="757"/>
      <c r="F37" s="757"/>
      <c r="G37" s="757"/>
      <c r="H37" s="757"/>
      <c r="I37" s="757"/>
      <c r="J37" s="863"/>
      <c r="K37" s="863"/>
      <c r="L37" s="863"/>
      <c r="M37" s="863"/>
      <c r="N37" s="863"/>
      <c r="O37" s="863"/>
      <c r="P37" s="863"/>
      <c r="Q37" s="863"/>
      <c r="R37" s="869"/>
      <c r="S37" s="864"/>
      <c r="T37" s="864"/>
      <c r="U37" s="864"/>
      <c r="V37" s="864"/>
      <c r="W37" s="864"/>
      <c r="X37" s="864"/>
      <c r="Y37" s="865"/>
    </row>
    <row r="38" spans="2:25" s="31" customFormat="1" ht="14.1" customHeight="1" x14ac:dyDescent="0.15">
      <c r="B38" s="757"/>
      <c r="C38" s="757"/>
      <c r="D38" s="757"/>
      <c r="E38" s="757"/>
      <c r="F38" s="757"/>
      <c r="G38" s="757"/>
      <c r="H38" s="757"/>
      <c r="I38" s="757"/>
      <c r="J38" s="863"/>
      <c r="K38" s="863"/>
      <c r="L38" s="863"/>
      <c r="M38" s="863"/>
      <c r="N38" s="863"/>
      <c r="O38" s="863"/>
      <c r="P38" s="863"/>
      <c r="Q38" s="863"/>
      <c r="R38" s="870"/>
      <c r="S38" s="871"/>
      <c r="T38" s="871"/>
      <c r="U38" s="871"/>
      <c r="V38" s="871"/>
      <c r="W38" s="871"/>
      <c r="X38" s="871"/>
      <c r="Y38" s="872"/>
    </row>
    <row r="39" spans="2:25" ht="15" customHeight="1" x14ac:dyDescent="0.15">
      <c r="B39" s="32"/>
      <c r="C39" s="35" t="s">
        <v>192</v>
      </c>
      <c r="D39" s="31"/>
      <c r="E39" s="32"/>
      <c r="F39" s="32"/>
      <c r="G39" s="32"/>
      <c r="H39" s="32"/>
      <c r="I39" s="32"/>
      <c r="J39" s="29"/>
      <c r="K39" s="29"/>
      <c r="L39" s="29"/>
      <c r="M39" s="29"/>
      <c r="N39" s="29"/>
      <c r="O39" s="29"/>
      <c r="P39" s="29"/>
      <c r="Q39" s="29"/>
      <c r="R39" s="33"/>
      <c r="S39" s="33"/>
      <c r="T39" s="33"/>
      <c r="U39" s="33"/>
      <c r="V39" s="33"/>
      <c r="W39" s="33"/>
      <c r="X39" s="33"/>
      <c r="Y39" s="33"/>
    </row>
    <row r="40" spans="2:25" ht="15" customHeight="1" x14ac:dyDescent="0.15">
      <c r="B40" s="29"/>
      <c r="C40" s="34" t="s">
        <v>193</v>
      </c>
      <c r="D40" s="31"/>
      <c r="E40" s="31"/>
      <c r="F40" s="31"/>
      <c r="G40" s="31"/>
      <c r="H40" s="31"/>
      <c r="I40" s="31"/>
      <c r="J40" s="31"/>
      <c r="K40" s="31"/>
      <c r="L40" s="31"/>
      <c r="M40" s="31"/>
      <c r="N40" s="31"/>
      <c r="O40" s="29"/>
      <c r="P40" s="34"/>
      <c r="Q40" s="31"/>
      <c r="R40" s="31"/>
      <c r="S40" s="31"/>
      <c r="T40" s="31"/>
      <c r="U40" s="31"/>
      <c r="V40" s="31"/>
      <c r="W40" s="31"/>
      <c r="X40" s="31"/>
      <c r="Y40" s="31"/>
    </row>
    <row r="41" spans="2:25" ht="15" customHeight="1" x14ac:dyDescent="0.15">
      <c r="C41" s="34" t="s">
        <v>194</v>
      </c>
      <c r="E41" s="34"/>
      <c r="F41" s="29"/>
      <c r="G41" s="31"/>
      <c r="H41" s="31"/>
      <c r="I41" s="31"/>
      <c r="J41" s="31"/>
      <c r="K41" s="31"/>
      <c r="L41" s="30"/>
      <c r="M41" s="31"/>
      <c r="N41" s="31"/>
      <c r="O41" s="31"/>
      <c r="P41" s="29"/>
      <c r="Q41" s="34"/>
      <c r="R41" s="29"/>
      <c r="S41" s="31"/>
      <c r="T41" s="31"/>
      <c r="U41" s="31"/>
      <c r="V41" s="31"/>
      <c r="W41" s="31"/>
      <c r="X41" s="31"/>
      <c r="Y41" s="31"/>
    </row>
    <row r="42" spans="2:25" ht="15" customHeight="1" x14ac:dyDescent="0.15">
      <c r="D42" s="29"/>
      <c r="E42" s="34"/>
      <c r="F42" s="31"/>
      <c r="G42" s="31"/>
      <c r="H42" s="31"/>
      <c r="I42" s="31"/>
      <c r="J42" s="31"/>
      <c r="K42" s="31"/>
      <c r="L42" s="31"/>
      <c r="M42" s="31"/>
      <c r="N42" s="31"/>
      <c r="O42" s="31"/>
      <c r="P42" s="29"/>
      <c r="Q42" s="34"/>
      <c r="R42" s="31"/>
      <c r="S42" s="31"/>
      <c r="T42" s="31"/>
      <c r="U42" s="31"/>
      <c r="V42" s="31"/>
      <c r="W42" s="31"/>
      <c r="X42" s="31"/>
      <c r="Y42" s="31"/>
    </row>
    <row r="43" spans="2:25" s="31" customFormat="1" ht="14.1" customHeight="1" x14ac:dyDescent="0.15">
      <c r="B43" s="28"/>
      <c r="C43" s="28"/>
      <c r="D43" s="28"/>
      <c r="E43" s="28"/>
      <c r="F43" s="28"/>
      <c r="G43" s="28"/>
      <c r="H43" s="28"/>
      <c r="I43" s="28"/>
      <c r="J43" s="28"/>
      <c r="K43" s="28"/>
      <c r="L43" s="28"/>
      <c r="M43" s="28"/>
      <c r="N43" s="28"/>
      <c r="O43" s="28"/>
      <c r="P43" s="28"/>
      <c r="Q43" s="28"/>
      <c r="R43" s="28"/>
      <c r="S43" s="28"/>
      <c r="T43" s="28"/>
      <c r="U43" s="28"/>
      <c r="V43" s="28"/>
      <c r="W43" s="28"/>
      <c r="X43" s="28"/>
      <c r="Y43" s="28"/>
    </row>
    <row r="44" spans="2:25" s="31" customFormat="1" ht="14.1" customHeight="1" x14ac:dyDescent="0.15">
      <c r="B44" s="28"/>
      <c r="C44" s="28"/>
      <c r="D44" s="28"/>
      <c r="E44" s="28"/>
      <c r="F44" s="28"/>
      <c r="G44" s="28"/>
      <c r="H44" s="28"/>
      <c r="I44" s="28"/>
      <c r="J44" s="28"/>
      <c r="K44" s="28"/>
      <c r="L44" s="28"/>
      <c r="M44" s="28"/>
      <c r="N44" s="28"/>
      <c r="O44" s="28"/>
      <c r="P44" s="28"/>
      <c r="Q44" s="28"/>
      <c r="R44" s="28"/>
      <c r="S44" s="28"/>
      <c r="T44" s="28"/>
      <c r="U44" s="28"/>
      <c r="V44" s="28"/>
      <c r="W44" s="28"/>
      <c r="X44" s="28"/>
      <c r="Y44" s="28"/>
    </row>
    <row r="45" spans="2:25" s="31" customFormat="1" ht="14.1" customHeight="1" x14ac:dyDescent="0.15">
      <c r="B45" s="28"/>
      <c r="C45" s="28"/>
      <c r="D45" s="28"/>
      <c r="E45" s="28"/>
      <c r="F45" s="28"/>
      <c r="G45" s="28"/>
      <c r="H45" s="28"/>
      <c r="I45" s="28"/>
      <c r="J45" s="28"/>
      <c r="K45" s="28"/>
      <c r="L45" s="28"/>
      <c r="M45" s="28"/>
      <c r="N45" s="28"/>
      <c r="O45" s="28"/>
      <c r="P45" s="28"/>
      <c r="Q45" s="28"/>
      <c r="R45" s="28"/>
      <c r="S45" s="28"/>
      <c r="T45" s="28"/>
      <c r="U45" s="28"/>
      <c r="V45" s="28"/>
      <c r="W45" s="28"/>
      <c r="X45" s="28"/>
      <c r="Y45" s="28"/>
    </row>
    <row r="46" spans="2:25" s="31" customFormat="1" ht="14.1" customHeight="1" x14ac:dyDescent="0.15">
      <c r="B46" s="28"/>
      <c r="C46" s="28"/>
      <c r="D46" s="28"/>
      <c r="E46" s="28"/>
      <c r="F46" s="28"/>
      <c r="G46" s="28"/>
      <c r="H46" s="28"/>
      <c r="I46" s="28"/>
      <c r="J46" s="28"/>
      <c r="K46" s="28"/>
      <c r="L46" s="28"/>
      <c r="M46" s="28"/>
      <c r="N46" s="28"/>
      <c r="O46" s="28"/>
      <c r="P46" s="28"/>
      <c r="Q46" s="28"/>
      <c r="R46" s="28"/>
      <c r="S46" s="28"/>
      <c r="T46" s="28"/>
      <c r="U46" s="28"/>
      <c r="V46" s="28"/>
      <c r="W46" s="28"/>
      <c r="X46" s="28"/>
      <c r="Y46" s="28"/>
    </row>
    <row r="47" spans="2:25" s="31" customFormat="1" ht="14.1" customHeight="1" x14ac:dyDescent="0.15">
      <c r="B47" s="28"/>
      <c r="C47" s="28"/>
      <c r="D47" s="28"/>
      <c r="E47" s="28"/>
      <c r="F47" s="28"/>
      <c r="G47" s="28"/>
      <c r="H47" s="28"/>
      <c r="I47" s="28"/>
      <c r="J47" s="28"/>
      <c r="K47" s="28"/>
      <c r="L47" s="28"/>
      <c r="M47" s="28"/>
      <c r="N47" s="28"/>
      <c r="O47" s="28"/>
      <c r="P47" s="28"/>
      <c r="Q47" s="28"/>
      <c r="R47" s="28"/>
      <c r="S47" s="28"/>
      <c r="T47" s="28"/>
      <c r="U47" s="28"/>
      <c r="V47" s="28"/>
      <c r="W47" s="28"/>
      <c r="X47" s="28"/>
      <c r="Y47" s="28"/>
    </row>
    <row r="48" spans="2:25" s="31" customFormat="1" ht="14.1" customHeight="1" x14ac:dyDescent="0.15">
      <c r="B48" s="28"/>
      <c r="C48" s="28"/>
      <c r="D48" s="28"/>
      <c r="E48" s="28"/>
      <c r="F48" s="28"/>
      <c r="G48" s="28"/>
      <c r="H48" s="28"/>
      <c r="I48" s="28"/>
      <c r="J48" s="28"/>
      <c r="K48" s="28"/>
      <c r="L48" s="28"/>
      <c r="M48" s="28"/>
      <c r="N48" s="28"/>
      <c r="O48" s="28"/>
      <c r="P48" s="28"/>
      <c r="Q48" s="28"/>
      <c r="R48" s="28"/>
      <c r="S48" s="28"/>
      <c r="T48" s="28"/>
      <c r="U48" s="28"/>
      <c r="V48" s="28"/>
      <c r="W48" s="28"/>
      <c r="X48" s="28"/>
      <c r="Y48" s="28"/>
    </row>
    <row r="49" spans="2:26" s="31" customFormat="1" ht="14.1" customHeight="1" x14ac:dyDescent="0.15">
      <c r="B49" s="28"/>
      <c r="C49" s="28"/>
      <c r="D49" s="28"/>
      <c r="E49" s="28"/>
      <c r="F49" s="28"/>
      <c r="G49" s="28"/>
      <c r="H49" s="28"/>
      <c r="I49" s="28"/>
      <c r="J49" s="28"/>
      <c r="K49" s="28"/>
      <c r="L49" s="28"/>
      <c r="M49" s="28"/>
      <c r="N49" s="28"/>
      <c r="O49" s="28"/>
      <c r="P49" s="28"/>
      <c r="Q49" s="28"/>
      <c r="R49" s="28"/>
      <c r="S49" s="28"/>
      <c r="T49" s="28"/>
      <c r="U49" s="28"/>
      <c r="V49" s="28"/>
      <c r="W49" s="28"/>
      <c r="X49" s="28"/>
      <c r="Y49" s="28"/>
    </row>
    <row r="50" spans="2:26" s="31" customFormat="1" ht="14.1" customHeight="1" x14ac:dyDescent="0.15">
      <c r="B50" s="28"/>
      <c r="C50" s="28"/>
      <c r="D50" s="28"/>
      <c r="E50" s="28"/>
      <c r="F50" s="28"/>
      <c r="G50" s="28"/>
      <c r="H50" s="28"/>
      <c r="I50" s="28"/>
      <c r="J50" s="28"/>
      <c r="K50" s="28"/>
      <c r="L50" s="28"/>
      <c r="M50" s="28"/>
      <c r="N50" s="28"/>
      <c r="O50" s="28"/>
      <c r="P50" s="28"/>
      <c r="Q50" s="28"/>
      <c r="R50" s="28"/>
      <c r="S50" s="28"/>
      <c r="T50" s="28"/>
      <c r="U50" s="28"/>
      <c r="V50" s="28"/>
      <c r="W50" s="28"/>
      <c r="X50" s="28"/>
      <c r="Y50" s="28"/>
    </row>
    <row r="51" spans="2:26" s="31" customFormat="1" ht="14.1" customHeight="1" x14ac:dyDescent="0.15">
      <c r="B51" s="28"/>
      <c r="C51" s="28"/>
      <c r="D51" s="28"/>
      <c r="E51" s="28"/>
      <c r="F51" s="28"/>
      <c r="G51" s="28"/>
      <c r="H51" s="28"/>
      <c r="I51" s="28"/>
      <c r="J51" s="28"/>
      <c r="K51" s="28"/>
      <c r="L51" s="28"/>
      <c r="M51" s="28"/>
      <c r="N51" s="28"/>
      <c r="O51" s="28"/>
      <c r="P51" s="28"/>
      <c r="Q51" s="28"/>
      <c r="R51" s="28"/>
      <c r="S51" s="28"/>
      <c r="T51" s="28"/>
      <c r="U51" s="28"/>
      <c r="V51" s="28"/>
      <c r="W51" s="28"/>
      <c r="X51" s="28"/>
      <c r="Y51" s="28"/>
    </row>
    <row r="52" spans="2:26" s="31" customFormat="1" ht="14.1" customHeight="1" x14ac:dyDescent="0.15">
      <c r="B52" s="28"/>
      <c r="C52" s="28"/>
      <c r="D52" s="28"/>
      <c r="E52" s="28"/>
      <c r="F52" s="28"/>
      <c r="G52" s="28"/>
      <c r="H52" s="28"/>
      <c r="I52" s="28"/>
      <c r="J52" s="28"/>
      <c r="K52" s="28"/>
      <c r="L52" s="28"/>
      <c r="M52" s="28"/>
      <c r="N52" s="28"/>
      <c r="O52" s="28"/>
      <c r="P52" s="28"/>
      <c r="Q52" s="28"/>
      <c r="R52" s="28"/>
      <c r="S52" s="28"/>
      <c r="T52" s="28"/>
      <c r="U52" s="28"/>
      <c r="V52" s="28"/>
      <c r="W52" s="28"/>
      <c r="X52" s="28"/>
      <c r="Y52" s="28"/>
    </row>
    <row r="53" spans="2:26" s="31" customFormat="1" ht="14.1" customHeight="1" x14ac:dyDescent="0.15">
      <c r="B53" s="28"/>
      <c r="C53" s="28"/>
      <c r="D53" s="28"/>
      <c r="E53" s="28"/>
      <c r="F53" s="28"/>
      <c r="G53" s="28"/>
      <c r="H53" s="28"/>
      <c r="I53" s="28"/>
      <c r="J53" s="28"/>
      <c r="K53" s="28"/>
      <c r="L53" s="28"/>
      <c r="M53" s="28"/>
      <c r="N53" s="28"/>
      <c r="O53" s="28"/>
      <c r="P53" s="28"/>
      <c r="Q53" s="28"/>
      <c r="R53" s="28"/>
      <c r="S53" s="28"/>
      <c r="T53" s="28"/>
      <c r="U53" s="28"/>
      <c r="V53" s="28"/>
      <c r="W53" s="28"/>
      <c r="X53" s="28"/>
      <c r="Y53" s="28"/>
    </row>
    <row r="54" spans="2:26" s="31" customFormat="1" ht="14.1" customHeight="1" x14ac:dyDescent="0.15">
      <c r="B54" s="28"/>
      <c r="C54" s="28"/>
      <c r="D54" s="28"/>
      <c r="E54" s="28"/>
      <c r="F54" s="28"/>
      <c r="G54" s="28"/>
      <c r="H54" s="28"/>
      <c r="I54" s="28"/>
      <c r="J54" s="28"/>
      <c r="K54" s="28"/>
      <c r="L54" s="28"/>
      <c r="M54" s="28"/>
      <c r="N54" s="28"/>
      <c r="O54" s="28"/>
      <c r="P54" s="28"/>
      <c r="Q54" s="28"/>
      <c r="R54" s="28"/>
      <c r="S54" s="28"/>
      <c r="T54" s="28"/>
      <c r="U54" s="28"/>
      <c r="V54" s="28"/>
      <c r="W54" s="28"/>
      <c r="X54" s="28"/>
      <c r="Y54" s="28"/>
    </row>
    <row r="55" spans="2:26" s="31" customFormat="1" ht="14.1" customHeight="1" x14ac:dyDescent="0.15">
      <c r="B55" s="28"/>
      <c r="C55" s="28"/>
      <c r="D55" s="28"/>
      <c r="E55" s="28"/>
      <c r="F55" s="28"/>
      <c r="G55" s="28"/>
      <c r="H55" s="28"/>
      <c r="I55" s="28"/>
      <c r="J55" s="28"/>
      <c r="K55" s="28"/>
      <c r="L55" s="28"/>
      <c r="M55" s="28"/>
      <c r="N55" s="28"/>
      <c r="O55" s="28"/>
      <c r="P55" s="28"/>
      <c r="Q55" s="28"/>
      <c r="R55" s="28"/>
      <c r="S55" s="28"/>
      <c r="T55" s="28"/>
      <c r="U55" s="28"/>
      <c r="V55" s="28"/>
      <c r="W55" s="28"/>
      <c r="X55" s="28"/>
      <c r="Y55" s="28"/>
    </row>
    <row r="56" spans="2:26" s="31" customFormat="1" ht="14.1" customHeight="1" x14ac:dyDescent="0.15">
      <c r="B56" s="28"/>
      <c r="C56" s="28"/>
      <c r="D56" s="28"/>
      <c r="E56" s="28"/>
      <c r="F56" s="28"/>
      <c r="G56" s="28"/>
      <c r="H56" s="28"/>
      <c r="I56" s="28"/>
      <c r="J56" s="28"/>
      <c r="K56" s="28"/>
      <c r="L56" s="28"/>
      <c r="M56" s="28"/>
      <c r="N56" s="28"/>
      <c r="O56" s="28"/>
      <c r="P56" s="28"/>
      <c r="Q56" s="28"/>
      <c r="R56" s="28"/>
      <c r="S56" s="28"/>
      <c r="T56" s="28"/>
      <c r="U56" s="28"/>
      <c r="V56" s="28"/>
      <c r="W56" s="28"/>
      <c r="X56" s="28"/>
      <c r="Y56" s="28"/>
    </row>
    <row r="57" spans="2:26" s="31" customFormat="1" ht="15" customHeight="1" x14ac:dyDescent="0.15">
      <c r="B57" s="28"/>
      <c r="C57" s="28"/>
      <c r="D57" s="28"/>
      <c r="E57" s="28"/>
      <c r="F57" s="28"/>
      <c r="G57" s="28"/>
      <c r="H57" s="28"/>
      <c r="I57" s="28"/>
      <c r="J57" s="28"/>
      <c r="K57" s="28"/>
      <c r="L57" s="28"/>
      <c r="M57" s="28"/>
      <c r="N57" s="28"/>
      <c r="O57" s="28"/>
      <c r="P57" s="28"/>
      <c r="Q57" s="28"/>
      <c r="R57" s="28"/>
      <c r="S57" s="28"/>
      <c r="T57" s="28"/>
      <c r="U57" s="28"/>
      <c r="V57" s="28"/>
      <c r="W57" s="28"/>
      <c r="X57" s="28"/>
      <c r="Y57" s="28"/>
    </row>
    <row r="58" spans="2:26" ht="15" customHeight="1" x14ac:dyDescent="0.15">
      <c r="Z58" s="31"/>
    </row>
    <row r="59" spans="2:26" ht="27.95" customHeight="1" x14ac:dyDescent="0.15">
      <c r="Z59" s="31"/>
    </row>
  </sheetData>
  <mergeCells count="79">
    <mergeCell ref="B9:I21"/>
    <mergeCell ref="J9:Q21"/>
    <mergeCell ref="R9:Y21"/>
    <mergeCell ref="R26:Y38"/>
    <mergeCell ref="F22:H22"/>
    <mergeCell ref="B26:I38"/>
    <mergeCell ref="J26:Q38"/>
    <mergeCell ref="V24:W24"/>
    <mergeCell ref="B22:D22"/>
    <mergeCell ref="J22:L22"/>
    <mergeCell ref="R22:T22"/>
    <mergeCell ref="B23:C23"/>
    <mergeCell ref="E23:I23"/>
    <mergeCell ref="J23:K23"/>
    <mergeCell ref="M23:Q23"/>
    <mergeCell ref="R23:S23"/>
    <mergeCell ref="B3:D3"/>
    <mergeCell ref="E3:H3"/>
    <mergeCell ref="I3:K3"/>
    <mergeCell ref="L3:N3"/>
    <mergeCell ref="R3:T3"/>
    <mergeCell ref="B4:D4"/>
    <mergeCell ref="E4:H4"/>
    <mergeCell ref="I4:K4"/>
    <mergeCell ref="L4:N4"/>
    <mergeCell ref="R4:T4"/>
    <mergeCell ref="B7:C7"/>
    <mergeCell ref="J7:K7"/>
    <mergeCell ref="R7:S7"/>
    <mergeCell ref="V5:X5"/>
    <mergeCell ref="B6:C6"/>
    <mergeCell ref="J6:K6"/>
    <mergeCell ref="R6:S6"/>
    <mergeCell ref="M6:Q6"/>
    <mergeCell ref="E6:I6"/>
    <mergeCell ref="U6:Y6"/>
    <mergeCell ref="B5:D5"/>
    <mergeCell ref="F5:H5"/>
    <mergeCell ref="J5:L5"/>
    <mergeCell ref="N5:P5"/>
    <mergeCell ref="R5:T5"/>
    <mergeCell ref="H7:I7"/>
    <mergeCell ref="L7:M7"/>
    <mergeCell ref="D7:E7"/>
    <mergeCell ref="F7:G7"/>
    <mergeCell ref="T7:U7"/>
    <mergeCell ref="V7:W7"/>
    <mergeCell ref="P7:Q7"/>
    <mergeCell ref="B8:C8"/>
    <mergeCell ref="F8:I8"/>
    <mergeCell ref="J8:K8"/>
    <mergeCell ref="N8:Q8"/>
    <mergeCell ref="R8:S8"/>
    <mergeCell ref="B24:C24"/>
    <mergeCell ref="D24:E24"/>
    <mergeCell ref="F24:G24"/>
    <mergeCell ref="J24:K24"/>
    <mergeCell ref="L24:M24"/>
    <mergeCell ref="H24:I24"/>
    <mergeCell ref="V25:Y25"/>
    <mergeCell ref="B25:C25"/>
    <mergeCell ref="F25:I25"/>
    <mergeCell ref="J25:K25"/>
    <mergeCell ref="N25:Q25"/>
    <mergeCell ref="R25:S25"/>
    <mergeCell ref="R24:S24"/>
    <mergeCell ref="T24:U24"/>
    <mergeCell ref="V22:X22"/>
    <mergeCell ref="N22:P22"/>
    <mergeCell ref="O3:Q4"/>
    <mergeCell ref="U23:Y23"/>
    <mergeCell ref="N24:O24"/>
    <mergeCell ref="V8:Y8"/>
    <mergeCell ref="N7:O7"/>
    <mergeCell ref="U3:V4"/>
    <mergeCell ref="W3:Y4"/>
    <mergeCell ref="X7:Y7"/>
    <mergeCell ref="P24:Q24"/>
    <mergeCell ref="X24:Y24"/>
  </mergeCells>
  <phoneticPr fontId="12"/>
  <dataValidations count="2">
    <dataValidation type="list" allowBlank="1" showInputMessage="1" showErrorMessage="1" sqref="E6:I6 M6:Q6 U6:Y6 E23:I23 M23:Q23 U23:Y23" xr:uid="{CFD8E211-C00A-4F3D-B67B-8CFB325E46C5}">
      <formula1>INDIRECT(D6)</formula1>
    </dataValidation>
    <dataValidation allowBlank="1" showInputMessage="1" showErrorMessage="1" prompt="覆工スパン毎に連番を記入。_x000a_数値で入力する。" sqref="I5 Q5 Y5 I22 Q22 Y22" xr:uid="{ABD08AA5-2516-4A7F-9D6C-5B5D4D32F8C2}"/>
  </dataValidations>
  <printOptions horizontalCentered="1" verticalCentered="1"/>
  <pageMargins left="3.937007874015748E-2" right="3.937007874015748E-2" top="0.15748031496062992" bottom="0.15748031496062992" header="0.31496062992125984" footer="0.31496062992125984"/>
  <pageSetup paperSize="9" scale="86" fitToWidth="0" orientation="landscape" r:id="rId1"/>
  <headerFooter alignWithMargins="0"/>
  <drawing r:id="rId2"/>
  <extLst>
    <ext xmlns:x14="http://schemas.microsoft.com/office/spreadsheetml/2009/9/main" uri="{CCE6A557-97BC-4b89-ADB6-D9C93CAAB3DF}">
      <x14:dataValidations xmlns:xm="http://schemas.microsoft.com/office/excel/2006/main" count="4">
        <x14:dataValidation type="list" showInputMessage="1" showErrorMessage="1" xr:uid="{C8762ECE-9564-46F4-B1B1-482F65AA07AD}">
          <x14:formula1>
            <xm:f>'(参考)リスト'!$B$52:$B$55</xm:f>
          </x14:formula1>
          <xm:sqref>D6 L6 T6 D23 L23 T23</xm:sqref>
        </x14:dataValidation>
        <x14:dataValidation type="list" allowBlank="1" showInputMessage="1" showErrorMessage="1" xr:uid="{2E1B1C6E-A317-4661-8E40-5E9B2605C366}">
          <x14:formula1>
            <xm:f>'(参考)リスト'!$E$52:$E$58</xm:f>
          </x14:formula1>
          <xm:sqref>H7:I7 P7:Q7 X7:Y7 H24:I24 P24:Q24 X24:Y24</xm:sqref>
        </x14:dataValidation>
        <x14:dataValidation type="list" allowBlank="1" showInputMessage="1" showErrorMessage="1" xr:uid="{DC851FC4-7E97-4A3E-AD87-5F57DBCA505C}">
          <x14:formula1>
            <xm:f>'(参考)リスト'!$F$52:$F$53</xm:f>
          </x14:formula1>
          <xm:sqref>D8 L8 T8 D25 L25 T25</xm:sqref>
        </x14:dataValidation>
        <x14:dataValidation type="list" allowBlank="1" showInputMessage="1" showErrorMessage="1" xr:uid="{11C77985-F9AF-4CC9-9584-AC1C3C3C8460}">
          <x14:formula1>
            <xm:f>'(参考)リスト'!$D$52:$D$54</xm:f>
          </x14:formula1>
          <xm:sqref>D7:E7 L7:M7 T7:U7 D24:E24 L24:M24 T24:U24</xm:sqref>
        </x14:dataValidation>
      </x14:dataValidation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2:AI19"/>
  <sheetViews>
    <sheetView showGridLines="0" showZeros="0" view="pageBreakPreview" zoomScaleNormal="85" zoomScaleSheetLayoutView="100" workbookViewId="0">
      <selection activeCell="B6" sqref="B6:AI18"/>
    </sheetView>
  </sheetViews>
  <sheetFormatPr defaultColWidth="9" defaultRowHeight="12" x14ac:dyDescent="0.15"/>
  <cols>
    <col min="1" max="1" width="1.5" style="6" customWidth="1"/>
    <col min="2" max="2" width="3.25" style="6" customWidth="1"/>
    <col min="3" max="35" width="4.125" style="6" customWidth="1"/>
    <col min="36" max="36" width="1.5" style="6" customWidth="1"/>
    <col min="37" max="16384" width="9" style="6"/>
  </cols>
  <sheetData>
    <row r="2" spans="2:35" ht="8.25" customHeight="1" x14ac:dyDescent="0.15"/>
    <row r="3" spans="2:35" ht="24.95" customHeight="1" x14ac:dyDescent="0.15">
      <c r="B3" s="476" t="s">
        <v>195</v>
      </c>
      <c r="C3" s="476"/>
      <c r="D3" s="476"/>
      <c r="E3" s="896"/>
      <c r="F3" s="896"/>
      <c r="G3" s="896"/>
      <c r="H3" s="896"/>
      <c r="I3" s="896"/>
      <c r="J3" s="476"/>
      <c r="K3" s="476"/>
      <c r="L3" s="476"/>
      <c r="M3" s="476"/>
      <c r="N3" s="476"/>
      <c r="O3" s="476"/>
      <c r="P3" s="476"/>
      <c r="Q3" s="476"/>
      <c r="R3" s="476"/>
      <c r="S3" s="476"/>
      <c r="T3" s="476"/>
      <c r="U3" s="476"/>
      <c r="V3" s="476"/>
      <c r="W3" s="476"/>
      <c r="X3" s="476"/>
      <c r="Y3" s="476"/>
      <c r="Z3" s="476"/>
      <c r="AA3" s="476"/>
      <c r="AB3" s="476"/>
      <c r="AC3" s="476"/>
      <c r="AD3" s="476"/>
      <c r="AE3" s="476"/>
      <c r="AF3" s="476"/>
      <c r="AG3" s="476"/>
      <c r="AH3" s="476"/>
      <c r="AI3" s="476"/>
    </row>
    <row r="4" spans="2:35" ht="20.100000000000001" customHeight="1" x14ac:dyDescent="0.15">
      <c r="B4" s="897" t="s">
        <v>383</v>
      </c>
      <c r="C4" s="898"/>
      <c r="D4" s="899"/>
      <c r="E4" s="900" t="s">
        <v>384</v>
      </c>
      <c r="F4" s="901"/>
      <c r="G4" s="901"/>
      <c r="H4" s="901"/>
      <c r="I4" s="902"/>
      <c r="J4" s="903" t="s">
        <v>385</v>
      </c>
      <c r="K4" s="904"/>
      <c r="L4" s="905"/>
      <c r="M4" s="890" t="s">
        <v>501</v>
      </c>
      <c r="N4" s="891"/>
      <c r="O4" s="891"/>
      <c r="P4" s="891"/>
      <c r="Q4" s="891"/>
      <c r="R4" s="892"/>
      <c r="S4" s="803" t="s">
        <v>502</v>
      </c>
      <c r="T4" s="811"/>
      <c r="U4" s="811"/>
      <c r="V4" s="804"/>
      <c r="W4" s="906" t="s">
        <v>503</v>
      </c>
      <c r="X4" s="907"/>
      <c r="Y4" s="907"/>
      <c r="Z4" s="907"/>
      <c r="AA4" s="907"/>
      <c r="AB4" s="908"/>
      <c r="AC4" s="525" t="s">
        <v>500</v>
      </c>
      <c r="AD4" s="526"/>
      <c r="AE4" s="527"/>
      <c r="AF4" s="909">
        <v>45911</v>
      </c>
      <c r="AG4" s="910"/>
      <c r="AH4" s="910"/>
      <c r="AI4" s="911"/>
    </row>
    <row r="5" spans="2:35" ht="20.100000000000001" customHeight="1" x14ac:dyDescent="0.15">
      <c r="B5" s="881" t="s">
        <v>521</v>
      </c>
      <c r="C5" s="882"/>
      <c r="D5" s="883"/>
      <c r="E5" s="884" t="s">
        <v>390</v>
      </c>
      <c r="F5" s="885"/>
      <c r="G5" s="885"/>
      <c r="H5" s="885"/>
      <c r="I5" s="886"/>
      <c r="J5" s="887" t="s">
        <v>386</v>
      </c>
      <c r="K5" s="888"/>
      <c r="L5" s="889"/>
      <c r="M5" s="890" t="s">
        <v>387</v>
      </c>
      <c r="N5" s="891"/>
      <c r="O5" s="891"/>
      <c r="P5" s="891"/>
      <c r="Q5" s="891"/>
      <c r="R5" s="892"/>
      <c r="S5" s="812"/>
      <c r="T5" s="813"/>
      <c r="U5" s="813"/>
      <c r="V5" s="814"/>
      <c r="W5" s="893" t="s">
        <v>504</v>
      </c>
      <c r="X5" s="894"/>
      <c r="Y5" s="894"/>
      <c r="Z5" s="894"/>
      <c r="AA5" s="894"/>
      <c r="AB5" s="895"/>
      <c r="AC5" s="528"/>
      <c r="AD5" s="529"/>
      <c r="AE5" s="530"/>
      <c r="AF5" s="912"/>
      <c r="AG5" s="913"/>
      <c r="AH5" s="913"/>
      <c r="AI5" s="914"/>
    </row>
    <row r="6" spans="2:35" ht="26.25" customHeight="1" x14ac:dyDescent="0.2">
      <c r="B6" s="873" t="s">
        <v>196</v>
      </c>
      <c r="C6" s="876" t="s">
        <v>197</v>
      </c>
      <c r="D6" s="877"/>
      <c r="E6" s="877"/>
      <c r="F6" s="877"/>
      <c r="G6" s="877"/>
      <c r="H6" s="877"/>
      <c r="I6" s="877"/>
      <c r="J6" s="877"/>
      <c r="K6" s="877"/>
      <c r="L6" s="877"/>
      <c r="M6" s="877"/>
      <c r="N6" s="877"/>
      <c r="O6" s="877"/>
      <c r="P6" s="877"/>
      <c r="Q6" s="877"/>
      <c r="R6" s="877"/>
      <c r="S6" s="877"/>
      <c r="T6" s="877"/>
      <c r="U6" s="877"/>
      <c r="V6" s="877"/>
      <c r="W6" s="877"/>
      <c r="X6" s="877"/>
      <c r="Y6" s="877"/>
      <c r="Z6" s="877"/>
      <c r="AA6" s="877"/>
      <c r="AB6" s="877"/>
      <c r="AC6" s="877"/>
      <c r="AD6" s="877"/>
      <c r="AE6" s="877"/>
      <c r="AF6" s="877"/>
      <c r="AG6" s="877"/>
      <c r="AH6" s="877"/>
      <c r="AI6" s="878"/>
    </row>
    <row r="7" spans="2:35" ht="35.450000000000003" customHeight="1" x14ac:dyDescent="0.15">
      <c r="B7" s="874"/>
      <c r="C7" s="4"/>
      <c r="D7" s="4"/>
      <c r="E7" s="4"/>
      <c r="F7" s="4"/>
      <c r="G7" s="4"/>
      <c r="H7" s="4"/>
      <c r="I7" s="89"/>
      <c r="J7" s="4"/>
      <c r="K7" s="4"/>
      <c r="L7" s="4"/>
      <c r="M7" s="4"/>
      <c r="N7" s="4"/>
      <c r="O7" s="4"/>
      <c r="P7" s="4"/>
      <c r="Q7" s="90"/>
      <c r="R7" s="89"/>
      <c r="S7" s="4"/>
      <c r="T7" s="4"/>
      <c r="U7" s="4"/>
      <c r="V7" s="4"/>
      <c r="W7" s="89"/>
      <c r="X7" s="89"/>
      <c r="Y7" s="89"/>
      <c r="Z7" s="89"/>
      <c r="AA7" s="89"/>
      <c r="AB7" s="4"/>
      <c r="AC7" s="4"/>
      <c r="AD7" s="4"/>
      <c r="AE7" s="4"/>
      <c r="AF7" s="4"/>
      <c r="AG7" s="4"/>
      <c r="AH7" s="4"/>
      <c r="AI7" s="91"/>
    </row>
    <row r="8" spans="2:35" ht="35.450000000000003" customHeight="1" x14ac:dyDescent="0.15">
      <c r="B8" s="874"/>
      <c r="C8" s="4"/>
      <c r="D8" s="4"/>
      <c r="E8" s="4"/>
      <c r="F8" s="4"/>
      <c r="G8" s="4"/>
      <c r="H8" s="4"/>
      <c r="I8" s="89"/>
      <c r="J8" s="4"/>
      <c r="K8" s="4"/>
      <c r="L8" s="4"/>
      <c r="M8" s="4"/>
      <c r="N8" s="4"/>
      <c r="O8" s="4"/>
      <c r="P8" s="4"/>
      <c r="Q8" s="90"/>
      <c r="R8" s="89"/>
      <c r="S8" s="4"/>
      <c r="T8" s="4"/>
      <c r="U8" s="4"/>
      <c r="V8" s="4"/>
      <c r="W8" s="89"/>
      <c r="X8" s="89"/>
      <c r="Y8" s="89"/>
      <c r="Z8" s="89"/>
      <c r="AA8" s="89"/>
      <c r="AB8" s="4"/>
      <c r="AC8" s="4"/>
      <c r="AD8" s="4"/>
      <c r="AE8" s="4"/>
      <c r="AF8" s="4"/>
      <c r="AG8" s="4"/>
      <c r="AH8" s="4"/>
      <c r="AI8" s="91"/>
    </row>
    <row r="9" spans="2:35" ht="35.450000000000003" customHeight="1" x14ac:dyDescent="0.15">
      <c r="B9" s="874"/>
      <c r="C9" s="4"/>
      <c r="D9" s="4"/>
      <c r="E9" s="4"/>
      <c r="F9" s="4"/>
      <c r="G9" s="4"/>
      <c r="H9" s="4"/>
      <c r="I9" s="89"/>
      <c r="J9" s="4"/>
      <c r="K9" s="4"/>
      <c r="L9" s="4"/>
      <c r="M9" s="4"/>
      <c r="N9" s="4"/>
      <c r="O9" s="4"/>
      <c r="P9" s="4"/>
      <c r="Q9" s="90"/>
      <c r="R9" s="89"/>
      <c r="S9" s="4"/>
      <c r="T9" s="4"/>
      <c r="U9" s="4"/>
      <c r="V9" s="4"/>
      <c r="W9" s="89"/>
      <c r="X9" s="89"/>
      <c r="Y9" s="89"/>
      <c r="Z9" s="89"/>
      <c r="AA9" s="89"/>
      <c r="AB9" s="4"/>
      <c r="AC9" s="4"/>
      <c r="AD9" s="4"/>
      <c r="AE9" s="4"/>
      <c r="AF9" s="4"/>
      <c r="AG9" s="4"/>
      <c r="AH9" s="4"/>
      <c r="AI9" s="91"/>
    </row>
    <row r="10" spans="2:35" ht="35.450000000000003" customHeight="1" x14ac:dyDescent="0.15">
      <c r="B10" s="874"/>
      <c r="C10" s="4"/>
      <c r="D10" s="4"/>
      <c r="E10" s="4"/>
      <c r="F10" s="4"/>
      <c r="G10" s="4"/>
      <c r="H10" s="4"/>
      <c r="I10" s="89"/>
      <c r="J10" s="4"/>
      <c r="K10" s="4"/>
      <c r="L10" s="4"/>
      <c r="M10" s="4"/>
      <c r="N10" s="4"/>
      <c r="O10" s="4"/>
      <c r="P10" s="4"/>
      <c r="Q10" s="90"/>
      <c r="R10" s="89"/>
      <c r="S10" s="4"/>
      <c r="T10" s="4"/>
      <c r="U10" s="4"/>
      <c r="V10" s="4"/>
      <c r="W10" s="89"/>
      <c r="X10" s="89"/>
      <c r="Y10" s="89"/>
      <c r="Z10" s="89"/>
      <c r="AA10" s="89"/>
      <c r="AB10" s="4"/>
      <c r="AC10" s="4"/>
      <c r="AD10" s="4"/>
      <c r="AE10" s="4"/>
      <c r="AF10" s="4"/>
      <c r="AG10" s="4"/>
      <c r="AH10" s="4"/>
      <c r="AI10" s="91"/>
    </row>
    <row r="11" spans="2:35" ht="35.450000000000003" customHeight="1" x14ac:dyDescent="0.15">
      <c r="B11" s="874"/>
      <c r="C11" s="4"/>
      <c r="D11" s="4"/>
      <c r="E11" s="4"/>
      <c r="F11" s="4"/>
      <c r="G11" s="4"/>
      <c r="H11" s="4"/>
      <c r="I11" s="89"/>
      <c r="J11" s="4"/>
      <c r="K11" s="4"/>
      <c r="L11" s="4"/>
      <c r="M11" s="4"/>
      <c r="N11" s="4"/>
      <c r="O11" s="4"/>
      <c r="P11" s="4"/>
      <c r="Q11" s="89"/>
      <c r="R11" s="89"/>
      <c r="S11" s="4"/>
      <c r="T11" s="4"/>
      <c r="U11" s="4"/>
      <c r="V11" s="4"/>
      <c r="W11" s="89"/>
      <c r="X11" s="89"/>
      <c r="Y11" s="89"/>
      <c r="Z11" s="89"/>
      <c r="AA11" s="89"/>
      <c r="AB11" s="4"/>
      <c r="AC11" s="4"/>
      <c r="AD11" s="4"/>
      <c r="AE11" s="4"/>
      <c r="AF11" s="4"/>
      <c r="AG11" s="4"/>
      <c r="AH11" s="4"/>
      <c r="AI11" s="91"/>
    </row>
    <row r="12" spans="2:35" ht="35.450000000000003" customHeight="1" x14ac:dyDescent="0.15">
      <c r="B12" s="874"/>
      <c r="C12" s="4"/>
      <c r="D12" s="4"/>
      <c r="E12" s="4"/>
      <c r="F12" s="89"/>
      <c r="G12" s="89"/>
      <c r="H12" s="4"/>
      <c r="I12" s="4"/>
      <c r="J12" s="4"/>
      <c r="K12" s="4"/>
      <c r="L12" s="4"/>
      <c r="M12" s="4"/>
      <c r="N12" s="4"/>
      <c r="O12" s="4"/>
      <c r="P12" s="4"/>
      <c r="Q12" s="89"/>
      <c r="R12" s="4"/>
      <c r="S12" s="4"/>
      <c r="T12" s="4"/>
      <c r="U12" s="4"/>
      <c r="V12" s="4"/>
      <c r="W12" s="89"/>
      <c r="X12" s="89"/>
      <c r="Y12" s="89"/>
      <c r="Z12" s="89"/>
      <c r="AA12" s="89"/>
      <c r="AB12" s="4"/>
      <c r="AC12" s="4"/>
      <c r="AD12" s="4"/>
      <c r="AE12" s="4"/>
      <c r="AF12" s="4"/>
      <c r="AG12" s="4"/>
      <c r="AH12" s="4"/>
      <c r="AI12" s="91"/>
    </row>
    <row r="13" spans="2:35" ht="35.450000000000003" customHeight="1" x14ac:dyDescent="0.15">
      <c r="B13" s="874"/>
      <c r="C13" s="4"/>
      <c r="D13" s="4"/>
      <c r="E13" s="4"/>
      <c r="F13" s="89"/>
      <c r="G13" s="89"/>
      <c r="H13" s="89"/>
      <c r="I13" s="4"/>
      <c r="J13" s="4"/>
      <c r="K13" s="4"/>
      <c r="L13" s="4"/>
      <c r="M13" s="4"/>
      <c r="N13" s="4"/>
      <c r="O13" s="4"/>
      <c r="P13" s="4"/>
      <c r="Q13" s="89"/>
      <c r="R13" s="4"/>
      <c r="S13" s="4"/>
      <c r="T13" s="4"/>
      <c r="U13" s="4"/>
      <c r="V13" s="4"/>
      <c r="W13" s="89"/>
      <c r="X13" s="89"/>
      <c r="Y13" s="89"/>
      <c r="Z13" s="89"/>
      <c r="AA13" s="89"/>
      <c r="AB13" s="4"/>
      <c r="AC13" s="4"/>
      <c r="AD13" s="4"/>
      <c r="AE13" s="4"/>
      <c r="AF13" s="4"/>
      <c r="AG13" s="4"/>
      <c r="AH13" s="4"/>
      <c r="AI13" s="91"/>
    </row>
    <row r="14" spans="2:35" ht="35.450000000000003" customHeight="1" x14ac:dyDescent="0.15">
      <c r="B14" s="874"/>
      <c r="C14" s="89"/>
      <c r="D14" s="4"/>
      <c r="E14" s="4"/>
      <c r="F14" s="89"/>
      <c r="G14" s="89"/>
      <c r="H14" s="89"/>
      <c r="I14" s="4"/>
      <c r="J14" s="4"/>
      <c r="K14" s="4"/>
      <c r="L14" s="4"/>
      <c r="M14" s="4"/>
      <c r="N14" s="4"/>
      <c r="O14" s="4"/>
      <c r="P14" s="4"/>
      <c r="Q14" s="89"/>
      <c r="R14" s="89"/>
      <c r="S14" s="4"/>
      <c r="T14" s="4"/>
      <c r="U14" s="4"/>
      <c r="V14" s="4"/>
      <c r="W14" s="89"/>
      <c r="X14" s="89"/>
      <c r="Y14" s="89"/>
      <c r="Z14" s="89"/>
      <c r="AA14" s="89"/>
      <c r="AB14" s="4"/>
      <c r="AC14" s="4"/>
      <c r="AD14" s="4"/>
      <c r="AE14" s="4"/>
      <c r="AF14" s="4"/>
      <c r="AG14" s="4"/>
      <c r="AH14" s="4"/>
      <c r="AI14" s="91"/>
    </row>
    <row r="15" spans="2:35" ht="35.450000000000003" customHeight="1" x14ac:dyDescent="0.15">
      <c r="B15" s="874"/>
      <c r="C15" s="89"/>
      <c r="D15" s="4"/>
      <c r="E15" s="4"/>
      <c r="F15" s="89"/>
      <c r="G15" s="89"/>
      <c r="H15" s="89"/>
      <c r="I15" s="4"/>
      <c r="J15" s="4"/>
      <c r="K15" s="4"/>
      <c r="L15" s="4"/>
      <c r="M15" s="4"/>
      <c r="N15" s="4"/>
      <c r="O15" s="4"/>
      <c r="P15" s="4"/>
      <c r="Q15" s="89"/>
      <c r="R15" s="89"/>
      <c r="S15" s="4"/>
      <c r="T15" s="4"/>
      <c r="U15" s="4"/>
      <c r="V15" s="4"/>
      <c r="W15" s="89"/>
      <c r="X15" s="89"/>
      <c r="Y15" s="89"/>
      <c r="Z15" s="89"/>
      <c r="AA15" s="89"/>
      <c r="AB15" s="4"/>
      <c r="AC15" s="4"/>
      <c r="AD15" s="4"/>
      <c r="AE15" s="4"/>
      <c r="AF15" s="4"/>
      <c r="AG15" s="4"/>
      <c r="AH15" s="4"/>
      <c r="AI15" s="91"/>
    </row>
    <row r="16" spans="2:35" ht="35.450000000000003" customHeight="1" x14ac:dyDescent="0.15">
      <c r="B16" s="874"/>
      <c r="C16" s="89"/>
      <c r="D16" s="4"/>
      <c r="E16" s="4"/>
      <c r="F16" s="89"/>
      <c r="G16" s="89"/>
      <c r="H16" s="89"/>
      <c r="I16" s="4"/>
      <c r="J16" s="4"/>
      <c r="K16" s="4"/>
      <c r="L16" s="4"/>
      <c r="M16" s="4"/>
      <c r="N16" s="4"/>
      <c r="O16" s="4"/>
      <c r="P16" s="4"/>
      <c r="Q16" s="89"/>
      <c r="R16" s="89"/>
      <c r="S16" s="4"/>
      <c r="T16" s="4"/>
      <c r="U16" s="4"/>
      <c r="V16" s="4"/>
      <c r="W16" s="89"/>
      <c r="X16" s="89"/>
      <c r="Y16" s="89"/>
      <c r="Z16" s="89"/>
      <c r="AA16" s="89"/>
      <c r="AB16" s="4"/>
      <c r="AC16" s="4"/>
      <c r="AD16" s="4"/>
      <c r="AE16" s="4"/>
      <c r="AF16" s="4"/>
      <c r="AG16" s="4"/>
      <c r="AH16" s="4"/>
      <c r="AI16" s="91"/>
    </row>
    <row r="17" spans="2:35" ht="22.5" customHeight="1" x14ac:dyDescent="0.15">
      <c r="B17" s="874"/>
      <c r="C17" s="89"/>
      <c r="D17" s="4"/>
      <c r="E17" s="92"/>
      <c r="H17" s="93"/>
      <c r="I17" s="93"/>
      <c r="J17" s="93"/>
      <c r="K17" s="93"/>
      <c r="L17" s="93"/>
      <c r="M17" s="4"/>
      <c r="N17" s="4"/>
      <c r="O17" s="4"/>
      <c r="P17" s="4"/>
      <c r="Q17" s="89"/>
      <c r="R17" s="89"/>
      <c r="S17" s="4"/>
      <c r="T17" s="4"/>
      <c r="U17" s="4"/>
      <c r="V17" s="4"/>
      <c r="W17" s="89"/>
      <c r="X17" s="89"/>
      <c r="Y17" s="89"/>
      <c r="Z17" s="89"/>
      <c r="AA17" s="89"/>
      <c r="AI17" s="94"/>
    </row>
    <row r="18" spans="2:35" ht="71.25" customHeight="1" x14ac:dyDescent="0.15">
      <c r="B18" s="875"/>
      <c r="C18" s="95"/>
      <c r="D18" s="96"/>
      <c r="E18" s="97"/>
      <c r="F18" s="98"/>
      <c r="G18" s="98"/>
      <c r="H18" s="96"/>
      <c r="I18" s="96"/>
      <c r="J18" s="96"/>
      <c r="K18" s="96"/>
      <c r="L18" s="96"/>
      <c r="M18" s="96"/>
      <c r="N18" s="96"/>
      <c r="O18" s="96"/>
      <c r="P18" s="96"/>
      <c r="Q18" s="96"/>
      <c r="R18" s="96"/>
      <c r="S18" s="99"/>
      <c r="T18" s="99"/>
      <c r="U18" s="99"/>
      <c r="V18" s="879" t="s">
        <v>198</v>
      </c>
      <c r="W18" s="879"/>
      <c r="X18" s="879"/>
      <c r="Y18" s="879"/>
      <c r="Z18" s="879"/>
      <c r="AA18" s="879"/>
      <c r="AB18" s="879"/>
      <c r="AC18" s="879"/>
      <c r="AD18" s="879"/>
      <c r="AE18" s="879"/>
      <c r="AF18" s="879"/>
      <c r="AG18" s="879"/>
      <c r="AH18" s="879"/>
      <c r="AI18" s="880"/>
    </row>
    <row r="19" spans="2:35" ht="15" customHeight="1" x14ac:dyDescent="0.15"/>
  </sheetData>
  <mergeCells count="17">
    <mergeCell ref="B3:AI3"/>
    <mergeCell ref="B4:D4"/>
    <mergeCell ref="E4:I4"/>
    <mergeCell ref="J4:L4"/>
    <mergeCell ref="M4:R4"/>
    <mergeCell ref="W4:AB4"/>
    <mergeCell ref="AC4:AE5"/>
    <mergeCell ref="AF4:AI5"/>
    <mergeCell ref="B6:B18"/>
    <mergeCell ref="C6:AI6"/>
    <mergeCell ref="V18:AI18"/>
    <mergeCell ref="B5:D5"/>
    <mergeCell ref="E5:I5"/>
    <mergeCell ref="J5:L5"/>
    <mergeCell ref="M5:R5"/>
    <mergeCell ref="W5:AB5"/>
    <mergeCell ref="S4:V5"/>
  </mergeCells>
  <phoneticPr fontId="12"/>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374A26-B77A-4C59-A2D9-E5A06CA05BEC}">
  <sheetPr>
    <pageSetUpPr fitToPage="1"/>
  </sheetPr>
  <dimension ref="B2:AI19"/>
  <sheetViews>
    <sheetView showGridLines="0" showZeros="0" view="pageBreakPreview" zoomScaleNormal="85" zoomScaleSheetLayoutView="100" workbookViewId="0">
      <selection activeCell="B6" sqref="B6:AI18"/>
    </sheetView>
  </sheetViews>
  <sheetFormatPr defaultColWidth="9" defaultRowHeight="12" x14ac:dyDescent="0.15"/>
  <cols>
    <col min="1" max="1" width="1.5" style="6" customWidth="1"/>
    <col min="2" max="2" width="3.25" style="6" customWidth="1"/>
    <col min="3" max="35" width="4.125" style="6" customWidth="1"/>
    <col min="36" max="36" width="1.5" style="6" customWidth="1"/>
    <col min="37" max="16384" width="9" style="6"/>
  </cols>
  <sheetData>
    <row r="2" spans="2:35" ht="8.25" customHeight="1" x14ac:dyDescent="0.15"/>
    <row r="3" spans="2:35" ht="24.95" customHeight="1" x14ac:dyDescent="0.15">
      <c r="B3" s="476" t="s">
        <v>195</v>
      </c>
      <c r="C3" s="476"/>
      <c r="D3" s="476"/>
      <c r="E3" s="896"/>
      <c r="F3" s="896"/>
      <c r="G3" s="896"/>
      <c r="H3" s="896"/>
      <c r="I3" s="896"/>
      <c r="J3" s="476"/>
      <c r="K3" s="476"/>
      <c r="L3" s="476"/>
      <c r="M3" s="476"/>
      <c r="N3" s="476"/>
      <c r="O3" s="476"/>
      <c r="P3" s="476"/>
      <c r="Q3" s="476"/>
      <c r="R3" s="476"/>
      <c r="S3" s="476"/>
      <c r="T3" s="476"/>
      <c r="U3" s="476"/>
      <c r="V3" s="476"/>
      <c r="W3" s="476"/>
      <c r="X3" s="476"/>
      <c r="Y3" s="476"/>
      <c r="Z3" s="476"/>
      <c r="AA3" s="476"/>
      <c r="AB3" s="476"/>
      <c r="AC3" s="476"/>
      <c r="AD3" s="476"/>
      <c r="AE3" s="476"/>
      <c r="AF3" s="476"/>
      <c r="AG3" s="476"/>
      <c r="AH3" s="476"/>
      <c r="AI3" s="476"/>
    </row>
    <row r="4" spans="2:35" ht="20.100000000000001" customHeight="1" x14ac:dyDescent="0.15">
      <c r="B4" s="897" t="s">
        <v>383</v>
      </c>
      <c r="C4" s="898"/>
      <c r="D4" s="899"/>
      <c r="E4" s="900" t="s">
        <v>384</v>
      </c>
      <c r="F4" s="901"/>
      <c r="G4" s="901"/>
      <c r="H4" s="901"/>
      <c r="I4" s="902"/>
      <c r="J4" s="903" t="s">
        <v>385</v>
      </c>
      <c r="K4" s="904"/>
      <c r="L4" s="905"/>
      <c r="M4" s="890" t="s">
        <v>501</v>
      </c>
      <c r="N4" s="891"/>
      <c r="O4" s="891"/>
      <c r="P4" s="891"/>
      <c r="Q4" s="891"/>
      <c r="R4" s="892"/>
      <c r="S4" s="803" t="s">
        <v>502</v>
      </c>
      <c r="T4" s="811"/>
      <c r="U4" s="811"/>
      <c r="V4" s="804"/>
      <c r="W4" s="906" t="s">
        <v>503</v>
      </c>
      <c r="X4" s="907"/>
      <c r="Y4" s="907"/>
      <c r="Z4" s="907"/>
      <c r="AA4" s="907"/>
      <c r="AB4" s="908"/>
      <c r="AC4" s="525" t="s">
        <v>500</v>
      </c>
      <c r="AD4" s="526"/>
      <c r="AE4" s="527"/>
      <c r="AF4" s="909">
        <v>45911</v>
      </c>
      <c r="AG4" s="910"/>
      <c r="AH4" s="910"/>
      <c r="AI4" s="911"/>
    </row>
    <row r="5" spans="2:35" ht="20.100000000000001" customHeight="1" x14ac:dyDescent="0.15">
      <c r="B5" s="881" t="s">
        <v>521</v>
      </c>
      <c r="C5" s="882"/>
      <c r="D5" s="883"/>
      <c r="E5" s="884" t="s">
        <v>390</v>
      </c>
      <c r="F5" s="885"/>
      <c r="G5" s="885"/>
      <c r="H5" s="885"/>
      <c r="I5" s="886"/>
      <c r="J5" s="887" t="s">
        <v>386</v>
      </c>
      <c r="K5" s="888"/>
      <c r="L5" s="889"/>
      <c r="M5" s="890" t="s">
        <v>387</v>
      </c>
      <c r="N5" s="891"/>
      <c r="O5" s="891"/>
      <c r="P5" s="891"/>
      <c r="Q5" s="891"/>
      <c r="R5" s="892"/>
      <c r="S5" s="812"/>
      <c r="T5" s="813"/>
      <c r="U5" s="813"/>
      <c r="V5" s="814"/>
      <c r="W5" s="893" t="s">
        <v>504</v>
      </c>
      <c r="X5" s="894"/>
      <c r="Y5" s="894"/>
      <c r="Z5" s="894"/>
      <c r="AA5" s="894"/>
      <c r="AB5" s="895"/>
      <c r="AC5" s="528"/>
      <c r="AD5" s="529"/>
      <c r="AE5" s="530"/>
      <c r="AF5" s="912"/>
      <c r="AG5" s="913"/>
      <c r="AH5" s="913"/>
      <c r="AI5" s="914"/>
    </row>
    <row r="6" spans="2:35" ht="26.25" customHeight="1" x14ac:dyDescent="0.2">
      <c r="B6" s="873" t="s">
        <v>196</v>
      </c>
      <c r="C6" s="876" t="s">
        <v>197</v>
      </c>
      <c r="D6" s="877"/>
      <c r="E6" s="877"/>
      <c r="F6" s="877"/>
      <c r="G6" s="877"/>
      <c r="H6" s="877"/>
      <c r="I6" s="877"/>
      <c r="J6" s="877"/>
      <c r="K6" s="877"/>
      <c r="L6" s="877"/>
      <c r="M6" s="877"/>
      <c r="N6" s="877"/>
      <c r="O6" s="877"/>
      <c r="P6" s="877"/>
      <c r="Q6" s="877"/>
      <c r="R6" s="877"/>
      <c r="S6" s="877"/>
      <c r="T6" s="877"/>
      <c r="U6" s="877"/>
      <c r="V6" s="877"/>
      <c r="W6" s="877"/>
      <c r="X6" s="877"/>
      <c r="Y6" s="877"/>
      <c r="Z6" s="877"/>
      <c r="AA6" s="877"/>
      <c r="AB6" s="877"/>
      <c r="AC6" s="877"/>
      <c r="AD6" s="877"/>
      <c r="AE6" s="877"/>
      <c r="AF6" s="877"/>
      <c r="AG6" s="877"/>
      <c r="AH6" s="877"/>
      <c r="AI6" s="878"/>
    </row>
    <row r="7" spans="2:35" ht="35.450000000000003" customHeight="1" x14ac:dyDescent="0.15">
      <c r="B7" s="874"/>
      <c r="C7" s="4"/>
      <c r="D7" s="4"/>
      <c r="E7" s="4"/>
      <c r="F7" s="4"/>
      <c r="G7" s="4"/>
      <c r="H7" s="4"/>
      <c r="I7" s="89"/>
      <c r="J7" s="4"/>
      <c r="K7" s="4"/>
      <c r="L7" s="4"/>
      <c r="M7" s="4"/>
      <c r="N7" s="4"/>
      <c r="O7" s="4"/>
      <c r="P7" s="4"/>
      <c r="Q7" s="90"/>
      <c r="R7" s="89"/>
      <c r="S7" s="4"/>
      <c r="T7" s="4"/>
      <c r="U7" s="4"/>
      <c r="V7" s="4"/>
      <c r="W7" s="89"/>
      <c r="X7" s="89"/>
      <c r="Y7" s="89"/>
      <c r="Z7" s="89"/>
      <c r="AA7" s="89"/>
      <c r="AB7" s="4"/>
      <c r="AC7" s="4"/>
      <c r="AD7" s="4"/>
      <c r="AE7" s="4"/>
      <c r="AF7" s="4"/>
      <c r="AG7" s="4"/>
      <c r="AH7" s="4"/>
      <c r="AI7" s="91"/>
    </row>
    <row r="8" spans="2:35" ht="35.450000000000003" customHeight="1" x14ac:dyDescent="0.15">
      <c r="B8" s="874"/>
      <c r="C8" s="4"/>
      <c r="D8" s="4"/>
      <c r="E8" s="4"/>
      <c r="F8" s="4"/>
      <c r="G8" s="4"/>
      <c r="H8" s="4"/>
      <c r="I8" s="89"/>
      <c r="J8" s="4"/>
      <c r="K8" s="4"/>
      <c r="L8" s="4"/>
      <c r="M8" s="4"/>
      <c r="N8" s="4"/>
      <c r="O8" s="4"/>
      <c r="P8" s="4"/>
      <c r="Q8" s="90"/>
      <c r="R8" s="89"/>
      <c r="S8" s="4"/>
      <c r="T8" s="4"/>
      <c r="U8" s="4"/>
      <c r="V8" s="4"/>
      <c r="W8" s="89"/>
      <c r="X8" s="89"/>
      <c r="Y8" s="89"/>
      <c r="Z8" s="89"/>
      <c r="AA8" s="89"/>
      <c r="AB8" s="4"/>
      <c r="AC8" s="4"/>
      <c r="AD8" s="4"/>
      <c r="AE8" s="4"/>
      <c r="AF8" s="4"/>
      <c r="AG8" s="4"/>
      <c r="AH8" s="4"/>
      <c r="AI8" s="91"/>
    </row>
    <row r="9" spans="2:35" ht="35.450000000000003" customHeight="1" x14ac:dyDescent="0.15">
      <c r="B9" s="874"/>
      <c r="C9" s="4"/>
      <c r="D9" s="4"/>
      <c r="E9" s="4"/>
      <c r="F9" s="4"/>
      <c r="G9" s="4"/>
      <c r="H9" s="4"/>
      <c r="I9" s="89"/>
      <c r="J9" s="4"/>
      <c r="K9" s="4"/>
      <c r="L9" s="4"/>
      <c r="M9" s="4"/>
      <c r="N9" s="4"/>
      <c r="O9" s="4"/>
      <c r="P9" s="4"/>
      <c r="Q9" s="90"/>
      <c r="R9" s="89"/>
      <c r="S9" s="4"/>
      <c r="T9" s="4"/>
      <c r="U9" s="4"/>
      <c r="V9" s="4"/>
      <c r="W9" s="89"/>
      <c r="X9" s="89"/>
      <c r="Y9" s="89"/>
      <c r="Z9" s="89"/>
      <c r="AA9" s="89"/>
      <c r="AB9" s="4"/>
      <c r="AC9" s="4"/>
      <c r="AD9" s="4"/>
      <c r="AE9" s="4"/>
      <c r="AF9" s="4"/>
      <c r="AG9" s="4"/>
      <c r="AH9" s="4"/>
      <c r="AI9" s="91"/>
    </row>
    <row r="10" spans="2:35" ht="35.450000000000003" customHeight="1" x14ac:dyDescent="0.15">
      <c r="B10" s="874"/>
      <c r="C10" s="4"/>
      <c r="D10" s="4"/>
      <c r="E10" s="4"/>
      <c r="F10" s="4"/>
      <c r="G10" s="4"/>
      <c r="H10" s="4"/>
      <c r="I10" s="89"/>
      <c r="J10" s="4"/>
      <c r="K10" s="4"/>
      <c r="L10" s="4"/>
      <c r="M10" s="4"/>
      <c r="N10" s="4"/>
      <c r="O10" s="4"/>
      <c r="P10" s="4"/>
      <c r="Q10" s="90"/>
      <c r="R10" s="89"/>
      <c r="S10" s="4"/>
      <c r="T10" s="4"/>
      <c r="U10" s="4"/>
      <c r="V10" s="4"/>
      <c r="W10" s="89"/>
      <c r="X10" s="89"/>
      <c r="Y10" s="89"/>
      <c r="Z10" s="89"/>
      <c r="AA10" s="89"/>
      <c r="AB10" s="4"/>
      <c r="AC10" s="4"/>
      <c r="AD10" s="4"/>
      <c r="AE10" s="4"/>
      <c r="AF10" s="4"/>
      <c r="AG10" s="4"/>
      <c r="AH10" s="4"/>
      <c r="AI10" s="91"/>
    </row>
    <row r="11" spans="2:35" ht="35.450000000000003" customHeight="1" x14ac:dyDescent="0.15">
      <c r="B11" s="874"/>
      <c r="C11" s="4"/>
      <c r="D11" s="4"/>
      <c r="E11" s="4"/>
      <c r="F11" s="4"/>
      <c r="G11" s="4"/>
      <c r="H11" s="4"/>
      <c r="I11" s="89"/>
      <c r="J11" s="4"/>
      <c r="K11" s="4"/>
      <c r="L11" s="4"/>
      <c r="M11" s="4"/>
      <c r="N11" s="4"/>
      <c r="O11" s="4"/>
      <c r="P11" s="4"/>
      <c r="Q11" s="89"/>
      <c r="R11" s="89"/>
      <c r="S11" s="4"/>
      <c r="T11" s="4"/>
      <c r="U11" s="4"/>
      <c r="V11" s="4"/>
      <c r="W11" s="89"/>
      <c r="X11" s="89"/>
      <c r="Y11" s="89"/>
      <c r="Z11" s="89"/>
      <c r="AA11" s="89"/>
      <c r="AB11" s="4"/>
      <c r="AC11" s="4"/>
      <c r="AD11" s="4"/>
      <c r="AE11" s="4"/>
      <c r="AF11" s="4"/>
      <c r="AG11" s="4"/>
      <c r="AH11" s="4"/>
      <c r="AI11" s="91"/>
    </row>
    <row r="12" spans="2:35" ht="35.450000000000003" customHeight="1" x14ac:dyDescent="0.15">
      <c r="B12" s="874"/>
      <c r="C12" s="4"/>
      <c r="D12" s="4"/>
      <c r="E12" s="4"/>
      <c r="F12" s="89"/>
      <c r="G12" s="89"/>
      <c r="H12" s="4"/>
      <c r="I12" s="4"/>
      <c r="J12" s="4"/>
      <c r="K12" s="4"/>
      <c r="L12" s="4"/>
      <c r="M12" s="4"/>
      <c r="N12" s="4"/>
      <c r="O12" s="4"/>
      <c r="P12" s="4"/>
      <c r="Q12" s="89"/>
      <c r="R12" s="4"/>
      <c r="S12" s="4"/>
      <c r="T12" s="4"/>
      <c r="U12" s="4"/>
      <c r="V12" s="4"/>
      <c r="W12" s="89"/>
      <c r="X12" s="89"/>
      <c r="Y12" s="89"/>
      <c r="Z12" s="89"/>
      <c r="AA12" s="89"/>
      <c r="AB12" s="4"/>
      <c r="AC12" s="4"/>
      <c r="AD12" s="4"/>
      <c r="AE12" s="4"/>
      <c r="AF12" s="4"/>
      <c r="AG12" s="4"/>
      <c r="AH12" s="4"/>
      <c r="AI12" s="91"/>
    </row>
    <row r="13" spans="2:35" ht="35.450000000000003" customHeight="1" x14ac:dyDescent="0.15">
      <c r="B13" s="874"/>
      <c r="C13" s="4"/>
      <c r="D13" s="4"/>
      <c r="E13" s="4"/>
      <c r="F13" s="89"/>
      <c r="G13" s="89"/>
      <c r="H13" s="89"/>
      <c r="I13" s="4"/>
      <c r="J13" s="4"/>
      <c r="K13" s="4"/>
      <c r="L13" s="4"/>
      <c r="M13" s="4"/>
      <c r="N13" s="4"/>
      <c r="O13" s="4"/>
      <c r="P13" s="4"/>
      <c r="Q13" s="89"/>
      <c r="R13" s="4"/>
      <c r="S13" s="4"/>
      <c r="T13" s="4"/>
      <c r="U13" s="4"/>
      <c r="V13" s="4"/>
      <c r="W13" s="89"/>
      <c r="X13" s="89"/>
      <c r="Y13" s="89"/>
      <c r="Z13" s="89"/>
      <c r="AA13" s="89"/>
      <c r="AB13" s="4"/>
      <c r="AC13" s="4"/>
      <c r="AD13" s="4"/>
      <c r="AE13" s="4"/>
      <c r="AF13" s="4"/>
      <c r="AG13" s="4"/>
      <c r="AH13" s="4"/>
      <c r="AI13" s="91"/>
    </row>
    <row r="14" spans="2:35" ht="35.450000000000003" customHeight="1" x14ac:dyDescent="0.15">
      <c r="B14" s="874"/>
      <c r="C14" s="89"/>
      <c r="D14" s="4"/>
      <c r="E14" s="4"/>
      <c r="F14" s="89"/>
      <c r="G14" s="89"/>
      <c r="H14" s="89"/>
      <c r="I14" s="4"/>
      <c r="J14" s="4"/>
      <c r="K14" s="4"/>
      <c r="L14" s="4"/>
      <c r="M14" s="4"/>
      <c r="N14" s="4"/>
      <c r="O14" s="4"/>
      <c r="P14" s="4"/>
      <c r="Q14" s="89"/>
      <c r="R14" s="89"/>
      <c r="S14" s="4"/>
      <c r="T14" s="4"/>
      <c r="U14" s="4"/>
      <c r="V14" s="4"/>
      <c r="W14" s="89"/>
      <c r="X14" s="89"/>
      <c r="Y14" s="89"/>
      <c r="Z14" s="89"/>
      <c r="AA14" s="89"/>
      <c r="AB14" s="4"/>
      <c r="AC14" s="4"/>
      <c r="AD14" s="4"/>
      <c r="AE14" s="4"/>
      <c r="AF14" s="4"/>
      <c r="AG14" s="4"/>
      <c r="AH14" s="4"/>
      <c r="AI14" s="91"/>
    </row>
    <row r="15" spans="2:35" ht="35.450000000000003" customHeight="1" x14ac:dyDescent="0.15">
      <c r="B15" s="874"/>
      <c r="C15" s="89"/>
      <c r="D15" s="4"/>
      <c r="E15" s="4"/>
      <c r="F15" s="89"/>
      <c r="G15" s="89"/>
      <c r="H15" s="89"/>
      <c r="I15" s="4"/>
      <c r="J15" s="4"/>
      <c r="K15" s="4"/>
      <c r="L15" s="4"/>
      <c r="M15" s="4"/>
      <c r="N15" s="4"/>
      <c r="O15" s="4"/>
      <c r="P15" s="4"/>
      <c r="Q15" s="89"/>
      <c r="R15" s="89"/>
      <c r="S15" s="4"/>
      <c r="T15" s="4"/>
      <c r="U15" s="4"/>
      <c r="V15" s="4"/>
      <c r="W15" s="89"/>
      <c r="X15" s="89"/>
      <c r="Y15" s="89"/>
      <c r="Z15" s="89"/>
      <c r="AA15" s="89"/>
      <c r="AB15" s="4"/>
      <c r="AC15" s="4"/>
      <c r="AD15" s="4"/>
      <c r="AE15" s="4"/>
      <c r="AF15" s="4"/>
      <c r="AG15" s="4"/>
      <c r="AH15" s="4"/>
      <c r="AI15" s="91"/>
    </row>
    <row r="16" spans="2:35" ht="35.450000000000003" customHeight="1" x14ac:dyDescent="0.15">
      <c r="B16" s="874"/>
      <c r="C16" s="89"/>
      <c r="D16" s="4"/>
      <c r="E16" s="4"/>
      <c r="F16" s="89"/>
      <c r="G16" s="89"/>
      <c r="H16" s="89"/>
      <c r="I16" s="4"/>
      <c r="J16" s="4"/>
      <c r="K16" s="4"/>
      <c r="L16" s="4"/>
      <c r="M16" s="4"/>
      <c r="N16" s="4"/>
      <c r="O16" s="4"/>
      <c r="P16" s="4"/>
      <c r="Q16" s="89"/>
      <c r="R16" s="89"/>
      <c r="S16" s="4"/>
      <c r="T16" s="4"/>
      <c r="U16" s="4"/>
      <c r="V16" s="4"/>
      <c r="W16" s="89"/>
      <c r="X16" s="89"/>
      <c r="Y16" s="89"/>
      <c r="Z16" s="89"/>
      <c r="AA16" s="89"/>
      <c r="AB16" s="4"/>
      <c r="AC16" s="4"/>
      <c r="AD16" s="4"/>
      <c r="AE16" s="4"/>
      <c r="AF16" s="4"/>
      <c r="AG16" s="4"/>
      <c r="AH16" s="4"/>
      <c r="AI16" s="91"/>
    </row>
    <row r="17" spans="2:35" ht="22.5" customHeight="1" x14ac:dyDescent="0.15">
      <c r="B17" s="874"/>
      <c r="C17" s="89"/>
      <c r="D17" s="4"/>
      <c r="E17" s="92"/>
      <c r="H17" s="93"/>
      <c r="I17" s="93"/>
      <c r="J17" s="93"/>
      <c r="K17" s="93"/>
      <c r="L17" s="93"/>
      <c r="M17" s="4"/>
      <c r="N17" s="4"/>
      <c r="O17" s="4"/>
      <c r="P17" s="4"/>
      <c r="Q17" s="89"/>
      <c r="R17" s="89"/>
      <c r="S17" s="4"/>
      <c r="T17" s="4"/>
      <c r="U17" s="4"/>
      <c r="V17" s="4"/>
      <c r="W17" s="89"/>
      <c r="X17" s="89"/>
      <c r="Y17" s="89"/>
      <c r="Z17" s="89"/>
      <c r="AA17" s="89"/>
      <c r="AI17" s="94"/>
    </row>
    <row r="18" spans="2:35" ht="71.25" customHeight="1" x14ac:dyDescent="0.15">
      <c r="B18" s="875"/>
      <c r="C18" s="95"/>
      <c r="D18" s="96"/>
      <c r="E18" s="97"/>
      <c r="F18" s="98"/>
      <c r="G18" s="98"/>
      <c r="H18" s="96"/>
      <c r="I18" s="96"/>
      <c r="J18" s="96"/>
      <c r="K18" s="96"/>
      <c r="L18" s="96"/>
      <c r="M18" s="96"/>
      <c r="N18" s="96"/>
      <c r="O18" s="96"/>
      <c r="P18" s="96"/>
      <c r="Q18" s="96"/>
      <c r="R18" s="96"/>
      <c r="S18" s="99"/>
      <c r="T18" s="99"/>
      <c r="U18" s="99"/>
      <c r="V18" s="879" t="s">
        <v>198</v>
      </c>
      <c r="W18" s="879"/>
      <c r="X18" s="879"/>
      <c r="Y18" s="879"/>
      <c r="Z18" s="879"/>
      <c r="AA18" s="879"/>
      <c r="AB18" s="879"/>
      <c r="AC18" s="879"/>
      <c r="AD18" s="879"/>
      <c r="AE18" s="879"/>
      <c r="AF18" s="879"/>
      <c r="AG18" s="879"/>
      <c r="AH18" s="879"/>
      <c r="AI18" s="880"/>
    </row>
    <row r="19" spans="2:35" ht="15" customHeight="1" x14ac:dyDescent="0.15"/>
  </sheetData>
  <mergeCells count="17">
    <mergeCell ref="B3:AI3"/>
    <mergeCell ref="B4:D4"/>
    <mergeCell ref="E4:I4"/>
    <mergeCell ref="J4:L4"/>
    <mergeCell ref="M4:R4"/>
    <mergeCell ref="S4:V5"/>
    <mergeCell ref="W4:AB4"/>
    <mergeCell ref="AC4:AE5"/>
    <mergeCell ref="AF4:AI5"/>
    <mergeCell ref="B5:D5"/>
    <mergeCell ref="E5:I5"/>
    <mergeCell ref="J5:L5"/>
    <mergeCell ref="M5:R5"/>
    <mergeCell ref="W5:AB5"/>
    <mergeCell ref="B6:B18"/>
    <mergeCell ref="C6:AI6"/>
    <mergeCell ref="V18:AI18"/>
  </mergeCells>
  <phoneticPr fontId="12"/>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A3A54F-AF87-45D6-A5FE-B245C1F30F35}">
  <sheetPr>
    <pageSetUpPr fitToPage="1"/>
  </sheetPr>
  <dimension ref="B2:AI19"/>
  <sheetViews>
    <sheetView showGridLines="0" showZeros="0" view="pageBreakPreview" zoomScaleNormal="85" zoomScaleSheetLayoutView="100" workbookViewId="0">
      <selection activeCell="B6" sqref="B6:AI18"/>
    </sheetView>
  </sheetViews>
  <sheetFormatPr defaultColWidth="9" defaultRowHeight="12" x14ac:dyDescent="0.15"/>
  <cols>
    <col min="1" max="1" width="1.5" style="6" customWidth="1"/>
    <col min="2" max="2" width="3.25" style="6" customWidth="1"/>
    <col min="3" max="35" width="4.125" style="6" customWidth="1"/>
    <col min="36" max="36" width="1.5" style="6" customWidth="1"/>
    <col min="37" max="16384" width="9" style="6"/>
  </cols>
  <sheetData>
    <row r="2" spans="2:35" ht="8.25" customHeight="1" x14ac:dyDescent="0.15"/>
    <row r="3" spans="2:35" ht="24.95" customHeight="1" x14ac:dyDescent="0.15">
      <c r="B3" s="476" t="s">
        <v>195</v>
      </c>
      <c r="C3" s="476"/>
      <c r="D3" s="476"/>
      <c r="E3" s="896"/>
      <c r="F3" s="896"/>
      <c r="G3" s="896"/>
      <c r="H3" s="896"/>
      <c r="I3" s="896"/>
      <c r="J3" s="476"/>
      <c r="K3" s="476"/>
      <c r="L3" s="476"/>
      <c r="M3" s="476"/>
      <c r="N3" s="476"/>
      <c r="O3" s="476"/>
      <c r="P3" s="476"/>
      <c r="Q3" s="476"/>
      <c r="R3" s="476"/>
      <c r="S3" s="476"/>
      <c r="T3" s="476"/>
      <c r="U3" s="476"/>
      <c r="V3" s="476"/>
      <c r="W3" s="476"/>
      <c r="X3" s="476"/>
      <c r="Y3" s="476"/>
      <c r="Z3" s="476"/>
      <c r="AA3" s="476"/>
      <c r="AB3" s="476"/>
      <c r="AC3" s="476"/>
      <c r="AD3" s="476"/>
      <c r="AE3" s="476"/>
      <c r="AF3" s="476"/>
      <c r="AG3" s="476"/>
      <c r="AH3" s="476"/>
      <c r="AI3" s="476"/>
    </row>
    <row r="4" spans="2:35" ht="20.100000000000001" customHeight="1" x14ac:dyDescent="0.15">
      <c r="B4" s="897" t="s">
        <v>383</v>
      </c>
      <c r="C4" s="898"/>
      <c r="D4" s="899"/>
      <c r="E4" s="900" t="s">
        <v>384</v>
      </c>
      <c r="F4" s="901"/>
      <c r="G4" s="901"/>
      <c r="H4" s="901"/>
      <c r="I4" s="902"/>
      <c r="J4" s="903" t="s">
        <v>385</v>
      </c>
      <c r="K4" s="904"/>
      <c r="L4" s="905"/>
      <c r="M4" s="890" t="s">
        <v>501</v>
      </c>
      <c r="N4" s="891"/>
      <c r="O4" s="891"/>
      <c r="P4" s="891"/>
      <c r="Q4" s="891"/>
      <c r="R4" s="892"/>
      <c r="S4" s="803" t="s">
        <v>502</v>
      </c>
      <c r="T4" s="811"/>
      <c r="U4" s="811"/>
      <c r="V4" s="804"/>
      <c r="W4" s="906" t="s">
        <v>503</v>
      </c>
      <c r="X4" s="907"/>
      <c r="Y4" s="907"/>
      <c r="Z4" s="907"/>
      <c r="AA4" s="907"/>
      <c r="AB4" s="908"/>
      <c r="AC4" s="525" t="s">
        <v>500</v>
      </c>
      <c r="AD4" s="526"/>
      <c r="AE4" s="527"/>
      <c r="AF4" s="909">
        <v>45911</v>
      </c>
      <c r="AG4" s="910"/>
      <c r="AH4" s="910"/>
      <c r="AI4" s="911"/>
    </row>
    <row r="5" spans="2:35" ht="20.100000000000001" customHeight="1" x14ac:dyDescent="0.15">
      <c r="B5" s="881" t="s">
        <v>521</v>
      </c>
      <c r="C5" s="882"/>
      <c r="D5" s="883"/>
      <c r="E5" s="884" t="s">
        <v>390</v>
      </c>
      <c r="F5" s="885"/>
      <c r="G5" s="885"/>
      <c r="H5" s="885"/>
      <c r="I5" s="886"/>
      <c r="J5" s="887" t="s">
        <v>386</v>
      </c>
      <c r="K5" s="888"/>
      <c r="L5" s="889"/>
      <c r="M5" s="890" t="s">
        <v>387</v>
      </c>
      <c r="N5" s="891"/>
      <c r="O5" s="891"/>
      <c r="P5" s="891"/>
      <c r="Q5" s="891"/>
      <c r="R5" s="892"/>
      <c r="S5" s="812"/>
      <c r="T5" s="813"/>
      <c r="U5" s="813"/>
      <c r="V5" s="814"/>
      <c r="W5" s="893" t="s">
        <v>504</v>
      </c>
      <c r="X5" s="894"/>
      <c r="Y5" s="894"/>
      <c r="Z5" s="894"/>
      <c r="AA5" s="894"/>
      <c r="AB5" s="895"/>
      <c r="AC5" s="528"/>
      <c r="AD5" s="529"/>
      <c r="AE5" s="530"/>
      <c r="AF5" s="912"/>
      <c r="AG5" s="913"/>
      <c r="AH5" s="913"/>
      <c r="AI5" s="914"/>
    </row>
    <row r="6" spans="2:35" ht="26.25" customHeight="1" x14ac:dyDescent="0.2">
      <c r="B6" s="873" t="s">
        <v>196</v>
      </c>
      <c r="C6" s="876" t="s">
        <v>197</v>
      </c>
      <c r="D6" s="877"/>
      <c r="E6" s="877"/>
      <c r="F6" s="877"/>
      <c r="G6" s="877"/>
      <c r="H6" s="877"/>
      <c r="I6" s="877"/>
      <c r="J6" s="877"/>
      <c r="K6" s="877"/>
      <c r="L6" s="877"/>
      <c r="M6" s="877"/>
      <c r="N6" s="877"/>
      <c r="O6" s="877"/>
      <c r="P6" s="877"/>
      <c r="Q6" s="877"/>
      <c r="R6" s="877"/>
      <c r="S6" s="877"/>
      <c r="T6" s="877"/>
      <c r="U6" s="877"/>
      <c r="V6" s="877"/>
      <c r="W6" s="877"/>
      <c r="X6" s="877"/>
      <c r="Y6" s="877"/>
      <c r="Z6" s="877"/>
      <c r="AA6" s="877"/>
      <c r="AB6" s="877"/>
      <c r="AC6" s="877"/>
      <c r="AD6" s="877"/>
      <c r="AE6" s="877"/>
      <c r="AF6" s="877"/>
      <c r="AG6" s="877"/>
      <c r="AH6" s="877"/>
      <c r="AI6" s="878"/>
    </row>
    <row r="7" spans="2:35" ht="35.450000000000003" customHeight="1" x14ac:dyDescent="0.15">
      <c r="B7" s="874"/>
      <c r="C7" s="4"/>
      <c r="D7" s="4"/>
      <c r="E7" s="4"/>
      <c r="F7" s="4"/>
      <c r="G7" s="4"/>
      <c r="H7" s="4"/>
      <c r="I7" s="89"/>
      <c r="J7" s="4"/>
      <c r="K7" s="4"/>
      <c r="L7" s="4"/>
      <c r="M7" s="4"/>
      <c r="N7" s="4"/>
      <c r="O7" s="4"/>
      <c r="P7" s="4"/>
      <c r="Q7" s="90"/>
      <c r="R7" s="89"/>
      <c r="S7" s="4"/>
      <c r="T7" s="4"/>
      <c r="U7" s="4"/>
      <c r="V7" s="4"/>
      <c r="W7" s="89"/>
      <c r="X7" s="89"/>
      <c r="Y7" s="89"/>
      <c r="Z7" s="89"/>
      <c r="AA7" s="89"/>
      <c r="AB7" s="4"/>
      <c r="AC7" s="4"/>
      <c r="AD7" s="4"/>
      <c r="AE7" s="4"/>
      <c r="AF7" s="4"/>
      <c r="AG7" s="4"/>
      <c r="AH7" s="4"/>
      <c r="AI7" s="91"/>
    </row>
    <row r="8" spans="2:35" ht="35.450000000000003" customHeight="1" x14ac:dyDescent="0.15">
      <c r="B8" s="874"/>
      <c r="C8" s="4"/>
      <c r="D8" s="4"/>
      <c r="E8" s="4"/>
      <c r="F8" s="4"/>
      <c r="G8" s="4"/>
      <c r="H8" s="4"/>
      <c r="I8" s="89"/>
      <c r="J8" s="4"/>
      <c r="K8" s="4"/>
      <c r="L8" s="4"/>
      <c r="M8" s="4"/>
      <c r="N8" s="4"/>
      <c r="O8" s="4"/>
      <c r="P8" s="4"/>
      <c r="Q8" s="90"/>
      <c r="R8" s="89"/>
      <c r="S8" s="4"/>
      <c r="T8" s="4"/>
      <c r="U8" s="4"/>
      <c r="V8" s="4"/>
      <c r="W8" s="89"/>
      <c r="X8" s="89"/>
      <c r="Y8" s="89"/>
      <c r="Z8" s="89"/>
      <c r="AA8" s="89"/>
      <c r="AB8" s="4"/>
      <c r="AC8" s="4"/>
      <c r="AD8" s="4"/>
      <c r="AE8" s="4"/>
      <c r="AF8" s="4"/>
      <c r="AG8" s="4"/>
      <c r="AH8" s="4"/>
      <c r="AI8" s="91"/>
    </row>
    <row r="9" spans="2:35" ht="35.450000000000003" customHeight="1" x14ac:dyDescent="0.15">
      <c r="B9" s="874"/>
      <c r="C9" s="4"/>
      <c r="D9" s="4"/>
      <c r="E9" s="4"/>
      <c r="F9" s="4"/>
      <c r="G9" s="4"/>
      <c r="H9" s="4"/>
      <c r="I9" s="89"/>
      <c r="J9" s="4"/>
      <c r="K9" s="4"/>
      <c r="L9" s="4"/>
      <c r="M9" s="4"/>
      <c r="N9" s="4"/>
      <c r="O9" s="4"/>
      <c r="P9" s="4"/>
      <c r="Q9" s="90"/>
      <c r="R9" s="89"/>
      <c r="S9" s="4"/>
      <c r="T9" s="4"/>
      <c r="U9" s="4"/>
      <c r="V9" s="4"/>
      <c r="W9" s="89"/>
      <c r="X9" s="89"/>
      <c r="Y9" s="89"/>
      <c r="Z9" s="89"/>
      <c r="AA9" s="89"/>
      <c r="AB9" s="4"/>
      <c r="AC9" s="4"/>
      <c r="AD9" s="4"/>
      <c r="AE9" s="4"/>
      <c r="AF9" s="4"/>
      <c r="AG9" s="4"/>
      <c r="AH9" s="4"/>
      <c r="AI9" s="91"/>
    </row>
    <row r="10" spans="2:35" ht="35.450000000000003" customHeight="1" x14ac:dyDescent="0.15">
      <c r="B10" s="874"/>
      <c r="C10" s="4"/>
      <c r="D10" s="4"/>
      <c r="E10" s="4"/>
      <c r="F10" s="4"/>
      <c r="G10" s="4"/>
      <c r="H10" s="4"/>
      <c r="I10" s="89"/>
      <c r="J10" s="4"/>
      <c r="K10" s="4"/>
      <c r="L10" s="4"/>
      <c r="M10" s="4"/>
      <c r="N10" s="4"/>
      <c r="O10" s="4"/>
      <c r="P10" s="4"/>
      <c r="Q10" s="90"/>
      <c r="R10" s="89"/>
      <c r="S10" s="4"/>
      <c r="T10" s="4"/>
      <c r="U10" s="4"/>
      <c r="V10" s="4"/>
      <c r="W10" s="89"/>
      <c r="X10" s="89"/>
      <c r="Y10" s="89"/>
      <c r="Z10" s="89"/>
      <c r="AA10" s="89"/>
      <c r="AB10" s="4"/>
      <c r="AC10" s="4"/>
      <c r="AD10" s="4"/>
      <c r="AE10" s="4"/>
      <c r="AF10" s="4"/>
      <c r="AG10" s="4"/>
      <c r="AH10" s="4"/>
      <c r="AI10" s="91"/>
    </row>
    <row r="11" spans="2:35" ht="35.450000000000003" customHeight="1" x14ac:dyDescent="0.15">
      <c r="B11" s="874"/>
      <c r="C11" s="4"/>
      <c r="D11" s="4"/>
      <c r="E11" s="4"/>
      <c r="F11" s="4"/>
      <c r="G11" s="4"/>
      <c r="H11" s="4"/>
      <c r="I11" s="89"/>
      <c r="J11" s="4"/>
      <c r="K11" s="4"/>
      <c r="L11" s="4"/>
      <c r="M11" s="4"/>
      <c r="N11" s="4"/>
      <c r="O11" s="4"/>
      <c r="P11" s="4"/>
      <c r="Q11" s="89"/>
      <c r="R11" s="89"/>
      <c r="S11" s="4"/>
      <c r="T11" s="4"/>
      <c r="U11" s="4"/>
      <c r="V11" s="4"/>
      <c r="W11" s="89"/>
      <c r="X11" s="89"/>
      <c r="Y11" s="89"/>
      <c r="Z11" s="89"/>
      <c r="AA11" s="89"/>
      <c r="AB11" s="4"/>
      <c r="AC11" s="4"/>
      <c r="AD11" s="4"/>
      <c r="AE11" s="4"/>
      <c r="AF11" s="4"/>
      <c r="AG11" s="4"/>
      <c r="AH11" s="4"/>
      <c r="AI11" s="91"/>
    </row>
    <row r="12" spans="2:35" ht="35.450000000000003" customHeight="1" x14ac:dyDescent="0.15">
      <c r="B12" s="874"/>
      <c r="C12" s="4"/>
      <c r="D12" s="4"/>
      <c r="E12" s="4"/>
      <c r="F12" s="89"/>
      <c r="G12" s="89"/>
      <c r="H12" s="4"/>
      <c r="I12" s="4"/>
      <c r="J12" s="4"/>
      <c r="K12" s="4"/>
      <c r="L12" s="4"/>
      <c r="M12" s="4"/>
      <c r="N12" s="4"/>
      <c r="O12" s="4"/>
      <c r="P12" s="4"/>
      <c r="Q12" s="89"/>
      <c r="R12" s="4"/>
      <c r="S12" s="4"/>
      <c r="T12" s="4"/>
      <c r="U12" s="4"/>
      <c r="V12" s="4"/>
      <c r="W12" s="89"/>
      <c r="X12" s="89"/>
      <c r="Y12" s="89"/>
      <c r="Z12" s="89"/>
      <c r="AA12" s="89"/>
      <c r="AB12" s="4"/>
      <c r="AC12" s="4"/>
      <c r="AD12" s="4"/>
      <c r="AE12" s="4"/>
      <c r="AF12" s="4"/>
      <c r="AG12" s="4"/>
      <c r="AH12" s="4"/>
      <c r="AI12" s="91"/>
    </row>
    <row r="13" spans="2:35" ht="35.450000000000003" customHeight="1" x14ac:dyDescent="0.15">
      <c r="B13" s="874"/>
      <c r="C13" s="4"/>
      <c r="D13" s="4"/>
      <c r="E13" s="4"/>
      <c r="F13" s="89"/>
      <c r="G13" s="89"/>
      <c r="H13" s="89"/>
      <c r="I13" s="4"/>
      <c r="J13" s="4"/>
      <c r="K13" s="4"/>
      <c r="L13" s="4"/>
      <c r="M13" s="4"/>
      <c r="N13" s="4"/>
      <c r="O13" s="4"/>
      <c r="P13" s="4"/>
      <c r="Q13" s="89"/>
      <c r="R13" s="4"/>
      <c r="S13" s="4"/>
      <c r="T13" s="4"/>
      <c r="U13" s="4"/>
      <c r="V13" s="4"/>
      <c r="W13" s="89"/>
      <c r="X13" s="89"/>
      <c r="Y13" s="89"/>
      <c r="Z13" s="89"/>
      <c r="AA13" s="89"/>
      <c r="AB13" s="4"/>
      <c r="AC13" s="4"/>
      <c r="AD13" s="4"/>
      <c r="AE13" s="4"/>
      <c r="AF13" s="4"/>
      <c r="AG13" s="4"/>
      <c r="AH13" s="4"/>
      <c r="AI13" s="91"/>
    </row>
    <row r="14" spans="2:35" ht="35.450000000000003" customHeight="1" x14ac:dyDescent="0.15">
      <c r="B14" s="874"/>
      <c r="C14" s="89"/>
      <c r="D14" s="4"/>
      <c r="E14" s="4"/>
      <c r="F14" s="89"/>
      <c r="G14" s="89"/>
      <c r="H14" s="89"/>
      <c r="I14" s="4"/>
      <c r="J14" s="4"/>
      <c r="K14" s="4"/>
      <c r="L14" s="4"/>
      <c r="M14" s="4"/>
      <c r="N14" s="4"/>
      <c r="O14" s="4"/>
      <c r="P14" s="4"/>
      <c r="Q14" s="89"/>
      <c r="R14" s="89"/>
      <c r="S14" s="4"/>
      <c r="T14" s="4"/>
      <c r="U14" s="4"/>
      <c r="V14" s="4"/>
      <c r="W14" s="89"/>
      <c r="X14" s="89"/>
      <c r="Y14" s="89"/>
      <c r="Z14" s="89"/>
      <c r="AA14" s="89"/>
      <c r="AB14" s="4"/>
      <c r="AC14" s="4"/>
      <c r="AD14" s="4"/>
      <c r="AE14" s="4"/>
      <c r="AF14" s="4"/>
      <c r="AG14" s="4"/>
      <c r="AH14" s="4"/>
      <c r="AI14" s="91"/>
    </row>
    <row r="15" spans="2:35" ht="35.450000000000003" customHeight="1" x14ac:dyDescent="0.15">
      <c r="B15" s="874"/>
      <c r="C15" s="89"/>
      <c r="D15" s="4"/>
      <c r="E15" s="4"/>
      <c r="F15" s="89"/>
      <c r="G15" s="89"/>
      <c r="H15" s="89"/>
      <c r="I15" s="4"/>
      <c r="J15" s="4"/>
      <c r="K15" s="4"/>
      <c r="L15" s="4"/>
      <c r="M15" s="4"/>
      <c r="N15" s="4"/>
      <c r="O15" s="4"/>
      <c r="P15" s="4"/>
      <c r="Q15" s="89"/>
      <c r="R15" s="89"/>
      <c r="S15" s="4"/>
      <c r="T15" s="4"/>
      <c r="U15" s="4"/>
      <c r="V15" s="4"/>
      <c r="W15" s="89"/>
      <c r="X15" s="89"/>
      <c r="Y15" s="89"/>
      <c r="Z15" s="89"/>
      <c r="AA15" s="89"/>
      <c r="AB15" s="4"/>
      <c r="AC15" s="4"/>
      <c r="AD15" s="4"/>
      <c r="AE15" s="4"/>
      <c r="AF15" s="4"/>
      <c r="AG15" s="4"/>
      <c r="AH15" s="4"/>
      <c r="AI15" s="91"/>
    </row>
    <row r="16" spans="2:35" ht="35.450000000000003" customHeight="1" x14ac:dyDescent="0.15">
      <c r="B16" s="874"/>
      <c r="C16" s="89"/>
      <c r="D16" s="4"/>
      <c r="E16" s="4"/>
      <c r="F16" s="89"/>
      <c r="G16" s="89"/>
      <c r="H16" s="89"/>
      <c r="I16" s="4"/>
      <c r="J16" s="4"/>
      <c r="K16" s="4"/>
      <c r="L16" s="4"/>
      <c r="M16" s="4"/>
      <c r="N16" s="4"/>
      <c r="O16" s="4"/>
      <c r="P16" s="4"/>
      <c r="Q16" s="89"/>
      <c r="R16" s="89"/>
      <c r="S16" s="4"/>
      <c r="T16" s="4"/>
      <c r="U16" s="4"/>
      <c r="V16" s="4"/>
      <c r="W16" s="89"/>
      <c r="X16" s="89"/>
      <c r="Y16" s="89"/>
      <c r="Z16" s="89"/>
      <c r="AA16" s="89"/>
      <c r="AB16" s="4"/>
      <c r="AC16" s="4"/>
      <c r="AD16" s="4"/>
      <c r="AE16" s="4"/>
      <c r="AF16" s="4"/>
      <c r="AG16" s="4"/>
      <c r="AH16" s="4"/>
      <c r="AI16" s="91"/>
    </row>
    <row r="17" spans="2:35" ht="22.5" customHeight="1" x14ac:dyDescent="0.15">
      <c r="B17" s="874"/>
      <c r="C17" s="89"/>
      <c r="D17" s="4"/>
      <c r="E17" s="92"/>
      <c r="H17" s="93"/>
      <c r="I17" s="93"/>
      <c r="J17" s="93"/>
      <c r="K17" s="93"/>
      <c r="L17" s="93"/>
      <c r="M17" s="4"/>
      <c r="N17" s="4"/>
      <c r="O17" s="4"/>
      <c r="P17" s="4"/>
      <c r="Q17" s="89"/>
      <c r="R17" s="89"/>
      <c r="S17" s="4"/>
      <c r="T17" s="4"/>
      <c r="U17" s="4"/>
      <c r="V17" s="4"/>
      <c r="W17" s="89"/>
      <c r="X17" s="89"/>
      <c r="Y17" s="89"/>
      <c r="Z17" s="89"/>
      <c r="AA17" s="89"/>
      <c r="AI17" s="94"/>
    </row>
    <row r="18" spans="2:35" ht="71.25" customHeight="1" x14ac:dyDescent="0.15">
      <c r="B18" s="875"/>
      <c r="C18" s="95"/>
      <c r="D18" s="96"/>
      <c r="E18" s="97"/>
      <c r="F18" s="98"/>
      <c r="G18" s="98"/>
      <c r="H18" s="96"/>
      <c r="I18" s="96"/>
      <c r="J18" s="96"/>
      <c r="K18" s="96"/>
      <c r="L18" s="96"/>
      <c r="M18" s="96"/>
      <c r="N18" s="96"/>
      <c r="O18" s="96"/>
      <c r="P18" s="96"/>
      <c r="Q18" s="96"/>
      <c r="R18" s="96"/>
      <c r="S18" s="99"/>
      <c r="T18" s="99"/>
      <c r="U18" s="99"/>
      <c r="V18" s="879" t="s">
        <v>198</v>
      </c>
      <c r="W18" s="879"/>
      <c r="X18" s="879"/>
      <c r="Y18" s="879"/>
      <c r="Z18" s="879"/>
      <c r="AA18" s="879"/>
      <c r="AB18" s="879"/>
      <c r="AC18" s="879"/>
      <c r="AD18" s="879"/>
      <c r="AE18" s="879"/>
      <c r="AF18" s="879"/>
      <c r="AG18" s="879"/>
      <c r="AH18" s="879"/>
      <c r="AI18" s="880"/>
    </row>
    <row r="19" spans="2:35" ht="15" customHeight="1" x14ac:dyDescent="0.15"/>
  </sheetData>
  <mergeCells count="17">
    <mergeCell ref="B3:AI3"/>
    <mergeCell ref="B4:D4"/>
    <mergeCell ref="E4:I4"/>
    <mergeCell ref="J4:L4"/>
    <mergeCell ref="M4:R4"/>
    <mergeCell ref="S4:V5"/>
    <mergeCell ref="W4:AB4"/>
    <mergeCell ref="AC4:AE5"/>
    <mergeCell ref="AF4:AI5"/>
    <mergeCell ref="B5:D5"/>
    <mergeCell ref="E5:I5"/>
    <mergeCell ref="J5:L5"/>
    <mergeCell ref="M5:R5"/>
    <mergeCell ref="W5:AB5"/>
    <mergeCell ref="B6:B18"/>
    <mergeCell ref="C6:AI6"/>
    <mergeCell ref="V18:AI18"/>
  </mergeCells>
  <phoneticPr fontId="12"/>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BBDF58-6E68-42F7-8CDD-C2AC50D8BDF0}">
  <sheetPr>
    <pageSetUpPr fitToPage="1"/>
  </sheetPr>
  <dimension ref="B2:AI19"/>
  <sheetViews>
    <sheetView showGridLines="0" showZeros="0" view="pageBreakPreview" zoomScaleNormal="85" zoomScaleSheetLayoutView="100" workbookViewId="0">
      <selection activeCell="B6" sqref="B6:AI18"/>
    </sheetView>
  </sheetViews>
  <sheetFormatPr defaultColWidth="9" defaultRowHeight="12" x14ac:dyDescent="0.15"/>
  <cols>
    <col min="1" max="1" width="1.5" style="6" customWidth="1"/>
    <col min="2" max="2" width="3.25" style="6" customWidth="1"/>
    <col min="3" max="35" width="4.125" style="6" customWidth="1"/>
    <col min="36" max="36" width="1.5" style="6" customWidth="1"/>
    <col min="37" max="16384" width="9" style="6"/>
  </cols>
  <sheetData>
    <row r="2" spans="2:35" ht="8.25" customHeight="1" x14ac:dyDescent="0.15"/>
    <row r="3" spans="2:35" ht="24.95" customHeight="1" x14ac:dyDescent="0.15">
      <c r="B3" s="476" t="s">
        <v>195</v>
      </c>
      <c r="C3" s="476"/>
      <c r="D3" s="476"/>
      <c r="E3" s="896"/>
      <c r="F3" s="896"/>
      <c r="G3" s="896"/>
      <c r="H3" s="896"/>
      <c r="I3" s="896"/>
      <c r="J3" s="476"/>
      <c r="K3" s="476"/>
      <c r="L3" s="476"/>
      <c r="M3" s="476"/>
      <c r="N3" s="476"/>
      <c r="O3" s="476"/>
      <c r="P3" s="476"/>
      <c r="Q3" s="476"/>
      <c r="R3" s="476"/>
      <c r="S3" s="476"/>
      <c r="T3" s="476"/>
      <c r="U3" s="476"/>
      <c r="V3" s="476"/>
      <c r="W3" s="476"/>
      <c r="X3" s="476"/>
      <c r="Y3" s="476"/>
      <c r="Z3" s="476"/>
      <c r="AA3" s="476"/>
      <c r="AB3" s="476"/>
      <c r="AC3" s="476"/>
      <c r="AD3" s="476"/>
      <c r="AE3" s="476"/>
      <c r="AF3" s="476"/>
      <c r="AG3" s="476"/>
      <c r="AH3" s="476"/>
      <c r="AI3" s="476"/>
    </row>
    <row r="4" spans="2:35" ht="20.100000000000001" customHeight="1" x14ac:dyDescent="0.15">
      <c r="B4" s="897" t="s">
        <v>383</v>
      </c>
      <c r="C4" s="898"/>
      <c r="D4" s="899"/>
      <c r="E4" s="900" t="s">
        <v>384</v>
      </c>
      <c r="F4" s="901"/>
      <c r="G4" s="901"/>
      <c r="H4" s="901"/>
      <c r="I4" s="902"/>
      <c r="J4" s="903" t="s">
        <v>385</v>
      </c>
      <c r="K4" s="904"/>
      <c r="L4" s="905"/>
      <c r="M4" s="890" t="s">
        <v>501</v>
      </c>
      <c r="N4" s="891"/>
      <c r="O4" s="891"/>
      <c r="P4" s="891"/>
      <c r="Q4" s="891"/>
      <c r="R4" s="892"/>
      <c r="S4" s="803" t="s">
        <v>502</v>
      </c>
      <c r="T4" s="811"/>
      <c r="U4" s="811"/>
      <c r="V4" s="804"/>
      <c r="W4" s="906" t="s">
        <v>503</v>
      </c>
      <c r="X4" s="907"/>
      <c r="Y4" s="907"/>
      <c r="Z4" s="907"/>
      <c r="AA4" s="907"/>
      <c r="AB4" s="908"/>
      <c r="AC4" s="525" t="s">
        <v>500</v>
      </c>
      <c r="AD4" s="526"/>
      <c r="AE4" s="527"/>
      <c r="AF4" s="909">
        <v>45911</v>
      </c>
      <c r="AG4" s="910"/>
      <c r="AH4" s="910"/>
      <c r="AI4" s="911"/>
    </row>
    <row r="5" spans="2:35" ht="20.100000000000001" customHeight="1" x14ac:dyDescent="0.15">
      <c r="B5" s="881" t="s">
        <v>521</v>
      </c>
      <c r="C5" s="882"/>
      <c r="D5" s="883"/>
      <c r="E5" s="884" t="s">
        <v>390</v>
      </c>
      <c r="F5" s="885"/>
      <c r="G5" s="885"/>
      <c r="H5" s="885"/>
      <c r="I5" s="886"/>
      <c r="J5" s="887" t="s">
        <v>386</v>
      </c>
      <c r="K5" s="888"/>
      <c r="L5" s="889"/>
      <c r="M5" s="890" t="s">
        <v>387</v>
      </c>
      <c r="N5" s="891"/>
      <c r="O5" s="891"/>
      <c r="P5" s="891"/>
      <c r="Q5" s="891"/>
      <c r="R5" s="892"/>
      <c r="S5" s="812"/>
      <c r="T5" s="813"/>
      <c r="U5" s="813"/>
      <c r="V5" s="814"/>
      <c r="W5" s="893" t="s">
        <v>504</v>
      </c>
      <c r="X5" s="894"/>
      <c r="Y5" s="894"/>
      <c r="Z5" s="894"/>
      <c r="AA5" s="894"/>
      <c r="AB5" s="895"/>
      <c r="AC5" s="528"/>
      <c r="AD5" s="529"/>
      <c r="AE5" s="530"/>
      <c r="AF5" s="912"/>
      <c r="AG5" s="913"/>
      <c r="AH5" s="913"/>
      <c r="AI5" s="914"/>
    </row>
    <row r="6" spans="2:35" ht="26.25" customHeight="1" x14ac:dyDescent="0.2">
      <c r="B6" s="873" t="s">
        <v>196</v>
      </c>
      <c r="C6" s="876" t="s">
        <v>197</v>
      </c>
      <c r="D6" s="877"/>
      <c r="E6" s="877"/>
      <c r="F6" s="877"/>
      <c r="G6" s="877"/>
      <c r="H6" s="877"/>
      <c r="I6" s="877"/>
      <c r="J6" s="877"/>
      <c r="K6" s="877"/>
      <c r="L6" s="877"/>
      <c r="M6" s="877"/>
      <c r="N6" s="877"/>
      <c r="O6" s="877"/>
      <c r="P6" s="877"/>
      <c r="Q6" s="877"/>
      <c r="R6" s="877"/>
      <c r="S6" s="877"/>
      <c r="T6" s="877"/>
      <c r="U6" s="877"/>
      <c r="V6" s="877"/>
      <c r="W6" s="877"/>
      <c r="X6" s="877"/>
      <c r="Y6" s="877"/>
      <c r="Z6" s="877"/>
      <c r="AA6" s="877"/>
      <c r="AB6" s="877"/>
      <c r="AC6" s="877"/>
      <c r="AD6" s="877"/>
      <c r="AE6" s="877"/>
      <c r="AF6" s="877"/>
      <c r="AG6" s="877"/>
      <c r="AH6" s="877"/>
      <c r="AI6" s="878"/>
    </row>
    <row r="7" spans="2:35" ht="35.450000000000003" customHeight="1" x14ac:dyDescent="0.15">
      <c r="B7" s="874"/>
      <c r="C7" s="4"/>
      <c r="D7" s="4"/>
      <c r="E7" s="4"/>
      <c r="F7" s="4"/>
      <c r="G7" s="4"/>
      <c r="H7" s="4"/>
      <c r="I7" s="89"/>
      <c r="J7" s="4"/>
      <c r="K7" s="4"/>
      <c r="L7" s="4"/>
      <c r="M7" s="4"/>
      <c r="N7" s="4"/>
      <c r="O7" s="4"/>
      <c r="P7" s="4"/>
      <c r="Q7" s="90"/>
      <c r="R7" s="89"/>
      <c r="S7" s="4"/>
      <c r="T7" s="4"/>
      <c r="U7" s="4"/>
      <c r="V7" s="4"/>
      <c r="W7" s="89"/>
      <c r="X7" s="89"/>
      <c r="Y7" s="89"/>
      <c r="Z7" s="89"/>
      <c r="AA7" s="89"/>
      <c r="AB7" s="4"/>
      <c r="AC7" s="4"/>
      <c r="AD7" s="4"/>
      <c r="AE7" s="4"/>
      <c r="AF7" s="4"/>
      <c r="AG7" s="4"/>
      <c r="AH7" s="4"/>
      <c r="AI7" s="91"/>
    </row>
    <row r="8" spans="2:35" ht="35.450000000000003" customHeight="1" x14ac:dyDescent="0.15">
      <c r="B8" s="874"/>
      <c r="C8" s="4"/>
      <c r="D8" s="4"/>
      <c r="E8" s="4"/>
      <c r="F8" s="4"/>
      <c r="G8" s="4"/>
      <c r="H8" s="4"/>
      <c r="I8" s="89"/>
      <c r="J8" s="4"/>
      <c r="K8" s="4"/>
      <c r="L8" s="4"/>
      <c r="M8" s="4"/>
      <c r="N8" s="4"/>
      <c r="O8" s="4"/>
      <c r="P8" s="4"/>
      <c r="Q8" s="90"/>
      <c r="R8" s="89"/>
      <c r="S8" s="4"/>
      <c r="T8" s="4"/>
      <c r="U8" s="4"/>
      <c r="V8" s="4"/>
      <c r="W8" s="89"/>
      <c r="X8" s="89"/>
      <c r="Y8" s="89"/>
      <c r="Z8" s="89"/>
      <c r="AA8" s="89"/>
      <c r="AB8" s="4"/>
      <c r="AC8" s="4"/>
      <c r="AD8" s="4"/>
      <c r="AE8" s="4"/>
      <c r="AF8" s="4"/>
      <c r="AG8" s="4"/>
      <c r="AH8" s="4"/>
      <c r="AI8" s="91"/>
    </row>
    <row r="9" spans="2:35" ht="35.450000000000003" customHeight="1" x14ac:dyDescent="0.15">
      <c r="B9" s="874"/>
      <c r="C9" s="4"/>
      <c r="D9" s="4"/>
      <c r="E9" s="4"/>
      <c r="F9" s="4"/>
      <c r="G9" s="4"/>
      <c r="H9" s="4"/>
      <c r="I9" s="89"/>
      <c r="J9" s="4"/>
      <c r="K9" s="4"/>
      <c r="L9" s="4"/>
      <c r="M9" s="4"/>
      <c r="N9" s="4"/>
      <c r="O9" s="4"/>
      <c r="P9" s="4"/>
      <c r="Q9" s="90"/>
      <c r="R9" s="89"/>
      <c r="S9" s="4"/>
      <c r="T9" s="4"/>
      <c r="U9" s="4"/>
      <c r="V9" s="4"/>
      <c r="W9" s="89"/>
      <c r="X9" s="89"/>
      <c r="Y9" s="89"/>
      <c r="Z9" s="89"/>
      <c r="AA9" s="89"/>
      <c r="AB9" s="4"/>
      <c r="AC9" s="4"/>
      <c r="AD9" s="4"/>
      <c r="AE9" s="4"/>
      <c r="AF9" s="4"/>
      <c r="AG9" s="4"/>
      <c r="AH9" s="4"/>
      <c r="AI9" s="91"/>
    </row>
    <row r="10" spans="2:35" ht="35.450000000000003" customHeight="1" x14ac:dyDescent="0.15">
      <c r="B10" s="874"/>
      <c r="C10" s="4"/>
      <c r="D10" s="4"/>
      <c r="E10" s="4"/>
      <c r="F10" s="4"/>
      <c r="G10" s="4"/>
      <c r="H10" s="4"/>
      <c r="I10" s="89"/>
      <c r="J10" s="4"/>
      <c r="K10" s="4"/>
      <c r="L10" s="4"/>
      <c r="M10" s="4"/>
      <c r="N10" s="4"/>
      <c r="O10" s="4"/>
      <c r="P10" s="4"/>
      <c r="Q10" s="90"/>
      <c r="R10" s="89"/>
      <c r="S10" s="4"/>
      <c r="T10" s="4"/>
      <c r="U10" s="4"/>
      <c r="V10" s="4"/>
      <c r="W10" s="89"/>
      <c r="X10" s="89"/>
      <c r="Y10" s="89"/>
      <c r="Z10" s="89"/>
      <c r="AA10" s="89"/>
      <c r="AB10" s="4"/>
      <c r="AC10" s="4"/>
      <c r="AD10" s="4"/>
      <c r="AE10" s="4"/>
      <c r="AF10" s="4"/>
      <c r="AG10" s="4"/>
      <c r="AH10" s="4"/>
      <c r="AI10" s="91"/>
    </row>
    <row r="11" spans="2:35" ht="35.450000000000003" customHeight="1" x14ac:dyDescent="0.15">
      <c r="B11" s="874"/>
      <c r="C11" s="4"/>
      <c r="D11" s="4"/>
      <c r="E11" s="4"/>
      <c r="F11" s="4"/>
      <c r="G11" s="4"/>
      <c r="H11" s="4"/>
      <c r="I11" s="89"/>
      <c r="J11" s="4"/>
      <c r="K11" s="4"/>
      <c r="L11" s="4"/>
      <c r="M11" s="4"/>
      <c r="N11" s="4"/>
      <c r="O11" s="4"/>
      <c r="P11" s="4"/>
      <c r="Q11" s="89"/>
      <c r="R11" s="89"/>
      <c r="S11" s="4"/>
      <c r="T11" s="4"/>
      <c r="U11" s="4"/>
      <c r="V11" s="4"/>
      <c r="W11" s="89"/>
      <c r="X11" s="89"/>
      <c r="Y11" s="89"/>
      <c r="Z11" s="89"/>
      <c r="AA11" s="89"/>
      <c r="AB11" s="4"/>
      <c r="AC11" s="4"/>
      <c r="AD11" s="4"/>
      <c r="AE11" s="4"/>
      <c r="AF11" s="4"/>
      <c r="AG11" s="4"/>
      <c r="AH11" s="4"/>
      <c r="AI11" s="91"/>
    </row>
    <row r="12" spans="2:35" ht="35.450000000000003" customHeight="1" x14ac:dyDescent="0.15">
      <c r="B12" s="874"/>
      <c r="C12" s="4"/>
      <c r="D12" s="4"/>
      <c r="E12" s="4"/>
      <c r="F12" s="89"/>
      <c r="G12" s="89"/>
      <c r="H12" s="4"/>
      <c r="I12" s="4"/>
      <c r="J12" s="4"/>
      <c r="K12" s="4"/>
      <c r="L12" s="4"/>
      <c r="M12" s="4"/>
      <c r="N12" s="4"/>
      <c r="O12" s="4"/>
      <c r="P12" s="4"/>
      <c r="Q12" s="89"/>
      <c r="R12" s="4"/>
      <c r="S12" s="4"/>
      <c r="T12" s="4"/>
      <c r="U12" s="4"/>
      <c r="V12" s="4"/>
      <c r="W12" s="89"/>
      <c r="X12" s="89"/>
      <c r="Y12" s="89"/>
      <c r="Z12" s="89"/>
      <c r="AA12" s="89"/>
      <c r="AB12" s="4"/>
      <c r="AC12" s="4"/>
      <c r="AD12" s="4"/>
      <c r="AE12" s="4"/>
      <c r="AF12" s="4"/>
      <c r="AG12" s="4"/>
      <c r="AH12" s="4"/>
      <c r="AI12" s="91"/>
    </row>
    <row r="13" spans="2:35" ht="35.450000000000003" customHeight="1" x14ac:dyDescent="0.15">
      <c r="B13" s="874"/>
      <c r="C13" s="4"/>
      <c r="D13" s="4"/>
      <c r="E13" s="4"/>
      <c r="F13" s="89"/>
      <c r="G13" s="89"/>
      <c r="H13" s="89"/>
      <c r="I13" s="4"/>
      <c r="J13" s="4"/>
      <c r="K13" s="4"/>
      <c r="L13" s="4"/>
      <c r="M13" s="4"/>
      <c r="N13" s="4"/>
      <c r="O13" s="4"/>
      <c r="P13" s="4"/>
      <c r="Q13" s="89"/>
      <c r="R13" s="4"/>
      <c r="S13" s="4"/>
      <c r="T13" s="4"/>
      <c r="U13" s="4"/>
      <c r="V13" s="4"/>
      <c r="W13" s="89"/>
      <c r="X13" s="89"/>
      <c r="Y13" s="89"/>
      <c r="Z13" s="89"/>
      <c r="AA13" s="89"/>
      <c r="AB13" s="4"/>
      <c r="AC13" s="4"/>
      <c r="AD13" s="4"/>
      <c r="AE13" s="4"/>
      <c r="AF13" s="4"/>
      <c r="AG13" s="4"/>
      <c r="AH13" s="4"/>
      <c r="AI13" s="91"/>
    </row>
    <row r="14" spans="2:35" ht="35.450000000000003" customHeight="1" x14ac:dyDescent="0.15">
      <c r="B14" s="874"/>
      <c r="C14" s="89"/>
      <c r="D14" s="4"/>
      <c r="E14" s="4"/>
      <c r="F14" s="89"/>
      <c r="G14" s="89"/>
      <c r="H14" s="89"/>
      <c r="I14" s="4"/>
      <c r="J14" s="4"/>
      <c r="K14" s="4"/>
      <c r="L14" s="4"/>
      <c r="M14" s="4"/>
      <c r="N14" s="4"/>
      <c r="O14" s="4"/>
      <c r="P14" s="4"/>
      <c r="Q14" s="89"/>
      <c r="R14" s="89"/>
      <c r="S14" s="4"/>
      <c r="T14" s="4"/>
      <c r="U14" s="4"/>
      <c r="V14" s="4"/>
      <c r="W14" s="89"/>
      <c r="X14" s="89"/>
      <c r="Y14" s="89"/>
      <c r="Z14" s="89"/>
      <c r="AA14" s="89"/>
      <c r="AB14" s="4"/>
      <c r="AC14" s="4"/>
      <c r="AD14" s="4"/>
      <c r="AE14" s="4"/>
      <c r="AF14" s="4"/>
      <c r="AG14" s="4"/>
      <c r="AH14" s="4"/>
      <c r="AI14" s="91"/>
    </row>
    <row r="15" spans="2:35" ht="35.450000000000003" customHeight="1" x14ac:dyDescent="0.15">
      <c r="B15" s="874"/>
      <c r="C15" s="89"/>
      <c r="D15" s="4"/>
      <c r="E15" s="4"/>
      <c r="F15" s="89"/>
      <c r="G15" s="89"/>
      <c r="H15" s="89"/>
      <c r="I15" s="4"/>
      <c r="J15" s="4"/>
      <c r="K15" s="4"/>
      <c r="L15" s="4"/>
      <c r="M15" s="4"/>
      <c r="N15" s="4"/>
      <c r="O15" s="4"/>
      <c r="P15" s="4"/>
      <c r="Q15" s="89"/>
      <c r="R15" s="89"/>
      <c r="S15" s="4"/>
      <c r="T15" s="4"/>
      <c r="U15" s="4"/>
      <c r="V15" s="4"/>
      <c r="W15" s="89"/>
      <c r="X15" s="89"/>
      <c r="Y15" s="89"/>
      <c r="Z15" s="89"/>
      <c r="AA15" s="89"/>
      <c r="AB15" s="4"/>
      <c r="AC15" s="4"/>
      <c r="AD15" s="4"/>
      <c r="AE15" s="4"/>
      <c r="AF15" s="4"/>
      <c r="AG15" s="4"/>
      <c r="AH15" s="4"/>
      <c r="AI15" s="91"/>
    </row>
    <row r="16" spans="2:35" ht="35.450000000000003" customHeight="1" x14ac:dyDescent="0.15">
      <c r="B16" s="874"/>
      <c r="C16" s="89"/>
      <c r="D16" s="4"/>
      <c r="E16" s="4"/>
      <c r="F16" s="89"/>
      <c r="G16" s="89"/>
      <c r="H16" s="89"/>
      <c r="I16" s="4"/>
      <c r="J16" s="4"/>
      <c r="K16" s="4"/>
      <c r="L16" s="4"/>
      <c r="M16" s="4"/>
      <c r="N16" s="4"/>
      <c r="O16" s="4"/>
      <c r="P16" s="4"/>
      <c r="Q16" s="89"/>
      <c r="R16" s="89"/>
      <c r="S16" s="4"/>
      <c r="T16" s="4"/>
      <c r="U16" s="4"/>
      <c r="V16" s="4"/>
      <c r="W16" s="89"/>
      <c r="X16" s="89"/>
      <c r="Y16" s="89"/>
      <c r="Z16" s="89"/>
      <c r="AA16" s="89"/>
      <c r="AB16" s="4"/>
      <c r="AC16" s="4"/>
      <c r="AD16" s="4"/>
      <c r="AE16" s="4"/>
      <c r="AF16" s="4"/>
      <c r="AG16" s="4"/>
      <c r="AH16" s="4"/>
      <c r="AI16" s="91"/>
    </row>
    <row r="17" spans="2:35" ht="22.5" customHeight="1" x14ac:dyDescent="0.15">
      <c r="B17" s="874"/>
      <c r="C17" s="89"/>
      <c r="D17" s="4"/>
      <c r="E17" s="92"/>
      <c r="H17" s="93"/>
      <c r="I17" s="93"/>
      <c r="J17" s="93"/>
      <c r="K17" s="93"/>
      <c r="L17" s="93"/>
      <c r="M17" s="4"/>
      <c r="N17" s="4"/>
      <c r="O17" s="4"/>
      <c r="P17" s="4"/>
      <c r="Q17" s="89"/>
      <c r="R17" s="89"/>
      <c r="S17" s="4"/>
      <c r="T17" s="4"/>
      <c r="U17" s="4"/>
      <c r="V17" s="4"/>
      <c r="W17" s="89"/>
      <c r="X17" s="89"/>
      <c r="Y17" s="89"/>
      <c r="Z17" s="89"/>
      <c r="AA17" s="89"/>
      <c r="AI17" s="94"/>
    </row>
    <row r="18" spans="2:35" ht="71.25" customHeight="1" x14ac:dyDescent="0.15">
      <c r="B18" s="875"/>
      <c r="C18" s="95"/>
      <c r="D18" s="96"/>
      <c r="E18" s="97"/>
      <c r="F18" s="98"/>
      <c r="G18" s="98"/>
      <c r="H18" s="96"/>
      <c r="I18" s="96"/>
      <c r="J18" s="96"/>
      <c r="K18" s="96"/>
      <c r="L18" s="96"/>
      <c r="M18" s="96"/>
      <c r="N18" s="96"/>
      <c r="O18" s="96"/>
      <c r="P18" s="96"/>
      <c r="Q18" s="96"/>
      <c r="R18" s="96"/>
      <c r="S18" s="99"/>
      <c r="T18" s="99"/>
      <c r="U18" s="99"/>
      <c r="V18" s="879" t="s">
        <v>198</v>
      </c>
      <c r="W18" s="879"/>
      <c r="X18" s="879"/>
      <c r="Y18" s="879"/>
      <c r="Z18" s="879"/>
      <c r="AA18" s="879"/>
      <c r="AB18" s="879"/>
      <c r="AC18" s="879"/>
      <c r="AD18" s="879"/>
      <c r="AE18" s="879"/>
      <c r="AF18" s="879"/>
      <c r="AG18" s="879"/>
      <c r="AH18" s="879"/>
      <c r="AI18" s="880"/>
    </row>
    <row r="19" spans="2:35" ht="15" customHeight="1" x14ac:dyDescent="0.15"/>
  </sheetData>
  <mergeCells count="17">
    <mergeCell ref="B3:AI3"/>
    <mergeCell ref="B4:D4"/>
    <mergeCell ref="E4:I4"/>
    <mergeCell ref="J4:L4"/>
    <mergeCell ref="M4:R4"/>
    <mergeCell ref="S4:V5"/>
    <mergeCell ref="W4:AB4"/>
    <mergeCell ref="AC4:AE5"/>
    <mergeCell ref="AF4:AI5"/>
    <mergeCell ref="B5:D5"/>
    <mergeCell ref="E5:I5"/>
    <mergeCell ref="J5:L5"/>
    <mergeCell ref="M5:R5"/>
    <mergeCell ref="W5:AB5"/>
    <mergeCell ref="B6:B18"/>
    <mergeCell ref="C6:AI6"/>
    <mergeCell ref="V18:AI18"/>
  </mergeCells>
  <phoneticPr fontId="12"/>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2:AI19"/>
  <sheetViews>
    <sheetView showGridLines="0" showZeros="0" view="pageBreakPreview" zoomScaleNormal="85" zoomScaleSheetLayoutView="100" workbookViewId="0">
      <selection activeCell="B6" sqref="B6:AI18"/>
    </sheetView>
  </sheetViews>
  <sheetFormatPr defaultColWidth="9" defaultRowHeight="12" x14ac:dyDescent="0.15"/>
  <cols>
    <col min="1" max="1" width="1.5" style="6" customWidth="1"/>
    <col min="2" max="2" width="3.25" style="6" customWidth="1"/>
    <col min="3" max="35" width="4.125" style="6" customWidth="1"/>
    <col min="36" max="36" width="1.5" style="6" customWidth="1"/>
    <col min="37" max="16384" width="9" style="6"/>
  </cols>
  <sheetData>
    <row r="2" spans="2:35" ht="8.25" customHeight="1" x14ac:dyDescent="0.15"/>
    <row r="3" spans="2:35" ht="24.95" customHeight="1" x14ac:dyDescent="0.15">
      <c r="B3" s="476" t="s">
        <v>199</v>
      </c>
      <c r="C3" s="476"/>
      <c r="D3" s="476"/>
      <c r="E3" s="896"/>
      <c r="F3" s="896"/>
      <c r="G3" s="896"/>
      <c r="H3" s="896"/>
      <c r="I3" s="896"/>
      <c r="J3" s="476"/>
      <c r="K3" s="476"/>
      <c r="L3" s="476"/>
      <c r="M3" s="476"/>
      <c r="N3" s="476"/>
      <c r="O3" s="476"/>
      <c r="P3" s="476"/>
      <c r="Q3" s="476"/>
      <c r="R3" s="476"/>
      <c r="S3" s="476"/>
      <c r="T3" s="476"/>
      <c r="U3" s="476"/>
      <c r="V3" s="476"/>
      <c r="W3" s="476"/>
      <c r="X3" s="476"/>
      <c r="Y3" s="476"/>
      <c r="Z3" s="476"/>
      <c r="AA3" s="476"/>
      <c r="AB3" s="476"/>
      <c r="AC3" s="476"/>
      <c r="AD3" s="476"/>
      <c r="AE3" s="476"/>
      <c r="AF3" s="476"/>
      <c r="AG3" s="476"/>
      <c r="AH3" s="476"/>
      <c r="AI3" s="476"/>
    </row>
    <row r="4" spans="2:35" ht="20.100000000000001" customHeight="1" x14ac:dyDescent="0.15">
      <c r="B4" s="897" t="s">
        <v>383</v>
      </c>
      <c r="C4" s="898"/>
      <c r="D4" s="899"/>
      <c r="E4" s="900" t="s">
        <v>384</v>
      </c>
      <c r="F4" s="901"/>
      <c r="G4" s="901"/>
      <c r="H4" s="901"/>
      <c r="I4" s="902"/>
      <c r="J4" s="903" t="s">
        <v>385</v>
      </c>
      <c r="K4" s="904"/>
      <c r="L4" s="905"/>
      <c r="M4" s="890" t="s">
        <v>501</v>
      </c>
      <c r="N4" s="891"/>
      <c r="O4" s="891"/>
      <c r="P4" s="891"/>
      <c r="Q4" s="891"/>
      <c r="R4" s="892"/>
      <c r="S4" s="525" t="s">
        <v>502</v>
      </c>
      <c r="T4" s="526"/>
      <c r="U4" s="526"/>
      <c r="V4" s="527"/>
      <c r="W4" s="906" t="s">
        <v>503</v>
      </c>
      <c r="X4" s="907"/>
      <c r="Y4" s="907"/>
      <c r="Z4" s="907"/>
      <c r="AA4" s="907"/>
      <c r="AB4" s="908"/>
      <c r="AC4" s="525" t="s">
        <v>500</v>
      </c>
      <c r="AD4" s="526"/>
      <c r="AE4" s="527"/>
      <c r="AF4" s="909">
        <v>45911</v>
      </c>
      <c r="AG4" s="910"/>
      <c r="AH4" s="910"/>
      <c r="AI4" s="911"/>
    </row>
    <row r="5" spans="2:35" ht="20.100000000000001" customHeight="1" x14ac:dyDescent="0.15">
      <c r="B5" s="881" t="s">
        <v>521</v>
      </c>
      <c r="C5" s="882"/>
      <c r="D5" s="883"/>
      <c r="E5" s="884" t="s">
        <v>390</v>
      </c>
      <c r="F5" s="885"/>
      <c r="G5" s="885"/>
      <c r="H5" s="885"/>
      <c r="I5" s="886"/>
      <c r="J5" s="887" t="s">
        <v>386</v>
      </c>
      <c r="K5" s="888"/>
      <c r="L5" s="889"/>
      <c r="M5" s="890" t="s">
        <v>387</v>
      </c>
      <c r="N5" s="891"/>
      <c r="O5" s="891"/>
      <c r="P5" s="891"/>
      <c r="Q5" s="891"/>
      <c r="R5" s="892"/>
      <c r="S5" s="528"/>
      <c r="T5" s="529"/>
      <c r="U5" s="529"/>
      <c r="V5" s="530"/>
      <c r="W5" s="893" t="s">
        <v>504</v>
      </c>
      <c r="X5" s="894"/>
      <c r="Y5" s="894"/>
      <c r="Z5" s="894"/>
      <c r="AA5" s="894"/>
      <c r="AB5" s="895"/>
      <c r="AC5" s="528"/>
      <c r="AD5" s="529"/>
      <c r="AE5" s="530"/>
      <c r="AF5" s="912"/>
      <c r="AG5" s="913"/>
      <c r="AH5" s="913"/>
      <c r="AI5" s="914"/>
    </row>
    <row r="6" spans="2:35" ht="26.25" customHeight="1" x14ac:dyDescent="0.2">
      <c r="B6" s="874" t="s">
        <v>196</v>
      </c>
      <c r="C6" s="915" t="s">
        <v>197</v>
      </c>
      <c r="D6" s="916"/>
      <c r="E6" s="916"/>
      <c r="F6" s="916"/>
      <c r="G6" s="916"/>
      <c r="H6" s="916"/>
      <c r="I6" s="916"/>
      <c r="J6" s="916"/>
      <c r="K6" s="916"/>
      <c r="L6" s="916"/>
      <c r="M6" s="916"/>
      <c r="N6" s="916"/>
      <c r="O6" s="916"/>
      <c r="P6" s="916"/>
      <c r="Q6" s="916"/>
      <c r="R6" s="916"/>
      <c r="S6" s="916"/>
      <c r="T6" s="916"/>
      <c r="U6" s="916"/>
      <c r="V6" s="916"/>
      <c r="W6" s="916"/>
      <c r="X6" s="916"/>
      <c r="Y6" s="916"/>
      <c r="Z6" s="916"/>
      <c r="AA6" s="916"/>
      <c r="AB6" s="916"/>
      <c r="AC6" s="916"/>
      <c r="AD6" s="916"/>
      <c r="AE6" s="916"/>
      <c r="AF6" s="916"/>
      <c r="AG6" s="916"/>
      <c r="AH6" s="916"/>
      <c r="AI6" s="917"/>
    </row>
    <row r="7" spans="2:35" ht="35.450000000000003" customHeight="1" x14ac:dyDescent="0.15">
      <c r="B7" s="874"/>
      <c r="C7" s="4"/>
      <c r="D7" s="4"/>
      <c r="E7" s="4"/>
      <c r="F7" s="4"/>
      <c r="G7" s="4"/>
      <c r="H7" s="4"/>
      <c r="I7" s="89"/>
      <c r="J7" s="4"/>
      <c r="K7" s="4"/>
      <c r="L7" s="4"/>
      <c r="M7" s="4"/>
      <c r="N7" s="4"/>
      <c r="O7" s="4"/>
      <c r="P7" s="4"/>
      <c r="Q7" s="90"/>
      <c r="R7" s="89"/>
      <c r="S7" s="4"/>
      <c r="T7" s="4"/>
      <c r="U7" s="4"/>
      <c r="V7" s="4"/>
      <c r="W7" s="89"/>
      <c r="X7" s="89"/>
      <c r="Y7" s="89"/>
      <c r="Z7" s="89"/>
      <c r="AA7" s="89"/>
      <c r="AB7" s="4"/>
      <c r="AC7" s="4"/>
      <c r="AD7" s="4"/>
      <c r="AE7" s="4"/>
      <c r="AF7" s="4"/>
      <c r="AG7" s="4"/>
      <c r="AH7" s="4"/>
      <c r="AI7" s="91"/>
    </row>
    <row r="8" spans="2:35" ht="35.450000000000003" customHeight="1" x14ac:dyDescent="0.15">
      <c r="B8" s="874"/>
      <c r="C8" s="4"/>
      <c r="D8" s="4"/>
      <c r="E8" s="4"/>
      <c r="F8" s="4"/>
      <c r="G8" s="4"/>
      <c r="H8" s="4"/>
      <c r="I8" s="89"/>
      <c r="J8" s="4"/>
      <c r="K8" s="4"/>
      <c r="L8" s="4"/>
      <c r="M8" s="4"/>
      <c r="N8" s="4"/>
      <c r="O8" s="4"/>
      <c r="P8" s="4"/>
      <c r="Q8" s="90"/>
      <c r="R8" s="89"/>
      <c r="S8" s="4"/>
      <c r="T8" s="4"/>
      <c r="U8" s="4"/>
      <c r="V8" s="4"/>
      <c r="W8" s="89"/>
      <c r="X8" s="89"/>
      <c r="Y8" s="89"/>
      <c r="Z8" s="89"/>
      <c r="AA8" s="89"/>
      <c r="AB8" s="4"/>
      <c r="AC8" s="4"/>
      <c r="AD8" s="4"/>
      <c r="AE8" s="4"/>
      <c r="AF8" s="4"/>
      <c r="AG8" s="4"/>
      <c r="AH8" s="4"/>
      <c r="AI8" s="91"/>
    </row>
    <row r="9" spans="2:35" ht="35.450000000000003" customHeight="1" x14ac:dyDescent="0.15">
      <c r="B9" s="874"/>
      <c r="C9" s="4"/>
      <c r="D9" s="4"/>
      <c r="E9" s="4"/>
      <c r="F9" s="4"/>
      <c r="G9" s="4"/>
      <c r="H9" s="4"/>
      <c r="I9" s="89"/>
      <c r="J9" s="4"/>
      <c r="K9" s="4"/>
      <c r="L9" s="4"/>
      <c r="M9" s="4"/>
      <c r="N9" s="4"/>
      <c r="O9" s="4"/>
      <c r="P9" s="4"/>
      <c r="Q9" s="90"/>
      <c r="R9" s="89"/>
      <c r="S9" s="4"/>
      <c r="T9" s="4"/>
      <c r="U9" s="4"/>
      <c r="V9" s="4"/>
      <c r="W9" s="89"/>
      <c r="X9" s="89"/>
      <c r="Y9" s="89"/>
      <c r="Z9" s="89"/>
      <c r="AA9" s="89"/>
      <c r="AB9" s="4"/>
      <c r="AC9" s="4"/>
      <c r="AD9" s="4"/>
      <c r="AE9" s="4"/>
      <c r="AF9" s="4"/>
      <c r="AG9" s="4"/>
      <c r="AH9" s="4"/>
      <c r="AI9" s="91"/>
    </row>
    <row r="10" spans="2:35" ht="35.450000000000003" customHeight="1" x14ac:dyDescent="0.15">
      <c r="B10" s="874"/>
      <c r="C10" s="4"/>
      <c r="D10" s="4"/>
      <c r="E10" s="4"/>
      <c r="F10" s="4"/>
      <c r="G10" s="4"/>
      <c r="H10" s="4"/>
      <c r="I10" s="89"/>
      <c r="J10" s="4"/>
      <c r="K10" s="4"/>
      <c r="L10" s="4"/>
      <c r="M10" s="4"/>
      <c r="N10" s="4"/>
      <c r="O10" s="4"/>
      <c r="P10" s="4"/>
      <c r="Q10" s="90"/>
      <c r="R10" s="89"/>
      <c r="S10" s="4"/>
      <c r="T10" s="4"/>
      <c r="U10" s="4"/>
      <c r="V10" s="4"/>
      <c r="W10" s="89"/>
      <c r="X10" s="89"/>
      <c r="Y10" s="89"/>
      <c r="Z10" s="89"/>
      <c r="AA10" s="89"/>
      <c r="AB10" s="4"/>
      <c r="AC10" s="4"/>
      <c r="AD10" s="4"/>
      <c r="AE10" s="4"/>
      <c r="AF10" s="4"/>
      <c r="AG10" s="4"/>
      <c r="AH10" s="4"/>
      <c r="AI10" s="91"/>
    </row>
    <row r="11" spans="2:35" ht="35.450000000000003" customHeight="1" x14ac:dyDescent="0.15">
      <c r="B11" s="874"/>
      <c r="C11" s="4"/>
      <c r="D11" s="4"/>
      <c r="E11" s="4"/>
      <c r="F11" s="4"/>
      <c r="G11" s="4"/>
      <c r="H11" s="4"/>
      <c r="I11" s="89"/>
      <c r="J11" s="4"/>
      <c r="K11" s="4"/>
      <c r="L11" s="4"/>
      <c r="M11" s="4"/>
      <c r="N11" s="4"/>
      <c r="O11" s="4"/>
      <c r="P11" s="4"/>
      <c r="Q11" s="89"/>
      <c r="R11" s="89"/>
      <c r="S11" s="4"/>
      <c r="T11" s="4"/>
      <c r="U11" s="4"/>
      <c r="V11" s="4"/>
      <c r="W11" s="89"/>
      <c r="X11" s="89"/>
      <c r="Y11" s="89"/>
      <c r="Z11" s="89"/>
      <c r="AA11" s="89"/>
      <c r="AB11" s="4"/>
      <c r="AC11" s="4"/>
      <c r="AD11" s="4"/>
      <c r="AE11" s="4"/>
      <c r="AF11" s="4"/>
      <c r="AG11" s="4"/>
      <c r="AH11" s="4"/>
      <c r="AI11" s="91"/>
    </row>
    <row r="12" spans="2:35" ht="35.450000000000003" customHeight="1" x14ac:dyDescent="0.15">
      <c r="B12" s="874"/>
      <c r="C12" s="4"/>
      <c r="D12" s="4"/>
      <c r="E12" s="4"/>
      <c r="F12" s="89"/>
      <c r="G12" s="89"/>
      <c r="H12" s="4"/>
      <c r="I12" s="4"/>
      <c r="J12" s="4"/>
      <c r="K12" s="4"/>
      <c r="L12" s="4"/>
      <c r="M12" s="4"/>
      <c r="N12" s="4"/>
      <c r="O12" s="4"/>
      <c r="P12" s="4"/>
      <c r="Q12" s="89"/>
      <c r="R12" s="4"/>
      <c r="S12" s="4"/>
      <c r="T12" s="4"/>
      <c r="U12" s="4"/>
      <c r="V12" s="4"/>
      <c r="W12" s="89"/>
      <c r="X12" s="89"/>
      <c r="Y12" s="89"/>
      <c r="Z12" s="89"/>
      <c r="AA12" s="89"/>
      <c r="AB12" s="4"/>
      <c r="AC12" s="4"/>
      <c r="AD12" s="4"/>
      <c r="AE12" s="4"/>
      <c r="AF12" s="4"/>
      <c r="AG12" s="4"/>
      <c r="AH12" s="4"/>
      <c r="AI12" s="91"/>
    </row>
    <row r="13" spans="2:35" ht="35.450000000000003" customHeight="1" x14ac:dyDescent="0.15">
      <c r="B13" s="874"/>
      <c r="C13" s="4"/>
      <c r="D13" s="4"/>
      <c r="E13" s="4"/>
      <c r="F13" s="89"/>
      <c r="G13" s="89"/>
      <c r="H13" s="89"/>
      <c r="I13" s="4"/>
      <c r="J13" s="4"/>
      <c r="K13" s="4"/>
      <c r="L13" s="4"/>
      <c r="M13" s="4"/>
      <c r="N13" s="4"/>
      <c r="O13" s="4"/>
      <c r="P13" s="4"/>
      <c r="Q13" s="89"/>
      <c r="R13" s="4"/>
      <c r="S13" s="4"/>
      <c r="T13" s="4"/>
      <c r="U13" s="4"/>
      <c r="V13" s="4"/>
      <c r="W13" s="89"/>
      <c r="X13" s="89"/>
      <c r="Y13" s="89"/>
      <c r="Z13" s="89"/>
      <c r="AA13" s="89"/>
      <c r="AB13" s="4"/>
      <c r="AC13" s="4"/>
      <c r="AD13" s="4"/>
      <c r="AE13" s="4"/>
      <c r="AF13" s="4"/>
      <c r="AG13" s="4"/>
      <c r="AH13" s="4"/>
      <c r="AI13" s="91"/>
    </row>
    <row r="14" spans="2:35" ht="35.450000000000003" customHeight="1" x14ac:dyDescent="0.15">
      <c r="B14" s="874"/>
      <c r="C14" s="89"/>
      <c r="D14" s="4"/>
      <c r="E14" s="4"/>
      <c r="F14" s="89"/>
      <c r="G14" s="89"/>
      <c r="H14" s="89"/>
      <c r="I14" s="4"/>
      <c r="J14" s="4"/>
      <c r="K14" s="4"/>
      <c r="L14" s="4"/>
      <c r="M14" s="4"/>
      <c r="N14" s="4"/>
      <c r="O14" s="4"/>
      <c r="P14" s="4"/>
      <c r="Q14" s="89"/>
      <c r="R14" s="89"/>
      <c r="S14" s="4"/>
      <c r="T14" s="4"/>
      <c r="U14" s="4"/>
      <c r="V14" s="4"/>
      <c r="W14" s="89"/>
      <c r="X14" s="89"/>
      <c r="Y14" s="89"/>
      <c r="Z14" s="89"/>
      <c r="AA14" s="89"/>
      <c r="AB14" s="4"/>
      <c r="AC14" s="4"/>
      <c r="AD14" s="4"/>
      <c r="AE14" s="4"/>
      <c r="AF14" s="4"/>
      <c r="AG14" s="4"/>
      <c r="AH14" s="4"/>
      <c r="AI14" s="91"/>
    </row>
    <row r="15" spans="2:35" ht="35.450000000000003" customHeight="1" x14ac:dyDescent="0.15">
      <c r="B15" s="874"/>
      <c r="C15" s="89"/>
      <c r="D15" s="4"/>
      <c r="E15" s="4"/>
      <c r="F15" s="89"/>
      <c r="G15" s="89"/>
      <c r="H15" s="89"/>
      <c r="I15" s="4"/>
      <c r="J15" s="4"/>
      <c r="K15" s="4"/>
      <c r="L15" s="4"/>
      <c r="M15" s="4"/>
      <c r="N15" s="4"/>
      <c r="O15" s="4"/>
      <c r="P15" s="4"/>
      <c r="Q15" s="89"/>
      <c r="R15" s="89"/>
      <c r="S15" s="4"/>
      <c r="T15" s="4"/>
      <c r="U15" s="4"/>
      <c r="V15" s="4"/>
      <c r="W15" s="89"/>
      <c r="X15" s="89"/>
      <c r="Y15" s="89"/>
      <c r="Z15" s="89"/>
      <c r="AA15" s="89"/>
      <c r="AB15" s="4"/>
      <c r="AC15" s="4"/>
      <c r="AD15" s="4"/>
      <c r="AE15" s="4"/>
      <c r="AF15" s="4"/>
      <c r="AG15" s="4"/>
      <c r="AH15" s="4"/>
      <c r="AI15" s="91"/>
    </row>
    <row r="16" spans="2:35" ht="35.450000000000003" customHeight="1" x14ac:dyDescent="0.15">
      <c r="B16" s="874"/>
      <c r="C16" s="89"/>
      <c r="D16" s="4"/>
      <c r="E16" s="4"/>
      <c r="F16" s="89"/>
      <c r="G16" s="89"/>
      <c r="H16" s="89"/>
      <c r="I16" s="4"/>
      <c r="J16" s="4"/>
      <c r="K16" s="4"/>
      <c r="L16" s="4"/>
      <c r="M16" s="4"/>
      <c r="N16" s="4"/>
      <c r="O16" s="4"/>
      <c r="P16" s="4"/>
      <c r="Q16" s="89"/>
      <c r="R16" s="89"/>
      <c r="S16" s="4"/>
      <c r="T16" s="4"/>
      <c r="U16" s="4"/>
      <c r="V16" s="4"/>
      <c r="W16" s="89"/>
      <c r="X16" s="89"/>
      <c r="Y16" s="89"/>
      <c r="Z16" s="89"/>
      <c r="AA16" s="89"/>
      <c r="AB16" s="4"/>
      <c r="AC16" s="4"/>
      <c r="AD16" s="4"/>
      <c r="AE16" s="4"/>
      <c r="AF16" s="4"/>
      <c r="AG16" s="4"/>
      <c r="AH16" s="4"/>
      <c r="AI16" s="91"/>
    </row>
    <row r="17" spans="2:35" ht="22.5" customHeight="1" x14ac:dyDescent="0.15">
      <c r="B17" s="874"/>
      <c r="C17" s="89"/>
      <c r="D17" s="4"/>
      <c r="E17" s="92"/>
      <c r="H17" s="93"/>
      <c r="I17" s="93"/>
      <c r="J17" s="93"/>
      <c r="K17" s="93"/>
      <c r="L17" s="93"/>
      <c r="M17" s="4"/>
      <c r="N17" s="4"/>
      <c r="O17" s="4"/>
      <c r="P17" s="4"/>
      <c r="Q17" s="89"/>
      <c r="R17" s="89"/>
      <c r="S17" s="4"/>
      <c r="T17" s="4"/>
      <c r="U17" s="4"/>
      <c r="V17" s="4"/>
      <c r="W17" s="89"/>
      <c r="X17" s="89"/>
      <c r="Y17" s="89"/>
      <c r="Z17" s="89"/>
      <c r="AA17" s="89"/>
      <c r="AI17" s="94"/>
    </row>
    <row r="18" spans="2:35" ht="78.75" customHeight="1" x14ac:dyDescent="0.15">
      <c r="B18" s="875"/>
      <c r="C18" s="95"/>
      <c r="D18" s="96"/>
      <c r="E18" s="97"/>
      <c r="F18" s="98"/>
      <c r="G18" s="98"/>
      <c r="H18" s="96"/>
      <c r="I18" s="96"/>
      <c r="J18" s="96"/>
      <c r="K18" s="96"/>
      <c r="L18" s="96"/>
      <c r="M18" s="96"/>
      <c r="N18" s="96"/>
      <c r="O18" s="96"/>
      <c r="P18" s="96"/>
      <c r="Q18" s="96"/>
      <c r="R18" s="96"/>
      <c r="S18" s="99"/>
      <c r="T18" s="99"/>
      <c r="U18" s="99"/>
      <c r="V18" s="879" t="s">
        <v>198</v>
      </c>
      <c r="W18" s="879"/>
      <c r="X18" s="879"/>
      <c r="Y18" s="879"/>
      <c r="Z18" s="879"/>
      <c r="AA18" s="879"/>
      <c r="AB18" s="879"/>
      <c r="AC18" s="879"/>
      <c r="AD18" s="879"/>
      <c r="AE18" s="879"/>
      <c r="AF18" s="879"/>
      <c r="AG18" s="879"/>
      <c r="AH18" s="879"/>
      <c r="AI18" s="880"/>
    </row>
    <row r="19" spans="2:35" ht="15" customHeight="1" x14ac:dyDescent="0.15"/>
  </sheetData>
  <mergeCells count="17">
    <mergeCell ref="B3:AI3"/>
    <mergeCell ref="B4:D4"/>
    <mergeCell ref="E4:I4"/>
    <mergeCell ref="J4:L4"/>
    <mergeCell ref="M4:R4"/>
    <mergeCell ref="W4:AB4"/>
    <mergeCell ref="AC4:AE5"/>
    <mergeCell ref="AF4:AI5"/>
    <mergeCell ref="B6:B18"/>
    <mergeCell ref="C6:AI6"/>
    <mergeCell ref="B5:D5"/>
    <mergeCell ref="E5:I5"/>
    <mergeCell ref="J5:L5"/>
    <mergeCell ref="M5:R5"/>
    <mergeCell ref="W5:AB5"/>
    <mergeCell ref="V18:AI18"/>
    <mergeCell ref="S4:V5"/>
  </mergeCells>
  <phoneticPr fontId="12"/>
  <printOptions horizontalCentered="1" verticalCentered="1"/>
  <pageMargins left="0.23622047244094488" right="0.23622047244094488" top="0.74803149606299213" bottom="0.74803149606299213" header="0.31496062992125984" footer="0.31496062992125984"/>
  <pageSetup paperSize="9" scale="98" fitToWidth="0" orientation="landscape" copies="2" r:id="rId1"/>
  <headerFooter alignWithMargins="0"/>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6A759C-D697-4433-87ED-DA7756629FE3}">
  <sheetPr>
    <pageSetUpPr fitToPage="1"/>
  </sheetPr>
  <dimension ref="B2:AI19"/>
  <sheetViews>
    <sheetView showGridLines="0" showZeros="0" view="pageBreakPreview" zoomScaleNormal="85" zoomScaleSheetLayoutView="100" workbookViewId="0">
      <selection activeCell="B6" sqref="B6:AI18"/>
    </sheetView>
  </sheetViews>
  <sheetFormatPr defaultColWidth="9" defaultRowHeight="12" x14ac:dyDescent="0.15"/>
  <cols>
    <col min="1" max="1" width="1.5" style="6" customWidth="1"/>
    <col min="2" max="2" width="3.25" style="6" customWidth="1"/>
    <col min="3" max="35" width="4.125" style="6" customWidth="1"/>
    <col min="36" max="36" width="1.5" style="6" customWidth="1"/>
    <col min="37" max="16384" width="9" style="6"/>
  </cols>
  <sheetData>
    <row r="2" spans="2:35" ht="8.25" customHeight="1" x14ac:dyDescent="0.15"/>
    <row r="3" spans="2:35" ht="24.95" customHeight="1" x14ac:dyDescent="0.15">
      <c r="B3" s="476" t="s">
        <v>199</v>
      </c>
      <c r="C3" s="476"/>
      <c r="D3" s="476"/>
      <c r="E3" s="896"/>
      <c r="F3" s="896"/>
      <c r="G3" s="896"/>
      <c r="H3" s="896"/>
      <c r="I3" s="896"/>
      <c r="J3" s="476"/>
      <c r="K3" s="476"/>
      <c r="L3" s="476"/>
      <c r="M3" s="476"/>
      <c r="N3" s="476"/>
      <c r="O3" s="476"/>
      <c r="P3" s="476"/>
      <c r="Q3" s="476"/>
      <c r="R3" s="476"/>
      <c r="S3" s="476"/>
      <c r="T3" s="476"/>
      <c r="U3" s="476"/>
      <c r="V3" s="476"/>
      <c r="W3" s="476"/>
      <c r="X3" s="476"/>
      <c r="Y3" s="476"/>
      <c r="Z3" s="476"/>
      <c r="AA3" s="476"/>
      <c r="AB3" s="476"/>
      <c r="AC3" s="476"/>
      <c r="AD3" s="476"/>
      <c r="AE3" s="476"/>
      <c r="AF3" s="476"/>
      <c r="AG3" s="476"/>
      <c r="AH3" s="476"/>
      <c r="AI3" s="476"/>
    </row>
    <row r="4" spans="2:35" ht="20.100000000000001" customHeight="1" x14ac:dyDescent="0.15">
      <c r="B4" s="897" t="s">
        <v>383</v>
      </c>
      <c r="C4" s="898"/>
      <c r="D4" s="899"/>
      <c r="E4" s="900" t="s">
        <v>384</v>
      </c>
      <c r="F4" s="901"/>
      <c r="G4" s="901"/>
      <c r="H4" s="901"/>
      <c r="I4" s="902"/>
      <c r="J4" s="903" t="s">
        <v>385</v>
      </c>
      <c r="K4" s="904"/>
      <c r="L4" s="905"/>
      <c r="M4" s="890" t="s">
        <v>501</v>
      </c>
      <c r="N4" s="891"/>
      <c r="O4" s="891"/>
      <c r="P4" s="891"/>
      <c r="Q4" s="891"/>
      <c r="R4" s="892"/>
      <c r="S4" s="525" t="s">
        <v>502</v>
      </c>
      <c r="T4" s="526"/>
      <c r="U4" s="526"/>
      <c r="V4" s="527"/>
      <c r="W4" s="906" t="s">
        <v>503</v>
      </c>
      <c r="X4" s="907"/>
      <c r="Y4" s="907"/>
      <c r="Z4" s="907"/>
      <c r="AA4" s="907"/>
      <c r="AB4" s="908"/>
      <c r="AC4" s="525" t="s">
        <v>500</v>
      </c>
      <c r="AD4" s="526"/>
      <c r="AE4" s="527"/>
      <c r="AF4" s="909">
        <v>45911</v>
      </c>
      <c r="AG4" s="910"/>
      <c r="AH4" s="910"/>
      <c r="AI4" s="911"/>
    </row>
    <row r="5" spans="2:35" ht="20.100000000000001" customHeight="1" x14ac:dyDescent="0.15">
      <c r="B5" s="881" t="s">
        <v>521</v>
      </c>
      <c r="C5" s="882"/>
      <c r="D5" s="883"/>
      <c r="E5" s="884" t="s">
        <v>390</v>
      </c>
      <c r="F5" s="885"/>
      <c r="G5" s="885"/>
      <c r="H5" s="885"/>
      <c r="I5" s="886"/>
      <c r="J5" s="887" t="s">
        <v>386</v>
      </c>
      <c r="K5" s="888"/>
      <c r="L5" s="889"/>
      <c r="M5" s="890" t="s">
        <v>387</v>
      </c>
      <c r="N5" s="891"/>
      <c r="O5" s="891"/>
      <c r="P5" s="891"/>
      <c r="Q5" s="891"/>
      <c r="R5" s="892"/>
      <c r="S5" s="528"/>
      <c r="T5" s="529"/>
      <c r="U5" s="529"/>
      <c r="V5" s="530"/>
      <c r="W5" s="893" t="s">
        <v>504</v>
      </c>
      <c r="X5" s="894"/>
      <c r="Y5" s="894"/>
      <c r="Z5" s="894"/>
      <c r="AA5" s="894"/>
      <c r="AB5" s="895"/>
      <c r="AC5" s="528"/>
      <c r="AD5" s="529"/>
      <c r="AE5" s="530"/>
      <c r="AF5" s="912"/>
      <c r="AG5" s="913"/>
      <c r="AH5" s="913"/>
      <c r="AI5" s="914"/>
    </row>
    <row r="6" spans="2:35" ht="26.25" customHeight="1" x14ac:dyDescent="0.2">
      <c r="B6" s="874" t="s">
        <v>196</v>
      </c>
      <c r="C6" s="915" t="s">
        <v>197</v>
      </c>
      <c r="D6" s="916"/>
      <c r="E6" s="916"/>
      <c r="F6" s="916"/>
      <c r="G6" s="916"/>
      <c r="H6" s="916"/>
      <c r="I6" s="916"/>
      <c r="J6" s="916"/>
      <c r="K6" s="916"/>
      <c r="L6" s="916"/>
      <c r="M6" s="916"/>
      <c r="N6" s="916"/>
      <c r="O6" s="916"/>
      <c r="P6" s="916"/>
      <c r="Q6" s="916"/>
      <c r="R6" s="916"/>
      <c r="S6" s="916"/>
      <c r="T6" s="916"/>
      <c r="U6" s="916"/>
      <c r="V6" s="916"/>
      <c r="W6" s="916"/>
      <c r="X6" s="916"/>
      <c r="Y6" s="916"/>
      <c r="Z6" s="916"/>
      <c r="AA6" s="916"/>
      <c r="AB6" s="916"/>
      <c r="AC6" s="916"/>
      <c r="AD6" s="916"/>
      <c r="AE6" s="916"/>
      <c r="AF6" s="916"/>
      <c r="AG6" s="916"/>
      <c r="AH6" s="916"/>
      <c r="AI6" s="917"/>
    </row>
    <row r="7" spans="2:35" ht="35.450000000000003" customHeight="1" x14ac:dyDescent="0.15">
      <c r="B7" s="874"/>
      <c r="C7" s="4"/>
      <c r="D7" s="4"/>
      <c r="E7" s="4"/>
      <c r="F7" s="4"/>
      <c r="G7" s="4"/>
      <c r="H7" s="4"/>
      <c r="I7" s="89"/>
      <c r="J7" s="4"/>
      <c r="K7" s="4"/>
      <c r="L7" s="4"/>
      <c r="M7" s="4"/>
      <c r="N7" s="4"/>
      <c r="O7" s="4"/>
      <c r="P7" s="4"/>
      <c r="Q7" s="90"/>
      <c r="R7" s="89"/>
      <c r="S7" s="4"/>
      <c r="T7" s="4"/>
      <c r="U7" s="4"/>
      <c r="V7" s="4"/>
      <c r="W7" s="89"/>
      <c r="X7" s="89"/>
      <c r="Y7" s="89"/>
      <c r="Z7" s="89"/>
      <c r="AA7" s="89"/>
      <c r="AB7" s="4"/>
      <c r="AC7" s="4"/>
      <c r="AD7" s="4"/>
      <c r="AE7" s="4"/>
      <c r="AF7" s="4"/>
      <c r="AG7" s="4"/>
      <c r="AH7" s="4"/>
      <c r="AI7" s="91"/>
    </row>
    <row r="8" spans="2:35" ht="35.450000000000003" customHeight="1" x14ac:dyDescent="0.15">
      <c r="B8" s="874"/>
      <c r="C8" s="4"/>
      <c r="D8" s="4"/>
      <c r="E8" s="4"/>
      <c r="F8" s="4"/>
      <c r="G8" s="4"/>
      <c r="H8" s="4"/>
      <c r="I8" s="89"/>
      <c r="J8" s="4"/>
      <c r="K8" s="4"/>
      <c r="L8" s="4"/>
      <c r="M8" s="4"/>
      <c r="N8" s="4"/>
      <c r="O8" s="4"/>
      <c r="P8" s="4"/>
      <c r="Q8" s="90"/>
      <c r="R8" s="89"/>
      <c r="S8" s="4"/>
      <c r="T8" s="4"/>
      <c r="U8" s="4"/>
      <c r="V8" s="4"/>
      <c r="W8" s="89"/>
      <c r="X8" s="89"/>
      <c r="Y8" s="89"/>
      <c r="Z8" s="89"/>
      <c r="AA8" s="89"/>
      <c r="AB8" s="4"/>
      <c r="AC8" s="4"/>
      <c r="AD8" s="4"/>
      <c r="AE8" s="4"/>
      <c r="AF8" s="4"/>
      <c r="AG8" s="4"/>
      <c r="AH8" s="4"/>
      <c r="AI8" s="91"/>
    </row>
    <row r="9" spans="2:35" ht="35.450000000000003" customHeight="1" x14ac:dyDescent="0.15">
      <c r="B9" s="874"/>
      <c r="C9" s="4"/>
      <c r="D9" s="4"/>
      <c r="E9" s="4"/>
      <c r="F9" s="4"/>
      <c r="G9" s="4"/>
      <c r="H9" s="4"/>
      <c r="I9" s="89"/>
      <c r="J9" s="4"/>
      <c r="K9" s="4"/>
      <c r="L9" s="4"/>
      <c r="M9" s="4"/>
      <c r="N9" s="4"/>
      <c r="O9" s="4"/>
      <c r="P9" s="4"/>
      <c r="Q9" s="90"/>
      <c r="R9" s="89"/>
      <c r="S9" s="4"/>
      <c r="T9" s="4"/>
      <c r="U9" s="4"/>
      <c r="V9" s="4"/>
      <c r="W9" s="89"/>
      <c r="X9" s="89"/>
      <c r="Y9" s="89"/>
      <c r="Z9" s="89"/>
      <c r="AA9" s="89"/>
      <c r="AB9" s="4"/>
      <c r="AC9" s="4"/>
      <c r="AD9" s="4"/>
      <c r="AE9" s="4"/>
      <c r="AF9" s="4"/>
      <c r="AG9" s="4"/>
      <c r="AH9" s="4"/>
      <c r="AI9" s="91"/>
    </row>
    <row r="10" spans="2:35" ht="35.450000000000003" customHeight="1" x14ac:dyDescent="0.15">
      <c r="B10" s="874"/>
      <c r="C10" s="4"/>
      <c r="D10" s="4"/>
      <c r="E10" s="4"/>
      <c r="F10" s="4"/>
      <c r="G10" s="4"/>
      <c r="H10" s="4"/>
      <c r="I10" s="89"/>
      <c r="J10" s="4"/>
      <c r="K10" s="4"/>
      <c r="L10" s="4"/>
      <c r="M10" s="4"/>
      <c r="N10" s="4"/>
      <c r="O10" s="4"/>
      <c r="P10" s="4"/>
      <c r="Q10" s="90"/>
      <c r="R10" s="89"/>
      <c r="S10" s="4"/>
      <c r="T10" s="4"/>
      <c r="U10" s="4"/>
      <c r="V10" s="4"/>
      <c r="W10" s="89"/>
      <c r="X10" s="89"/>
      <c r="Y10" s="89"/>
      <c r="Z10" s="89"/>
      <c r="AA10" s="89"/>
      <c r="AB10" s="4"/>
      <c r="AC10" s="4"/>
      <c r="AD10" s="4"/>
      <c r="AE10" s="4"/>
      <c r="AF10" s="4"/>
      <c r="AG10" s="4"/>
      <c r="AH10" s="4"/>
      <c r="AI10" s="91"/>
    </row>
    <row r="11" spans="2:35" ht="35.450000000000003" customHeight="1" x14ac:dyDescent="0.15">
      <c r="B11" s="874"/>
      <c r="C11" s="4"/>
      <c r="D11" s="4"/>
      <c r="E11" s="4"/>
      <c r="F11" s="4"/>
      <c r="G11" s="4"/>
      <c r="H11" s="4"/>
      <c r="I11" s="89"/>
      <c r="J11" s="4"/>
      <c r="K11" s="4"/>
      <c r="L11" s="4"/>
      <c r="M11" s="4"/>
      <c r="N11" s="4"/>
      <c r="O11" s="4"/>
      <c r="P11" s="4"/>
      <c r="Q11" s="89"/>
      <c r="R11" s="89"/>
      <c r="S11" s="4"/>
      <c r="T11" s="4"/>
      <c r="U11" s="4"/>
      <c r="V11" s="4"/>
      <c r="W11" s="89"/>
      <c r="X11" s="89"/>
      <c r="Y11" s="89"/>
      <c r="Z11" s="89"/>
      <c r="AA11" s="89"/>
      <c r="AB11" s="4"/>
      <c r="AC11" s="4"/>
      <c r="AD11" s="4"/>
      <c r="AE11" s="4"/>
      <c r="AF11" s="4"/>
      <c r="AG11" s="4"/>
      <c r="AH11" s="4"/>
      <c r="AI11" s="91"/>
    </row>
    <row r="12" spans="2:35" ht="35.450000000000003" customHeight="1" x14ac:dyDescent="0.15">
      <c r="B12" s="874"/>
      <c r="C12" s="4"/>
      <c r="D12" s="4"/>
      <c r="E12" s="4"/>
      <c r="F12" s="89"/>
      <c r="G12" s="89"/>
      <c r="H12" s="4"/>
      <c r="I12" s="4"/>
      <c r="J12" s="4"/>
      <c r="K12" s="4"/>
      <c r="L12" s="4"/>
      <c r="M12" s="4"/>
      <c r="N12" s="4"/>
      <c r="O12" s="4"/>
      <c r="P12" s="4"/>
      <c r="Q12" s="89"/>
      <c r="R12" s="4"/>
      <c r="S12" s="4"/>
      <c r="T12" s="4"/>
      <c r="U12" s="4"/>
      <c r="V12" s="4"/>
      <c r="W12" s="89"/>
      <c r="X12" s="89"/>
      <c r="Y12" s="89"/>
      <c r="Z12" s="89"/>
      <c r="AA12" s="89"/>
      <c r="AB12" s="4"/>
      <c r="AC12" s="4"/>
      <c r="AD12" s="4"/>
      <c r="AE12" s="4"/>
      <c r="AF12" s="4"/>
      <c r="AG12" s="4"/>
      <c r="AH12" s="4"/>
      <c r="AI12" s="91"/>
    </row>
    <row r="13" spans="2:35" ht="35.450000000000003" customHeight="1" x14ac:dyDescent="0.15">
      <c r="B13" s="874"/>
      <c r="C13" s="4"/>
      <c r="D13" s="4"/>
      <c r="E13" s="4"/>
      <c r="F13" s="89"/>
      <c r="G13" s="89"/>
      <c r="H13" s="89"/>
      <c r="I13" s="4"/>
      <c r="J13" s="4"/>
      <c r="K13" s="4"/>
      <c r="L13" s="4"/>
      <c r="M13" s="4"/>
      <c r="N13" s="4"/>
      <c r="O13" s="4"/>
      <c r="P13" s="4"/>
      <c r="Q13" s="89"/>
      <c r="R13" s="4"/>
      <c r="S13" s="4"/>
      <c r="T13" s="4"/>
      <c r="U13" s="4"/>
      <c r="V13" s="4"/>
      <c r="W13" s="89"/>
      <c r="X13" s="89"/>
      <c r="Y13" s="89"/>
      <c r="Z13" s="89"/>
      <c r="AA13" s="89"/>
      <c r="AB13" s="4"/>
      <c r="AC13" s="4"/>
      <c r="AD13" s="4"/>
      <c r="AE13" s="4"/>
      <c r="AF13" s="4"/>
      <c r="AG13" s="4"/>
      <c r="AH13" s="4"/>
      <c r="AI13" s="91"/>
    </row>
    <row r="14" spans="2:35" ht="35.450000000000003" customHeight="1" x14ac:dyDescent="0.15">
      <c r="B14" s="874"/>
      <c r="C14" s="89"/>
      <c r="D14" s="4"/>
      <c r="E14" s="4"/>
      <c r="F14" s="89"/>
      <c r="G14" s="89"/>
      <c r="H14" s="89"/>
      <c r="I14" s="4"/>
      <c r="J14" s="4"/>
      <c r="K14" s="4"/>
      <c r="L14" s="4"/>
      <c r="M14" s="4"/>
      <c r="N14" s="4"/>
      <c r="O14" s="4"/>
      <c r="P14" s="4"/>
      <c r="Q14" s="89"/>
      <c r="R14" s="89"/>
      <c r="S14" s="4"/>
      <c r="T14" s="4"/>
      <c r="U14" s="4"/>
      <c r="V14" s="4"/>
      <c r="W14" s="89"/>
      <c r="X14" s="89"/>
      <c r="Y14" s="89"/>
      <c r="Z14" s="89"/>
      <c r="AA14" s="89"/>
      <c r="AB14" s="4"/>
      <c r="AC14" s="4"/>
      <c r="AD14" s="4"/>
      <c r="AE14" s="4"/>
      <c r="AF14" s="4"/>
      <c r="AG14" s="4"/>
      <c r="AH14" s="4"/>
      <c r="AI14" s="91"/>
    </row>
    <row r="15" spans="2:35" ht="35.450000000000003" customHeight="1" x14ac:dyDescent="0.15">
      <c r="B15" s="874"/>
      <c r="C15" s="89"/>
      <c r="D15" s="4"/>
      <c r="E15" s="4"/>
      <c r="F15" s="89"/>
      <c r="G15" s="89"/>
      <c r="H15" s="89"/>
      <c r="I15" s="4"/>
      <c r="J15" s="4"/>
      <c r="K15" s="4"/>
      <c r="L15" s="4"/>
      <c r="M15" s="4"/>
      <c r="N15" s="4"/>
      <c r="O15" s="4"/>
      <c r="P15" s="4"/>
      <c r="Q15" s="89"/>
      <c r="R15" s="89"/>
      <c r="S15" s="4"/>
      <c r="T15" s="4"/>
      <c r="U15" s="4"/>
      <c r="V15" s="4"/>
      <c r="W15" s="89"/>
      <c r="X15" s="89"/>
      <c r="Y15" s="89"/>
      <c r="Z15" s="89"/>
      <c r="AA15" s="89"/>
      <c r="AB15" s="4"/>
      <c r="AC15" s="4"/>
      <c r="AD15" s="4"/>
      <c r="AE15" s="4"/>
      <c r="AF15" s="4"/>
      <c r="AG15" s="4"/>
      <c r="AH15" s="4"/>
      <c r="AI15" s="91"/>
    </row>
    <row r="16" spans="2:35" ht="35.450000000000003" customHeight="1" x14ac:dyDescent="0.15">
      <c r="B16" s="874"/>
      <c r="C16" s="89"/>
      <c r="D16" s="4"/>
      <c r="E16" s="4"/>
      <c r="F16" s="89"/>
      <c r="G16" s="89"/>
      <c r="H16" s="89"/>
      <c r="I16" s="4"/>
      <c r="J16" s="4"/>
      <c r="K16" s="4"/>
      <c r="L16" s="4"/>
      <c r="M16" s="4"/>
      <c r="N16" s="4"/>
      <c r="O16" s="4"/>
      <c r="P16" s="4"/>
      <c r="Q16" s="89"/>
      <c r="R16" s="89"/>
      <c r="S16" s="4"/>
      <c r="T16" s="4"/>
      <c r="U16" s="4"/>
      <c r="V16" s="4"/>
      <c r="W16" s="89"/>
      <c r="X16" s="89"/>
      <c r="Y16" s="89"/>
      <c r="Z16" s="89"/>
      <c r="AA16" s="89"/>
      <c r="AB16" s="4"/>
      <c r="AC16" s="4"/>
      <c r="AD16" s="4"/>
      <c r="AE16" s="4"/>
      <c r="AF16" s="4"/>
      <c r="AG16" s="4"/>
      <c r="AH16" s="4"/>
      <c r="AI16" s="91"/>
    </row>
    <row r="17" spans="2:35" ht="22.5" customHeight="1" x14ac:dyDescent="0.15">
      <c r="B17" s="874"/>
      <c r="C17" s="89"/>
      <c r="D17" s="4"/>
      <c r="E17" s="92"/>
      <c r="H17" s="93"/>
      <c r="I17" s="93"/>
      <c r="J17" s="93"/>
      <c r="K17" s="93"/>
      <c r="L17" s="93"/>
      <c r="M17" s="4"/>
      <c r="N17" s="4"/>
      <c r="O17" s="4"/>
      <c r="P17" s="4"/>
      <c r="Q17" s="89"/>
      <c r="R17" s="89"/>
      <c r="S17" s="4"/>
      <c r="T17" s="4"/>
      <c r="U17" s="4"/>
      <c r="V17" s="4"/>
      <c r="W17" s="89"/>
      <c r="X17" s="89"/>
      <c r="Y17" s="89"/>
      <c r="Z17" s="89"/>
      <c r="AA17" s="89"/>
      <c r="AI17" s="94"/>
    </row>
    <row r="18" spans="2:35" ht="78.75" customHeight="1" x14ac:dyDescent="0.15">
      <c r="B18" s="875"/>
      <c r="C18" s="95"/>
      <c r="D18" s="96"/>
      <c r="E18" s="97"/>
      <c r="F18" s="98"/>
      <c r="G18" s="98"/>
      <c r="H18" s="96"/>
      <c r="I18" s="96"/>
      <c r="J18" s="96"/>
      <c r="K18" s="96"/>
      <c r="L18" s="96"/>
      <c r="M18" s="96"/>
      <c r="N18" s="96"/>
      <c r="O18" s="96"/>
      <c r="P18" s="96"/>
      <c r="Q18" s="96"/>
      <c r="R18" s="96"/>
      <c r="S18" s="99"/>
      <c r="T18" s="99"/>
      <c r="U18" s="99"/>
      <c r="V18" s="879" t="s">
        <v>198</v>
      </c>
      <c r="W18" s="879"/>
      <c r="X18" s="879"/>
      <c r="Y18" s="879"/>
      <c r="Z18" s="879"/>
      <c r="AA18" s="879"/>
      <c r="AB18" s="879"/>
      <c r="AC18" s="879"/>
      <c r="AD18" s="879"/>
      <c r="AE18" s="879"/>
      <c r="AF18" s="879"/>
      <c r="AG18" s="879"/>
      <c r="AH18" s="879"/>
      <c r="AI18" s="880"/>
    </row>
    <row r="19" spans="2:35" ht="15" customHeight="1" x14ac:dyDescent="0.15"/>
  </sheetData>
  <mergeCells count="17">
    <mergeCell ref="B3:AI3"/>
    <mergeCell ref="B4:D4"/>
    <mergeCell ref="E4:I4"/>
    <mergeCell ref="J4:L4"/>
    <mergeCell ref="M4:R4"/>
    <mergeCell ref="S4:V5"/>
    <mergeCell ref="W4:AB4"/>
    <mergeCell ref="AC4:AE5"/>
    <mergeCell ref="AF4:AI5"/>
    <mergeCell ref="B5:D5"/>
    <mergeCell ref="E5:I5"/>
    <mergeCell ref="J5:L5"/>
    <mergeCell ref="M5:R5"/>
    <mergeCell ref="W5:AB5"/>
    <mergeCell ref="B6:B18"/>
    <mergeCell ref="C6:AI6"/>
    <mergeCell ref="V18:AI18"/>
  </mergeCells>
  <phoneticPr fontId="12"/>
  <printOptions horizontalCentered="1" verticalCentered="1"/>
  <pageMargins left="0.23622047244094488" right="0.23622047244094488" top="0.74803149606299213" bottom="0.74803149606299213" header="0.31496062992125984" footer="0.31496062992125984"/>
  <pageSetup paperSize="9" scale="98" fitToWidth="0" orientation="landscape" copies="2" r:id="rId1"/>
  <headerFooter alignWithMargins="0"/>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F87B75-81C2-4C78-A39F-1F5CCE538F52}">
  <dimension ref="B1:CH53"/>
  <sheetViews>
    <sheetView showGridLines="0" showZeros="0" view="pageBreakPreview" zoomScaleNormal="85" zoomScaleSheetLayoutView="100" workbookViewId="0">
      <selection activeCell="B6" sqref="B6:Z15"/>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23" t="s">
        <v>200</v>
      </c>
      <c r="AV1" s="931" t="s">
        <v>201</v>
      </c>
      <c r="AW1" s="931"/>
      <c r="AX1" s="931"/>
      <c r="AY1" s="920" t="s">
        <v>202</v>
      </c>
      <c r="AZ1" s="920"/>
      <c r="BA1" s="920"/>
      <c r="BB1" s="920"/>
      <c r="BC1" s="920"/>
      <c r="BD1" s="920"/>
      <c r="BE1" s="920"/>
      <c r="BF1" s="920"/>
      <c r="BG1" s="920"/>
      <c r="BH1" s="920"/>
      <c r="BI1" s="920"/>
      <c r="BJ1" s="920"/>
      <c r="BK1" s="920" t="s">
        <v>203</v>
      </c>
      <c r="BL1" s="920"/>
      <c r="BM1" s="920"/>
      <c r="BN1" s="920"/>
      <c r="BO1" s="920"/>
      <c r="BP1" s="920"/>
      <c r="BQ1" s="920"/>
      <c r="BR1" s="920"/>
      <c r="BS1" s="920"/>
      <c r="BT1" s="920"/>
      <c r="BU1" s="920"/>
      <c r="BV1" s="920"/>
      <c r="BW1" s="918"/>
      <c r="BX1" s="918"/>
      <c r="BY1" s="918"/>
      <c r="BZ1" s="918"/>
      <c r="CA1" s="918"/>
      <c r="CB1" s="918"/>
      <c r="CC1" s="918"/>
      <c r="CD1" s="918"/>
      <c r="CE1" s="918"/>
      <c r="CF1" s="918"/>
      <c r="CG1" s="918"/>
      <c r="CH1" s="918"/>
    </row>
    <row r="2" spans="2:86" ht="8.25" customHeight="1" x14ac:dyDescent="0.15">
      <c r="AU2" s="923"/>
      <c r="AV2" s="931" t="s">
        <v>204</v>
      </c>
      <c r="AW2" s="940" t="s">
        <v>205</v>
      </c>
      <c r="AX2" s="940" t="s">
        <v>206</v>
      </c>
      <c r="AY2" s="920" t="s">
        <v>207</v>
      </c>
      <c r="AZ2" s="920"/>
      <c r="BA2" s="920"/>
      <c r="BB2" s="920"/>
      <c r="BC2" s="920"/>
      <c r="BD2" s="920"/>
      <c r="BE2" s="920"/>
      <c r="BF2" s="920"/>
      <c r="BG2" s="920"/>
      <c r="BH2" s="920"/>
      <c r="BI2" s="920"/>
      <c r="BJ2" s="920"/>
      <c r="BK2" s="920" t="s">
        <v>208</v>
      </c>
      <c r="BL2" s="920"/>
      <c r="BM2" s="920"/>
      <c r="BN2" s="920"/>
      <c r="BO2" s="920" t="s">
        <v>209</v>
      </c>
      <c r="BP2" s="920"/>
      <c r="BQ2" s="920"/>
      <c r="BR2" s="920"/>
      <c r="BS2" s="920"/>
      <c r="BT2" s="920"/>
      <c r="BU2" s="920"/>
      <c r="BV2" s="920"/>
      <c r="BW2" s="919"/>
      <c r="BX2" s="919"/>
      <c r="BY2" s="919"/>
      <c r="BZ2" s="919"/>
      <c r="CA2" s="918"/>
      <c r="CB2" s="918"/>
      <c r="CC2" s="918"/>
      <c r="CD2" s="918"/>
      <c r="CE2" s="918"/>
      <c r="CF2" s="918"/>
      <c r="CG2" s="918"/>
      <c r="CH2" s="918"/>
    </row>
    <row r="3" spans="2:86" ht="24.95" customHeight="1" x14ac:dyDescent="0.15">
      <c r="B3" s="688" t="s">
        <v>210</v>
      </c>
      <c r="C3" s="1001"/>
      <c r="D3" s="1001"/>
      <c r="E3" s="1002"/>
      <c r="F3" s="1002"/>
      <c r="G3" s="1002"/>
      <c r="H3" s="1002"/>
      <c r="I3" s="1002"/>
      <c r="J3" s="1002"/>
      <c r="K3" s="1001"/>
      <c r="L3" s="1001"/>
      <c r="M3" s="1001"/>
      <c r="N3" s="1001"/>
      <c r="O3" s="1001"/>
      <c r="P3" s="1001"/>
      <c r="Q3" s="1001"/>
      <c r="R3" s="1001"/>
      <c r="S3" s="1001"/>
      <c r="T3" s="1001"/>
      <c r="U3" s="1001"/>
      <c r="V3" s="1001"/>
      <c r="W3" s="1001"/>
      <c r="X3" s="1001"/>
      <c r="Y3" s="1001"/>
      <c r="Z3" s="1001"/>
      <c r="AA3" s="1001"/>
      <c r="AB3" s="1001"/>
      <c r="AC3" s="1001"/>
      <c r="AD3" s="1001"/>
      <c r="AE3" s="1001"/>
      <c r="AF3" s="1001"/>
      <c r="AG3" s="1001"/>
      <c r="AH3" s="1001"/>
      <c r="AI3" s="1001"/>
      <c r="AJ3" s="1001"/>
      <c r="AK3" s="1001"/>
      <c r="AL3" s="1001"/>
      <c r="AM3" s="1001"/>
      <c r="AN3" s="1001"/>
      <c r="AO3" s="1001"/>
      <c r="AU3" s="923"/>
      <c r="AV3" s="931"/>
      <c r="AW3" s="940"/>
      <c r="AX3" s="940"/>
      <c r="AY3" s="920" t="s">
        <v>211</v>
      </c>
      <c r="AZ3" s="920"/>
      <c r="BA3" s="920"/>
      <c r="BB3" s="920"/>
      <c r="BC3" s="920" t="s">
        <v>212</v>
      </c>
      <c r="BD3" s="920"/>
      <c r="BE3" s="920"/>
      <c r="BF3" s="920"/>
      <c r="BG3" s="920" t="s">
        <v>213</v>
      </c>
      <c r="BH3" s="920"/>
      <c r="BI3" s="920"/>
      <c r="BJ3" s="920"/>
      <c r="BK3" s="920" t="s">
        <v>214</v>
      </c>
      <c r="BL3" s="920"/>
      <c r="BM3" s="920"/>
      <c r="BN3" s="920"/>
      <c r="BO3" s="920" t="s">
        <v>212</v>
      </c>
      <c r="BP3" s="920"/>
      <c r="BQ3" s="920"/>
      <c r="BR3" s="920"/>
      <c r="BS3" s="920" t="s">
        <v>213</v>
      </c>
      <c r="BT3" s="920"/>
      <c r="BU3" s="920"/>
      <c r="BV3" s="920"/>
      <c r="BW3" s="918"/>
      <c r="BX3" s="918"/>
      <c r="BY3" s="918"/>
      <c r="BZ3" s="918"/>
      <c r="CA3" s="918"/>
      <c r="CB3" s="918"/>
      <c r="CC3" s="918"/>
      <c r="CD3" s="918"/>
      <c r="CE3" s="918"/>
      <c r="CF3" s="918"/>
      <c r="CG3" s="918"/>
      <c r="CH3" s="918"/>
    </row>
    <row r="4" spans="2:86" ht="18" customHeight="1" x14ac:dyDescent="0.15">
      <c r="B4" s="477" t="s">
        <v>383</v>
      </c>
      <c r="C4" s="477"/>
      <c r="D4" s="477"/>
      <c r="E4" s="956" t="s">
        <v>384</v>
      </c>
      <c r="F4" s="957"/>
      <c r="G4" s="957"/>
      <c r="H4" s="957"/>
      <c r="I4" s="957"/>
      <c r="J4" s="958"/>
      <c r="K4" s="571" t="s">
        <v>385</v>
      </c>
      <c r="L4" s="571"/>
      <c r="M4" s="571"/>
      <c r="N4" s="954" t="s">
        <v>501</v>
      </c>
      <c r="O4" s="954"/>
      <c r="P4" s="954"/>
      <c r="Q4" s="954"/>
      <c r="R4" s="954"/>
      <c r="S4" s="954"/>
      <c r="T4" s="313" t="s">
        <v>502</v>
      </c>
      <c r="U4" s="314"/>
      <c r="V4" s="314"/>
      <c r="W4" s="314"/>
      <c r="X4" s="315"/>
      <c r="Y4" s="959" t="s">
        <v>503</v>
      </c>
      <c r="Z4" s="959"/>
      <c r="AA4" s="959"/>
      <c r="AB4" s="959"/>
      <c r="AC4" s="959"/>
      <c r="AD4" s="959"/>
      <c r="AE4" s="959"/>
      <c r="AF4" s="959"/>
      <c r="AG4" s="313" t="s">
        <v>500</v>
      </c>
      <c r="AH4" s="314"/>
      <c r="AI4" s="314"/>
      <c r="AJ4" s="315"/>
      <c r="AK4" s="925">
        <v>45911</v>
      </c>
      <c r="AL4" s="926"/>
      <c r="AM4" s="926"/>
      <c r="AN4" s="926"/>
      <c r="AO4" s="927"/>
      <c r="AU4" s="923"/>
      <c r="AV4" s="931"/>
      <c r="AW4" s="940"/>
      <c r="AX4" s="940"/>
      <c r="AY4" s="294" t="s">
        <v>215</v>
      </c>
      <c r="AZ4" s="294" t="s">
        <v>216</v>
      </c>
      <c r="BA4" s="294" t="s">
        <v>217</v>
      </c>
      <c r="BB4" s="294" t="s">
        <v>218</v>
      </c>
      <c r="BC4" s="294" t="s">
        <v>215</v>
      </c>
      <c r="BD4" s="294" t="s">
        <v>216</v>
      </c>
      <c r="BE4" s="294" t="s">
        <v>217</v>
      </c>
      <c r="BF4" s="294" t="s">
        <v>218</v>
      </c>
      <c r="BG4" s="294" t="s">
        <v>215</v>
      </c>
      <c r="BH4" s="294" t="s">
        <v>216</v>
      </c>
      <c r="BI4" s="294" t="s">
        <v>217</v>
      </c>
      <c r="BJ4" s="294" t="s">
        <v>218</v>
      </c>
      <c r="BK4" s="294" t="s">
        <v>215</v>
      </c>
      <c r="BL4" s="294" t="s">
        <v>216</v>
      </c>
      <c r="BM4" s="294" t="s">
        <v>217</v>
      </c>
      <c r="BN4" s="294" t="s">
        <v>218</v>
      </c>
      <c r="BO4" s="294" t="s">
        <v>215</v>
      </c>
      <c r="BP4" s="294" t="s">
        <v>216</v>
      </c>
      <c r="BQ4" s="294" t="s">
        <v>217</v>
      </c>
      <c r="BR4" s="294" t="s">
        <v>218</v>
      </c>
      <c r="BS4" s="294" t="s">
        <v>215</v>
      </c>
      <c r="BT4" s="294" t="s">
        <v>216</v>
      </c>
      <c r="BU4" s="294" t="s">
        <v>217</v>
      </c>
      <c r="BV4" s="294" t="s">
        <v>218</v>
      </c>
      <c r="BW4" s="5"/>
      <c r="BX4" s="5"/>
      <c r="BY4" s="5"/>
      <c r="BZ4" s="5"/>
      <c r="CA4" s="5"/>
      <c r="CB4" s="5"/>
      <c r="CC4" s="5"/>
      <c r="CD4" s="5"/>
      <c r="CE4" s="5"/>
      <c r="CF4" s="5"/>
      <c r="CG4" s="5"/>
      <c r="CH4" s="5"/>
    </row>
    <row r="5" spans="2:86" ht="18" customHeight="1" x14ac:dyDescent="0.15">
      <c r="B5" s="485" t="s">
        <v>521</v>
      </c>
      <c r="C5" s="485"/>
      <c r="D5" s="485"/>
      <c r="E5" s="962" t="s">
        <v>390</v>
      </c>
      <c r="F5" s="963"/>
      <c r="G5" s="963"/>
      <c r="H5" s="963"/>
      <c r="I5" s="963"/>
      <c r="J5" s="964"/>
      <c r="K5" s="582" t="s">
        <v>386</v>
      </c>
      <c r="L5" s="582"/>
      <c r="M5" s="582"/>
      <c r="N5" s="954" t="s">
        <v>387</v>
      </c>
      <c r="O5" s="954"/>
      <c r="P5" s="954"/>
      <c r="Q5" s="954"/>
      <c r="R5" s="954"/>
      <c r="S5" s="954"/>
      <c r="T5" s="316"/>
      <c r="U5" s="317"/>
      <c r="V5" s="317"/>
      <c r="W5" s="317"/>
      <c r="X5" s="318"/>
      <c r="Y5" s="955" t="s">
        <v>504</v>
      </c>
      <c r="Z5" s="955"/>
      <c r="AA5" s="955"/>
      <c r="AB5" s="955"/>
      <c r="AC5" s="955"/>
      <c r="AD5" s="955"/>
      <c r="AE5" s="955"/>
      <c r="AF5" s="955"/>
      <c r="AG5" s="835"/>
      <c r="AH5" s="924"/>
      <c r="AI5" s="924"/>
      <c r="AJ5" s="836"/>
      <c r="AK5" s="928"/>
      <c r="AL5" s="929"/>
      <c r="AM5" s="929"/>
      <c r="AN5" s="929"/>
      <c r="AO5" s="930"/>
      <c r="AU5" s="923"/>
      <c r="AV5" s="50" t="str">
        <f>N7</f>
        <v>PS</v>
      </c>
      <c r="AW5" s="293">
        <f>R7</f>
        <v>8.1</v>
      </c>
      <c r="AX5" s="55" t="str">
        <f>AM35</f>
        <v>Ⅱ</v>
      </c>
      <c r="AY5" s="295" t="str">
        <f>IF(Y37&gt;0,Y37,"")</f>
        <v/>
      </c>
      <c r="AZ5" s="296" t="str">
        <f>IF(Y37&gt;0,"",IF(Z37&gt;0,Z37,""))</f>
        <v/>
      </c>
      <c r="BA5" s="296" t="str">
        <f>IF(Y37+Z37&gt;0,"",IF(AA37&gt;0,AA37,""))</f>
        <v/>
      </c>
      <c r="BB5" s="296" t="str">
        <f>IF(Y37+Z37+AA37&gt;0,"",IF(AB37&gt;0,AB37,""))</f>
        <v/>
      </c>
      <c r="BC5" s="55">
        <f t="shared" ref="BC5:BJ5" si="0">AC37</f>
        <v>0</v>
      </c>
      <c r="BD5" s="55">
        <f t="shared" si="0"/>
        <v>0</v>
      </c>
      <c r="BE5" s="55">
        <f t="shared" si="0"/>
        <v>0</v>
      </c>
      <c r="BF5" s="55">
        <f t="shared" si="0"/>
        <v>1</v>
      </c>
      <c r="BG5" s="55">
        <f t="shared" si="0"/>
        <v>0</v>
      </c>
      <c r="BH5" s="55">
        <f t="shared" si="0"/>
        <v>0</v>
      </c>
      <c r="BI5" s="55">
        <f t="shared" si="0"/>
        <v>0</v>
      </c>
      <c r="BJ5" s="55">
        <f t="shared" si="0"/>
        <v>0</v>
      </c>
      <c r="BK5" s="55" t="str">
        <f>IF(Y37&gt;0,R7,"")</f>
        <v/>
      </c>
      <c r="BL5" s="297" t="str">
        <f>IF(Y37&gt;0,"",IF(Z37&gt;0,R7,""))</f>
        <v/>
      </c>
      <c r="BM5" s="297" t="str">
        <f>IF(Y37+Z37&gt;0,"",IF(AA37&gt;0,R7,""))</f>
        <v/>
      </c>
      <c r="BN5" s="297" t="str">
        <f>IF(Y37+Z37+AA37&gt;0,"",IF(AB37&gt;0,R7,""))</f>
        <v/>
      </c>
      <c r="BO5" s="55">
        <f t="shared" ref="BO5:BV5" si="1">AC35</f>
        <v>0</v>
      </c>
      <c r="BP5" s="55">
        <f t="shared" si="1"/>
        <v>0</v>
      </c>
      <c r="BQ5" s="55">
        <f t="shared" si="1"/>
        <v>0</v>
      </c>
      <c r="BR5" s="55">
        <f t="shared" si="1"/>
        <v>0.03</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66" t="s">
        <v>219</v>
      </c>
      <c r="C6" s="968"/>
      <c r="D6" s="969"/>
      <c r="E6" s="970"/>
      <c r="F6" s="970"/>
      <c r="G6" s="970"/>
      <c r="H6" s="970"/>
      <c r="I6" s="970"/>
      <c r="J6" s="971"/>
      <c r="K6" s="976" t="s">
        <v>673</v>
      </c>
      <c r="L6" s="977"/>
      <c r="M6" s="977"/>
      <c r="N6" s="977"/>
      <c r="O6" s="977"/>
      <c r="P6" s="977"/>
      <c r="Q6" s="977"/>
      <c r="R6" s="977"/>
      <c r="S6" s="977"/>
      <c r="T6" s="977"/>
      <c r="U6" s="977"/>
      <c r="V6" s="977"/>
      <c r="W6" s="977"/>
      <c r="X6" s="977"/>
      <c r="Y6" s="977"/>
      <c r="Z6" s="977"/>
      <c r="AA6" s="977"/>
      <c r="AB6" s="977"/>
      <c r="AC6" s="977"/>
      <c r="AD6" s="977"/>
      <c r="AE6" s="977"/>
      <c r="AF6" s="977"/>
      <c r="AG6" s="977"/>
      <c r="AH6" s="977"/>
      <c r="AI6" s="977"/>
      <c r="AJ6" s="977"/>
      <c r="AK6" s="977"/>
      <c r="AL6" s="977"/>
      <c r="AM6" s="977"/>
      <c r="AN6" s="977"/>
      <c r="AO6" s="978"/>
      <c r="AP6" s="2"/>
    </row>
    <row r="7" spans="2:86" ht="12" customHeight="1" x14ac:dyDescent="0.15">
      <c r="B7" s="967"/>
      <c r="C7" s="972"/>
      <c r="D7" s="970"/>
      <c r="E7" s="970"/>
      <c r="F7" s="970"/>
      <c r="G7" s="970"/>
      <c r="H7" s="970"/>
      <c r="I7" s="970"/>
      <c r="J7" s="971"/>
      <c r="K7" s="979" t="s">
        <v>674</v>
      </c>
      <c r="L7" s="980"/>
      <c r="M7" s="953"/>
      <c r="N7" s="932" t="s">
        <v>473</v>
      </c>
      <c r="O7" s="933"/>
      <c r="P7" s="979" t="s">
        <v>675</v>
      </c>
      <c r="Q7" s="953"/>
      <c r="R7" s="981">
        <v>8.1</v>
      </c>
      <c r="S7" s="982"/>
      <c r="T7" s="983"/>
      <c r="U7" s="941" t="s">
        <v>676</v>
      </c>
      <c r="V7" s="960"/>
      <c r="W7" s="941" t="s">
        <v>677</v>
      </c>
      <c r="X7" s="960"/>
      <c r="Y7" s="953" t="s">
        <v>698</v>
      </c>
      <c r="Z7" s="939"/>
      <c r="AA7" s="939"/>
      <c r="AB7" s="939"/>
      <c r="AC7" s="941" t="s">
        <v>699</v>
      </c>
      <c r="AD7" s="942"/>
      <c r="AE7" s="942"/>
      <c r="AF7" s="942"/>
      <c r="AG7" s="942"/>
      <c r="AH7" s="942"/>
      <c r="AI7" s="942"/>
      <c r="AJ7" s="960"/>
      <c r="AK7" s="941" t="s">
        <v>700</v>
      </c>
      <c r="AL7" s="942"/>
      <c r="AM7" s="942"/>
      <c r="AN7" s="943"/>
      <c r="AO7" s="944"/>
      <c r="AP7" s="2"/>
      <c r="AW7" s="58"/>
    </row>
    <row r="8" spans="2:86" ht="12" customHeight="1" x14ac:dyDescent="0.15">
      <c r="B8" s="967"/>
      <c r="C8" s="972"/>
      <c r="D8" s="970"/>
      <c r="E8" s="970"/>
      <c r="F8" s="970"/>
      <c r="G8" s="970"/>
      <c r="H8" s="970"/>
      <c r="I8" s="970"/>
      <c r="J8" s="971"/>
      <c r="K8" s="939" t="s">
        <v>574</v>
      </c>
      <c r="L8" s="939" t="s">
        <v>576</v>
      </c>
      <c r="M8" s="939"/>
      <c r="N8" s="939" t="s">
        <v>275</v>
      </c>
      <c r="O8" s="939"/>
      <c r="P8" s="939" t="s">
        <v>276</v>
      </c>
      <c r="Q8" s="939"/>
      <c r="R8" s="939" t="s">
        <v>277</v>
      </c>
      <c r="S8" s="939"/>
      <c r="T8" s="939"/>
      <c r="U8" s="945"/>
      <c r="V8" s="965"/>
      <c r="W8" s="945"/>
      <c r="X8" s="965"/>
      <c r="Y8" s="953"/>
      <c r="Z8" s="939"/>
      <c r="AA8" s="939"/>
      <c r="AB8" s="939"/>
      <c r="AC8" s="949"/>
      <c r="AD8" s="950"/>
      <c r="AE8" s="950"/>
      <c r="AF8" s="950"/>
      <c r="AG8" s="950"/>
      <c r="AH8" s="950"/>
      <c r="AI8" s="950"/>
      <c r="AJ8" s="961"/>
      <c r="AK8" s="945"/>
      <c r="AL8" s="946"/>
      <c r="AM8" s="946"/>
      <c r="AN8" s="947"/>
      <c r="AO8" s="948"/>
      <c r="AP8" s="2"/>
    </row>
    <row r="9" spans="2:86" ht="12" customHeight="1" x14ac:dyDescent="0.15">
      <c r="B9" s="967"/>
      <c r="C9" s="972"/>
      <c r="D9" s="970"/>
      <c r="E9" s="970"/>
      <c r="F9" s="970"/>
      <c r="G9" s="970"/>
      <c r="H9" s="970"/>
      <c r="I9" s="970"/>
      <c r="J9" s="971"/>
      <c r="K9" s="939"/>
      <c r="L9" s="939"/>
      <c r="M9" s="939"/>
      <c r="N9" s="939"/>
      <c r="O9" s="939"/>
      <c r="P9" s="939"/>
      <c r="Q9" s="939"/>
      <c r="R9" s="939"/>
      <c r="S9" s="939"/>
      <c r="T9" s="939"/>
      <c r="U9" s="945"/>
      <c r="V9" s="965"/>
      <c r="W9" s="945"/>
      <c r="X9" s="965"/>
      <c r="Y9" s="953" t="s">
        <v>701</v>
      </c>
      <c r="Z9" s="939"/>
      <c r="AA9" s="939"/>
      <c r="AB9" s="939"/>
      <c r="AC9" s="939" t="s">
        <v>702</v>
      </c>
      <c r="AD9" s="939"/>
      <c r="AE9" s="939"/>
      <c r="AF9" s="939"/>
      <c r="AG9" s="939" t="s">
        <v>703</v>
      </c>
      <c r="AH9" s="939"/>
      <c r="AI9" s="939"/>
      <c r="AJ9" s="939"/>
      <c r="AK9" s="945"/>
      <c r="AL9" s="946"/>
      <c r="AM9" s="946"/>
      <c r="AN9" s="947"/>
      <c r="AO9" s="948"/>
      <c r="AP9" s="2"/>
    </row>
    <row r="10" spans="2:86" ht="12" customHeight="1" x14ac:dyDescent="0.15">
      <c r="B10" s="967"/>
      <c r="C10" s="972"/>
      <c r="D10" s="970"/>
      <c r="E10" s="970"/>
      <c r="F10" s="970"/>
      <c r="G10" s="970"/>
      <c r="H10" s="970"/>
      <c r="I10" s="970"/>
      <c r="J10" s="971"/>
      <c r="K10" s="939"/>
      <c r="L10" s="939"/>
      <c r="M10" s="939"/>
      <c r="N10" s="939"/>
      <c r="O10" s="939"/>
      <c r="P10" s="939"/>
      <c r="Q10" s="939"/>
      <c r="R10" s="939"/>
      <c r="S10" s="939"/>
      <c r="T10" s="939"/>
      <c r="U10" s="949"/>
      <c r="V10" s="961"/>
      <c r="W10" s="949"/>
      <c r="X10" s="961"/>
      <c r="Y10" s="53" t="s">
        <v>704</v>
      </c>
      <c r="Z10" s="49" t="s">
        <v>705</v>
      </c>
      <c r="AA10" s="49" t="s">
        <v>706</v>
      </c>
      <c r="AB10" s="49" t="s">
        <v>707</v>
      </c>
      <c r="AC10" s="49" t="s">
        <v>704</v>
      </c>
      <c r="AD10" s="49" t="s">
        <v>705</v>
      </c>
      <c r="AE10" s="49" t="s">
        <v>706</v>
      </c>
      <c r="AF10" s="49" t="s">
        <v>707</v>
      </c>
      <c r="AG10" s="49" t="s">
        <v>704</v>
      </c>
      <c r="AH10" s="49" t="s">
        <v>705</v>
      </c>
      <c r="AI10" s="49" t="s">
        <v>706</v>
      </c>
      <c r="AJ10" s="49" t="s">
        <v>707</v>
      </c>
      <c r="AK10" s="949"/>
      <c r="AL10" s="950"/>
      <c r="AM10" s="950"/>
      <c r="AN10" s="951"/>
      <c r="AO10" s="952"/>
      <c r="AP10" s="2"/>
    </row>
    <row r="11" spans="2:86" ht="12" customHeight="1" x14ac:dyDescent="0.15">
      <c r="B11" s="967"/>
      <c r="C11" s="972"/>
      <c r="D11" s="970"/>
      <c r="E11" s="970"/>
      <c r="F11" s="970"/>
      <c r="G11" s="970"/>
      <c r="H11" s="970"/>
      <c r="I11" s="970"/>
      <c r="J11" s="971"/>
      <c r="K11" s="100">
        <v>1</v>
      </c>
      <c r="L11" s="921" t="s">
        <v>429</v>
      </c>
      <c r="M11" s="922"/>
      <c r="N11" s="921" t="s">
        <v>522</v>
      </c>
      <c r="O11" s="922"/>
      <c r="P11" s="921" t="s">
        <v>514</v>
      </c>
      <c r="Q11" s="922"/>
      <c r="R11" s="843" t="s">
        <v>328</v>
      </c>
      <c r="S11" s="843"/>
      <c r="T11" s="843"/>
      <c r="U11" s="921" t="s">
        <v>524</v>
      </c>
      <c r="V11" s="922"/>
      <c r="W11" s="921"/>
      <c r="X11" s="922"/>
      <c r="Y11" s="54"/>
      <c r="Z11" s="54"/>
      <c r="AA11" s="54"/>
      <c r="AB11" s="54"/>
      <c r="AC11" s="60"/>
      <c r="AD11" s="60"/>
      <c r="AE11" s="60"/>
      <c r="AF11" s="60"/>
      <c r="AG11" s="60"/>
      <c r="AH11" s="60"/>
      <c r="AI11" s="60"/>
      <c r="AJ11" s="60"/>
      <c r="AK11" s="932"/>
      <c r="AL11" s="933"/>
      <c r="AM11" s="933"/>
      <c r="AN11" s="933"/>
      <c r="AO11" s="934"/>
      <c r="AP11" s="2"/>
      <c r="AQ11" s="59">
        <f t="shared" ref="AQ11:AQ27" si="2">IF(P11="材質劣化",2,IF(P11="漏水",3,1))</f>
        <v>2</v>
      </c>
      <c r="AS11" s="43" t="str">
        <f>IF(Y11&lt;&gt;"",1,"")</f>
        <v/>
      </c>
    </row>
    <row r="12" spans="2:86" ht="12" customHeight="1" x14ac:dyDescent="0.15">
      <c r="B12" s="967"/>
      <c r="C12" s="972"/>
      <c r="D12" s="970"/>
      <c r="E12" s="970"/>
      <c r="F12" s="970"/>
      <c r="G12" s="970"/>
      <c r="H12" s="970"/>
      <c r="I12" s="970"/>
      <c r="J12" s="971"/>
      <c r="K12" s="100">
        <v>2</v>
      </c>
      <c r="L12" s="921" t="s">
        <v>528</v>
      </c>
      <c r="M12" s="922"/>
      <c r="N12" s="921" t="s">
        <v>529</v>
      </c>
      <c r="O12" s="922"/>
      <c r="P12" s="921" t="s">
        <v>514</v>
      </c>
      <c r="Q12" s="922"/>
      <c r="R12" s="843" t="s">
        <v>294</v>
      </c>
      <c r="S12" s="843"/>
      <c r="T12" s="843"/>
      <c r="U12" s="921" t="s">
        <v>524</v>
      </c>
      <c r="V12" s="922"/>
      <c r="W12" s="921"/>
      <c r="X12" s="922"/>
      <c r="Y12" s="54"/>
      <c r="Z12" s="54"/>
      <c r="AA12" s="54"/>
      <c r="AB12" s="54"/>
      <c r="AC12" s="292"/>
      <c r="AD12" s="292"/>
      <c r="AE12" s="292"/>
      <c r="AF12" s="292">
        <v>0.03</v>
      </c>
      <c r="AG12" s="292"/>
      <c r="AH12" s="292"/>
      <c r="AI12" s="292"/>
      <c r="AJ12" s="292"/>
      <c r="AK12" s="932"/>
      <c r="AL12" s="933"/>
      <c r="AM12" s="933"/>
      <c r="AN12" s="933"/>
      <c r="AO12" s="934"/>
      <c r="AP12" s="2"/>
      <c r="AQ12" s="59">
        <f t="shared" si="2"/>
        <v>2</v>
      </c>
    </row>
    <row r="13" spans="2:86" ht="12" customHeight="1" x14ac:dyDescent="0.15">
      <c r="B13" s="967"/>
      <c r="C13" s="972"/>
      <c r="D13" s="970"/>
      <c r="E13" s="970"/>
      <c r="F13" s="970"/>
      <c r="G13" s="970"/>
      <c r="H13" s="970"/>
      <c r="I13" s="970"/>
      <c r="J13" s="971"/>
      <c r="K13" s="100">
        <v>3</v>
      </c>
      <c r="L13" s="921" t="s">
        <v>528</v>
      </c>
      <c r="M13" s="922"/>
      <c r="N13" s="921" t="s">
        <v>534</v>
      </c>
      <c r="O13" s="922"/>
      <c r="P13" s="921" t="s">
        <v>514</v>
      </c>
      <c r="Q13" s="922"/>
      <c r="R13" s="936" t="s">
        <v>328</v>
      </c>
      <c r="S13" s="937"/>
      <c r="T13" s="938"/>
      <c r="U13" s="921" t="s">
        <v>524</v>
      </c>
      <c r="V13" s="922"/>
      <c r="W13" s="921"/>
      <c r="X13" s="922"/>
      <c r="Y13" s="54"/>
      <c r="Z13" s="54"/>
      <c r="AA13" s="54"/>
      <c r="AB13" s="54"/>
      <c r="AC13" s="292"/>
      <c r="AD13" s="292"/>
      <c r="AE13" s="292"/>
      <c r="AF13" s="292"/>
      <c r="AG13" s="292"/>
      <c r="AH13" s="292"/>
      <c r="AI13" s="292"/>
      <c r="AJ13" s="292"/>
      <c r="AK13" s="932"/>
      <c r="AL13" s="933"/>
      <c r="AM13" s="933"/>
      <c r="AN13" s="933"/>
      <c r="AO13" s="934"/>
      <c r="AP13" s="2"/>
      <c r="AQ13" s="59">
        <f t="shared" si="2"/>
        <v>2</v>
      </c>
    </row>
    <row r="14" spans="2:86" ht="12" customHeight="1" x14ac:dyDescent="0.15">
      <c r="B14" s="967"/>
      <c r="C14" s="972"/>
      <c r="D14" s="970"/>
      <c r="E14" s="970"/>
      <c r="F14" s="970"/>
      <c r="G14" s="970"/>
      <c r="H14" s="970"/>
      <c r="I14" s="970"/>
      <c r="J14" s="971"/>
      <c r="K14" s="100">
        <v>4</v>
      </c>
      <c r="L14" s="921" t="s">
        <v>528</v>
      </c>
      <c r="M14" s="922"/>
      <c r="N14" s="921" t="s">
        <v>536</v>
      </c>
      <c r="O14" s="922"/>
      <c r="P14" s="921" t="s">
        <v>514</v>
      </c>
      <c r="Q14" s="922"/>
      <c r="R14" s="843" t="s">
        <v>328</v>
      </c>
      <c r="S14" s="843"/>
      <c r="T14" s="843"/>
      <c r="U14" s="921" t="s">
        <v>524</v>
      </c>
      <c r="V14" s="922"/>
      <c r="W14" s="921"/>
      <c r="X14" s="922"/>
      <c r="Y14" s="54"/>
      <c r="Z14" s="54"/>
      <c r="AA14" s="54"/>
      <c r="AB14" s="54"/>
      <c r="AC14" s="60"/>
      <c r="AD14" s="60"/>
      <c r="AE14" s="60"/>
      <c r="AF14" s="60"/>
      <c r="AG14" s="60"/>
      <c r="AH14" s="60"/>
      <c r="AI14" s="60"/>
      <c r="AJ14" s="60"/>
      <c r="AK14" s="932"/>
      <c r="AL14" s="933"/>
      <c r="AM14" s="933"/>
      <c r="AN14" s="933"/>
      <c r="AO14" s="934"/>
      <c r="AP14" s="2"/>
      <c r="AQ14" s="59">
        <f t="shared" si="2"/>
        <v>2</v>
      </c>
    </row>
    <row r="15" spans="2:86" ht="12" customHeight="1" x14ac:dyDescent="0.15">
      <c r="B15" s="967"/>
      <c r="C15" s="972"/>
      <c r="D15" s="970"/>
      <c r="E15" s="970"/>
      <c r="F15" s="970"/>
      <c r="G15" s="970"/>
      <c r="H15" s="970"/>
      <c r="I15" s="970"/>
      <c r="J15" s="971"/>
      <c r="K15" s="100">
        <v>5</v>
      </c>
      <c r="L15" s="921"/>
      <c r="M15" s="922"/>
      <c r="N15" s="921"/>
      <c r="O15" s="922"/>
      <c r="P15" s="921"/>
      <c r="Q15" s="922"/>
      <c r="R15" s="936"/>
      <c r="S15" s="937"/>
      <c r="T15" s="938"/>
      <c r="U15" s="921"/>
      <c r="V15" s="922"/>
      <c r="W15" s="921"/>
      <c r="X15" s="922"/>
      <c r="Y15" s="54"/>
      <c r="Z15" s="54"/>
      <c r="AA15" s="54"/>
      <c r="AB15" s="54"/>
      <c r="AC15" s="60"/>
      <c r="AD15" s="60"/>
      <c r="AE15" s="60"/>
      <c r="AF15" s="60"/>
      <c r="AG15" s="60"/>
      <c r="AH15" s="60"/>
      <c r="AI15" s="60"/>
      <c r="AJ15" s="60"/>
      <c r="AK15" s="932"/>
      <c r="AL15" s="933"/>
      <c r="AM15" s="933"/>
      <c r="AN15" s="933"/>
      <c r="AO15" s="934"/>
      <c r="AP15" s="2"/>
      <c r="AQ15" s="59">
        <f t="shared" si="2"/>
        <v>1</v>
      </c>
    </row>
    <row r="16" spans="2:86" ht="12" customHeight="1" x14ac:dyDescent="0.15">
      <c r="B16" s="967"/>
      <c r="C16" s="972"/>
      <c r="D16" s="970"/>
      <c r="E16" s="970"/>
      <c r="F16" s="970"/>
      <c r="G16" s="970"/>
      <c r="H16" s="970"/>
      <c r="I16" s="970"/>
      <c r="J16" s="971"/>
      <c r="K16" s="100">
        <v>6</v>
      </c>
      <c r="L16" s="921"/>
      <c r="M16" s="922"/>
      <c r="N16" s="921"/>
      <c r="O16" s="922"/>
      <c r="P16" s="921"/>
      <c r="Q16" s="922"/>
      <c r="R16" s="936"/>
      <c r="S16" s="937"/>
      <c r="T16" s="938"/>
      <c r="U16" s="921"/>
      <c r="V16" s="922"/>
      <c r="W16" s="921"/>
      <c r="X16" s="922"/>
      <c r="Y16" s="54"/>
      <c r="Z16" s="54"/>
      <c r="AA16" s="54"/>
      <c r="AB16" s="54"/>
      <c r="AC16" s="60"/>
      <c r="AD16" s="60"/>
      <c r="AE16" s="60"/>
      <c r="AF16" s="60"/>
      <c r="AG16" s="60"/>
      <c r="AH16" s="60"/>
      <c r="AI16" s="60"/>
      <c r="AJ16" s="60"/>
      <c r="AK16" s="932"/>
      <c r="AL16" s="933"/>
      <c r="AM16" s="933"/>
      <c r="AN16" s="933"/>
      <c r="AO16" s="934"/>
      <c r="AP16" s="2"/>
      <c r="AQ16" s="59">
        <f t="shared" si="2"/>
        <v>1</v>
      </c>
    </row>
    <row r="17" spans="2:46" ht="12" customHeight="1" x14ac:dyDescent="0.15">
      <c r="B17" s="967"/>
      <c r="C17" s="972"/>
      <c r="D17" s="970"/>
      <c r="E17" s="970"/>
      <c r="F17" s="970"/>
      <c r="G17" s="970"/>
      <c r="H17" s="970"/>
      <c r="I17" s="970"/>
      <c r="J17" s="971"/>
      <c r="K17" s="100">
        <v>7</v>
      </c>
      <c r="L17" s="921"/>
      <c r="M17" s="922"/>
      <c r="N17" s="921"/>
      <c r="O17" s="922"/>
      <c r="P17" s="921"/>
      <c r="Q17" s="922"/>
      <c r="R17" s="936"/>
      <c r="S17" s="937"/>
      <c r="T17" s="938"/>
      <c r="U17" s="921"/>
      <c r="V17" s="922"/>
      <c r="W17" s="921"/>
      <c r="X17" s="922"/>
      <c r="Y17" s="54"/>
      <c r="Z17" s="54"/>
      <c r="AA17" s="54"/>
      <c r="AB17" s="54"/>
      <c r="AC17" s="60"/>
      <c r="AD17" s="60"/>
      <c r="AE17" s="60"/>
      <c r="AF17" s="60"/>
      <c r="AG17" s="60"/>
      <c r="AH17" s="60"/>
      <c r="AI17" s="60"/>
      <c r="AJ17" s="60"/>
      <c r="AK17" s="932"/>
      <c r="AL17" s="933"/>
      <c r="AM17" s="933"/>
      <c r="AN17" s="933"/>
      <c r="AO17" s="934"/>
      <c r="AP17" s="2"/>
      <c r="AQ17" s="59">
        <f t="shared" si="2"/>
        <v>1</v>
      </c>
    </row>
    <row r="18" spans="2:46" ht="12" customHeight="1" x14ac:dyDescent="0.15">
      <c r="B18" s="967"/>
      <c r="C18" s="972"/>
      <c r="D18" s="970"/>
      <c r="E18" s="970"/>
      <c r="F18" s="970"/>
      <c r="G18" s="970"/>
      <c r="H18" s="970"/>
      <c r="I18" s="970"/>
      <c r="J18" s="971"/>
      <c r="K18" s="100">
        <v>8</v>
      </c>
      <c r="L18" s="921"/>
      <c r="M18" s="922"/>
      <c r="N18" s="921"/>
      <c r="O18" s="922"/>
      <c r="P18" s="921"/>
      <c r="Q18" s="922"/>
      <c r="R18" s="936"/>
      <c r="S18" s="937"/>
      <c r="T18" s="938"/>
      <c r="U18" s="921"/>
      <c r="V18" s="922"/>
      <c r="W18" s="921"/>
      <c r="X18" s="922"/>
      <c r="Y18" s="54"/>
      <c r="Z18" s="54"/>
      <c r="AA18" s="54"/>
      <c r="AB18" s="54"/>
      <c r="AC18" s="60"/>
      <c r="AD18" s="60"/>
      <c r="AE18" s="60"/>
      <c r="AF18" s="60"/>
      <c r="AG18" s="60"/>
      <c r="AH18" s="60"/>
      <c r="AI18" s="60"/>
      <c r="AJ18" s="60"/>
      <c r="AK18" s="932"/>
      <c r="AL18" s="933"/>
      <c r="AM18" s="933"/>
      <c r="AN18" s="933"/>
      <c r="AO18" s="934"/>
      <c r="AP18" s="2"/>
      <c r="AQ18" s="59">
        <f t="shared" si="2"/>
        <v>1</v>
      </c>
    </row>
    <row r="19" spans="2:46" ht="12" customHeight="1" x14ac:dyDescent="0.15">
      <c r="B19" s="967"/>
      <c r="C19" s="972"/>
      <c r="D19" s="970"/>
      <c r="E19" s="970"/>
      <c r="F19" s="970"/>
      <c r="G19" s="970"/>
      <c r="H19" s="970"/>
      <c r="I19" s="970"/>
      <c r="J19" s="971"/>
      <c r="K19" s="100">
        <v>9</v>
      </c>
      <c r="L19" s="921"/>
      <c r="M19" s="922"/>
      <c r="N19" s="921"/>
      <c r="O19" s="922"/>
      <c r="P19" s="921"/>
      <c r="Q19" s="922"/>
      <c r="R19" s="936"/>
      <c r="S19" s="937"/>
      <c r="T19" s="938"/>
      <c r="U19" s="921"/>
      <c r="V19" s="922"/>
      <c r="W19" s="921"/>
      <c r="X19" s="922"/>
      <c r="Y19" s="54"/>
      <c r="Z19" s="54"/>
      <c r="AA19" s="54"/>
      <c r="AB19" s="54"/>
      <c r="AC19" s="60"/>
      <c r="AD19" s="60"/>
      <c r="AE19" s="60"/>
      <c r="AF19" s="60"/>
      <c r="AG19" s="60"/>
      <c r="AH19" s="60"/>
      <c r="AI19" s="60"/>
      <c r="AJ19" s="60"/>
      <c r="AK19" s="932"/>
      <c r="AL19" s="933"/>
      <c r="AM19" s="933"/>
      <c r="AN19" s="933"/>
      <c r="AO19" s="934"/>
      <c r="AP19" s="2"/>
      <c r="AQ19" s="59">
        <f t="shared" si="2"/>
        <v>1</v>
      </c>
    </row>
    <row r="20" spans="2:46" ht="12" customHeight="1" x14ac:dyDescent="0.15">
      <c r="B20" s="967"/>
      <c r="C20" s="972"/>
      <c r="D20" s="970"/>
      <c r="E20" s="970"/>
      <c r="F20" s="970"/>
      <c r="G20" s="970"/>
      <c r="H20" s="970"/>
      <c r="I20" s="970"/>
      <c r="J20" s="971"/>
      <c r="K20" s="100">
        <v>10</v>
      </c>
      <c r="L20" s="921"/>
      <c r="M20" s="922"/>
      <c r="N20" s="921"/>
      <c r="O20" s="922"/>
      <c r="P20" s="921"/>
      <c r="Q20" s="922"/>
      <c r="R20" s="936"/>
      <c r="S20" s="937"/>
      <c r="T20" s="938"/>
      <c r="U20" s="921"/>
      <c r="V20" s="922"/>
      <c r="W20" s="921"/>
      <c r="X20" s="922"/>
      <c r="Y20" s="54"/>
      <c r="Z20" s="54"/>
      <c r="AA20" s="54"/>
      <c r="AB20" s="54"/>
      <c r="AC20" s="60"/>
      <c r="AD20" s="60"/>
      <c r="AE20" s="60"/>
      <c r="AF20" s="60"/>
      <c r="AG20" s="60"/>
      <c r="AH20" s="60"/>
      <c r="AI20" s="60"/>
      <c r="AJ20" s="60"/>
      <c r="AK20" s="932"/>
      <c r="AL20" s="933"/>
      <c r="AM20" s="933"/>
      <c r="AN20" s="933"/>
      <c r="AO20" s="934"/>
      <c r="AP20" s="2"/>
      <c r="AQ20" s="59">
        <f t="shared" si="2"/>
        <v>1</v>
      </c>
    </row>
    <row r="21" spans="2:46" ht="12" customHeight="1" x14ac:dyDescent="0.15">
      <c r="B21" s="967"/>
      <c r="C21" s="972"/>
      <c r="D21" s="970"/>
      <c r="E21" s="970"/>
      <c r="F21" s="970"/>
      <c r="G21" s="970"/>
      <c r="H21" s="970"/>
      <c r="I21" s="970"/>
      <c r="J21" s="971"/>
      <c r="K21" s="100">
        <v>11</v>
      </c>
      <c r="L21" s="921"/>
      <c r="M21" s="922"/>
      <c r="N21" s="921"/>
      <c r="O21" s="922"/>
      <c r="P21" s="921"/>
      <c r="Q21" s="922"/>
      <c r="R21" s="936"/>
      <c r="S21" s="937"/>
      <c r="T21" s="938"/>
      <c r="U21" s="921"/>
      <c r="V21" s="922"/>
      <c r="W21" s="921"/>
      <c r="X21" s="922"/>
      <c r="Y21" s="54"/>
      <c r="Z21" s="54"/>
      <c r="AA21" s="54"/>
      <c r="AB21" s="54"/>
      <c r="AC21" s="60"/>
      <c r="AD21" s="60"/>
      <c r="AE21" s="60"/>
      <c r="AF21" s="60"/>
      <c r="AG21" s="60"/>
      <c r="AH21" s="60"/>
      <c r="AI21" s="60"/>
      <c r="AJ21" s="60"/>
      <c r="AK21" s="932"/>
      <c r="AL21" s="933"/>
      <c r="AM21" s="933"/>
      <c r="AN21" s="933"/>
      <c r="AO21" s="934"/>
      <c r="AP21" s="2"/>
      <c r="AQ21" s="59">
        <f t="shared" si="2"/>
        <v>1</v>
      </c>
    </row>
    <row r="22" spans="2:46" ht="12" customHeight="1" x14ac:dyDescent="0.15">
      <c r="B22" s="967"/>
      <c r="C22" s="972"/>
      <c r="D22" s="970"/>
      <c r="E22" s="970"/>
      <c r="F22" s="970"/>
      <c r="G22" s="970"/>
      <c r="H22" s="970"/>
      <c r="I22" s="970"/>
      <c r="J22" s="971"/>
      <c r="K22" s="100">
        <v>12</v>
      </c>
      <c r="L22" s="921"/>
      <c r="M22" s="922"/>
      <c r="N22" s="921"/>
      <c r="O22" s="922"/>
      <c r="P22" s="921"/>
      <c r="Q22" s="922"/>
      <c r="R22" s="936"/>
      <c r="S22" s="937"/>
      <c r="T22" s="938"/>
      <c r="U22" s="921"/>
      <c r="V22" s="922"/>
      <c r="W22" s="921"/>
      <c r="X22" s="922"/>
      <c r="Y22" s="54"/>
      <c r="Z22" s="54"/>
      <c r="AA22" s="54"/>
      <c r="AB22" s="54"/>
      <c r="AC22" s="60"/>
      <c r="AD22" s="60"/>
      <c r="AE22" s="60"/>
      <c r="AF22" s="60"/>
      <c r="AG22" s="60"/>
      <c r="AH22" s="60"/>
      <c r="AI22" s="60"/>
      <c r="AJ22" s="60"/>
      <c r="AK22" s="932"/>
      <c r="AL22" s="933"/>
      <c r="AM22" s="933"/>
      <c r="AN22" s="933"/>
      <c r="AO22" s="934"/>
      <c r="AP22" s="2"/>
      <c r="AQ22" s="59">
        <f t="shared" si="2"/>
        <v>1</v>
      </c>
    </row>
    <row r="23" spans="2:46" ht="12" customHeight="1" x14ac:dyDescent="0.15">
      <c r="B23" s="967"/>
      <c r="C23" s="972"/>
      <c r="D23" s="970"/>
      <c r="E23" s="970"/>
      <c r="F23" s="970"/>
      <c r="G23" s="970"/>
      <c r="H23" s="970"/>
      <c r="I23" s="970"/>
      <c r="J23" s="971"/>
      <c r="K23" s="100">
        <v>13</v>
      </c>
      <c r="L23" s="921"/>
      <c r="M23" s="922"/>
      <c r="N23" s="921"/>
      <c r="O23" s="922"/>
      <c r="P23" s="921"/>
      <c r="Q23" s="922"/>
      <c r="R23" s="936"/>
      <c r="S23" s="937"/>
      <c r="T23" s="938"/>
      <c r="U23" s="921"/>
      <c r="V23" s="922"/>
      <c r="W23" s="921"/>
      <c r="X23" s="922"/>
      <c r="Y23" s="54"/>
      <c r="Z23" s="54"/>
      <c r="AA23" s="54"/>
      <c r="AB23" s="54"/>
      <c r="AC23" s="60"/>
      <c r="AD23" s="60"/>
      <c r="AE23" s="60"/>
      <c r="AF23" s="60"/>
      <c r="AG23" s="60"/>
      <c r="AH23" s="60"/>
      <c r="AI23" s="60"/>
      <c r="AJ23" s="60"/>
      <c r="AK23" s="932"/>
      <c r="AL23" s="933"/>
      <c r="AM23" s="933"/>
      <c r="AN23" s="933"/>
      <c r="AO23" s="934"/>
      <c r="AP23" s="2"/>
      <c r="AQ23" s="59">
        <f t="shared" si="2"/>
        <v>1</v>
      </c>
    </row>
    <row r="24" spans="2:46" ht="12" customHeight="1" x14ac:dyDescent="0.15">
      <c r="B24" s="967"/>
      <c r="C24" s="972"/>
      <c r="D24" s="970"/>
      <c r="E24" s="970"/>
      <c r="F24" s="970"/>
      <c r="G24" s="970"/>
      <c r="H24" s="970"/>
      <c r="I24" s="970"/>
      <c r="J24" s="971"/>
      <c r="K24" s="100">
        <v>14</v>
      </c>
      <c r="L24" s="921"/>
      <c r="M24" s="922"/>
      <c r="N24" s="921"/>
      <c r="O24" s="922"/>
      <c r="P24" s="921"/>
      <c r="Q24" s="922"/>
      <c r="R24" s="936"/>
      <c r="S24" s="937"/>
      <c r="T24" s="938"/>
      <c r="U24" s="921"/>
      <c r="V24" s="922"/>
      <c r="W24" s="921"/>
      <c r="X24" s="922"/>
      <c r="Y24" s="54"/>
      <c r="Z24" s="54"/>
      <c r="AA24" s="54"/>
      <c r="AB24" s="54"/>
      <c r="AC24" s="60"/>
      <c r="AD24" s="60"/>
      <c r="AE24" s="60"/>
      <c r="AF24" s="60"/>
      <c r="AG24" s="60"/>
      <c r="AH24" s="60"/>
      <c r="AI24" s="60"/>
      <c r="AJ24" s="60"/>
      <c r="AK24" s="932"/>
      <c r="AL24" s="933"/>
      <c r="AM24" s="933"/>
      <c r="AN24" s="933"/>
      <c r="AO24" s="934"/>
      <c r="AP24" s="2"/>
      <c r="AQ24" s="59">
        <f t="shared" si="2"/>
        <v>1</v>
      </c>
    </row>
    <row r="25" spans="2:46" ht="12" customHeight="1" x14ac:dyDescent="0.15">
      <c r="B25" s="967"/>
      <c r="C25" s="972"/>
      <c r="D25" s="970"/>
      <c r="E25" s="970"/>
      <c r="F25" s="970"/>
      <c r="G25" s="970"/>
      <c r="H25" s="970"/>
      <c r="I25" s="970"/>
      <c r="J25" s="971"/>
      <c r="K25" s="100">
        <v>15</v>
      </c>
      <c r="L25" s="921"/>
      <c r="M25" s="922"/>
      <c r="N25" s="921"/>
      <c r="O25" s="922"/>
      <c r="P25" s="921"/>
      <c r="Q25" s="922"/>
      <c r="R25" s="936"/>
      <c r="S25" s="937"/>
      <c r="T25" s="938"/>
      <c r="U25" s="921"/>
      <c r="V25" s="922"/>
      <c r="W25" s="921"/>
      <c r="X25" s="922"/>
      <c r="Y25" s="54"/>
      <c r="Z25" s="54"/>
      <c r="AA25" s="54"/>
      <c r="AB25" s="54"/>
      <c r="AC25" s="60"/>
      <c r="AD25" s="60"/>
      <c r="AE25" s="60"/>
      <c r="AF25" s="60"/>
      <c r="AG25" s="60"/>
      <c r="AH25" s="60"/>
      <c r="AI25" s="60"/>
      <c r="AJ25" s="60"/>
      <c r="AK25" s="932"/>
      <c r="AL25" s="933"/>
      <c r="AM25" s="933"/>
      <c r="AN25" s="933"/>
      <c r="AO25" s="934"/>
      <c r="AP25" s="2"/>
      <c r="AQ25" s="59">
        <f t="shared" si="2"/>
        <v>1</v>
      </c>
    </row>
    <row r="26" spans="2:46" ht="12" customHeight="1" x14ac:dyDescent="0.15">
      <c r="B26" s="967"/>
      <c r="C26" s="972"/>
      <c r="D26" s="970"/>
      <c r="E26" s="970"/>
      <c r="F26" s="970"/>
      <c r="G26" s="970"/>
      <c r="H26" s="970"/>
      <c r="I26" s="970"/>
      <c r="J26" s="971"/>
      <c r="K26" s="100">
        <v>16</v>
      </c>
      <c r="L26" s="921"/>
      <c r="M26" s="922"/>
      <c r="N26" s="921"/>
      <c r="O26" s="922"/>
      <c r="P26" s="921"/>
      <c r="Q26" s="922"/>
      <c r="R26" s="936"/>
      <c r="S26" s="937"/>
      <c r="T26" s="938"/>
      <c r="U26" s="921"/>
      <c r="V26" s="922"/>
      <c r="W26" s="921"/>
      <c r="X26" s="922"/>
      <c r="Y26" s="54"/>
      <c r="Z26" s="54"/>
      <c r="AA26" s="54"/>
      <c r="AB26" s="54"/>
      <c r="AC26" s="60"/>
      <c r="AD26" s="60"/>
      <c r="AE26" s="60"/>
      <c r="AF26" s="60"/>
      <c r="AG26" s="60"/>
      <c r="AH26" s="60"/>
      <c r="AI26" s="60"/>
      <c r="AJ26" s="60"/>
      <c r="AK26" s="932"/>
      <c r="AL26" s="933"/>
      <c r="AM26" s="933"/>
      <c r="AN26" s="933"/>
      <c r="AO26" s="934"/>
      <c r="AP26" s="2"/>
      <c r="AQ26" s="59">
        <f t="shared" si="2"/>
        <v>1</v>
      </c>
    </row>
    <row r="27" spans="2:46" ht="12" customHeight="1" x14ac:dyDescent="0.15">
      <c r="B27" s="967"/>
      <c r="C27" s="972"/>
      <c r="D27" s="970"/>
      <c r="E27" s="970"/>
      <c r="F27" s="970"/>
      <c r="G27" s="970"/>
      <c r="H27" s="970"/>
      <c r="I27" s="970"/>
      <c r="J27" s="971"/>
      <c r="K27" s="100">
        <v>17</v>
      </c>
      <c r="L27" s="921"/>
      <c r="M27" s="922"/>
      <c r="N27" s="921"/>
      <c r="O27" s="922"/>
      <c r="P27" s="921"/>
      <c r="Q27" s="922"/>
      <c r="R27" s="936"/>
      <c r="S27" s="937"/>
      <c r="T27" s="938"/>
      <c r="U27" s="921"/>
      <c r="V27" s="922"/>
      <c r="W27" s="921"/>
      <c r="X27" s="922"/>
      <c r="Y27" s="54"/>
      <c r="Z27" s="54"/>
      <c r="AA27" s="54"/>
      <c r="AB27" s="54"/>
      <c r="AC27" s="60"/>
      <c r="AD27" s="60"/>
      <c r="AE27" s="60"/>
      <c r="AF27" s="60"/>
      <c r="AG27" s="60"/>
      <c r="AH27" s="60"/>
      <c r="AI27" s="60"/>
      <c r="AJ27" s="60"/>
      <c r="AK27" s="932"/>
      <c r="AL27" s="933"/>
      <c r="AM27" s="933"/>
      <c r="AN27" s="933"/>
      <c r="AO27" s="934"/>
      <c r="AP27" s="2"/>
      <c r="AQ27" s="59">
        <f t="shared" si="2"/>
        <v>1</v>
      </c>
    </row>
    <row r="28" spans="2:46" ht="12" customHeight="1" x14ac:dyDescent="0.15">
      <c r="B28" s="967"/>
      <c r="C28" s="972"/>
      <c r="D28" s="970"/>
      <c r="E28" s="970"/>
      <c r="F28" s="970"/>
      <c r="G28" s="970"/>
      <c r="H28" s="970"/>
      <c r="I28" s="970"/>
      <c r="J28" s="971"/>
      <c r="K28" s="100">
        <v>18</v>
      </c>
      <c r="L28" s="921"/>
      <c r="M28" s="922"/>
      <c r="N28" s="921"/>
      <c r="O28" s="922"/>
      <c r="P28" s="921"/>
      <c r="Q28" s="922"/>
      <c r="R28" s="936"/>
      <c r="S28" s="937"/>
      <c r="T28" s="938"/>
      <c r="U28" s="921"/>
      <c r="V28" s="922"/>
      <c r="W28" s="921"/>
      <c r="X28" s="922"/>
      <c r="Y28" s="54"/>
      <c r="Z28" s="54"/>
      <c r="AA28" s="54"/>
      <c r="AB28" s="54"/>
      <c r="AC28" s="60"/>
      <c r="AD28" s="60"/>
      <c r="AE28" s="60"/>
      <c r="AF28" s="60"/>
      <c r="AG28" s="60"/>
      <c r="AH28" s="60"/>
      <c r="AI28" s="60"/>
      <c r="AJ28" s="60"/>
      <c r="AK28" s="932"/>
      <c r="AL28" s="933"/>
      <c r="AM28" s="933"/>
      <c r="AN28" s="933"/>
      <c r="AO28" s="934"/>
      <c r="AP28" s="2"/>
      <c r="AQ28" s="59">
        <f>IF(P30="材質劣化",2,IF(P30="漏水",3,1))</f>
        <v>1</v>
      </c>
    </row>
    <row r="29" spans="2:46" ht="12" customHeight="1" x14ac:dyDescent="0.15">
      <c r="B29" s="967"/>
      <c r="C29" s="972"/>
      <c r="D29" s="970"/>
      <c r="E29" s="970"/>
      <c r="F29" s="970"/>
      <c r="G29" s="970"/>
      <c r="H29" s="970"/>
      <c r="I29" s="970"/>
      <c r="J29" s="971"/>
      <c r="K29" s="100">
        <v>19</v>
      </c>
      <c r="L29" s="921"/>
      <c r="M29" s="922"/>
      <c r="N29" s="921"/>
      <c r="O29" s="922"/>
      <c r="P29" s="921"/>
      <c r="Q29" s="922"/>
      <c r="R29" s="936"/>
      <c r="S29" s="937"/>
      <c r="T29" s="938"/>
      <c r="U29" s="921"/>
      <c r="V29" s="922"/>
      <c r="W29" s="921"/>
      <c r="X29" s="922"/>
      <c r="Y29" s="54"/>
      <c r="Z29" s="54"/>
      <c r="AA29" s="54"/>
      <c r="AB29" s="54"/>
      <c r="AC29" s="60"/>
      <c r="AD29" s="60"/>
      <c r="AE29" s="60"/>
      <c r="AF29" s="60"/>
      <c r="AG29" s="60"/>
      <c r="AH29" s="60"/>
      <c r="AI29" s="60"/>
      <c r="AJ29" s="60"/>
      <c r="AK29" s="932"/>
      <c r="AL29" s="933"/>
      <c r="AM29" s="933"/>
      <c r="AN29" s="933"/>
      <c r="AO29" s="934"/>
      <c r="AP29" s="2"/>
      <c r="AQ29" s="59">
        <f>IF(P34="材質劣化",2,IF(P34="漏水",3,1))</f>
        <v>1</v>
      </c>
    </row>
    <row r="30" spans="2:46" ht="12" customHeight="1" x14ac:dyDescent="0.15">
      <c r="B30" s="967"/>
      <c r="C30" s="972"/>
      <c r="D30" s="970"/>
      <c r="E30" s="970"/>
      <c r="F30" s="970"/>
      <c r="G30" s="970"/>
      <c r="H30" s="970"/>
      <c r="I30" s="970"/>
      <c r="J30" s="971"/>
      <c r="K30" s="100">
        <v>20</v>
      </c>
      <c r="L30" s="921"/>
      <c r="M30" s="922"/>
      <c r="N30" s="921"/>
      <c r="O30" s="922"/>
      <c r="P30" s="921"/>
      <c r="Q30" s="922"/>
      <c r="R30" s="936"/>
      <c r="S30" s="937"/>
      <c r="T30" s="938"/>
      <c r="U30" s="921"/>
      <c r="V30" s="922"/>
      <c r="W30" s="921"/>
      <c r="X30" s="922"/>
      <c r="Y30" s="54"/>
      <c r="Z30" s="54"/>
      <c r="AA30" s="54"/>
      <c r="AB30" s="54"/>
      <c r="AC30" s="60"/>
      <c r="AD30" s="60"/>
      <c r="AE30" s="60"/>
      <c r="AF30" s="60"/>
      <c r="AG30" s="60"/>
      <c r="AH30" s="60"/>
      <c r="AI30" s="60"/>
      <c r="AJ30" s="60"/>
      <c r="AK30" s="932"/>
      <c r="AL30" s="933"/>
      <c r="AM30" s="933"/>
      <c r="AN30" s="933"/>
      <c r="AO30" s="934"/>
      <c r="AP30" s="2"/>
      <c r="AQ30" s="59">
        <f>IF(P30="材質劣化",2,IF(P30="漏水",3,1))</f>
        <v>1</v>
      </c>
    </row>
    <row r="31" spans="2:46" ht="12" customHeight="1" x14ac:dyDescent="0.15">
      <c r="B31" s="967"/>
      <c r="C31" s="972"/>
      <c r="D31" s="970"/>
      <c r="E31" s="970"/>
      <c r="F31" s="970"/>
      <c r="G31" s="970"/>
      <c r="H31" s="970"/>
      <c r="I31" s="970"/>
      <c r="J31" s="971"/>
      <c r="K31" s="100">
        <v>21</v>
      </c>
      <c r="L31" s="921"/>
      <c r="M31" s="922"/>
      <c r="N31" s="921"/>
      <c r="O31" s="922"/>
      <c r="P31" s="921"/>
      <c r="Q31" s="922"/>
      <c r="R31" s="936"/>
      <c r="S31" s="937"/>
      <c r="T31" s="938"/>
      <c r="U31" s="921"/>
      <c r="V31" s="922"/>
      <c r="W31" s="921"/>
      <c r="X31" s="922"/>
      <c r="Y31" s="54"/>
      <c r="Z31" s="54"/>
      <c r="AA31" s="54"/>
      <c r="AB31" s="54"/>
      <c r="AC31" s="60"/>
      <c r="AD31" s="60"/>
      <c r="AE31" s="60"/>
      <c r="AF31" s="60"/>
      <c r="AG31" s="60"/>
      <c r="AH31" s="60"/>
      <c r="AI31" s="60"/>
      <c r="AJ31" s="60"/>
      <c r="AK31" s="932"/>
      <c r="AL31" s="933"/>
      <c r="AM31" s="933"/>
      <c r="AN31" s="933"/>
      <c r="AO31" s="934"/>
      <c r="AP31" s="2"/>
      <c r="AQ31" s="59">
        <f>IF(P33="材質劣化",2,IF(P33="漏水",3,1))</f>
        <v>1</v>
      </c>
    </row>
    <row r="32" spans="2:46" ht="12" customHeight="1" x14ac:dyDescent="0.15">
      <c r="B32" s="967"/>
      <c r="C32" s="972"/>
      <c r="D32" s="970"/>
      <c r="E32" s="970"/>
      <c r="F32" s="970"/>
      <c r="G32" s="970"/>
      <c r="H32" s="970"/>
      <c r="I32" s="970"/>
      <c r="J32" s="971"/>
      <c r="K32" s="100">
        <v>22</v>
      </c>
      <c r="L32" s="921"/>
      <c r="M32" s="922"/>
      <c r="N32" s="921"/>
      <c r="O32" s="922"/>
      <c r="P32" s="921"/>
      <c r="Q32" s="922"/>
      <c r="R32" s="936"/>
      <c r="S32" s="937"/>
      <c r="T32" s="938"/>
      <c r="U32" s="921"/>
      <c r="V32" s="922"/>
      <c r="W32" s="921"/>
      <c r="X32" s="922"/>
      <c r="Y32" s="54"/>
      <c r="Z32" s="54"/>
      <c r="AA32" s="54"/>
      <c r="AB32" s="54"/>
      <c r="AC32" s="60"/>
      <c r="AD32" s="60"/>
      <c r="AE32" s="60"/>
      <c r="AF32" s="60"/>
      <c r="AG32" s="60"/>
      <c r="AH32" s="60"/>
      <c r="AI32" s="60"/>
      <c r="AJ32" s="60"/>
      <c r="AK32" s="932"/>
      <c r="AL32" s="933"/>
      <c r="AM32" s="933"/>
      <c r="AN32" s="933"/>
      <c r="AO32" s="934"/>
      <c r="AP32" s="2"/>
      <c r="AQ32" s="59">
        <f>IF(P37="材質劣化",2,IF(P37="漏水",3,1))</f>
        <v>1</v>
      </c>
      <c r="AS32" s="3"/>
      <c r="AT32" s="3"/>
    </row>
    <row r="33" spans="2:86" ht="12" customHeight="1" x14ac:dyDescent="0.15">
      <c r="B33" s="967"/>
      <c r="C33" s="972"/>
      <c r="D33" s="970"/>
      <c r="E33" s="970"/>
      <c r="F33" s="970"/>
      <c r="G33" s="970"/>
      <c r="H33" s="970"/>
      <c r="I33" s="970"/>
      <c r="J33" s="971"/>
      <c r="K33" s="100">
        <v>23</v>
      </c>
      <c r="L33" s="921"/>
      <c r="M33" s="922"/>
      <c r="N33" s="921"/>
      <c r="O33" s="922"/>
      <c r="P33" s="921"/>
      <c r="Q33" s="922"/>
      <c r="R33" s="936"/>
      <c r="S33" s="937"/>
      <c r="T33" s="938"/>
      <c r="U33" s="921"/>
      <c r="V33" s="922"/>
      <c r="W33" s="921"/>
      <c r="X33" s="922"/>
      <c r="Y33" s="54"/>
      <c r="Z33" s="54"/>
      <c r="AA33" s="54"/>
      <c r="AB33" s="54"/>
      <c r="AC33" s="60"/>
      <c r="AD33" s="60"/>
      <c r="AE33" s="60"/>
      <c r="AF33" s="60"/>
      <c r="AG33" s="60"/>
      <c r="AH33" s="60"/>
      <c r="AI33" s="60"/>
      <c r="AJ33" s="60"/>
      <c r="AK33" s="932"/>
      <c r="AL33" s="933"/>
      <c r="AM33" s="933"/>
      <c r="AN33" s="933"/>
      <c r="AO33" s="934"/>
      <c r="AP33" s="2"/>
      <c r="AQ33" s="59">
        <f>IF(P33="材質劣化",2,IF(P33="漏水",3,1))</f>
        <v>1</v>
      </c>
      <c r="AS33" s="198"/>
      <c r="AT33" s="198"/>
    </row>
    <row r="34" spans="2:86" ht="12" customHeight="1" x14ac:dyDescent="0.15">
      <c r="B34" s="967"/>
      <c r="C34" s="972"/>
      <c r="D34" s="970"/>
      <c r="E34" s="970"/>
      <c r="F34" s="970"/>
      <c r="G34" s="970"/>
      <c r="H34" s="970"/>
      <c r="I34" s="970"/>
      <c r="J34" s="971"/>
      <c r="K34" s="100">
        <v>24</v>
      </c>
      <c r="L34" s="921"/>
      <c r="M34" s="922"/>
      <c r="N34" s="921"/>
      <c r="O34" s="922"/>
      <c r="P34" s="921"/>
      <c r="Q34" s="922"/>
      <c r="R34" s="936"/>
      <c r="S34" s="937"/>
      <c r="T34" s="938"/>
      <c r="U34" s="921"/>
      <c r="V34" s="922"/>
      <c r="W34" s="921"/>
      <c r="X34" s="922"/>
      <c r="Y34" s="54"/>
      <c r="Z34" s="54"/>
      <c r="AA34" s="54"/>
      <c r="AB34" s="54"/>
      <c r="AC34" s="60"/>
      <c r="AD34" s="60"/>
      <c r="AE34" s="60"/>
      <c r="AF34" s="60"/>
      <c r="AG34" s="60"/>
      <c r="AH34" s="60"/>
      <c r="AI34" s="60"/>
      <c r="AJ34" s="60"/>
      <c r="AK34" s="932"/>
      <c r="AL34" s="933"/>
      <c r="AM34" s="933"/>
      <c r="AN34" s="933"/>
      <c r="AO34" s="934"/>
      <c r="AP34" s="2"/>
      <c r="AQ34" s="59">
        <f>IF(P36="材質劣化",2,IF(P36="漏水",3,1))</f>
        <v>1</v>
      </c>
      <c r="AS34" s="199"/>
      <c r="AT34" s="199"/>
    </row>
    <row r="35" spans="2:86" ht="12" customHeight="1" x14ac:dyDescent="0.15">
      <c r="B35" s="967"/>
      <c r="C35" s="972"/>
      <c r="D35" s="970"/>
      <c r="E35" s="970"/>
      <c r="F35" s="970"/>
      <c r="G35" s="970"/>
      <c r="H35" s="970"/>
      <c r="I35" s="970"/>
      <c r="J35" s="971"/>
      <c r="K35" s="992" t="s">
        <v>678</v>
      </c>
      <c r="L35" s="939" t="s">
        <v>679</v>
      </c>
      <c r="M35" s="939"/>
      <c r="N35" s="939"/>
      <c r="O35" s="939"/>
      <c r="P35" s="939"/>
      <c r="Q35" s="939"/>
      <c r="R35" s="939"/>
      <c r="S35" s="939"/>
      <c r="T35" s="939"/>
      <c r="U35" s="939"/>
      <c r="V35" s="939"/>
      <c r="W35" s="939"/>
      <c r="X35" s="939"/>
      <c r="Y35" s="979" t="s">
        <v>523</v>
      </c>
      <c r="Z35" s="980"/>
      <c r="AA35" s="980"/>
      <c r="AB35" s="953"/>
      <c r="AC35" s="124">
        <f t="shared" ref="AC35:AJ35" si="3">SUM(AC11:AC34)</f>
        <v>0</v>
      </c>
      <c r="AD35" s="124">
        <f t="shared" si="3"/>
        <v>0</v>
      </c>
      <c r="AE35" s="124">
        <f>SUM(AE11:AE34)</f>
        <v>0</v>
      </c>
      <c r="AF35" s="124">
        <f t="shared" si="3"/>
        <v>0.03</v>
      </c>
      <c r="AG35" s="124">
        <f t="shared" si="3"/>
        <v>0</v>
      </c>
      <c r="AH35" s="124">
        <f t="shared" si="3"/>
        <v>0</v>
      </c>
      <c r="AI35" s="124">
        <f t="shared" si="3"/>
        <v>0</v>
      </c>
      <c r="AJ35" s="125">
        <f t="shared" si="3"/>
        <v>0</v>
      </c>
      <c r="AK35" s="939" t="s">
        <v>680</v>
      </c>
      <c r="AL35" s="939"/>
      <c r="AM35" s="999" t="s">
        <v>511</v>
      </c>
      <c r="AN35" s="999"/>
      <c r="AO35" s="999"/>
      <c r="AP35" s="2"/>
    </row>
    <row r="36" spans="2:86" ht="12" customHeight="1" x14ac:dyDescent="0.15">
      <c r="B36" s="967"/>
      <c r="C36" s="972"/>
      <c r="D36" s="970"/>
      <c r="E36" s="970"/>
      <c r="F36" s="970"/>
      <c r="G36" s="970"/>
      <c r="H36" s="970"/>
      <c r="I36" s="970"/>
      <c r="J36" s="971"/>
      <c r="K36" s="993"/>
      <c r="L36" s="941" t="s">
        <v>681</v>
      </c>
      <c r="M36" s="942"/>
      <c r="N36" s="960"/>
      <c r="O36" s="941" t="s">
        <v>682</v>
      </c>
      <c r="P36" s="942"/>
      <c r="Q36" s="942"/>
      <c r="R36" s="942"/>
      <c r="S36" s="942"/>
      <c r="T36" s="942"/>
      <c r="U36" s="942"/>
      <c r="V36" s="942"/>
      <c r="W36" s="942"/>
      <c r="X36" s="960"/>
      <c r="Y36" s="53" t="s">
        <v>516</v>
      </c>
      <c r="Z36" s="49" t="s">
        <v>515</v>
      </c>
      <c r="AA36" s="49" t="s">
        <v>554</v>
      </c>
      <c r="AB36" s="49" t="s">
        <v>531</v>
      </c>
      <c r="AC36" s="49" t="s">
        <v>516</v>
      </c>
      <c r="AD36" s="49" t="s">
        <v>515</v>
      </c>
      <c r="AE36" s="49" t="s">
        <v>554</v>
      </c>
      <c r="AF36" s="49" t="s">
        <v>531</v>
      </c>
      <c r="AG36" s="49" t="s">
        <v>516</v>
      </c>
      <c r="AH36" s="49" t="s">
        <v>515</v>
      </c>
      <c r="AI36" s="49" t="s">
        <v>554</v>
      </c>
      <c r="AJ36" s="82" t="s">
        <v>531</v>
      </c>
      <c r="AK36" s="939"/>
      <c r="AL36" s="939"/>
      <c r="AM36" s="999"/>
      <c r="AN36" s="999"/>
      <c r="AO36" s="999"/>
      <c r="AP36" s="2"/>
    </row>
    <row r="37" spans="2:86" ht="14.25" customHeight="1" x14ac:dyDescent="0.15">
      <c r="B37" s="967"/>
      <c r="C37" s="972"/>
      <c r="D37" s="970"/>
      <c r="E37" s="970"/>
      <c r="F37" s="970"/>
      <c r="G37" s="970"/>
      <c r="H37" s="970"/>
      <c r="I37" s="970"/>
      <c r="J37" s="971"/>
      <c r="K37" s="993"/>
      <c r="L37" s="945"/>
      <c r="M37" s="946"/>
      <c r="N37" s="965"/>
      <c r="O37" s="945"/>
      <c r="P37" s="946"/>
      <c r="Q37" s="946"/>
      <c r="R37" s="946"/>
      <c r="S37" s="946"/>
      <c r="T37" s="946"/>
      <c r="U37" s="946"/>
      <c r="V37" s="946"/>
      <c r="W37" s="946"/>
      <c r="X37" s="965"/>
      <c r="Y37" s="935">
        <f>IF(COUNTIF(Y11:Y34,"〇")&gt;0,1,0)</f>
        <v>0</v>
      </c>
      <c r="Z37" s="935">
        <f t="shared" ref="Z37:AB37" si="4">IF(COUNTIF(Z11:Z34,"〇")&gt;0,1,0)</f>
        <v>0</v>
      </c>
      <c r="AA37" s="935">
        <f t="shared" si="4"/>
        <v>0</v>
      </c>
      <c r="AB37" s="935">
        <f t="shared" si="4"/>
        <v>0</v>
      </c>
      <c r="AC37" s="935">
        <f>COUNTA(AC11:AC34)</f>
        <v>0</v>
      </c>
      <c r="AD37" s="935">
        <f t="shared" ref="AD37:AI37" si="5">COUNTA(AD11:AD34)</f>
        <v>0</v>
      </c>
      <c r="AE37" s="935">
        <f t="shared" si="5"/>
        <v>0</v>
      </c>
      <c r="AF37" s="935">
        <f t="shared" si="5"/>
        <v>1</v>
      </c>
      <c r="AG37" s="935">
        <f t="shared" si="5"/>
        <v>0</v>
      </c>
      <c r="AH37" s="935">
        <f t="shared" si="5"/>
        <v>0</v>
      </c>
      <c r="AI37" s="935">
        <f t="shared" si="5"/>
        <v>0</v>
      </c>
      <c r="AJ37" s="935">
        <f>COUNTA(AJ11:AJ34)</f>
        <v>0</v>
      </c>
      <c r="AK37" s="939"/>
      <c r="AL37" s="939"/>
      <c r="AM37" s="999"/>
      <c r="AN37" s="999"/>
      <c r="AO37" s="999"/>
      <c r="AP37" s="2"/>
      <c r="AU37" s="43">
        <f>+Y37</f>
        <v>0</v>
      </c>
    </row>
    <row r="38" spans="2:86" ht="14.25" customHeight="1" x14ac:dyDescent="0.15">
      <c r="B38" s="967"/>
      <c r="C38" s="972"/>
      <c r="D38" s="970"/>
      <c r="E38" s="970"/>
      <c r="F38" s="970"/>
      <c r="G38" s="970"/>
      <c r="H38" s="970"/>
      <c r="I38" s="970"/>
      <c r="J38" s="971"/>
      <c r="K38" s="993"/>
      <c r="L38" s="949"/>
      <c r="M38" s="950"/>
      <c r="N38" s="961"/>
      <c r="O38" s="949"/>
      <c r="P38" s="950"/>
      <c r="Q38" s="950"/>
      <c r="R38" s="950"/>
      <c r="S38" s="950"/>
      <c r="T38" s="950"/>
      <c r="U38" s="950"/>
      <c r="V38" s="950"/>
      <c r="W38" s="950"/>
      <c r="X38" s="961"/>
      <c r="Y38" s="935"/>
      <c r="Z38" s="935"/>
      <c r="AA38" s="935"/>
      <c r="AB38" s="935"/>
      <c r="AC38" s="935"/>
      <c r="AD38" s="935"/>
      <c r="AE38" s="935"/>
      <c r="AF38" s="935"/>
      <c r="AG38" s="935"/>
      <c r="AH38" s="935"/>
      <c r="AI38" s="935"/>
      <c r="AJ38" s="935"/>
      <c r="AK38" s="939"/>
      <c r="AL38" s="939"/>
      <c r="AM38" s="999"/>
      <c r="AN38" s="999"/>
      <c r="AO38" s="999"/>
      <c r="AP38" s="2"/>
    </row>
    <row r="39" spans="2:86" ht="12" customHeight="1" x14ac:dyDescent="0.15">
      <c r="B39" s="967"/>
      <c r="C39" s="972"/>
      <c r="D39" s="970"/>
      <c r="E39" s="970"/>
      <c r="F39" s="970"/>
      <c r="G39" s="970"/>
      <c r="H39" s="970"/>
      <c r="I39" s="970"/>
      <c r="J39" s="970"/>
      <c r="K39" s="987" t="s">
        <v>220</v>
      </c>
      <c r="L39" s="994"/>
      <c r="M39" s="994"/>
      <c r="N39" s="994"/>
      <c r="O39" s="994"/>
      <c r="P39" s="994"/>
      <c r="Q39" s="994"/>
      <c r="R39" s="994"/>
      <c r="S39" s="994"/>
      <c r="T39" s="994"/>
      <c r="U39" s="994"/>
      <c r="V39" s="994"/>
      <c r="W39" s="994"/>
      <c r="X39" s="994"/>
      <c r="Y39" s="994"/>
      <c r="Z39" s="994"/>
      <c r="AA39" s="994"/>
      <c r="AB39" s="994"/>
      <c r="AC39" s="994"/>
      <c r="AD39" s="994"/>
      <c r="AE39" s="994"/>
      <c r="AF39" s="994"/>
      <c r="AG39" s="994"/>
      <c r="AH39" s="994"/>
      <c r="AI39" s="994"/>
      <c r="AJ39" s="994"/>
      <c r="AK39" s="995"/>
      <c r="AL39" s="995"/>
      <c r="AM39" s="995"/>
      <c r="AN39" s="995"/>
      <c r="AO39" s="996"/>
      <c r="AP39" s="2"/>
    </row>
    <row r="40" spans="2:86" ht="12" customHeight="1" x14ac:dyDescent="0.15">
      <c r="B40" s="967"/>
      <c r="C40" s="972"/>
      <c r="D40" s="970"/>
      <c r="E40" s="970"/>
      <c r="F40" s="970"/>
      <c r="G40" s="970"/>
      <c r="H40" s="970"/>
      <c r="I40" s="970"/>
      <c r="J40" s="970"/>
      <c r="K40" s="988"/>
      <c r="L40" s="995"/>
      <c r="M40" s="995"/>
      <c r="N40" s="995"/>
      <c r="O40" s="995"/>
      <c r="P40" s="995"/>
      <c r="Q40" s="995"/>
      <c r="R40" s="995"/>
      <c r="S40" s="995"/>
      <c r="T40" s="995"/>
      <c r="U40" s="995"/>
      <c r="V40" s="995"/>
      <c r="W40" s="995"/>
      <c r="X40" s="995"/>
      <c r="Y40" s="995"/>
      <c r="Z40" s="995"/>
      <c r="AA40" s="995"/>
      <c r="AB40" s="995"/>
      <c r="AC40" s="995"/>
      <c r="AD40" s="995"/>
      <c r="AE40" s="995"/>
      <c r="AF40" s="995"/>
      <c r="AG40" s="995"/>
      <c r="AH40" s="995"/>
      <c r="AI40" s="995"/>
      <c r="AJ40" s="995"/>
      <c r="AK40" s="995"/>
      <c r="AL40" s="995"/>
      <c r="AM40" s="995"/>
      <c r="AN40" s="995"/>
      <c r="AO40" s="996"/>
      <c r="AP40" s="2"/>
    </row>
    <row r="41" spans="2:86" ht="12" customHeight="1" x14ac:dyDescent="0.15">
      <c r="B41" s="967"/>
      <c r="C41" s="972"/>
      <c r="D41" s="970"/>
      <c r="E41" s="970"/>
      <c r="F41" s="970"/>
      <c r="G41" s="970"/>
      <c r="H41" s="970"/>
      <c r="I41" s="970"/>
      <c r="J41" s="970"/>
      <c r="K41" s="988"/>
      <c r="L41" s="995"/>
      <c r="M41" s="995"/>
      <c r="N41" s="995"/>
      <c r="O41" s="995"/>
      <c r="P41" s="995"/>
      <c r="Q41" s="995"/>
      <c r="R41" s="995"/>
      <c r="S41" s="995"/>
      <c r="T41" s="995"/>
      <c r="U41" s="995"/>
      <c r="V41" s="995"/>
      <c r="W41" s="995"/>
      <c r="X41" s="995"/>
      <c r="Y41" s="995"/>
      <c r="Z41" s="995"/>
      <c r="AA41" s="995"/>
      <c r="AB41" s="995"/>
      <c r="AC41" s="995"/>
      <c r="AD41" s="995"/>
      <c r="AE41" s="995"/>
      <c r="AF41" s="995"/>
      <c r="AG41" s="995"/>
      <c r="AH41" s="995"/>
      <c r="AI41" s="995"/>
      <c r="AJ41" s="995"/>
      <c r="AK41" s="995"/>
      <c r="AL41" s="995"/>
      <c r="AM41" s="995"/>
      <c r="AN41" s="995"/>
      <c r="AO41" s="996"/>
      <c r="AP41" s="2"/>
    </row>
    <row r="42" spans="2:86" ht="12" customHeight="1" x14ac:dyDescent="0.15">
      <c r="B42" s="967"/>
      <c r="C42" s="972"/>
      <c r="D42" s="970"/>
      <c r="E42" s="970"/>
      <c r="F42" s="970"/>
      <c r="G42" s="970"/>
      <c r="H42" s="970"/>
      <c r="I42" s="970"/>
      <c r="J42" s="970"/>
      <c r="K42" s="988"/>
      <c r="L42" s="997"/>
      <c r="M42" s="997"/>
      <c r="N42" s="997"/>
      <c r="O42" s="997"/>
      <c r="P42" s="997"/>
      <c r="Q42" s="997"/>
      <c r="R42" s="997"/>
      <c r="S42" s="997"/>
      <c r="T42" s="997"/>
      <c r="U42" s="997"/>
      <c r="V42" s="997"/>
      <c r="W42" s="997"/>
      <c r="X42" s="997"/>
      <c r="Y42" s="997"/>
      <c r="Z42" s="997"/>
      <c r="AA42" s="997"/>
      <c r="AB42" s="997"/>
      <c r="AC42" s="997"/>
      <c r="AD42" s="997"/>
      <c r="AE42" s="997"/>
      <c r="AF42" s="997"/>
      <c r="AG42" s="997"/>
      <c r="AH42" s="997"/>
      <c r="AI42" s="997"/>
      <c r="AJ42" s="997"/>
      <c r="AK42" s="997"/>
      <c r="AL42" s="997"/>
      <c r="AM42" s="997"/>
      <c r="AN42" s="997"/>
      <c r="AO42" s="998"/>
      <c r="AP42" s="43"/>
      <c r="CD42" s="2"/>
      <c r="CE42" s="2"/>
      <c r="CF42" s="2"/>
      <c r="CG42" s="2"/>
      <c r="CH42" s="2"/>
    </row>
    <row r="43" spans="2:86" ht="12" customHeight="1" x14ac:dyDescent="0.15">
      <c r="B43" s="967"/>
      <c r="C43" s="972"/>
      <c r="D43" s="970"/>
      <c r="E43" s="970"/>
      <c r="F43" s="970"/>
      <c r="G43" s="970"/>
      <c r="H43" s="970"/>
      <c r="I43" s="970"/>
      <c r="J43" s="971"/>
      <c r="K43" s="1000" t="s">
        <v>221</v>
      </c>
      <c r="L43" s="1000"/>
      <c r="M43" s="1000"/>
      <c r="N43" s="1000"/>
      <c r="O43" s="1000"/>
      <c r="P43" s="1000"/>
      <c r="Q43" s="1000"/>
      <c r="R43" s="1000"/>
      <c r="S43" s="1000"/>
      <c r="T43" s="1000"/>
      <c r="U43" s="1000"/>
      <c r="V43" s="1000"/>
      <c r="W43" s="1000"/>
      <c r="X43" s="1000"/>
      <c r="Y43" s="1000"/>
      <c r="Z43" s="1000"/>
      <c r="AA43" s="1000"/>
      <c r="AB43" s="1000"/>
      <c r="AC43" s="1000"/>
      <c r="AD43" s="1000"/>
      <c r="AE43" s="1000"/>
      <c r="AF43" s="1000"/>
      <c r="AG43" s="1000"/>
      <c r="AH43" s="1000"/>
      <c r="AI43" s="1000"/>
      <c r="AJ43" s="1000"/>
      <c r="AK43" s="1000"/>
      <c r="AL43" s="1000"/>
      <c r="AM43" s="1000"/>
      <c r="AN43" s="1000"/>
      <c r="AO43" s="1000"/>
      <c r="AP43" s="43"/>
      <c r="CD43" s="2"/>
      <c r="CE43" s="2"/>
      <c r="CF43" s="2"/>
      <c r="CG43" s="2"/>
      <c r="CH43" s="2"/>
    </row>
    <row r="44" spans="2:86" ht="12" customHeight="1" x14ac:dyDescent="0.15">
      <c r="B44" s="967"/>
      <c r="C44" s="972"/>
      <c r="D44" s="970"/>
      <c r="E44" s="970"/>
      <c r="F44" s="970"/>
      <c r="G44" s="970"/>
      <c r="H44" s="970"/>
      <c r="I44" s="970"/>
      <c r="J44" s="971"/>
      <c r="K44" s="989" t="s">
        <v>222</v>
      </c>
      <c r="L44" s="990"/>
      <c r="M44" s="990"/>
      <c r="N44" s="990"/>
      <c r="O44" s="990"/>
      <c r="P44" s="990"/>
      <c r="Q44" s="990"/>
      <c r="R44" s="990"/>
      <c r="S44" s="990"/>
      <c r="T44" s="990"/>
      <c r="U44" s="990"/>
      <c r="V44" s="990"/>
      <c r="W44" s="990"/>
      <c r="X44" s="990"/>
      <c r="Y44" s="990"/>
      <c r="Z44" s="990"/>
      <c r="AA44" s="990"/>
      <c r="AB44" s="990"/>
      <c r="AC44" s="990"/>
      <c r="AD44" s="990"/>
      <c r="AE44" s="990"/>
      <c r="AF44" s="990"/>
      <c r="AG44" s="990"/>
      <c r="AH44" s="990"/>
      <c r="AI44" s="990"/>
      <c r="AJ44" s="990"/>
      <c r="AK44" s="990"/>
      <c r="AL44" s="990"/>
      <c r="AM44" s="990"/>
      <c r="AN44" s="990"/>
      <c r="AO44" s="991"/>
      <c r="AP44" s="43"/>
      <c r="CD44" s="2"/>
      <c r="CE44" s="2"/>
      <c r="CF44" s="2"/>
      <c r="CG44" s="2"/>
      <c r="CH44" s="2"/>
    </row>
    <row r="45" spans="2:86" ht="12" customHeight="1" x14ac:dyDescent="0.15">
      <c r="B45" s="583"/>
      <c r="C45" s="973"/>
      <c r="D45" s="974"/>
      <c r="E45" s="974"/>
      <c r="F45" s="974"/>
      <c r="G45" s="974"/>
      <c r="H45" s="974"/>
      <c r="I45" s="974"/>
      <c r="J45" s="975"/>
      <c r="K45" s="984" t="s">
        <v>223</v>
      </c>
      <c r="L45" s="985"/>
      <c r="M45" s="985"/>
      <c r="N45" s="985"/>
      <c r="O45" s="985"/>
      <c r="P45" s="985"/>
      <c r="Q45" s="985"/>
      <c r="R45" s="985"/>
      <c r="S45" s="985"/>
      <c r="T45" s="985"/>
      <c r="U45" s="985"/>
      <c r="V45" s="985"/>
      <c r="W45" s="985"/>
      <c r="X45" s="985"/>
      <c r="Y45" s="985"/>
      <c r="Z45" s="985"/>
      <c r="AA45" s="985"/>
      <c r="AB45" s="985"/>
      <c r="AC45" s="985"/>
      <c r="AD45" s="985"/>
      <c r="AE45" s="985"/>
      <c r="AF45" s="985"/>
      <c r="AG45" s="985"/>
      <c r="AH45" s="985"/>
      <c r="AI45" s="985"/>
      <c r="AJ45" s="985"/>
      <c r="AK45" s="985"/>
      <c r="AL45" s="985"/>
      <c r="AM45" s="985"/>
      <c r="AN45" s="985"/>
      <c r="AO45" s="986"/>
      <c r="AP45" s="43"/>
      <c r="CD45" s="2"/>
      <c r="CE45" s="2"/>
      <c r="CF45" s="2"/>
      <c r="CG45" s="2"/>
      <c r="CH45" s="2"/>
    </row>
    <row r="46" spans="2:86" ht="12" customHeight="1" x14ac:dyDescent="0.2">
      <c r="B46" s="6" t="s">
        <v>224</v>
      </c>
      <c r="C46" s="290"/>
      <c r="D46" s="290"/>
      <c r="E46" s="290"/>
      <c r="F46" s="290"/>
      <c r="G46" s="290"/>
      <c r="H46" s="290"/>
      <c r="I46" s="290"/>
      <c r="J46" s="290"/>
      <c r="K46" s="291"/>
      <c r="L46" s="291"/>
      <c r="M46" s="291"/>
      <c r="N46" s="291"/>
      <c r="O46" s="291"/>
      <c r="P46" s="291"/>
      <c r="Q46" s="291"/>
      <c r="R46" s="291"/>
      <c r="S46" s="291"/>
      <c r="T46" s="291"/>
      <c r="U46" s="291"/>
      <c r="V46" s="291"/>
      <c r="W46" s="291"/>
      <c r="X46" s="291"/>
      <c r="Y46" s="291"/>
      <c r="Z46" s="291"/>
      <c r="AA46" s="291"/>
      <c r="AB46" s="291"/>
      <c r="AC46" s="291"/>
      <c r="AD46" s="291"/>
      <c r="AE46" s="291"/>
      <c r="AF46" s="291"/>
      <c r="AG46" s="291"/>
      <c r="AH46" s="291"/>
      <c r="AI46" s="291"/>
      <c r="AJ46" s="291"/>
      <c r="AK46" s="291"/>
      <c r="AL46" s="291"/>
      <c r="AM46" s="291"/>
      <c r="AN46" s="291"/>
      <c r="AO46" s="291"/>
      <c r="AP46" s="43"/>
      <c r="CD46" s="2"/>
      <c r="CE46" s="2"/>
      <c r="CF46" s="2"/>
      <c r="CG46" s="2"/>
      <c r="CH46" s="2"/>
    </row>
    <row r="47" spans="2:86" s="6" customFormat="1" ht="12" customHeight="1" x14ac:dyDescent="0.15">
      <c r="B47" s="2" t="s">
        <v>225</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226</v>
      </c>
      <c r="AP48" s="43"/>
      <c r="CD48" s="2"/>
      <c r="CE48" s="2"/>
      <c r="CF48" s="2"/>
      <c r="CG48" s="2"/>
      <c r="CH48" s="2"/>
    </row>
    <row r="49" spans="2:86" ht="12" customHeight="1" x14ac:dyDescent="0.15">
      <c r="B49" s="2" t="s">
        <v>227</v>
      </c>
      <c r="AP49" s="43"/>
      <c r="CD49" s="2"/>
      <c r="CE49" s="2"/>
      <c r="CF49" s="2"/>
      <c r="CG49" s="2"/>
      <c r="CH49" s="2"/>
    </row>
    <row r="50" spans="2:86" ht="12" customHeight="1" x14ac:dyDescent="0.15">
      <c r="B50" s="2" t="s">
        <v>228</v>
      </c>
    </row>
    <row r="51" spans="2:86" ht="12" customHeight="1" x14ac:dyDescent="0.15">
      <c r="B51" s="2" t="s">
        <v>229</v>
      </c>
    </row>
    <row r="52" spans="2:86" ht="12" customHeight="1" x14ac:dyDescent="0.15">
      <c r="B52" s="2" t="s">
        <v>230</v>
      </c>
    </row>
    <row r="53" spans="2:86" x14ac:dyDescent="0.15">
      <c r="B53" s="2" t="s">
        <v>231</v>
      </c>
    </row>
  </sheetData>
  <mergeCells count="248">
    <mergeCell ref="AG37:AG38"/>
    <mergeCell ref="AY2:BJ2"/>
    <mergeCell ref="BK2:BN2"/>
    <mergeCell ref="BO2:BV2"/>
    <mergeCell ref="AY3:BB3"/>
    <mergeCell ref="BC3:BF3"/>
    <mergeCell ref="BG3:BJ3"/>
    <mergeCell ref="BK3:BN3"/>
    <mergeCell ref="BO3:BR3"/>
    <mergeCell ref="AK24:AO24"/>
    <mergeCell ref="AK22:AO22"/>
    <mergeCell ref="AK20:AO20"/>
    <mergeCell ref="AK30:AO30"/>
    <mergeCell ref="AX2:AX4"/>
    <mergeCell ref="B3:AO3"/>
    <mergeCell ref="AK11:AO11"/>
    <mergeCell ref="U31:V31"/>
    <mergeCell ref="U32:V32"/>
    <mergeCell ref="U33:V33"/>
    <mergeCell ref="AK28:AO28"/>
    <mergeCell ref="AK29:AO29"/>
    <mergeCell ref="AK31:AO31"/>
    <mergeCell ref="AK32:AO32"/>
    <mergeCell ref="L27:M27"/>
    <mergeCell ref="K45:AO45"/>
    <mergeCell ref="L35:X35"/>
    <mergeCell ref="Y35:AB35"/>
    <mergeCell ref="AK34:AO34"/>
    <mergeCell ref="L34:M34"/>
    <mergeCell ref="N34:O34"/>
    <mergeCell ref="P34:Q34"/>
    <mergeCell ref="R34:T34"/>
    <mergeCell ref="U34:V34"/>
    <mergeCell ref="AA37:AA38"/>
    <mergeCell ref="AB37:AB38"/>
    <mergeCell ref="AC37:AC38"/>
    <mergeCell ref="W34:X34"/>
    <mergeCell ref="K39:K42"/>
    <mergeCell ref="K44:AO44"/>
    <mergeCell ref="K35:K38"/>
    <mergeCell ref="L39:AO42"/>
    <mergeCell ref="AH37:AH38"/>
    <mergeCell ref="AI37:AI38"/>
    <mergeCell ref="AJ37:AJ38"/>
    <mergeCell ref="AK35:AL38"/>
    <mergeCell ref="AM35:AO38"/>
    <mergeCell ref="K43:AO43"/>
    <mergeCell ref="AF37:AF38"/>
    <mergeCell ref="AK26:AO26"/>
    <mergeCell ref="L25:M25"/>
    <mergeCell ref="N25:O25"/>
    <mergeCell ref="P25:Q25"/>
    <mergeCell ref="R25:T25"/>
    <mergeCell ref="U25:V25"/>
    <mergeCell ref="W25:X25"/>
    <mergeCell ref="L26:M26"/>
    <mergeCell ref="N26:O26"/>
    <mergeCell ref="P26:Q26"/>
    <mergeCell ref="R26:T26"/>
    <mergeCell ref="U26:V26"/>
    <mergeCell ref="W26:X26"/>
    <mergeCell ref="W23:X23"/>
    <mergeCell ref="L24:M24"/>
    <mergeCell ref="N24:O24"/>
    <mergeCell ref="P24:Q24"/>
    <mergeCell ref="R24:T24"/>
    <mergeCell ref="U24:V24"/>
    <mergeCell ref="W24:X24"/>
    <mergeCell ref="N27:O27"/>
    <mergeCell ref="P27:Q27"/>
    <mergeCell ref="R27:T27"/>
    <mergeCell ref="U27:V27"/>
    <mergeCell ref="W27:X27"/>
    <mergeCell ref="U15:V15"/>
    <mergeCell ref="W15:X15"/>
    <mergeCell ref="L16:M16"/>
    <mergeCell ref="N16:O16"/>
    <mergeCell ref="W19:X19"/>
    <mergeCell ref="P17:Q17"/>
    <mergeCell ref="R17:T17"/>
    <mergeCell ref="U17:V17"/>
    <mergeCell ref="W17:X17"/>
    <mergeCell ref="L17:M17"/>
    <mergeCell ref="N17:O17"/>
    <mergeCell ref="L18:M18"/>
    <mergeCell ref="N18:O18"/>
    <mergeCell ref="P18:Q18"/>
    <mergeCell ref="R18:T18"/>
    <mergeCell ref="U18:V18"/>
    <mergeCell ref="L19:M19"/>
    <mergeCell ref="N19:O19"/>
    <mergeCell ref="P19:Q19"/>
    <mergeCell ref="R19:T19"/>
    <mergeCell ref="U7:V10"/>
    <mergeCell ref="W7:X10"/>
    <mergeCell ref="L14:M14"/>
    <mergeCell ref="N14:O14"/>
    <mergeCell ref="P14:Q14"/>
    <mergeCell ref="R14:T14"/>
    <mergeCell ref="U14:V14"/>
    <mergeCell ref="W14:X14"/>
    <mergeCell ref="L13:M13"/>
    <mergeCell ref="N13:O13"/>
    <mergeCell ref="P13:Q13"/>
    <mergeCell ref="R13:T13"/>
    <mergeCell ref="U13:V13"/>
    <mergeCell ref="W13:X13"/>
    <mergeCell ref="U12:V12"/>
    <mergeCell ref="W12:X12"/>
    <mergeCell ref="R12:T12"/>
    <mergeCell ref="L11:M11"/>
    <mergeCell ref="N11:O11"/>
    <mergeCell ref="P11:Q11"/>
    <mergeCell ref="R11:T11"/>
    <mergeCell ref="U11:V11"/>
    <mergeCell ref="R22:T22"/>
    <mergeCell ref="L23:M23"/>
    <mergeCell ref="N23:O23"/>
    <mergeCell ref="P23:Q23"/>
    <mergeCell ref="R23:T23"/>
    <mergeCell ref="P28:Q28"/>
    <mergeCell ref="P29:Q29"/>
    <mergeCell ref="P7:Q7"/>
    <mergeCell ref="R7:T7"/>
    <mergeCell ref="L15:M15"/>
    <mergeCell ref="N15:O15"/>
    <mergeCell ref="P15:Q15"/>
    <mergeCell ref="R15:T15"/>
    <mergeCell ref="B6:B45"/>
    <mergeCell ref="L36:N38"/>
    <mergeCell ref="L12:M12"/>
    <mergeCell ref="N12:O12"/>
    <mergeCell ref="P12:Q12"/>
    <mergeCell ref="N33:O33"/>
    <mergeCell ref="C6:J45"/>
    <mergeCell ref="K6:AO6"/>
    <mergeCell ref="K7:M7"/>
    <mergeCell ref="N7:O7"/>
    <mergeCell ref="AK33:AO33"/>
    <mergeCell ref="U19:V19"/>
    <mergeCell ref="L33:M33"/>
    <mergeCell ref="N28:O28"/>
    <mergeCell ref="N29:O29"/>
    <mergeCell ref="N31:O31"/>
    <mergeCell ref="N32:O32"/>
    <mergeCell ref="L20:M20"/>
    <mergeCell ref="N20:O20"/>
    <mergeCell ref="P20:Q20"/>
    <mergeCell ref="R20:T20"/>
    <mergeCell ref="L21:M21"/>
    <mergeCell ref="N21:O21"/>
    <mergeCell ref="P21:Q21"/>
    <mergeCell ref="L31:M31"/>
    <mergeCell ref="L32:M32"/>
    <mergeCell ref="R31:T31"/>
    <mergeCell ref="R32:T32"/>
    <mergeCell ref="R33:T33"/>
    <mergeCell ref="O36:X38"/>
    <mergeCell ref="W11:X11"/>
    <mergeCell ref="P16:Q16"/>
    <mergeCell ref="R16:T16"/>
    <mergeCell ref="U16:V16"/>
    <mergeCell ref="W16:X16"/>
    <mergeCell ref="P33:Q33"/>
    <mergeCell ref="U29:V29"/>
    <mergeCell ref="P31:Q31"/>
    <mergeCell ref="P32:Q32"/>
    <mergeCell ref="L30:M30"/>
    <mergeCell ref="N30:O30"/>
    <mergeCell ref="P30:Q30"/>
    <mergeCell ref="L28:M28"/>
    <mergeCell ref="L29:M29"/>
    <mergeCell ref="R21:T21"/>
    <mergeCell ref="L22:M22"/>
    <mergeCell ref="N22:O22"/>
    <mergeCell ref="P22:Q22"/>
    <mergeCell ref="BK1:BV1"/>
    <mergeCell ref="AV2:AV4"/>
    <mergeCell ref="AW2:AW4"/>
    <mergeCell ref="AC9:AF9"/>
    <mergeCell ref="AK7:AO10"/>
    <mergeCell ref="Y7:AB8"/>
    <mergeCell ref="N5:S5"/>
    <mergeCell ref="Y5:AF5"/>
    <mergeCell ref="B4:D4"/>
    <mergeCell ref="E4:J4"/>
    <mergeCell ref="K4:M4"/>
    <mergeCell ref="N4:S4"/>
    <mergeCell ref="Y4:AF4"/>
    <mergeCell ref="T4:X5"/>
    <mergeCell ref="Y9:AB9"/>
    <mergeCell ref="AC7:AJ8"/>
    <mergeCell ref="AG9:AJ9"/>
    <mergeCell ref="B5:D5"/>
    <mergeCell ref="E5:J5"/>
    <mergeCell ref="K5:M5"/>
    <mergeCell ref="K8:K10"/>
    <mergeCell ref="L8:M10"/>
    <mergeCell ref="N8:O10"/>
    <mergeCell ref="P8:Q10"/>
    <mergeCell ref="AY1:BJ1"/>
    <mergeCell ref="W18:X18"/>
    <mergeCell ref="AK18:AO18"/>
    <mergeCell ref="Y37:Y38"/>
    <mergeCell ref="Z37:Z38"/>
    <mergeCell ref="W20:X20"/>
    <mergeCell ref="R29:T29"/>
    <mergeCell ref="R28:T28"/>
    <mergeCell ref="U28:V28"/>
    <mergeCell ref="R30:T30"/>
    <mergeCell ref="U30:V30"/>
    <mergeCell ref="W30:X30"/>
    <mergeCell ref="R8:T10"/>
    <mergeCell ref="U20:V20"/>
    <mergeCell ref="AK16:AO16"/>
    <mergeCell ref="AK19:AO19"/>
    <mergeCell ref="AK17:AO17"/>
    <mergeCell ref="U21:V21"/>
    <mergeCell ref="W21:X21"/>
    <mergeCell ref="U22:V22"/>
    <mergeCell ref="W22:X22"/>
    <mergeCell ref="U23:V23"/>
    <mergeCell ref="AD37:AD38"/>
    <mergeCell ref="AE37:AE38"/>
    <mergeCell ref="BW1:CH1"/>
    <mergeCell ref="BW2:BZ2"/>
    <mergeCell ref="CA2:CH2"/>
    <mergeCell ref="BS3:BV3"/>
    <mergeCell ref="W33:X33"/>
    <mergeCell ref="W32:X32"/>
    <mergeCell ref="AU1:AU5"/>
    <mergeCell ref="AG4:AJ5"/>
    <mergeCell ref="AK4:AO5"/>
    <mergeCell ref="AV1:AX1"/>
    <mergeCell ref="AK13:AO13"/>
    <mergeCell ref="AK21:AO21"/>
    <mergeCell ref="AK23:AO23"/>
    <mergeCell ref="AK25:AO25"/>
    <mergeCell ref="CE3:CH3"/>
    <mergeCell ref="CA3:CD3"/>
    <mergeCell ref="BW3:BZ3"/>
    <mergeCell ref="W31:X31"/>
    <mergeCell ref="AK14:AO14"/>
    <mergeCell ref="AK12:AO12"/>
    <mergeCell ref="AK15:AO15"/>
    <mergeCell ref="W29:X29"/>
    <mergeCell ref="W28:X28"/>
    <mergeCell ref="AK27:AO27"/>
  </mergeCells>
  <phoneticPr fontId="12"/>
  <conditionalFormatting sqref="Y11:AB28">
    <cfRule type="expression" dxfId="578" priority="2">
      <formula>$AQ11=2</formula>
    </cfRule>
  </conditionalFormatting>
  <conditionalFormatting sqref="Y29:AB29">
    <cfRule type="expression" dxfId="577" priority="11">
      <formula>$AQ28=2</formula>
    </cfRule>
  </conditionalFormatting>
  <conditionalFormatting sqref="Y30:AB31">
    <cfRule type="expression" dxfId="576" priority="9">
      <formula>$AQ28=2</formula>
    </cfRule>
  </conditionalFormatting>
  <conditionalFormatting sqref="Y32:AB32">
    <cfRule type="expression" dxfId="575" priority="7">
      <formula>$AQ29=2</formula>
    </cfRule>
  </conditionalFormatting>
  <conditionalFormatting sqref="Y33:AB33">
    <cfRule type="expression" dxfId="574" priority="5">
      <formula>$AQ29=2</formula>
    </cfRule>
  </conditionalFormatting>
  <conditionalFormatting sqref="Y34:AB34">
    <cfRule type="expression" dxfId="573" priority="3">
      <formula>$AQ29=2</formula>
    </cfRule>
  </conditionalFormatting>
  <conditionalFormatting sqref="Y11:AF28">
    <cfRule type="expression" dxfId="572" priority="1">
      <formula>$AQ11=3</formula>
    </cfRule>
  </conditionalFormatting>
  <conditionalFormatting sqref="Y29:AF29">
    <cfRule type="expression" dxfId="571" priority="12">
      <formula>$AQ28=3</formula>
    </cfRule>
  </conditionalFormatting>
  <conditionalFormatting sqref="Y30:AF31">
    <cfRule type="expression" dxfId="570" priority="10">
      <formula>$AQ28=3</formula>
    </cfRule>
  </conditionalFormatting>
  <conditionalFormatting sqref="Y32:AF32">
    <cfRule type="expression" dxfId="569" priority="8">
      <formula>$AQ29=3</formula>
    </cfRule>
  </conditionalFormatting>
  <conditionalFormatting sqref="Y33:AF33">
    <cfRule type="expression" dxfId="568" priority="6">
      <formula>$AQ29=3</formula>
    </cfRule>
  </conditionalFormatting>
  <conditionalFormatting sqref="Y34:AF34">
    <cfRule type="expression" dxfId="567" priority="4">
      <formula>$AQ29=3</formula>
    </cfRule>
  </conditionalFormatting>
  <conditionalFormatting sqref="AC11:AJ28">
    <cfRule type="expression" dxfId="566" priority="13">
      <formula>$AQ11=1</formula>
    </cfRule>
  </conditionalFormatting>
  <conditionalFormatting sqref="AC29:AJ29">
    <cfRule type="expression" dxfId="565" priority="24">
      <formula>$AQ28=1</formula>
    </cfRule>
  </conditionalFormatting>
  <conditionalFormatting sqref="AC30:AJ31">
    <cfRule type="expression" dxfId="564" priority="22">
      <formula>$AQ28=1</formula>
    </cfRule>
  </conditionalFormatting>
  <conditionalFormatting sqref="AC32:AJ32">
    <cfRule type="expression" dxfId="563" priority="20">
      <formula>$AQ29=1</formula>
    </cfRule>
  </conditionalFormatting>
  <conditionalFormatting sqref="AC33:AJ33">
    <cfRule type="expression" dxfId="562" priority="18">
      <formula>$AQ29=1</formula>
    </cfRule>
  </conditionalFormatting>
  <conditionalFormatting sqref="AC34:AJ34">
    <cfRule type="expression" dxfId="561" priority="16">
      <formula>$AQ29=1</formula>
    </cfRule>
  </conditionalFormatting>
  <conditionalFormatting sqref="AG11:AJ28">
    <cfRule type="expression" dxfId="560" priority="14">
      <formula>$AQ11=2</formula>
    </cfRule>
  </conditionalFormatting>
  <conditionalFormatting sqref="AG29:AJ29">
    <cfRule type="expression" dxfId="559" priority="23">
      <formula>$AQ28=2</formula>
    </cfRule>
  </conditionalFormatting>
  <conditionalFormatting sqref="AG30:AJ31">
    <cfRule type="expression" dxfId="558" priority="21">
      <formula>$AQ28=2</formula>
    </cfRule>
  </conditionalFormatting>
  <conditionalFormatting sqref="AG32:AJ32">
    <cfRule type="expression" dxfId="557" priority="19">
      <formula>$AQ29=2</formula>
    </cfRule>
  </conditionalFormatting>
  <conditionalFormatting sqref="AG33:AJ33">
    <cfRule type="expression" dxfId="556" priority="17">
      <formula>$AQ29=2</formula>
    </cfRule>
  </conditionalFormatting>
  <conditionalFormatting sqref="AG34:AJ34">
    <cfRule type="expression" dxfId="555" priority="15">
      <formula>$AQ29=2</formula>
    </cfRule>
  </conditionalFormatting>
  <dataValidations count="2">
    <dataValidation type="list" allowBlank="1" showInputMessage="1" showErrorMessage="1" sqref="Y11:AB34" xr:uid="{F5D5C62E-AC0B-4233-BE93-888074F74598}">
      <formula1>"〇,"</formula1>
    </dataValidation>
    <dataValidation type="list" allowBlank="1" showInputMessage="1" showErrorMessage="1" sqref="N11:O34" xr:uid="{B1197008-07B7-4EF6-BDAD-6564CCCE0F91}">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5A3D4A92-028C-451B-9F5D-5C3D4349A8D4}">
          <x14:formula1>
            <xm:f>'(参考)リスト'!$D$16:$D$18</xm:f>
          </x14:formula1>
          <xm:sqref>P11:Q34</xm:sqref>
        </x14:dataValidation>
        <x14:dataValidation type="list" allowBlank="1" showInputMessage="1" showErrorMessage="1" xr:uid="{4837464B-2BD7-487C-99CB-4755FD3BC2DE}">
          <x14:formula1>
            <xm:f>'(参考)リスト'!$B$16:$B$21</xm:f>
          </x14:formula1>
          <xm:sqref>L11:M34</xm:sqref>
        </x14:dataValidation>
        <x14:dataValidation type="list" allowBlank="1" showInputMessage="1" showErrorMessage="1" xr:uid="{F027764C-B2F9-4202-BD62-3E44BF225C9E}">
          <x14:formula1>
            <xm:f>'(参考)リスト'!$E$16:$E$27</xm:f>
          </x14:formula1>
          <xm:sqref>R11:T34</xm:sqref>
        </x14:dataValidation>
        <x14:dataValidation type="list" allowBlank="1" showInputMessage="1" showErrorMessage="1" xr:uid="{1634ED0E-623B-4207-A7EC-558AF69872F2}">
          <x14:formula1>
            <xm:f>'(参考)リスト'!$F$16:$F$21</xm:f>
          </x14:formula1>
          <xm:sqref>U11:X34</xm:sqref>
        </x14:dataValidation>
        <x14:dataValidation type="list" allowBlank="1" showInputMessage="1" showErrorMessage="1" xr:uid="{D2374294-5702-4920-8828-0F3BE976DF93}">
          <x14:formula1>
            <xm:f>'(参考)リスト'!$G$16:$G$19</xm:f>
          </x14:formula1>
          <xm:sqref>AM35:AO38</xm:sqref>
        </x14:dataValidation>
      </x14:dataValidations>
    </ext>
  </extLs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94DC6E-0EBD-4B63-8940-53F6096BBDDD}">
  <dimension ref="B1:CH53"/>
  <sheetViews>
    <sheetView showGridLines="0" showZeros="0" view="pageBreakPreview" zoomScaleNormal="85" zoomScaleSheetLayoutView="100" workbookViewId="0">
      <selection activeCell="B6" sqref="B6:Z15"/>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23" t="s">
        <v>200</v>
      </c>
      <c r="AV1" s="931" t="s">
        <v>201</v>
      </c>
      <c r="AW1" s="931"/>
      <c r="AX1" s="931"/>
      <c r="AY1" s="920" t="s">
        <v>202</v>
      </c>
      <c r="AZ1" s="920"/>
      <c r="BA1" s="920"/>
      <c r="BB1" s="920"/>
      <c r="BC1" s="920"/>
      <c r="BD1" s="920"/>
      <c r="BE1" s="920"/>
      <c r="BF1" s="920"/>
      <c r="BG1" s="920"/>
      <c r="BH1" s="920"/>
      <c r="BI1" s="920"/>
      <c r="BJ1" s="920"/>
      <c r="BK1" s="920" t="s">
        <v>203</v>
      </c>
      <c r="BL1" s="920"/>
      <c r="BM1" s="920"/>
      <c r="BN1" s="920"/>
      <c r="BO1" s="920"/>
      <c r="BP1" s="920"/>
      <c r="BQ1" s="920"/>
      <c r="BR1" s="920"/>
      <c r="BS1" s="920"/>
      <c r="BT1" s="920"/>
      <c r="BU1" s="920"/>
      <c r="BV1" s="920"/>
      <c r="BW1" s="918"/>
      <c r="BX1" s="918"/>
      <c r="BY1" s="918"/>
      <c r="BZ1" s="918"/>
      <c r="CA1" s="918"/>
      <c r="CB1" s="918"/>
      <c r="CC1" s="918"/>
      <c r="CD1" s="918"/>
      <c r="CE1" s="918"/>
      <c r="CF1" s="918"/>
      <c r="CG1" s="918"/>
      <c r="CH1" s="918"/>
    </row>
    <row r="2" spans="2:86" ht="8.25" customHeight="1" x14ac:dyDescent="0.15">
      <c r="AU2" s="923"/>
      <c r="AV2" s="931" t="s">
        <v>204</v>
      </c>
      <c r="AW2" s="940" t="s">
        <v>205</v>
      </c>
      <c r="AX2" s="940" t="s">
        <v>206</v>
      </c>
      <c r="AY2" s="920" t="s">
        <v>207</v>
      </c>
      <c r="AZ2" s="920"/>
      <c r="BA2" s="920"/>
      <c r="BB2" s="920"/>
      <c r="BC2" s="920"/>
      <c r="BD2" s="920"/>
      <c r="BE2" s="920"/>
      <c r="BF2" s="920"/>
      <c r="BG2" s="920"/>
      <c r="BH2" s="920"/>
      <c r="BI2" s="920"/>
      <c r="BJ2" s="920"/>
      <c r="BK2" s="920" t="s">
        <v>208</v>
      </c>
      <c r="BL2" s="920"/>
      <c r="BM2" s="920"/>
      <c r="BN2" s="920"/>
      <c r="BO2" s="920" t="s">
        <v>209</v>
      </c>
      <c r="BP2" s="920"/>
      <c r="BQ2" s="920"/>
      <c r="BR2" s="920"/>
      <c r="BS2" s="920"/>
      <c r="BT2" s="920"/>
      <c r="BU2" s="920"/>
      <c r="BV2" s="920"/>
      <c r="BW2" s="919"/>
      <c r="BX2" s="919"/>
      <c r="BY2" s="919"/>
      <c r="BZ2" s="919"/>
      <c r="CA2" s="918"/>
      <c r="CB2" s="918"/>
      <c r="CC2" s="918"/>
      <c r="CD2" s="918"/>
      <c r="CE2" s="918"/>
      <c r="CF2" s="918"/>
      <c r="CG2" s="918"/>
      <c r="CH2" s="918"/>
    </row>
    <row r="3" spans="2:86" ht="24.95" customHeight="1" x14ac:dyDescent="0.15">
      <c r="B3" s="688" t="s">
        <v>210</v>
      </c>
      <c r="C3" s="1001"/>
      <c r="D3" s="1001"/>
      <c r="E3" s="1002"/>
      <c r="F3" s="1002"/>
      <c r="G3" s="1002"/>
      <c r="H3" s="1002"/>
      <c r="I3" s="1002"/>
      <c r="J3" s="1002"/>
      <c r="K3" s="1001"/>
      <c r="L3" s="1001"/>
      <c r="M3" s="1001"/>
      <c r="N3" s="1001"/>
      <c r="O3" s="1001"/>
      <c r="P3" s="1001"/>
      <c r="Q3" s="1001"/>
      <c r="R3" s="1001"/>
      <c r="S3" s="1001"/>
      <c r="T3" s="1001"/>
      <c r="U3" s="1001"/>
      <c r="V3" s="1001"/>
      <c r="W3" s="1001"/>
      <c r="X3" s="1001"/>
      <c r="Y3" s="1001"/>
      <c r="Z3" s="1001"/>
      <c r="AA3" s="1001"/>
      <c r="AB3" s="1001"/>
      <c r="AC3" s="1001"/>
      <c r="AD3" s="1001"/>
      <c r="AE3" s="1001"/>
      <c r="AF3" s="1001"/>
      <c r="AG3" s="1001"/>
      <c r="AH3" s="1001"/>
      <c r="AI3" s="1001"/>
      <c r="AJ3" s="1001"/>
      <c r="AK3" s="1001"/>
      <c r="AL3" s="1001"/>
      <c r="AM3" s="1001"/>
      <c r="AN3" s="1001"/>
      <c r="AO3" s="1001"/>
      <c r="AU3" s="923"/>
      <c r="AV3" s="931"/>
      <c r="AW3" s="940"/>
      <c r="AX3" s="940"/>
      <c r="AY3" s="920" t="s">
        <v>211</v>
      </c>
      <c r="AZ3" s="920"/>
      <c r="BA3" s="920"/>
      <c r="BB3" s="920"/>
      <c r="BC3" s="920" t="s">
        <v>212</v>
      </c>
      <c r="BD3" s="920"/>
      <c r="BE3" s="920"/>
      <c r="BF3" s="920"/>
      <c r="BG3" s="920" t="s">
        <v>213</v>
      </c>
      <c r="BH3" s="920"/>
      <c r="BI3" s="920"/>
      <c r="BJ3" s="920"/>
      <c r="BK3" s="920" t="s">
        <v>214</v>
      </c>
      <c r="BL3" s="920"/>
      <c r="BM3" s="920"/>
      <c r="BN3" s="920"/>
      <c r="BO3" s="920" t="s">
        <v>212</v>
      </c>
      <c r="BP3" s="920"/>
      <c r="BQ3" s="920"/>
      <c r="BR3" s="920"/>
      <c r="BS3" s="920" t="s">
        <v>213</v>
      </c>
      <c r="BT3" s="920"/>
      <c r="BU3" s="920"/>
      <c r="BV3" s="920"/>
      <c r="BW3" s="918"/>
      <c r="BX3" s="918"/>
      <c r="BY3" s="918"/>
      <c r="BZ3" s="918"/>
      <c r="CA3" s="918"/>
      <c r="CB3" s="918"/>
      <c r="CC3" s="918"/>
      <c r="CD3" s="918"/>
      <c r="CE3" s="918"/>
      <c r="CF3" s="918"/>
      <c r="CG3" s="918"/>
      <c r="CH3" s="918"/>
    </row>
    <row r="4" spans="2:86" ht="18" customHeight="1" x14ac:dyDescent="0.15">
      <c r="B4" s="477" t="s">
        <v>383</v>
      </c>
      <c r="C4" s="477"/>
      <c r="D4" s="477"/>
      <c r="E4" s="956" t="s">
        <v>384</v>
      </c>
      <c r="F4" s="957"/>
      <c r="G4" s="957"/>
      <c r="H4" s="957"/>
      <c r="I4" s="957"/>
      <c r="J4" s="958"/>
      <c r="K4" s="571" t="s">
        <v>385</v>
      </c>
      <c r="L4" s="571"/>
      <c r="M4" s="571"/>
      <c r="N4" s="954" t="s">
        <v>501</v>
      </c>
      <c r="O4" s="954"/>
      <c r="P4" s="954"/>
      <c r="Q4" s="954"/>
      <c r="R4" s="954"/>
      <c r="S4" s="954"/>
      <c r="T4" s="313" t="s">
        <v>502</v>
      </c>
      <c r="U4" s="314"/>
      <c r="V4" s="314"/>
      <c r="W4" s="314"/>
      <c r="X4" s="315"/>
      <c r="Y4" s="959" t="s">
        <v>503</v>
      </c>
      <c r="Z4" s="959"/>
      <c r="AA4" s="959"/>
      <c r="AB4" s="959"/>
      <c r="AC4" s="959"/>
      <c r="AD4" s="959"/>
      <c r="AE4" s="959"/>
      <c r="AF4" s="959"/>
      <c r="AG4" s="313" t="s">
        <v>500</v>
      </c>
      <c r="AH4" s="314"/>
      <c r="AI4" s="314"/>
      <c r="AJ4" s="315"/>
      <c r="AK4" s="925">
        <v>45911</v>
      </c>
      <c r="AL4" s="926"/>
      <c r="AM4" s="926"/>
      <c r="AN4" s="926"/>
      <c r="AO4" s="927"/>
      <c r="AU4" s="923"/>
      <c r="AV4" s="931"/>
      <c r="AW4" s="940"/>
      <c r="AX4" s="940"/>
      <c r="AY4" s="294" t="s">
        <v>215</v>
      </c>
      <c r="AZ4" s="294" t="s">
        <v>216</v>
      </c>
      <c r="BA4" s="294" t="s">
        <v>217</v>
      </c>
      <c r="BB4" s="294" t="s">
        <v>218</v>
      </c>
      <c r="BC4" s="294" t="s">
        <v>215</v>
      </c>
      <c r="BD4" s="294" t="s">
        <v>216</v>
      </c>
      <c r="BE4" s="294" t="s">
        <v>217</v>
      </c>
      <c r="BF4" s="294" t="s">
        <v>218</v>
      </c>
      <c r="BG4" s="294" t="s">
        <v>215</v>
      </c>
      <c r="BH4" s="294" t="s">
        <v>216</v>
      </c>
      <c r="BI4" s="294" t="s">
        <v>217</v>
      </c>
      <c r="BJ4" s="294" t="s">
        <v>218</v>
      </c>
      <c r="BK4" s="294" t="s">
        <v>215</v>
      </c>
      <c r="BL4" s="294" t="s">
        <v>216</v>
      </c>
      <c r="BM4" s="294" t="s">
        <v>217</v>
      </c>
      <c r="BN4" s="294" t="s">
        <v>218</v>
      </c>
      <c r="BO4" s="294" t="s">
        <v>215</v>
      </c>
      <c r="BP4" s="294" t="s">
        <v>216</v>
      </c>
      <c r="BQ4" s="294" t="s">
        <v>217</v>
      </c>
      <c r="BR4" s="294" t="s">
        <v>218</v>
      </c>
      <c r="BS4" s="294" t="s">
        <v>215</v>
      </c>
      <c r="BT4" s="294" t="s">
        <v>216</v>
      </c>
      <c r="BU4" s="294" t="s">
        <v>217</v>
      </c>
      <c r="BV4" s="294" t="s">
        <v>218</v>
      </c>
      <c r="BW4" s="5"/>
      <c r="BX4" s="5"/>
      <c r="BY4" s="5"/>
      <c r="BZ4" s="5"/>
      <c r="CA4" s="5"/>
      <c r="CB4" s="5"/>
      <c r="CC4" s="5"/>
      <c r="CD4" s="5"/>
      <c r="CE4" s="5"/>
      <c r="CF4" s="5"/>
      <c r="CG4" s="5"/>
      <c r="CH4" s="5"/>
    </row>
    <row r="5" spans="2:86" ht="18" customHeight="1" x14ac:dyDescent="0.15">
      <c r="B5" s="485" t="s">
        <v>521</v>
      </c>
      <c r="C5" s="485"/>
      <c r="D5" s="485"/>
      <c r="E5" s="962" t="s">
        <v>390</v>
      </c>
      <c r="F5" s="963"/>
      <c r="G5" s="963"/>
      <c r="H5" s="963"/>
      <c r="I5" s="963"/>
      <c r="J5" s="964"/>
      <c r="K5" s="582" t="s">
        <v>386</v>
      </c>
      <c r="L5" s="582"/>
      <c r="M5" s="582"/>
      <c r="N5" s="954" t="s">
        <v>387</v>
      </c>
      <c r="O5" s="954"/>
      <c r="P5" s="954"/>
      <c r="Q5" s="954"/>
      <c r="R5" s="954"/>
      <c r="S5" s="954"/>
      <c r="T5" s="316"/>
      <c r="U5" s="317"/>
      <c r="V5" s="317"/>
      <c r="W5" s="317"/>
      <c r="X5" s="318"/>
      <c r="Y5" s="955" t="s">
        <v>504</v>
      </c>
      <c r="Z5" s="955"/>
      <c r="AA5" s="955"/>
      <c r="AB5" s="955"/>
      <c r="AC5" s="955"/>
      <c r="AD5" s="955"/>
      <c r="AE5" s="955"/>
      <c r="AF5" s="955"/>
      <c r="AG5" s="835"/>
      <c r="AH5" s="924"/>
      <c r="AI5" s="924"/>
      <c r="AJ5" s="836"/>
      <c r="AK5" s="928"/>
      <c r="AL5" s="929"/>
      <c r="AM5" s="929"/>
      <c r="AN5" s="929"/>
      <c r="AO5" s="930"/>
      <c r="AU5" s="923"/>
      <c r="AV5" s="50" t="str">
        <f>N7</f>
        <v>S001</v>
      </c>
      <c r="AW5" s="293">
        <f>R7</f>
        <v>10.475</v>
      </c>
      <c r="AX5" s="55" t="str">
        <f>AM35</f>
        <v>Ⅱ</v>
      </c>
      <c r="AY5" s="295" t="str">
        <f>IF(Y37&gt;0,Y37,"")</f>
        <v/>
      </c>
      <c r="AZ5" s="296" t="str">
        <f>IF(Y37&gt;0,"",IF(Z37&gt;0,Z37,""))</f>
        <v/>
      </c>
      <c r="BA5" s="296" t="str">
        <f>IF(Y37+Z37&gt;0,"",IF(AA37&gt;0,AA37,""))</f>
        <v/>
      </c>
      <c r="BB5" s="296" t="str">
        <f>IF(Y37+Z37+AA37&gt;0,"",IF(AB37&gt;0,AB37,""))</f>
        <v/>
      </c>
      <c r="BC5" s="55">
        <f t="shared" ref="BC5:BJ5" si="0">AC37</f>
        <v>0</v>
      </c>
      <c r="BD5" s="55">
        <f t="shared" si="0"/>
        <v>0</v>
      </c>
      <c r="BE5" s="55">
        <f t="shared" si="0"/>
        <v>0</v>
      </c>
      <c r="BF5" s="55">
        <f t="shared" si="0"/>
        <v>1</v>
      </c>
      <c r="BG5" s="55">
        <f t="shared" si="0"/>
        <v>0</v>
      </c>
      <c r="BH5" s="55">
        <f t="shared" si="0"/>
        <v>0</v>
      </c>
      <c r="BI5" s="55">
        <f t="shared" si="0"/>
        <v>0</v>
      </c>
      <c r="BJ5" s="55">
        <f t="shared" si="0"/>
        <v>1</v>
      </c>
      <c r="BK5" s="55" t="str">
        <f>IF(Y37&gt;0,R7,"")</f>
        <v/>
      </c>
      <c r="BL5" s="297" t="str">
        <f>IF(Y37&gt;0,"",IF(Z37&gt;0,R7,""))</f>
        <v/>
      </c>
      <c r="BM5" s="297" t="str">
        <f>IF(Y37+Z37&gt;0,"",IF(AA37&gt;0,R7,""))</f>
        <v/>
      </c>
      <c r="BN5" s="297" t="str">
        <f>IF(Y37+Z37+AA37&gt;0,"",IF(AB37&gt;0,R7,""))</f>
        <v/>
      </c>
      <c r="BO5" s="55">
        <f t="shared" ref="BO5:BV5" si="1">AC35</f>
        <v>0</v>
      </c>
      <c r="BP5" s="55">
        <f t="shared" si="1"/>
        <v>0</v>
      </c>
      <c r="BQ5" s="55">
        <f t="shared" si="1"/>
        <v>0</v>
      </c>
      <c r="BR5" s="55">
        <f t="shared" si="1"/>
        <v>0.05</v>
      </c>
      <c r="BS5" s="55">
        <f t="shared" si="1"/>
        <v>0</v>
      </c>
      <c r="BT5" s="55">
        <f t="shared" si="1"/>
        <v>0</v>
      </c>
      <c r="BU5" s="55">
        <f t="shared" si="1"/>
        <v>0</v>
      </c>
      <c r="BV5" s="55">
        <f t="shared" si="1"/>
        <v>0.45</v>
      </c>
      <c r="BW5" s="177"/>
      <c r="BX5" s="178"/>
      <c r="BY5" s="178"/>
      <c r="BZ5" s="178"/>
      <c r="CA5" s="179"/>
      <c r="CB5" s="179"/>
      <c r="CC5" s="179"/>
      <c r="CD5" s="179"/>
      <c r="CE5" s="179"/>
      <c r="CF5" s="179"/>
      <c r="CG5" s="179"/>
      <c r="CH5" s="179"/>
    </row>
    <row r="6" spans="2:86" ht="12" customHeight="1" x14ac:dyDescent="0.15">
      <c r="B6" s="966" t="s">
        <v>219</v>
      </c>
      <c r="C6" s="968"/>
      <c r="D6" s="969"/>
      <c r="E6" s="970"/>
      <c r="F6" s="970"/>
      <c r="G6" s="970"/>
      <c r="H6" s="970"/>
      <c r="I6" s="970"/>
      <c r="J6" s="971"/>
      <c r="K6" s="976" t="s">
        <v>673</v>
      </c>
      <c r="L6" s="977"/>
      <c r="M6" s="977"/>
      <c r="N6" s="977"/>
      <c r="O6" s="977"/>
      <c r="P6" s="977"/>
      <c r="Q6" s="977"/>
      <c r="R6" s="977"/>
      <c r="S6" s="977"/>
      <c r="T6" s="977"/>
      <c r="U6" s="977"/>
      <c r="V6" s="977"/>
      <c r="W6" s="977"/>
      <c r="X6" s="977"/>
      <c r="Y6" s="977"/>
      <c r="Z6" s="977"/>
      <c r="AA6" s="977"/>
      <c r="AB6" s="977"/>
      <c r="AC6" s="977"/>
      <c r="AD6" s="977"/>
      <c r="AE6" s="977"/>
      <c r="AF6" s="977"/>
      <c r="AG6" s="977"/>
      <c r="AH6" s="977"/>
      <c r="AI6" s="977"/>
      <c r="AJ6" s="977"/>
      <c r="AK6" s="977"/>
      <c r="AL6" s="977"/>
      <c r="AM6" s="977"/>
      <c r="AN6" s="977"/>
      <c r="AO6" s="978"/>
      <c r="AP6" s="2"/>
    </row>
    <row r="7" spans="2:86" ht="12" customHeight="1" x14ac:dyDescent="0.15">
      <c r="B7" s="967"/>
      <c r="C7" s="972"/>
      <c r="D7" s="970"/>
      <c r="E7" s="970"/>
      <c r="F7" s="970"/>
      <c r="G7" s="970"/>
      <c r="H7" s="970"/>
      <c r="I7" s="970"/>
      <c r="J7" s="971"/>
      <c r="K7" s="979" t="s">
        <v>674</v>
      </c>
      <c r="L7" s="980"/>
      <c r="M7" s="953"/>
      <c r="N7" s="932" t="s">
        <v>476</v>
      </c>
      <c r="O7" s="933"/>
      <c r="P7" s="979" t="s">
        <v>675</v>
      </c>
      <c r="Q7" s="953"/>
      <c r="R7" s="981">
        <v>10.475</v>
      </c>
      <c r="S7" s="982"/>
      <c r="T7" s="983"/>
      <c r="U7" s="941" t="s">
        <v>676</v>
      </c>
      <c r="V7" s="960"/>
      <c r="W7" s="941" t="s">
        <v>677</v>
      </c>
      <c r="X7" s="960"/>
      <c r="Y7" s="953" t="s">
        <v>698</v>
      </c>
      <c r="Z7" s="939"/>
      <c r="AA7" s="939"/>
      <c r="AB7" s="939"/>
      <c r="AC7" s="941" t="s">
        <v>699</v>
      </c>
      <c r="AD7" s="942"/>
      <c r="AE7" s="942"/>
      <c r="AF7" s="942"/>
      <c r="AG7" s="942"/>
      <c r="AH7" s="942"/>
      <c r="AI7" s="942"/>
      <c r="AJ7" s="960"/>
      <c r="AK7" s="941" t="s">
        <v>700</v>
      </c>
      <c r="AL7" s="942"/>
      <c r="AM7" s="942"/>
      <c r="AN7" s="943"/>
      <c r="AO7" s="944"/>
      <c r="AP7" s="2"/>
      <c r="AW7" s="58"/>
    </row>
    <row r="8" spans="2:86" ht="12" customHeight="1" x14ac:dyDescent="0.15">
      <c r="B8" s="967"/>
      <c r="C8" s="972"/>
      <c r="D8" s="970"/>
      <c r="E8" s="970"/>
      <c r="F8" s="970"/>
      <c r="G8" s="970"/>
      <c r="H8" s="970"/>
      <c r="I8" s="970"/>
      <c r="J8" s="971"/>
      <c r="K8" s="939" t="s">
        <v>574</v>
      </c>
      <c r="L8" s="939" t="s">
        <v>576</v>
      </c>
      <c r="M8" s="939"/>
      <c r="N8" s="939" t="s">
        <v>275</v>
      </c>
      <c r="O8" s="939"/>
      <c r="P8" s="939" t="s">
        <v>276</v>
      </c>
      <c r="Q8" s="939"/>
      <c r="R8" s="939" t="s">
        <v>277</v>
      </c>
      <c r="S8" s="939"/>
      <c r="T8" s="939"/>
      <c r="U8" s="945"/>
      <c r="V8" s="965"/>
      <c r="W8" s="945"/>
      <c r="X8" s="965"/>
      <c r="Y8" s="953"/>
      <c r="Z8" s="939"/>
      <c r="AA8" s="939"/>
      <c r="AB8" s="939"/>
      <c r="AC8" s="949"/>
      <c r="AD8" s="950"/>
      <c r="AE8" s="950"/>
      <c r="AF8" s="950"/>
      <c r="AG8" s="950"/>
      <c r="AH8" s="950"/>
      <c r="AI8" s="950"/>
      <c r="AJ8" s="961"/>
      <c r="AK8" s="945"/>
      <c r="AL8" s="946"/>
      <c r="AM8" s="946"/>
      <c r="AN8" s="947"/>
      <c r="AO8" s="948"/>
      <c r="AP8" s="2"/>
    </row>
    <row r="9" spans="2:86" ht="12" customHeight="1" x14ac:dyDescent="0.15">
      <c r="B9" s="967"/>
      <c r="C9" s="972"/>
      <c r="D9" s="970"/>
      <c r="E9" s="970"/>
      <c r="F9" s="970"/>
      <c r="G9" s="970"/>
      <c r="H9" s="970"/>
      <c r="I9" s="970"/>
      <c r="J9" s="971"/>
      <c r="K9" s="939"/>
      <c r="L9" s="939"/>
      <c r="M9" s="939"/>
      <c r="N9" s="939"/>
      <c r="O9" s="939"/>
      <c r="P9" s="939"/>
      <c r="Q9" s="939"/>
      <c r="R9" s="939"/>
      <c r="S9" s="939"/>
      <c r="T9" s="939"/>
      <c r="U9" s="945"/>
      <c r="V9" s="965"/>
      <c r="W9" s="945"/>
      <c r="X9" s="965"/>
      <c r="Y9" s="953" t="s">
        <v>701</v>
      </c>
      <c r="Z9" s="939"/>
      <c r="AA9" s="939"/>
      <c r="AB9" s="939"/>
      <c r="AC9" s="939" t="s">
        <v>702</v>
      </c>
      <c r="AD9" s="939"/>
      <c r="AE9" s="939"/>
      <c r="AF9" s="939"/>
      <c r="AG9" s="939" t="s">
        <v>703</v>
      </c>
      <c r="AH9" s="939"/>
      <c r="AI9" s="939"/>
      <c r="AJ9" s="939"/>
      <c r="AK9" s="945"/>
      <c r="AL9" s="946"/>
      <c r="AM9" s="946"/>
      <c r="AN9" s="947"/>
      <c r="AO9" s="948"/>
      <c r="AP9" s="2"/>
    </row>
    <row r="10" spans="2:86" ht="12" customHeight="1" x14ac:dyDescent="0.15">
      <c r="B10" s="967"/>
      <c r="C10" s="972"/>
      <c r="D10" s="970"/>
      <c r="E10" s="970"/>
      <c r="F10" s="970"/>
      <c r="G10" s="970"/>
      <c r="H10" s="970"/>
      <c r="I10" s="970"/>
      <c r="J10" s="971"/>
      <c r="K10" s="939"/>
      <c r="L10" s="939"/>
      <c r="M10" s="939"/>
      <c r="N10" s="939"/>
      <c r="O10" s="939"/>
      <c r="P10" s="939"/>
      <c r="Q10" s="939"/>
      <c r="R10" s="939"/>
      <c r="S10" s="939"/>
      <c r="T10" s="939"/>
      <c r="U10" s="949"/>
      <c r="V10" s="961"/>
      <c r="W10" s="949"/>
      <c r="X10" s="961"/>
      <c r="Y10" s="53" t="s">
        <v>704</v>
      </c>
      <c r="Z10" s="49" t="s">
        <v>705</v>
      </c>
      <c r="AA10" s="49" t="s">
        <v>706</v>
      </c>
      <c r="AB10" s="49" t="s">
        <v>707</v>
      </c>
      <c r="AC10" s="49" t="s">
        <v>704</v>
      </c>
      <c r="AD10" s="49" t="s">
        <v>705</v>
      </c>
      <c r="AE10" s="49" t="s">
        <v>706</v>
      </c>
      <c r="AF10" s="49" t="s">
        <v>707</v>
      </c>
      <c r="AG10" s="49" t="s">
        <v>704</v>
      </c>
      <c r="AH10" s="49" t="s">
        <v>705</v>
      </c>
      <c r="AI10" s="49" t="s">
        <v>706</v>
      </c>
      <c r="AJ10" s="49" t="s">
        <v>707</v>
      </c>
      <c r="AK10" s="949"/>
      <c r="AL10" s="950"/>
      <c r="AM10" s="950"/>
      <c r="AN10" s="951"/>
      <c r="AO10" s="952"/>
      <c r="AP10" s="2"/>
    </row>
    <row r="11" spans="2:86" ht="12" customHeight="1" x14ac:dyDescent="0.15">
      <c r="B11" s="967"/>
      <c r="C11" s="972"/>
      <c r="D11" s="970"/>
      <c r="E11" s="970"/>
      <c r="F11" s="970"/>
      <c r="G11" s="970"/>
      <c r="H11" s="970"/>
      <c r="I11" s="970"/>
      <c r="J11" s="971"/>
      <c r="K11" s="100">
        <v>1</v>
      </c>
      <c r="L11" s="921" t="s">
        <v>528</v>
      </c>
      <c r="M11" s="922"/>
      <c r="N11" s="921" t="s">
        <v>537</v>
      </c>
      <c r="O11" s="922"/>
      <c r="P11" s="921" t="s">
        <v>322</v>
      </c>
      <c r="Q11" s="922"/>
      <c r="R11" s="843" t="s">
        <v>322</v>
      </c>
      <c r="S11" s="843"/>
      <c r="T11" s="843"/>
      <c r="U11" s="921" t="s">
        <v>531</v>
      </c>
      <c r="V11" s="922"/>
      <c r="W11" s="921"/>
      <c r="X11" s="922"/>
      <c r="Y11" s="54"/>
      <c r="Z11" s="54"/>
      <c r="AA11" s="54"/>
      <c r="AB11" s="54"/>
      <c r="AC11" s="60"/>
      <c r="AD11" s="60"/>
      <c r="AE11" s="60"/>
      <c r="AF11" s="60"/>
      <c r="AG11" s="60"/>
      <c r="AH11" s="60"/>
      <c r="AI11" s="60"/>
      <c r="AJ11" s="60">
        <v>0.45</v>
      </c>
      <c r="AK11" s="932"/>
      <c r="AL11" s="933"/>
      <c r="AM11" s="933"/>
      <c r="AN11" s="933"/>
      <c r="AO11" s="934"/>
      <c r="AP11" s="2"/>
      <c r="AQ11" s="59">
        <f t="shared" ref="AQ11:AQ27" si="2">IF(P11="材質劣化",2,IF(P11="漏水",3,1))</f>
        <v>3</v>
      </c>
      <c r="AS11" s="43" t="str">
        <f>IF(Y11&lt;&gt;"",1,"")</f>
        <v/>
      </c>
    </row>
    <row r="12" spans="2:86" ht="12" customHeight="1" x14ac:dyDescent="0.15">
      <c r="B12" s="967"/>
      <c r="C12" s="972"/>
      <c r="D12" s="970"/>
      <c r="E12" s="970"/>
      <c r="F12" s="970"/>
      <c r="G12" s="970"/>
      <c r="H12" s="970"/>
      <c r="I12" s="970"/>
      <c r="J12" s="971"/>
      <c r="K12" s="100">
        <v>2</v>
      </c>
      <c r="L12" s="921" t="s">
        <v>541</v>
      </c>
      <c r="M12" s="922"/>
      <c r="N12" s="921" t="s">
        <v>542</v>
      </c>
      <c r="O12" s="922"/>
      <c r="P12" s="921"/>
      <c r="Q12" s="922"/>
      <c r="R12" s="843" t="s">
        <v>328</v>
      </c>
      <c r="S12" s="843"/>
      <c r="T12" s="843"/>
      <c r="U12" s="921" t="s">
        <v>531</v>
      </c>
      <c r="V12" s="922"/>
      <c r="W12" s="921"/>
      <c r="X12" s="922"/>
      <c r="Y12" s="54"/>
      <c r="Z12" s="54"/>
      <c r="AA12" s="54"/>
      <c r="AB12" s="54"/>
      <c r="AC12" s="292"/>
      <c r="AD12" s="292"/>
      <c r="AE12" s="292"/>
      <c r="AF12" s="292"/>
      <c r="AG12" s="292"/>
      <c r="AH12" s="292"/>
      <c r="AI12" s="292"/>
      <c r="AJ12" s="292"/>
      <c r="AK12" s="932"/>
      <c r="AL12" s="933"/>
      <c r="AM12" s="933"/>
      <c r="AN12" s="933"/>
      <c r="AO12" s="934"/>
      <c r="AP12" s="2"/>
      <c r="AQ12" s="59">
        <f t="shared" si="2"/>
        <v>1</v>
      </c>
    </row>
    <row r="13" spans="2:86" ht="12" customHeight="1" x14ac:dyDescent="0.15">
      <c r="B13" s="967"/>
      <c r="C13" s="972"/>
      <c r="D13" s="970"/>
      <c r="E13" s="970"/>
      <c r="F13" s="970"/>
      <c r="G13" s="970"/>
      <c r="H13" s="970"/>
      <c r="I13" s="970"/>
      <c r="J13" s="971"/>
      <c r="K13" s="100">
        <v>3</v>
      </c>
      <c r="L13" s="921" t="s">
        <v>528</v>
      </c>
      <c r="M13" s="922"/>
      <c r="N13" s="921" t="s">
        <v>529</v>
      </c>
      <c r="O13" s="922"/>
      <c r="P13" s="921" t="s">
        <v>514</v>
      </c>
      <c r="Q13" s="922"/>
      <c r="R13" s="936" t="s">
        <v>294</v>
      </c>
      <c r="S13" s="937"/>
      <c r="T13" s="938"/>
      <c r="U13" s="921" t="s">
        <v>523</v>
      </c>
      <c r="V13" s="922"/>
      <c r="W13" s="921"/>
      <c r="X13" s="922"/>
      <c r="Y13" s="54"/>
      <c r="Z13" s="54"/>
      <c r="AA13" s="54"/>
      <c r="AB13" s="54"/>
      <c r="AC13" s="292"/>
      <c r="AD13" s="292"/>
      <c r="AE13" s="292"/>
      <c r="AF13" s="292">
        <v>0.05</v>
      </c>
      <c r="AG13" s="292"/>
      <c r="AH13" s="292"/>
      <c r="AI13" s="292"/>
      <c r="AJ13" s="292"/>
      <c r="AK13" s="932"/>
      <c r="AL13" s="933"/>
      <c r="AM13" s="933"/>
      <c r="AN13" s="933"/>
      <c r="AO13" s="934"/>
      <c r="AP13" s="2"/>
      <c r="AQ13" s="59">
        <f t="shared" si="2"/>
        <v>2</v>
      </c>
    </row>
    <row r="14" spans="2:86" ht="12" customHeight="1" x14ac:dyDescent="0.15">
      <c r="B14" s="967"/>
      <c r="C14" s="972"/>
      <c r="D14" s="970"/>
      <c r="E14" s="970"/>
      <c r="F14" s="970"/>
      <c r="G14" s="970"/>
      <c r="H14" s="970"/>
      <c r="I14" s="970"/>
      <c r="J14" s="971"/>
      <c r="K14" s="100">
        <v>4</v>
      </c>
      <c r="L14" s="921"/>
      <c r="M14" s="922"/>
      <c r="N14" s="921"/>
      <c r="O14" s="922"/>
      <c r="P14" s="921"/>
      <c r="Q14" s="922"/>
      <c r="R14" s="843"/>
      <c r="S14" s="843"/>
      <c r="T14" s="843"/>
      <c r="U14" s="921"/>
      <c r="V14" s="922"/>
      <c r="W14" s="921"/>
      <c r="X14" s="922"/>
      <c r="Y14" s="54"/>
      <c r="Z14" s="54"/>
      <c r="AA14" s="54"/>
      <c r="AB14" s="54"/>
      <c r="AC14" s="60"/>
      <c r="AD14" s="60"/>
      <c r="AE14" s="60"/>
      <c r="AF14" s="60"/>
      <c r="AG14" s="60"/>
      <c r="AH14" s="60"/>
      <c r="AI14" s="60"/>
      <c r="AJ14" s="60"/>
      <c r="AK14" s="932"/>
      <c r="AL14" s="933"/>
      <c r="AM14" s="933"/>
      <c r="AN14" s="933"/>
      <c r="AO14" s="934"/>
      <c r="AP14" s="2"/>
      <c r="AQ14" s="59">
        <f t="shared" si="2"/>
        <v>1</v>
      </c>
    </row>
    <row r="15" spans="2:86" ht="12" customHeight="1" x14ac:dyDescent="0.15">
      <c r="B15" s="967"/>
      <c r="C15" s="972"/>
      <c r="D15" s="970"/>
      <c r="E15" s="970"/>
      <c r="F15" s="970"/>
      <c r="G15" s="970"/>
      <c r="H15" s="970"/>
      <c r="I15" s="970"/>
      <c r="J15" s="971"/>
      <c r="K15" s="100">
        <v>5</v>
      </c>
      <c r="L15" s="921"/>
      <c r="M15" s="922"/>
      <c r="N15" s="921"/>
      <c r="O15" s="922"/>
      <c r="P15" s="921"/>
      <c r="Q15" s="922"/>
      <c r="R15" s="936"/>
      <c r="S15" s="937"/>
      <c r="T15" s="938"/>
      <c r="U15" s="921"/>
      <c r="V15" s="922"/>
      <c r="W15" s="921"/>
      <c r="X15" s="922"/>
      <c r="Y15" s="54"/>
      <c r="Z15" s="54"/>
      <c r="AA15" s="54"/>
      <c r="AB15" s="54"/>
      <c r="AC15" s="60"/>
      <c r="AD15" s="60"/>
      <c r="AE15" s="60"/>
      <c r="AF15" s="60"/>
      <c r="AG15" s="60"/>
      <c r="AH15" s="60"/>
      <c r="AI15" s="60"/>
      <c r="AJ15" s="60"/>
      <c r="AK15" s="932"/>
      <c r="AL15" s="933"/>
      <c r="AM15" s="933"/>
      <c r="AN15" s="933"/>
      <c r="AO15" s="934"/>
      <c r="AP15" s="2"/>
      <c r="AQ15" s="59">
        <f t="shared" si="2"/>
        <v>1</v>
      </c>
    </row>
    <row r="16" spans="2:86" ht="12" customHeight="1" x14ac:dyDescent="0.15">
      <c r="B16" s="967"/>
      <c r="C16" s="972"/>
      <c r="D16" s="970"/>
      <c r="E16" s="970"/>
      <c r="F16" s="970"/>
      <c r="G16" s="970"/>
      <c r="H16" s="970"/>
      <c r="I16" s="970"/>
      <c r="J16" s="971"/>
      <c r="K16" s="100">
        <v>6</v>
      </c>
      <c r="L16" s="921"/>
      <c r="M16" s="922"/>
      <c r="N16" s="921"/>
      <c r="O16" s="922"/>
      <c r="P16" s="921"/>
      <c r="Q16" s="922"/>
      <c r="R16" s="936"/>
      <c r="S16" s="937"/>
      <c r="T16" s="938"/>
      <c r="U16" s="921"/>
      <c r="V16" s="922"/>
      <c r="W16" s="921"/>
      <c r="X16" s="922"/>
      <c r="Y16" s="54"/>
      <c r="Z16" s="54"/>
      <c r="AA16" s="54"/>
      <c r="AB16" s="54"/>
      <c r="AC16" s="60"/>
      <c r="AD16" s="60"/>
      <c r="AE16" s="60"/>
      <c r="AF16" s="60"/>
      <c r="AG16" s="60"/>
      <c r="AH16" s="60"/>
      <c r="AI16" s="60"/>
      <c r="AJ16" s="60"/>
      <c r="AK16" s="932"/>
      <c r="AL16" s="933"/>
      <c r="AM16" s="933"/>
      <c r="AN16" s="933"/>
      <c r="AO16" s="934"/>
      <c r="AP16" s="2"/>
      <c r="AQ16" s="59">
        <f t="shared" si="2"/>
        <v>1</v>
      </c>
    </row>
    <row r="17" spans="2:46" ht="12" customHeight="1" x14ac:dyDescent="0.15">
      <c r="B17" s="967"/>
      <c r="C17" s="972"/>
      <c r="D17" s="970"/>
      <c r="E17" s="970"/>
      <c r="F17" s="970"/>
      <c r="G17" s="970"/>
      <c r="H17" s="970"/>
      <c r="I17" s="970"/>
      <c r="J17" s="971"/>
      <c r="K17" s="100">
        <v>7</v>
      </c>
      <c r="L17" s="921"/>
      <c r="M17" s="922"/>
      <c r="N17" s="921"/>
      <c r="O17" s="922"/>
      <c r="P17" s="921"/>
      <c r="Q17" s="922"/>
      <c r="R17" s="936"/>
      <c r="S17" s="937"/>
      <c r="T17" s="938"/>
      <c r="U17" s="921"/>
      <c r="V17" s="922"/>
      <c r="W17" s="921"/>
      <c r="X17" s="922"/>
      <c r="Y17" s="54"/>
      <c r="Z17" s="54"/>
      <c r="AA17" s="54"/>
      <c r="AB17" s="54"/>
      <c r="AC17" s="60"/>
      <c r="AD17" s="60"/>
      <c r="AE17" s="60"/>
      <c r="AF17" s="60"/>
      <c r="AG17" s="60"/>
      <c r="AH17" s="60"/>
      <c r="AI17" s="60"/>
      <c r="AJ17" s="60"/>
      <c r="AK17" s="932"/>
      <c r="AL17" s="933"/>
      <c r="AM17" s="933"/>
      <c r="AN17" s="933"/>
      <c r="AO17" s="934"/>
      <c r="AP17" s="2"/>
      <c r="AQ17" s="59">
        <f t="shared" si="2"/>
        <v>1</v>
      </c>
    </row>
    <row r="18" spans="2:46" ht="12" customHeight="1" x14ac:dyDescent="0.15">
      <c r="B18" s="967"/>
      <c r="C18" s="972"/>
      <c r="D18" s="970"/>
      <c r="E18" s="970"/>
      <c r="F18" s="970"/>
      <c r="G18" s="970"/>
      <c r="H18" s="970"/>
      <c r="I18" s="970"/>
      <c r="J18" s="971"/>
      <c r="K18" s="100">
        <v>8</v>
      </c>
      <c r="L18" s="921"/>
      <c r="M18" s="922"/>
      <c r="N18" s="921"/>
      <c r="O18" s="922"/>
      <c r="P18" s="921"/>
      <c r="Q18" s="922"/>
      <c r="R18" s="936"/>
      <c r="S18" s="937"/>
      <c r="T18" s="938"/>
      <c r="U18" s="921"/>
      <c r="V18" s="922"/>
      <c r="W18" s="921"/>
      <c r="X18" s="922"/>
      <c r="Y18" s="54"/>
      <c r="Z18" s="54"/>
      <c r="AA18" s="54"/>
      <c r="AB18" s="54"/>
      <c r="AC18" s="60"/>
      <c r="AD18" s="60"/>
      <c r="AE18" s="60"/>
      <c r="AF18" s="60"/>
      <c r="AG18" s="60"/>
      <c r="AH18" s="60"/>
      <c r="AI18" s="60"/>
      <c r="AJ18" s="60"/>
      <c r="AK18" s="932"/>
      <c r="AL18" s="933"/>
      <c r="AM18" s="933"/>
      <c r="AN18" s="933"/>
      <c r="AO18" s="934"/>
      <c r="AP18" s="2"/>
      <c r="AQ18" s="59">
        <f t="shared" si="2"/>
        <v>1</v>
      </c>
    </row>
    <row r="19" spans="2:46" ht="12" customHeight="1" x14ac:dyDescent="0.15">
      <c r="B19" s="967"/>
      <c r="C19" s="972"/>
      <c r="D19" s="970"/>
      <c r="E19" s="970"/>
      <c r="F19" s="970"/>
      <c r="G19" s="970"/>
      <c r="H19" s="970"/>
      <c r="I19" s="970"/>
      <c r="J19" s="971"/>
      <c r="K19" s="100">
        <v>9</v>
      </c>
      <c r="L19" s="921"/>
      <c r="M19" s="922"/>
      <c r="N19" s="921"/>
      <c r="O19" s="922"/>
      <c r="P19" s="921"/>
      <c r="Q19" s="922"/>
      <c r="R19" s="936"/>
      <c r="S19" s="937"/>
      <c r="T19" s="938"/>
      <c r="U19" s="921"/>
      <c r="V19" s="922"/>
      <c r="W19" s="921"/>
      <c r="X19" s="922"/>
      <c r="Y19" s="54"/>
      <c r="Z19" s="54"/>
      <c r="AA19" s="54"/>
      <c r="AB19" s="54"/>
      <c r="AC19" s="60"/>
      <c r="AD19" s="60"/>
      <c r="AE19" s="60"/>
      <c r="AF19" s="60"/>
      <c r="AG19" s="60"/>
      <c r="AH19" s="60"/>
      <c r="AI19" s="60"/>
      <c r="AJ19" s="60"/>
      <c r="AK19" s="932"/>
      <c r="AL19" s="933"/>
      <c r="AM19" s="933"/>
      <c r="AN19" s="933"/>
      <c r="AO19" s="934"/>
      <c r="AP19" s="2"/>
      <c r="AQ19" s="59">
        <f t="shared" si="2"/>
        <v>1</v>
      </c>
    </row>
    <row r="20" spans="2:46" ht="12" customHeight="1" x14ac:dyDescent="0.15">
      <c r="B20" s="967"/>
      <c r="C20" s="972"/>
      <c r="D20" s="970"/>
      <c r="E20" s="970"/>
      <c r="F20" s="970"/>
      <c r="G20" s="970"/>
      <c r="H20" s="970"/>
      <c r="I20" s="970"/>
      <c r="J20" s="971"/>
      <c r="K20" s="100">
        <v>10</v>
      </c>
      <c r="L20" s="921"/>
      <c r="M20" s="922"/>
      <c r="N20" s="921"/>
      <c r="O20" s="922"/>
      <c r="P20" s="921"/>
      <c r="Q20" s="922"/>
      <c r="R20" s="936"/>
      <c r="S20" s="937"/>
      <c r="T20" s="938"/>
      <c r="U20" s="921"/>
      <c r="V20" s="922"/>
      <c r="W20" s="921"/>
      <c r="X20" s="922"/>
      <c r="Y20" s="54"/>
      <c r="Z20" s="54"/>
      <c r="AA20" s="54"/>
      <c r="AB20" s="54"/>
      <c r="AC20" s="60"/>
      <c r="AD20" s="60"/>
      <c r="AE20" s="60"/>
      <c r="AF20" s="60"/>
      <c r="AG20" s="60"/>
      <c r="AH20" s="60"/>
      <c r="AI20" s="60"/>
      <c r="AJ20" s="60"/>
      <c r="AK20" s="932"/>
      <c r="AL20" s="933"/>
      <c r="AM20" s="933"/>
      <c r="AN20" s="933"/>
      <c r="AO20" s="934"/>
      <c r="AP20" s="2"/>
      <c r="AQ20" s="59">
        <f t="shared" si="2"/>
        <v>1</v>
      </c>
    </row>
    <row r="21" spans="2:46" ht="12" customHeight="1" x14ac:dyDescent="0.15">
      <c r="B21" s="967"/>
      <c r="C21" s="972"/>
      <c r="D21" s="970"/>
      <c r="E21" s="970"/>
      <c r="F21" s="970"/>
      <c r="G21" s="970"/>
      <c r="H21" s="970"/>
      <c r="I21" s="970"/>
      <c r="J21" s="971"/>
      <c r="K21" s="100">
        <v>11</v>
      </c>
      <c r="L21" s="921"/>
      <c r="M21" s="922"/>
      <c r="N21" s="921"/>
      <c r="O21" s="922"/>
      <c r="P21" s="921"/>
      <c r="Q21" s="922"/>
      <c r="R21" s="936"/>
      <c r="S21" s="937"/>
      <c r="T21" s="938"/>
      <c r="U21" s="921"/>
      <c r="V21" s="922"/>
      <c r="W21" s="921"/>
      <c r="X21" s="922"/>
      <c r="Y21" s="54"/>
      <c r="Z21" s="54"/>
      <c r="AA21" s="54"/>
      <c r="AB21" s="54"/>
      <c r="AC21" s="60"/>
      <c r="AD21" s="60"/>
      <c r="AE21" s="60"/>
      <c r="AF21" s="60"/>
      <c r="AG21" s="60"/>
      <c r="AH21" s="60"/>
      <c r="AI21" s="60"/>
      <c r="AJ21" s="60"/>
      <c r="AK21" s="932"/>
      <c r="AL21" s="933"/>
      <c r="AM21" s="933"/>
      <c r="AN21" s="933"/>
      <c r="AO21" s="934"/>
      <c r="AP21" s="2"/>
      <c r="AQ21" s="59">
        <f t="shared" si="2"/>
        <v>1</v>
      </c>
    </row>
    <row r="22" spans="2:46" ht="12" customHeight="1" x14ac:dyDescent="0.15">
      <c r="B22" s="967"/>
      <c r="C22" s="972"/>
      <c r="D22" s="970"/>
      <c r="E22" s="970"/>
      <c r="F22" s="970"/>
      <c r="G22" s="970"/>
      <c r="H22" s="970"/>
      <c r="I22" s="970"/>
      <c r="J22" s="971"/>
      <c r="K22" s="100">
        <v>12</v>
      </c>
      <c r="L22" s="921"/>
      <c r="M22" s="922"/>
      <c r="N22" s="921"/>
      <c r="O22" s="922"/>
      <c r="P22" s="921"/>
      <c r="Q22" s="922"/>
      <c r="R22" s="936"/>
      <c r="S22" s="937"/>
      <c r="T22" s="938"/>
      <c r="U22" s="921"/>
      <c r="V22" s="922"/>
      <c r="W22" s="921"/>
      <c r="X22" s="922"/>
      <c r="Y22" s="54"/>
      <c r="Z22" s="54"/>
      <c r="AA22" s="54"/>
      <c r="AB22" s="54"/>
      <c r="AC22" s="60"/>
      <c r="AD22" s="60"/>
      <c r="AE22" s="60"/>
      <c r="AF22" s="60"/>
      <c r="AG22" s="60"/>
      <c r="AH22" s="60"/>
      <c r="AI22" s="60"/>
      <c r="AJ22" s="60"/>
      <c r="AK22" s="932"/>
      <c r="AL22" s="933"/>
      <c r="AM22" s="933"/>
      <c r="AN22" s="933"/>
      <c r="AO22" s="934"/>
      <c r="AP22" s="2"/>
      <c r="AQ22" s="59">
        <f t="shared" si="2"/>
        <v>1</v>
      </c>
    </row>
    <row r="23" spans="2:46" ht="12" customHeight="1" x14ac:dyDescent="0.15">
      <c r="B23" s="967"/>
      <c r="C23" s="972"/>
      <c r="D23" s="970"/>
      <c r="E23" s="970"/>
      <c r="F23" s="970"/>
      <c r="G23" s="970"/>
      <c r="H23" s="970"/>
      <c r="I23" s="970"/>
      <c r="J23" s="971"/>
      <c r="K23" s="100">
        <v>13</v>
      </c>
      <c r="L23" s="921"/>
      <c r="M23" s="922"/>
      <c r="N23" s="921"/>
      <c r="O23" s="922"/>
      <c r="P23" s="921"/>
      <c r="Q23" s="922"/>
      <c r="R23" s="936"/>
      <c r="S23" s="937"/>
      <c r="T23" s="938"/>
      <c r="U23" s="921"/>
      <c r="V23" s="922"/>
      <c r="W23" s="921"/>
      <c r="X23" s="922"/>
      <c r="Y23" s="54"/>
      <c r="Z23" s="54"/>
      <c r="AA23" s="54"/>
      <c r="AB23" s="54"/>
      <c r="AC23" s="60"/>
      <c r="AD23" s="60"/>
      <c r="AE23" s="60"/>
      <c r="AF23" s="60"/>
      <c r="AG23" s="60"/>
      <c r="AH23" s="60"/>
      <c r="AI23" s="60"/>
      <c r="AJ23" s="60"/>
      <c r="AK23" s="932"/>
      <c r="AL23" s="933"/>
      <c r="AM23" s="933"/>
      <c r="AN23" s="933"/>
      <c r="AO23" s="934"/>
      <c r="AP23" s="2"/>
      <c r="AQ23" s="59">
        <f t="shared" si="2"/>
        <v>1</v>
      </c>
    </row>
    <row r="24" spans="2:46" ht="12" customHeight="1" x14ac:dyDescent="0.15">
      <c r="B24" s="967"/>
      <c r="C24" s="972"/>
      <c r="D24" s="970"/>
      <c r="E24" s="970"/>
      <c r="F24" s="970"/>
      <c r="G24" s="970"/>
      <c r="H24" s="970"/>
      <c r="I24" s="970"/>
      <c r="J24" s="971"/>
      <c r="K24" s="100">
        <v>14</v>
      </c>
      <c r="L24" s="921"/>
      <c r="M24" s="922"/>
      <c r="N24" s="921"/>
      <c r="O24" s="922"/>
      <c r="P24" s="921"/>
      <c r="Q24" s="922"/>
      <c r="R24" s="936"/>
      <c r="S24" s="937"/>
      <c r="T24" s="938"/>
      <c r="U24" s="921"/>
      <c r="V24" s="922"/>
      <c r="W24" s="921"/>
      <c r="X24" s="922"/>
      <c r="Y24" s="54"/>
      <c r="Z24" s="54"/>
      <c r="AA24" s="54"/>
      <c r="AB24" s="54"/>
      <c r="AC24" s="60"/>
      <c r="AD24" s="60"/>
      <c r="AE24" s="60"/>
      <c r="AF24" s="60"/>
      <c r="AG24" s="60"/>
      <c r="AH24" s="60"/>
      <c r="AI24" s="60"/>
      <c r="AJ24" s="60"/>
      <c r="AK24" s="932"/>
      <c r="AL24" s="933"/>
      <c r="AM24" s="933"/>
      <c r="AN24" s="933"/>
      <c r="AO24" s="934"/>
      <c r="AP24" s="2"/>
      <c r="AQ24" s="59">
        <f t="shared" si="2"/>
        <v>1</v>
      </c>
    </row>
    <row r="25" spans="2:46" ht="12" customHeight="1" x14ac:dyDescent="0.15">
      <c r="B25" s="967"/>
      <c r="C25" s="972"/>
      <c r="D25" s="970"/>
      <c r="E25" s="970"/>
      <c r="F25" s="970"/>
      <c r="G25" s="970"/>
      <c r="H25" s="970"/>
      <c r="I25" s="970"/>
      <c r="J25" s="971"/>
      <c r="K25" s="100">
        <v>15</v>
      </c>
      <c r="L25" s="921"/>
      <c r="M25" s="922"/>
      <c r="N25" s="921"/>
      <c r="O25" s="922"/>
      <c r="P25" s="921"/>
      <c r="Q25" s="922"/>
      <c r="R25" s="936"/>
      <c r="S25" s="937"/>
      <c r="T25" s="938"/>
      <c r="U25" s="921"/>
      <c r="V25" s="922"/>
      <c r="W25" s="921"/>
      <c r="X25" s="922"/>
      <c r="Y25" s="54"/>
      <c r="Z25" s="54"/>
      <c r="AA25" s="54"/>
      <c r="AB25" s="54"/>
      <c r="AC25" s="60"/>
      <c r="AD25" s="60"/>
      <c r="AE25" s="60"/>
      <c r="AF25" s="60"/>
      <c r="AG25" s="60"/>
      <c r="AH25" s="60"/>
      <c r="AI25" s="60"/>
      <c r="AJ25" s="60"/>
      <c r="AK25" s="932"/>
      <c r="AL25" s="933"/>
      <c r="AM25" s="933"/>
      <c r="AN25" s="933"/>
      <c r="AO25" s="934"/>
      <c r="AP25" s="2"/>
      <c r="AQ25" s="59">
        <f t="shared" si="2"/>
        <v>1</v>
      </c>
    </row>
    <row r="26" spans="2:46" ht="12" customHeight="1" x14ac:dyDescent="0.15">
      <c r="B26" s="967"/>
      <c r="C26" s="972"/>
      <c r="D26" s="970"/>
      <c r="E26" s="970"/>
      <c r="F26" s="970"/>
      <c r="G26" s="970"/>
      <c r="H26" s="970"/>
      <c r="I26" s="970"/>
      <c r="J26" s="971"/>
      <c r="K26" s="100">
        <v>16</v>
      </c>
      <c r="L26" s="921"/>
      <c r="M26" s="922"/>
      <c r="N26" s="921"/>
      <c r="O26" s="922"/>
      <c r="P26" s="921"/>
      <c r="Q26" s="922"/>
      <c r="R26" s="936"/>
      <c r="S26" s="937"/>
      <c r="T26" s="938"/>
      <c r="U26" s="921"/>
      <c r="V26" s="922"/>
      <c r="W26" s="921"/>
      <c r="X26" s="922"/>
      <c r="Y26" s="54"/>
      <c r="Z26" s="54"/>
      <c r="AA26" s="54"/>
      <c r="AB26" s="54"/>
      <c r="AC26" s="60"/>
      <c r="AD26" s="60"/>
      <c r="AE26" s="60"/>
      <c r="AF26" s="60"/>
      <c r="AG26" s="60"/>
      <c r="AH26" s="60"/>
      <c r="AI26" s="60"/>
      <c r="AJ26" s="60"/>
      <c r="AK26" s="932"/>
      <c r="AL26" s="933"/>
      <c r="AM26" s="933"/>
      <c r="AN26" s="933"/>
      <c r="AO26" s="934"/>
      <c r="AP26" s="2"/>
      <c r="AQ26" s="59">
        <f t="shared" si="2"/>
        <v>1</v>
      </c>
    </row>
    <row r="27" spans="2:46" ht="12" customHeight="1" x14ac:dyDescent="0.15">
      <c r="B27" s="967"/>
      <c r="C27" s="972"/>
      <c r="D27" s="970"/>
      <c r="E27" s="970"/>
      <c r="F27" s="970"/>
      <c r="G27" s="970"/>
      <c r="H27" s="970"/>
      <c r="I27" s="970"/>
      <c r="J27" s="971"/>
      <c r="K27" s="100">
        <v>17</v>
      </c>
      <c r="L27" s="921"/>
      <c r="M27" s="922"/>
      <c r="N27" s="921"/>
      <c r="O27" s="922"/>
      <c r="P27" s="921"/>
      <c r="Q27" s="922"/>
      <c r="R27" s="936"/>
      <c r="S27" s="937"/>
      <c r="T27" s="938"/>
      <c r="U27" s="921"/>
      <c r="V27" s="922"/>
      <c r="W27" s="921"/>
      <c r="X27" s="922"/>
      <c r="Y27" s="54"/>
      <c r="Z27" s="54"/>
      <c r="AA27" s="54"/>
      <c r="AB27" s="54"/>
      <c r="AC27" s="60"/>
      <c r="AD27" s="60"/>
      <c r="AE27" s="60"/>
      <c r="AF27" s="60"/>
      <c r="AG27" s="60"/>
      <c r="AH27" s="60"/>
      <c r="AI27" s="60"/>
      <c r="AJ27" s="60"/>
      <c r="AK27" s="932"/>
      <c r="AL27" s="933"/>
      <c r="AM27" s="933"/>
      <c r="AN27" s="933"/>
      <c r="AO27" s="934"/>
      <c r="AP27" s="2"/>
      <c r="AQ27" s="59">
        <f t="shared" si="2"/>
        <v>1</v>
      </c>
    </row>
    <row r="28" spans="2:46" ht="12" customHeight="1" x14ac:dyDescent="0.15">
      <c r="B28" s="967"/>
      <c r="C28" s="972"/>
      <c r="D28" s="970"/>
      <c r="E28" s="970"/>
      <c r="F28" s="970"/>
      <c r="G28" s="970"/>
      <c r="H28" s="970"/>
      <c r="I28" s="970"/>
      <c r="J28" s="971"/>
      <c r="K28" s="100">
        <v>18</v>
      </c>
      <c r="L28" s="921"/>
      <c r="M28" s="922"/>
      <c r="N28" s="921"/>
      <c r="O28" s="922"/>
      <c r="P28" s="921"/>
      <c r="Q28" s="922"/>
      <c r="R28" s="936"/>
      <c r="S28" s="937"/>
      <c r="T28" s="938"/>
      <c r="U28" s="921"/>
      <c r="V28" s="922"/>
      <c r="W28" s="921"/>
      <c r="X28" s="922"/>
      <c r="Y28" s="54"/>
      <c r="Z28" s="54"/>
      <c r="AA28" s="54"/>
      <c r="AB28" s="54"/>
      <c r="AC28" s="60"/>
      <c r="AD28" s="60"/>
      <c r="AE28" s="60"/>
      <c r="AF28" s="60"/>
      <c r="AG28" s="60"/>
      <c r="AH28" s="60"/>
      <c r="AI28" s="60"/>
      <c r="AJ28" s="60"/>
      <c r="AK28" s="932"/>
      <c r="AL28" s="933"/>
      <c r="AM28" s="933"/>
      <c r="AN28" s="933"/>
      <c r="AO28" s="934"/>
      <c r="AP28" s="2"/>
      <c r="AQ28" s="59">
        <f>IF(P30="材質劣化",2,IF(P30="漏水",3,1))</f>
        <v>1</v>
      </c>
    </row>
    <row r="29" spans="2:46" ht="12" customHeight="1" x14ac:dyDescent="0.15">
      <c r="B29" s="967"/>
      <c r="C29" s="972"/>
      <c r="D29" s="970"/>
      <c r="E29" s="970"/>
      <c r="F29" s="970"/>
      <c r="G29" s="970"/>
      <c r="H29" s="970"/>
      <c r="I29" s="970"/>
      <c r="J29" s="971"/>
      <c r="K29" s="100">
        <v>19</v>
      </c>
      <c r="L29" s="921"/>
      <c r="M29" s="922"/>
      <c r="N29" s="921"/>
      <c r="O29" s="922"/>
      <c r="P29" s="921"/>
      <c r="Q29" s="922"/>
      <c r="R29" s="936"/>
      <c r="S29" s="937"/>
      <c r="T29" s="938"/>
      <c r="U29" s="921"/>
      <c r="V29" s="922"/>
      <c r="W29" s="921"/>
      <c r="X29" s="922"/>
      <c r="Y29" s="54"/>
      <c r="Z29" s="54"/>
      <c r="AA29" s="54"/>
      <c r="AB29" s="54"/>
      <c r="AC29" s="60"/>
      <c r="AD29" s="60"/>
      <c r="AE29" s="60"/>
      <c r="AF29" s="60"/>
      <c r="AG29" s="60"/>
      <c r="AH29" s="60"/>
      <c r="AI29" s="60"/>
      <c r="AJ29" s="60"/>
      <c r="AK29" s="932"/>
      <c r="AL29" s="933"/>
      <c r="AM29" s="933"/>
      <c r="AN29" s="933"/>
      <c r="AO29" s="934"/>
      <c r="AP29" s="2"/>
      <c r="AQ29" s="59">
        <f>IF(P34="材質劣化",2,IF(P34="漏水",3,1))</f>
        <v>1</v>
      </c>
    </row>
    <row r="30" spans="2:46" ht="12" customHeight="1" x14ac:dyDescent="0.15">
      <c r="B30" s="967"/>
      <c r="C30" s="972"/>
      <c r="D30" s="970"/>
      <c r="E30" s="970"/>
      <c r="F30" s="970"/>
      <c r="G30" s="970"/>
      <c r="H30" s="970"/>
      <c r="I30" s="970"/>
      <c r="J30" s="971"/>
      <c r="K30" s="100">
        <v>20</v>
      </c>
      <c r="L30" s="921"/>
      <c r="M30" s="922"/>
      <c r="N30" s="921"/>
      <c r="O30" s="922"/>
      <c r="P30" s="921"/>
      <c r="Q30" s="922"/>
      <c r="R30" s="936"/>
      <c r="S30" s="937"/>
      <c r="T30" s="938"/>
      <c r="U30" s="921"/>
      <c r="V30" s="922"/>
      <c r="W30" s="921"/>
      <c r="X30" s="922"/>
      <c r="Y30" s="54"/>
      <c r="Z30" s="54"/>
      <c r="AA30" s="54"/>
      <c r="AB30" s="54"/>
      <c r="AC30" s="60"/>
      <c r="AD30" s="60"/>
      <c r="AE30" s="60"/>
      <c r="AF30" s="60"/>
      <c r="AG30" s="60"/>
      <c r="AH30" s="60"/>
      <c r="AI30" s="60"/>
      <c r="AJ30" s="60"/>
      <c r="AK30" s="932"/>
      <c r="AL30" s="933"/>
      <c r="AM30" s="933"/>
      <c r="AN30" s="933"/>
      <c r="AO30" s="934"/>
      <c r="AP30" s="2"/>
      <c r="AQ30" s="59">
        <f>IF(P30="材質劣化",2,IF(P30="漏水",3,1))</f>
        <v>1</v>
      </c>
    </row>
    <row r="31" spans="2:46" ht="12" customHeight="1" x14ac:dyDescent="0.15">
      <c r="B31" s="967"/>
      <c r="C31" s="972"/>
      <c r="D31" s="970"/>
      <c r="E31" s="970"/>
      <c r="F31" s="970"/>
      <c r="G31" s="970"/>
      <c r="H31" s="970"/>
      <c r="I31" s="970"/>
      <c r="J31" s="971"/>
      <c r="K31" s="100">
        <v>21</v>
      </c>
      <c r="L31" s="921"/>
      <c r="M31" s="922"/>
      <c r="N31" s="921"/>
      <c r="O31" s="922"/>
      <c r="P31" s="921"/>
      <c r="Q31" s="922"/>
      <c r="R31" s="936"/>
      <c r="S31" s="937"/>
      <c r="T31" s="938"/>
      <c r="U31" s="921"/>
      <c r="V31" s="922"/>
      <c r="W31" s="921"/>
      <c r="X31" s="922"/>
      <c r="Y31" s="54"/>
      <c r="Z31" s="54"/>
      <c r="AA31" s="54"/>
      <c r="AB31" s="54"/>
      <c r="AC31" s="60"/>
      <c r="AD31" s="60"/>
      <c r="AE31" s="60"/>
      <c r="AF31" s="60"/>
      <c r="AG31" s="60"/>
      <c r="AH31" s="60"/>
      <c r="AI31" s="60"/>
      <c r="AJ31" s="60"/>
      <c r="AK31" s="932"/>
      <c r="AL31" s="933"/>
      <c r="AM31" s="933"/>
      <c r="AN31" s="933"/>
      <c r="AO31" s="934"/>
      <c r="AP31" s="2"/>
      <c r="AQ31" s="59">
        <f>IF(P33="材質劣化",2,IF(P33="漏水",3,1))</f>
        <v>1</v>
      </c>
    </row>
    <row r="32" spans="2:46" ht="12" customHeight="1" x14ac:dyDescent="0.15">
      <c r="B32" s="967"/>
      <c r="C32" s="972"/>
      <c r="D32" s="970"/>
      <c r="E32" s="970"/>
      <c r="F32" s="970"/>
      <c r="G32" s="970"/>
      <c r="H32" s="970"/>
      <c r="I32" s="970"/>
      <c r="J32" s="971"/>
      <c r="K32" s="100">
        <v>22</v>
      </c>
      <c r="L32" s="921"/>
      <c r="M32" s="922"/>
      <c r="N32" s="921"/>
      <c r="O32" s="922"/>
      <c r="P32" s="921"/>
      <c r="Q32" s="922"/>
      <c r="R32" s="936"/>
      <c r="S32" s="937"/>
      <c r="T32" s="938"/>
      <c r="U32" s="921"/>
      <c r="V32" s="922"/>
      <c r="W32" s="921"/>
      <c r="X32" s="922"/>
      <c r="Y32" s="54"/>
      <c r="Z32" s="54"/>
      <c r="AA32" s="54"/>
      <c r="AB32" s="54"/>
      <c r="AC32" s="60"/>
      <c r="AD32" s="60"/>
      <c r="AE32" s="60"/>
      <c r="AF32" s="60"/>
      <c r="AG32" s="60"/>
      <c r="AH32" s="60"/>
      <c r="AI32" s="60"/>
      <c r="AJ32" s="60"/>
      <c r="AK32" s="932"/>
      <c r="AL32" s="933"/>
      <c r="AM32" s="933"/>
      <c r="AN32" s="933"/>
      <c r="AO32" s="934"/>
      <c r="AP32" s="2"/>
      <c r="AQ32" s="59">
        <f>IF(P37="材質劣化",2,IF(P37="漏水",3,1))</f>
        <v>1</v>
      </c>
      <c r="AS32" s="3"/>
      <c r="AT32" s="3"/>
    </row>
    <row r="33" spans="2:86" ht="12" customHeight="1" x14ac:dyDescent="0.15">
      <c r="B33" s="967"/>
      <c r="C33" s="972"/>
      <c r="D33" s="970"/>
      <c r="E33" s="970"/>
      <c r="F33" s="970"/>
      <c r="G33" s="970"/>
      <c r="H33" s="970"/>
      <c r="I33" s="970"/>
      <c r="J33" s="971"/>
      <c r="K33" s="100">
        <v>23</v>
      </c>
      <c r="L33" s="921"/>
      <c r="M33" s="922"/>
      <c r="N33" s="921"/>
      <c r="O33" s="922"/>
      <c r="P33" s="921"/>
      <c r="Q33" s="922"/>
      <c r="R33" s="936"/>
      <c r="S33" s="937"/>
      <c r="T33" s="938"/>
      <c r="U33" s="921"/>
      <c r="V33" s="922"/>
      <c r="W33" s="921"/>
      <c r="X33" s="922"/>
      <c r="Y33" s="54"/>
      <c r="Z33" s="54"/>
      <c r="AA33" s="54"/>
      <c r="AB33" s="54"/>
      <c r="AC33" s="60"/>
      <c r="AD33" s="60"/>
      <c r="AE33" s="60"/>
      <c r="AF33" s="60"/>
      <c r="AG33" s="60"/>
      <c r="AH33" s="60"/>
      <c r="AI33" s="60"/>
      <c r="AJ33" s="60"/>
      <c r="AK33" s="932"/>
      <c r="AL33" s="933"/>
      <c r="AM33" s="933"/>
      <c r="AN33" s="933"/>
      <c r="AO33" s="934"/>
      <c r="AP33" s="2"/>
      <c r="AQ33" s="59">
        <f>IF(P33="材質劣化",2,IF(P33="漏水",3,1))</f>
        <v>1</v>
      </c>
      <c r="AS33" s="198"/>
      <c r="AT33" s="198"/>
    </row>
    <row r="34" spans="2:86" ht="12" customHeight="1" x14ac:dyDescent="0.15">
      <c r="B34" s="967"/>
      <c r="C34" s="972"/>
      <c r="D34" s="970"/>
      <c r="E34" s="970"/>
      <c r="F34" s="970"/>
      <c r="G34" s="970"/>
      <c r="H34" s="970"/>
      <c r="I34" s="970"/>
      <c r="J34" s="971"/>
      <c r="K34" s="100">
        <v>24</v>
      </c>
      <c r="L34" s="921"/>
      <c r="M34" s="922"/>
      <c r="N34" s="921"/>
      <c r="O34" s="922"/>
      <c r="P34" s="921"/>
      <c r="Q34" s="922"/>
      <c r="R34" s="936"/>
      <c r="S34" s="937"/>
      <c r="T34" s="938"/>
      <c r="U34" s="921"/>
      <c r="V34" s="922"/>
      <c r="W34" s="921"/>
      <c r="X34" s="922"/>
      <c r="Y34" s="54"/>
      <c r="Z34" s="54"/>
      <c r="AA34" s="54"/>
      <c r="AB34" s="54"/>
      <c r="AC34" s="60"/>
      <c r="AD34" s="60"/>
      <c r="AE34" s="60"/>
      <c r="AF34" s="60"/>
      <c r="AG34" s="60"/>
      <c r="AH34" s="60"/>
      <c r="AI34" s="60"/>
      <c r="AJ34" s="60"/>
      <c r="AK34" s="932"/>
      <c r="AL34" s="933"/>
      <c r="AM34" s="933"/>
      <c r="AN34" s="933"/>
      <c r="AO34" s="934"/>
      <c r="AP34" s="2"/>
      <c r="AQ34" s="59">
        <f>IF(P36="材質劣化",2,IF(P36="漏水",3,1))</f>
        <v>1</v>
      </c>
      <c r="AS34" s="199"/>
      <c r="AT34" s="199"/>
    </row>
    <row r="35" spans="2:86" ht="12" customHeight="1" x14ac:dyDescent="0.15">
      <c r="B35" s="967"/>
      <c r="C35" s="972"/>
      <c r="D35" s="970"/>
      <c r="E35" s="970"/>
      <c r="F35" s="970"/>
      <c r="G35" s="970"/>
      <c r="H35" s="970"/>
      <c r="I35" s="970"/>
      <c r="J35" s="971"/>
      <c r="K35" s="992" t="s">
        <v>678</v>
      </c>
      <c r="L35" s="939" t="s">
        <v>679</v>
      </c>
      <c r="M35" s="939"/>
      <c r="N35" s="939"/>
      <c r="O35" s="939"/>
      <c r="P35" s="939"/>
      <c r="Q35" s="939"/>
      <c r="R35" s="939"/>
      <c r="S35" s="939"/>
      <c r="T35" s="939"/>
      <c r="U35" s="939"/>
      <c r="V35" s="939"/>
      <c r="W35" s="939"/>
      <c r="X35" s="939"/>
      <c r="Y35" s="979" t="s">
        <v>523</v>
      </c>
      <c r="Z35" s="980"/>
      <c r="AA35" s="980"/>
      <c r="AB35" s="953"/>
      <c r="AC35" s="124">
        <f t="shared" ref="AC35:AJ35" si="3">SUM(AC11:AC34)</f>
        <v>0</v>
      </c>
      <c r="AD35" s="124">
        <f t="shared" si="3"/>
        <v>0</v>
      </c>
      <c r="AE35" s="124">
        <f>SUM(AE11:AE34)</f>
        <v>0</v>
      </c>
      <c r="AF35" s="124">
        <f t="shared" si="3"/>
        <v>0.05</v>
      </c>
      <c r="AG35" s="124">
        <f t="shared" si="3"/>
        <v>0</v>
      </c>
      <c r="AH35" s="124">
        <f t="shared" si="3"/>
        <v>0</v>
      </c>
      <c r="AI35" s="124">
        <f t="shared" si="3"/>
        <v>0</v>
      </c>
      <c r="AJ35" s="125">
        <f t="shared" si="3"/>
        <v>0.45</v>
      </c>
      <c r="AK35" s="939" t="s">
        <v>680</v>
      </c>
      <c r="AL35" s="939"/>
      <c r="AM35" s="999" t="s">
        <v>511</v>
      </c>
      <c r="AN35" s="999"/>
      <c r="AO35" s="999"/>
      <c r="AP35" s="2"/>
    </row>
    <row r="36" spans="2:86" ht="12" customHeight="1" x14ac:dyDescent="0.15">
      <c r="B36" s="967"/>
      <c r="C36" s="972"/>
      <c r="D36" s="970"/>
      <c r="E36" s="970"/>
      <c r="F36" s="970"/>
      <c r="G36" s="970"/>
      <c r="H36" s="970"/>
      <c r="I36" s="970"/>
      <c r="J36" s="971"/>
      <c r="K36" s="993"/>
      <c r="L36" s="941" t="s">
        <v>681</v>
      </c>
      <c r="M36" s="942"/>
      <c r="N36" s="960"/>
      <c r="O36" s="941" t="s">
        <v>682</v>
      </c>
      <c r="P36" s="942"/>
      <c r="Q36" s="942"/>
      <c r="R36" s="942"/>
      <c r="S36" s="942"/>
      <c r="T36" s="942"/>
      <c r="U36" s="942"/>
      <c r="V36" s="942"/>
      <c r="W36" s="942"/>
      <c r="X36" s="960"/>
      <c r="Y36" s="53" t="s">
        <v>516</v>
      </c>
      <c r="Z36" s="49" t="s">
        <v>515</v>
      </c>
      <c r="AA36" s="49" t="s">
        <v>554</v>
      </c>
      <c r="AB36" s="49" t="s">
        <v>531</v>
      </c>
      <c r="AC36" s="49" t="s">
        <v>516</v>
      </c>
      <c r="AD36" s="49" t="s">
        <v>515</v>
      </c>
      <c r="AE36" s="49" t="s">
        <v>554</v>
      </c>
      <c r="AF36" s="49" t="s">
        <v>531</v>
      </c>
      <c r="AG36" s="49" t="s">
        <v>516</v>
      </c>
      <c r="AH36" s="49" t="s">
        <v>515</v>
      </c>
      <c r="AI36" s="49" t="s">
        <v>554</v>
      </c>
      <c r="AJ36" s="82" t="s">
        <v>531</v>
      </c>
      <c r="AK36" s="939"/>
      <c r="AL36" s="939"/>
      <c r="AM36" s="999"/>
      <c r="AN36" s="999"/>
      <c r="AO36" s="999"/>
      <c r="AP36" s="2"/>
    </row>
    <row r="37" spans="2:86" ht="14.25" customHeight="1" x14ac:dyDescent="0.15">
      <c r="B37" s="967"/>
      <c r="C37" s="972"/>
      <c r="D37" s="970"/>
      <c r="E37" s="970"/>
      <c r="F37" s="970"/>
      <c r="G37" s="970"/>
      <c r="H37" s="970"/>
      <c r="I37" s="970"/>
      <c r="J37" s="971"/>
      <c r="K37" s="993"/>
      <c r="L37" s="945"/>
      <c r="M37" s="946"/>
      <c r="N37" s="965"/>
      <c r="O37" s="945"/>
      <c r="P37" s="946"/>
      <c r="Q37" s="946"/>
      <c r="R37" s="946"/>
      <c r="S37" s="946"/>
      <c r="T37" s="946"/>
      <c r="U37" s="946"/>
      <c r="V37" s="946"/>
      <c r="W37" s="946"/>
      <c r="X37" s="965"/>
      <c r="Y37" s="935">
        <f>IF(COUNTIF(Y11:Y34,"〇")&gt;0,1,0)</f>
        <v>0</v>
      </c>
      <c r="Z37" s="935">
        <f t="shared" ref="Z37:AB37" si="4">IF(COUNTIF(Z11:Z34,"〇")&gt;0,1,0)</f>
        <v>0</v>
      </c>
      <c r="AA37" s="935">
        <f t="shared" si="4"/>
        <v>0</v>
      </c>
      <c r="AB37" s="935">
        <f t="shared" si="4"/>
        <v>0</v>
      </c>
      <c r="AC37" s="935">
        <f>COUNTA(AC11:AC34)</f>
        <v>0</v>
      </c>
      <c r="AD37" s="935">
        <f t="shared" ref="AD37:AI37" si="5">COUNTA(AD11:AD34)</f>
        <v>0</v>
      </c>
      <c r="AE37" s="935">
        <f t="shared" si="5"/>
        <v>0</v>
      </c>
      <c r="AF37" s="935">
        <f t="shared" si="5"/>
        <v>1</v>
      </c>
      <c r="AG37" s="935">
        <f t="shared" si="5"/>
        <v>0</v>
      </c>
      <c r="AH37" s="935">
        <f t="shared" si="5"/>
        <v>0</v>
      </c>
      <c r="AI37" s="935">
        <f t="shared" si="5"/>
        <v>0</v>
      </c>
      <c r="AJ37" s="935">
        <f>COUNTA(AJ11:AJ34)</f>
        <v>1</v>
      </c>
      <c r="AK37" s="939"/>
      <c r="AL37" s="939"/>
      <c r="AM37" s="999"/>
      <c r="AN37" s="999"/>
      <c r="AO37" s="999"/>
      <c r="AP37" s="2"/>
      <c r="AU37" s="43">
        <f>+Y37</f>
        <v>0</v>
      </c>
    </row>
    <row r="38" spans="2:86" ht="14.25" customHeight="1" x14ac:dyDescent="0.15">
      <c r="B38" s="967"/>
      <c r="C38" s="972"/>
      <c r="D38" s="970"/>
      <c r="E38" s="970"/>
      <c r="F38" s="970"/>
      <c r="G38" s="970"/>
      <c r="H38" s="970"/>
      <c r="I38" s="970"/>
      <c r="J38" s="971"/>
      <c r="K38" s="993"/>
      <c r="L38" s="949"/>
      <c r="M38" s="950"/>
      <c r="N38" s="961"/>
      <c r="O38" s="949"/>
      <c r="P38" s="950"/>
      <c r="Q38" s="950"/>
      <c r="R38" s="950"/>
      <c r="S38" s="950"/>
      <c r="T38" s="950"/>
      <c r="U38" s="950"/>
      <c r="V38" s="950"/>
      <c r="W38" s="950"/>
      <c r="X38" s="961"/>
      <c r="Y38" s="935"/>
      <c r="Z38" s="935"/>
      <c r="AA38" s="935"/>
      <c r="AB38" s="935"/>
      <c r="AC38" s="935"/>
      <c r="AD38" s="935"/>
      <c r="AE38" s="935"/>
      <c r="AF38" s="935"/>
      <c r="AG38" s="935"/>
      <c r="AH38" s="935"/>
      <c r="AI38" s="935"/>
      <c r="AJ38" s="935"/>
      <c r="AK38" s="939"/>
      <c r="AL38" s="939"/>
      <c r="AM38" s="999"/>
      <c r="AN38" s="999"/>
      <c r="AO38" s="999"/>
      <c r="AP38" s="2"/>
    </row>
    <row r="39" spans="2:86" ht="12" customHeight="1" x14ac:dyDescent="0.15">
      <c r="B39" s="967"/>
      <c r="C39" s="972"/>
      <c r="D39" s="970"/>
      <c r="E39" s="970"/>
      <c r="F39" s="970"/>
      <c r="G39" s="970"/>
      <c r="H39" s="970"/>
      <c r="I39" s="970"/>
      <c r="J39" s="970"/>
      <c r="K39" s="987" t="s">
        <v>220</v>
      </c>
      <c r="L39" s="994"/>
      <c r="M39" s="994"/>
      <c r="N39" s="994"/>
      <c r="O39" s="994"/>
      <c r="P39" s="994"/>
      <c r="Q39" s="994"/>
      <c r="R39" s="994"/>
      <c r="S39" s="994"/>
      <c r="T39" s="994"/>
      <c r="U39" s="994"/>
      <c r="V39" s="994"/>
      <c r="W39" s="994"/>
      <c r="X39" s="994"/>
      <c r="Y39" s="994"/>
      <c r="Z39" s="994"/>
      <c r="AA39" s="994"/>
      <c r="AB39" s="994"/>
      <c r="AC39" s="994"/>
      <c r="AD39" s="994"/>
      <c r="AE39" s="994"/>
      <c r="AF39" s="994"/>
      <c r="AG39" s="994"/>
      <c r="AH39" s="994"/>
      <c r="AI39" s="994"/>
      <c r="AJ39" s="994"/>
      <c r="AK39" s="995"/>
      <c r="AL39" s="995"/>
      <c r="AM39" s="995"/>
      <c r="AN39" s="995"/>
      <c r="AO39" s="996"/>
      <c r="AP39" s="2"/>
    </row>
    <row r="40" spans="2:86" ht="12" customHeight="1" x14ac:dyDescent="0.15">
      <c r="B40" s="967"/>
      <c r="C40" s="972"/>
      <c r="D40" s="970"/>
      <c r="E40" s="970"/>
      <c r="F40" s="970"/>
      <c r="G40" s="970"/>
      <c r="H40" s="970"/>
      <c r="I40" s="970"/>
      <c r="J40" s="970"/>
      <c r="K40" s="988"/>
      <c r="L40" s="995"/>
      <c r="M40" s="995"/>
      <c r="N40" s="995"/>
      <c r="O40" s="995"/>
      <c r="P40" s="995"/>
      <c r="Q40" s="995"/>
      <c r="R40" s="995"/>
      <c r="S40" s="995"/>
      <c r="T40" s="995"/>
      <c r="U40" s="995"/>
      <c r="V40" s="995"/>
      <c r="W40" s="995"/>
      <c r="X40" s="995"/>
      <c r="Y40" s="995"/>
      <c r="Z40" s="995"/>
      <c r="AA40" s="995"/>
      <c r="AB40" s="995"/>
      <c r="AC40" s="995"/>
      <c r="AD40" s="995"/>
      <c r="AE40" s="995"/>
      <c r="AF40" s="995"/>
      <c r="AG40" s="995"/>
      <c r="AH40" s="995"/>
      <c r="AI40" s="995"/>
      <c r="AJ40" s="995"/>
      <c r="AK40" s="995"/>
      <c r="AL40" s="995"/>
      <c r="AM40" s="995"/>
      <c r="AN40" s="995"/>
      <c r="AO40" s="996"/>
      <c r="AP40" s="2"/>
    </row>
    <row r="41" spans="2:86" ht="12" customHeight="1" x14ac:dyDescent="0.15">
      <c r="B41" s="967"/>
      <c r="C41" s="972"/>
      <c r="D41" s="970"/>
      <c r="E41" s="970"/>
      <c r="F41" s="970"/>
      <c r="G41" s="970"/>
      <c r="H41" s="970"/>
      <c r="I41" s="970"/>
      <c r="J41" s="970"/>
      <c r="K41" s="988"/>
      <c r="L41" s="995"/>
      <c r="M41" s="995"/>
      <c r="N41" s="995"/>
      <c r="O41" s="995"/>
      <c r="P41" s="995"/>
      <c r="Q41" s="995"/>
      <c r="R41" s="995"/>
      <c r="S41" s="995"/>
      <c r="T41" s="995"/>
      <c r="U41" s="995"/>
      <c r="V41" s="995"/>
      <c r="W41" s="995"/>
      <c r="X41" s="995"/>
      <c r="Y41" s="995"/>
      <c r="Z41" s="995"/>
      <c r="AA41" s="995"/>
      <c r="AB41" s="995"/>
      <c r="AC41" s="995"/>
      <c r="AD41" s="995"/>
      <c r="AE41" s="995"/>
      <c r="AF41" s="995"/>
      <c r="AG41" s="995"/>
      <c r="AH41" s="995"/>
      <c r="AI41" s="995"/>
      <c r="AJ41" s="995"/>
      <c r="AK41" s="995"/>
      <c r="AL41" s="995"/>
      <c r="AM41" s="995"/>
      <c r="AN41" s="995"/>
      <c r="AO41" s="996"/>
      <c r="AP41" s="2"/>
    </row>
    <row r="42" spans="2:86" ht="12" customHeight="1" x14ac:dyDescent="0.15">
      <c r="B42" s="967"/>
      <c r="C42" s="972"/>
      <c r="D42" s="970"/>
      <c r="E42" s="970"/>
      <c r="F42" s="970"/>
      <c r="G42" s="970"/>
      <c r="H42" s="970"/>
      <c r="I42" s="970"/>
      <c r="J42" s="970"/>
      <c r="K42" s="988"/>
      <c r="L42" s="997"/>
      <c r="M42" s="997"/>
      <c r="N42" s="997"/>
      <c r="O42" s="997"/>
      <c r="P42" s="997"/>
      <c r="Q42" s="997"/>
      <c r="R42" s="997"/>
      <c r="S42" s="997"/>
      <c r="T42" s="997"/>
      <c r="U42" s="997"/>
      <c r="V42" s="997"/>
      <c r="W42" s="997"/>
      <c r="X42" s="997"/>
      <c r="Y42" s="997"/>
      <c r="Z42" s="997"/>
      <c r="AA42" s="997"/>
      <c r="AB42" s="997"/>
      <c r="AC42" s="997"/>
      <c r="AD42" s="997"/>
      <c r="AE42" s="997"/>
      <c r="AF42" s="997"/>
      <c r="AG42" s="997"/>
      <c r="AH42" s="997"/>
      <c r="AI42" s="997"/>
      <c r="AJ42" s="997"/>
      <c r="AK42" s="997"/>
      <c r="AL42" s="997"/>
      <c r="AM42" s="997"/>
      <c r="AN42" s="997"/>
      <c r="AO42" s="998"/>
      <c r="AP42" s="43"/>
      <c r="CD42" s="2"/>
      <c r="CE42" s="2"/>
      <c r="CF42" s="2"/>
      <c r="CG42" s="2"/>
      <c r="CH42" s="2"/>
    </row>
    <row r="43" spans="2:86" ht="12" customHeight="1" x14ac:dyDescent="0.15">
      <c r="B43" s="967"/>
      <c r="C43" s="972"/>
      <c r="D43" s="970"/>
      <c r="E43" s="970"/>
      <c r="F43" s="970"/>
      <c r="G43" s="970"/>
      <c r="H43" s="970"/>
      <c r="I43" s="970"/>
      <c r="J43" s="971"/>
      <c r="K43" s="1000" t="s">
        <v>221</v>
      </c>
      <c r="L43" s="1000"/>
      <c r="M43" s="1000"/>
      <c r="N43" s="1000"/>
      <c r="O43" s="1000"/>
      <c r="P43" s="1000"/>
      <c r="Q43" s="1000"/>
      <c r="R43" s="1000"/>
      <c r="S43" s="1000"/>
      <c r="T43" s="1000"/>
      <c r="U43" s="1000"/>
      <c r="V43" s="1000"/>
      <c r="W43" s="1000"/>
      <c r="X43" s="1000"/>
      <c r="Y43" s="1000"/>
      <c r="Z43" s="1000"/>
      <c r="AA43" s="1000"/>
      <c r="AB43" s="1000"/>
      <c r="AC43" s="1000"/>
      <c r="AD43" s="1000"/>
      <c r="AE43" s="1000"/>
      <c r="AF43" s="1000"/>
      <c r="AG43" s="1000"/>
      <c r="AH43" s="1000"/>
      <c r="AI43" s="1000"/>
      <c r="AJ43" s="1000"/>
      <c r="AK43" s="1000"/>
      <c r="AL43" s="1000"/>
      <c r="AM43" s="1000"/>
      <c r="AN43" s="1000"/>
      <c r="AO43" s="1000"/>
      <c r="AP43" s="43"/>
      <c r="CD43" s="2"/>
      <c r="CE43" s="2"/>
      <c r="CF43" s="2"/>
      <c r="CG43" s="2"/>
      <c r="CH43" s="2"/>
    </row>
    <row r="44" spans="2:86" ht="12" customHeight="1" x14ac:dyDescent="0.15">
      <c r="B44" s="967"/>
      <c r="C44" s="972"/>
      <c r="D44" s="970"/>
      <c r="E44" s="970"/>
      <c r="F44" s="970"/>
      <c r="G44" s="970"/>
      <c r="H44" s="970"/>
      <c r="I44" s="970"/>
      <c r="J44" s="971"/>
      <c r="K44" s="989" t="s">
        <v>222</v>
      </c>
      <c r="L44" s="990"/>
      <c r="M44" s="990"/>
      <c r="N44" s="990"/>
      <c r="O44" s="990"/>
      <c r="P44" s="990"/>
      <c r="Q44" s="990"/>
      <c r="R44" s="990"/>
      <c r="S44" s="990"/>
      <c r="T44" s="990"/>
      <c r="U44" s="990"/>
      <c r="V44" s="990"/>
      <c r="W44" s="990"/>
      <c r="X44" s="990"/>
      <c r="Y44" s="990"/>
      <c r="Z44" s="990"/>
      <c r="AA44" s="990"/>
      <c r="AB44" s="990"/>
      <c r="AC44" s="990"/>
      <c r="AD44" s="990"/>
      <c r="AE44" s="990"/>
      <c r="AF44" s="990"/>
      <c r="AG44" s="990"/>
      <c r="AH44" s="990"/>
      <c r="AI44" s="990"/>
      <c r="AJ44" s="990"/>
      <c r="AK44" s="990"/>
      <c r="AL44" s="990"/>
      <c r="AM44" s="990"/>
      <c r="AN44" s="990"/>
      <c r="AO44" s="991"/>
      <c r="AP44" s="43"/>
      <c r="CD44" s="2"/>
      <c r="CE44" s="2"/>
      <c r="CF44" s="2"/>
      <c r="CG44" s="2"/>
      <c r="CH44" s="2"/>
    </row>
    <row r="45" spans="2:86" ht="12" customHeight="1" x14ac:dyDescent="0.15">
      <c r="B45" s="583"/>
      <c r="C45" s="973"/>
      <c r="D45" s="974"/>
      <c r="E45" s="974"/>
      <c r="F45" s="974"/>
      <c r="G45" s="974"/>
      <c r="H45" s="974"/>
      <c r="I45" s="974"/>
      <c r="J45" s="975"/>
      <c r="K45" s="984" t="s">
        <v>223</v>
      </c>
      <c r="L45" s="985"/>
      <c r="M45" s="985"/>
      <c r="N45" s="985"/>
      <c r="O45" s="985"/>
      <c r="P45" s="985"/>
      <c r="Q45" s="985"/>
      <c r="R45" s="985"/>
      <c r="S45" s="985"/>
      <c r="T45" s="985"/>
      <c r="U45" s="985"/>
      <c r="V45" s="985"/>
      <c r="W45" s="985"/>
      <c r="X45" s="985"/>
      <c r="Y45" s="985"/>
      <c r="Z45" s="985"/>
      <c r="AA45" s="985"/>
      <c r="AB45" s="985"/>
      <c r="AC45" s="985"/>
      <c r="AD45" s="985"/>
      <c r="AE45" s="985"/>
      <c r="AF45" s="985"/>
      <c r="AG45" s="985"/>
      <c r="AH45" s="985"/>
      <c r="AI45" s="985"/>
      <c r="AJ45" s="985"/>
      <c r="AK45" s="985"/>
      <c r="AL45" s="985"/>
      <c r="AM45" s="985"/>
      <c r="AN45" s="985"/>
      <c r="AO45" s="986"/>
      <c r="AP45" s="43"/>
      <c r="CD45" s="2"/>
      <c r="CE45" s="2"/>
      <c r="CF45" s="2"/>
      <c r="CG45" s="2"/>
      <c r="CH45" s="2"/>
    </row>
    <row r="46" spans="2:86" ht="12" customHeight="1" x14ac:dyDescent="0.2">
      <c r="B46" s="6" t="s">
        <v>224</v>
      </c>
      <c r="C46" s="290"/>
      <c r="D46" s="290"/>
      <c r="E46" s="290"/>
      <c r="F46" s="290"/>
      <c r="G46" s="290"/>
      <c r="H46" s="290"/>
      <c r="I46" s="290"/>
      <c r="J46" s="290"/>
      <c r="K46" s="291"/>
      <c r="L46" s="291"/>
      <c r="M46" s="291"/>
      <c r="N46" s="291"/>
      <c r="O46" s="291"/>
      <c r="P46" s="291"/>
      <c r="Q46" s="291"/>
      <c r="R46" s="291"/>
      <c r="S46" s="291"/>
      <c r="T46" s="291"/>
      <c r="U46" s="291"/>
      <c r="V46" s="291"/>
      <c r="W46" s="291"/>
      <c r="X46" s="291"/>
      <c r="Y46" s="291"/>
      <c r="Z46" s="291"/>
      <c r="AA46" s="291"/>
      <c r="AB46" s="291"/>
      <c r="AC46" s="291"/>
      <c r="AD46" s="291"/>
      <c r="AE46" s="291"/>
      <c r="AF46" s="291"/>
      <c r="AG46" s="291"/>
      <c r="AH46" s="291"/>
      <c r="AI46" s="291"/>
      <c r="AJ46" s="291"/>
      <c r="AK46" s="291"/>
      <c r="AL46" s="291"/>
      <c r="AM46" s="291"/>
      <c r="AN46" s="291"/>
      <c r="AO46" s="291"/>
      <c r="AP46" s="43"/>
      <c r="CD46" s="2"/>
      <c r="CE46" s="2"/>
      <c r="CF46" s="2"/>
      <c r="CG46" s="2"/>
      <c r="CH46" s="2"/>
    </row>
    <row r="47" spans="2:86" s="6" customFormat="1" ht="12" customHeight="1" x14ac:dyDescent="0.15">
      <c r="B47" s="2" t="s">
        <v>225</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226</v>
      </c>
      <c r="AP48" s="43"/>
      <c r="CD48" s="2"/>
      <c r="CE48" s="2"/>
      <c r="CF48" s="2"/>
      <c r="CG48" s="2"/>
      <c r="CH48" s="2"/>
    </row>
    <row r="49" spans="2:86" ht="12" customHeight="1" x14ac:dyDescent="0.15">
      <c r="B49" s="2" t="s">
        <v>227</v>
      </c>
      <c r="AP49" s="43"/>
      <c r="CD49" s="2"/>
      <c r="CE49" s="2"/>
      <c r="CF49" s="2"/>
      <c r="CG49" s="2"/>
      <c r="CH49" s="2"/>
    </row>
    <row r="50" spans="2:86" ht="12" customHeight="1" x14ac:dyDescent="0.15">
      <c r="B50" s="2" t="s">
        <v>228</v>
      </c>
    </row>
    <row r="51" spans="2:86" ht="12" customHeight="1" x14ac:dyDescent="0.15">
      <c r="B51" s="2" t="s">
        <v>229</v>
      </c>
    </row>
    <row r="52" spans="2:86" ht="12" customHeight="1" x14ac:dyDescent="0.15">
      <c r="B52" s="2" t="s">
        <v>230</v>
      </c>
    </row>
    <row r="53" spans="2:86" x14ac:dyDescent="0.15">
      <c r="B53" s="2" t="s">
        <v>231</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2"/>
  <conditionalFormatting sqref="Y11:AB28">
    <cfRule type="expression" dxfId="554" priority="2">
      <formula>$AQ11=2</formula>
    </cfRule>
  </conditionalFormatting>
  <conditionalFormatting sqref="Y29:AB29">
    <cfRule type="expression" dxfId="553" priority="11">
      <formula>$AQ28=2</formula>
    </cfRule>
  </conditionalFormatting>
  <conditionalFormatting sqref="Y30:AB31">
    <cfRule type="expression" dxfId="552" priority="9">
      <formula>$AQ28=2</formula>
    </cfRule>
  </conditionalFormatting>
  <conditionalFormatting sqref="Y32:AB32">
    <cfRule type="expression" dxfId="551" priority="7">
      <formula>$AQ29=2</formula>
    </cfRule>
  </conditionalFormatting>
  <conditionalFormatting sqref="Y33:AB33">
    <cfRule type="expression" dxfId="550" priority="5">
      <formula>$AQ29=2</formula>
    </cfRule>
  </conditionalFormatting>
  <conditionalFormatting sqref="Y34:AB34">
    <cfRule type="expression" dxfId="549" priority="3">
      <formula>$AQ29=2</formula>
    </cfRule>
  </conditionalFormatting>
  <conditionalFormatting sqref="Y11:AF28">
    <cfRule type="expression" dxfId="548" priority="1">
      <formula>$AQ11=3</formula>
    </cfRule>
  </conditionalFormatting>
  <conditionalFormatting sqref="Y29:AF29">
    <cfRule type="expression" dxfId="547" priority="12">
      <formula>$AQ28=3</formula>
    </cfRule>
  </conditionalFormatting>
  <conditionalFormatting sqref="Y30:AF31">
    <cfRule type="expression" dxfId="546" priority="10">
      <formula>$AQ28=3</formula>
    </cfRule>
  </conditionalFormatting>
  <conditionalFormatting sqref="Y32:AF32">
    <cfRule type="expression" dxfId="545" priority="8">
      <formula>$AQ29=3</formula>
    </cfRule>
  </conditionalFormatting>
  <conditionalFormatting sqref="Y33:AF33">
    <cfRule type="expression" dxfId="544" priority="6">
      <formula>$AQ29=3</formula>
    </cfRule>
  </conditionalFormatting>
  <conditionalFormatting sqref="Y34:AF34">
    <cfRule type="expression" dxfId="543" priority="4">
      <formula>$AQ29=3</formula>
    </cfRule>
  </conditionalFormatting>
  <conditionalFormatting sqref="AC11:AJ28">
    <cfRule type="expression" dxfId="542" priority="13">
      <formula>$AQ11=1</formula>
    </cfRule>
  </conditionalFormatting>
  <conditionalFormatting sqref="AC29:AJ29">
    <cfRule type="expression" dxfId="541" priority="24">
      <formula>$AQ28=1</formula>
    </cfRule>
  </conditionalFormatting>
  <conditionalFormatting sqref="AC30:AJ31">
    <cfRule type="expression" dxfId="540" priority="22">
      <formula>$AQ28=1</formula>
    </cfRule>
  </conditionalFormatting>
  <conditionalFormatting sqref="AC32:AJ32">
    <cfRule type="expression" dxfId="539" priority="20">
      <formula>$AQ29=1</formula>
    </cfRule>
  </conditionalFormatting>
  <conditionalFormatting sqref="AC33:AJ33">
    <cfRule type="expression" dxfId="538" priority="18">
      <formula>$AQ29=1</formula>
    </cfRule>
  </conditionalFormatting>
  <conditionalFormatting sqref="AC34:AJ34">
    <cfRule type="expression" dxfId="537" priority="16">
      <formula>$AQ29=1</formula>
    </cfRule>
  </conditionalFormatting>
  <conditionalFormatting sqref="AG11:AJ28">
    <cfRule type="expression" dxfId="536" priority="14">
      <formula>$AQ11=2</formula>
    </cfRule>
  </conditionalFormatting>
  <conditionalFormatting sqref="AG29:AJ29">
    <cfRule type="expression" dxfId="535" priority="23">
      <formula>$AQ28=2</formula>
    </cfRule>
  </conditionalFormatting>
  <conditionalFormatting sqref="AG30:AJ31">
    <cfRule type="expression" dxfId="534" priority="21">
      <formula>$AQ28=2</formula>
    </cfRule>
  </conditionalFormatting>
  <conditionalFormatting sqref="AG32:AJ32">
    <cfRule type="expression" dxfId="533" priority="19">
      <formula>$AQ29=2</formula>
    </cfRule>
  </conditionalFormatting>
  <conditionalFormatting sqref="AG33:AJ33">
    <cfRule type="expression" dxfId="532" priority="17">
      <formula>$AQ29=2</formula>
    </cfRule>
  </conditionalFormatting>
  <conditionalFormatting sqref="AG34:AJ34">
    <cfRule type="expression" dxfId="531" priority="15">
      <formula>$AQ29=2</formula>
    </cfRule>
  </conditionalFormatting>
  <dataValidations count="2">
    <dataValidation type="list" allowBlank="1" showInputMessage="1" showErrorMessage="1" sqref="N11:O34" xr:uid="{8DD7A0B7-1215-411F-854F-6F676BC91BAE}">
      <formula1>INDIRECT(L11)</formula1>
    </dataValidation>
    <dataValidation type="list" allowBlank="1" showInputMessage="1" showErrorMessage="1" sqref="Y11:AB34" xr:uid="{B1EAA754-F20B-4AAF-8A86-076992A64985}">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DE2BD009-D522-4617-B31B-25DD0B36CB46}">
          <x14:formula1>
            <xm:f>'(参考)リスト'!$G$16:$G$19</xm:f>
          </x14:formula1>
          <xm:sqref>AM35:AO38</xm:sqref>
        </x14:dataValidation>
        <x14:dataValidation type="list" allowBlank="1" showInputMessage="1" showErrorMessage="1" xr:uid="{1116A7DC-CDAE-43A6-8729-F4EBDB5947C6}">
          <x14:formula1>
            <xm:f>'(参考)リスト'!$F$16:$F$21</xm:f>
          </x14:formula1>
          <xm:sqref>U11:X34</xm:sqref>
        </x14:dataValidation>
        <x14:dataValidation type="list" allowBlank="1" showInputMessage="1" showErrorMessage="1" xr:uid="{53BAFE55-3F9F-4E15-99B1-515CD85B4570}">
          <x14:formula1>
            <xm:f>'(参考)リスト'!$E$16:$E$27</xm:f>
          </x14:formula1>
          <xm:sqref>R11:T34</xm:sqref>
        </x14:dataValidation>
        <x14:dataValidation type="list" allowBlank="1" showInputMessage="1" showErrorMessage="1" xr:uid="{BEE5203D-8FFD-412F-8826-32D42808B158}">
          <x14:formula1>
            <xm:f>'(参考)リスト'!$B$16:$B$21</xm:f>
          </x14:formula1>
          <xm:sqref>L11:M34</xm:sqref>
        </x14:dataValidation>
        <x14:dataValidation type="list" allowBlank="1" showInputMessage="1" showErrorMessage="1" xr:uid="{C955E7AD-C7E0-4918-A5C1-40151118793F}">
          <x14:formula1>
            <xm:f>'(参考)リスト'!$D$16:$D$18</xm:f>
          </x14:formula1>
          <xm:sqref>P11:Q34</xm:sqref>
        </x14:dataValidation>
      </x14:dataValidations>
    </ext>
  </extLs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EEADC-A984-42F2-8286-7B389B269138}">
  <dimension ref="B1:CH53"/>
  <sheetViews>
    <sheetView showGridLines="0" showZeros="0" view="pageBreakPreview" zoomScaleNormal="85" zoomScaleSheetLayoutView="100" workbookViewId="0">
      <selection activeCell="B6" sqref="B6:Z15"/>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23" t="s">
        <v>200</v>
      </c>
      <c r="AV1" s="931" t="s">
        <v>201</v>
      </c>
      <c r="AW1" s="931"/>
      <c r="AX1" s="931"/>
      <c r="AY1" s="920" t="s">
        <v>202</v>
      </c>
      <c r="AZ1" s="920"/>
      <c r="BA1" s="920"/>
      <c r="BB1" s="920"/>
      <c r="BC1" s="920"/>
      <c r="BD1" s="920"/>
      <c r="BE1" s="920"/>
      <c r="BF1" s="920"/>
      <c r="BG1" s="920"/>
      <c r="BH1" s="920"/>
      <c r="BI1" s="920"/>
      <c r="BJ1" s="920"/>
      <c r="BK1" s="920" t="s">
        <v>203</v>
      </c>
      <c r="BL1" s="920"/>
      <c r="BM1" s="920"/>
      <c r="BN1" s="920"/>
      <c r="BO1" s="920"/>
      <c r="BP1" s="920"/>
      <c r="BQ1" s="920"/>
      <c r="BR1" s="920"/>
      <c r="BS1" s="920"/>
      <c r="BT1" s="920"/>
      <c r="BU1" s="920"/>
      <c r="BV1" s="920"/>
      <c r="BW1" s="918"/>
      <c r="BX1" s="918"/>
      <c r="BY1" s="918"/>
      <c r="BZ1" s="918"/>
      <c r="CA1" s="918"/>
      <c r="CB1" s="918"/>
      <c r="CC1" s="918"/>
      <c r="CD1" s="918"/>
      <c r="CE1" s="918"/>
      <c r="CF1" s="918"/>
      <c r="CG1" s="918"/>
      <c r="CH1" s="918"/>
    </row>
    <row r="2" spans="2:86" ht="8.25" customHeight="1" x14ac:dyDescent="0.15">
      <c r="AU2" s="923"/>
      <c r="AV2" s="931" t="s">
        <v>204</v>
      </c>
      <c r="AW2" s="940" t="s">
        <v>205</v>
      </c>
      <c r="AX2" s="940" t="s">
        <v>206</v>
      </c>
      <c r="AY2" s="920" t="s">
        <v>207</v>
      </c>
      <c r="AZ2" s="920"/>
      <c r="BA2" s="920"/>
      <c r="BB2" s="920"/>
      <c r="BC2" s="920"/>
      <c r="BD2" s="920"/>
      <c r="BE2" s="920"/>
      <c r="BF2" s="920"/>
      <c r="BG2" s="920"/>
      <c r="BH2" s="920"/>
      <c r="BI2" s="920"/>
      <c r="BJ2" s="920"/>
      <c r="BK2" s="920" t="s">
        <v>208</v>
      </c>
      <c r="BL2" s="920"/>
      <c r="BM2" s="920"/>
      <c r="BN2" s="920"/>
      <c r="BO2" s="920" t="s">
        <v>209</v>
      </c>
      <c r="BP2" s="920"/>
      <c r="BQ2" s="920"/>
      <c r="BR2" s="920"/>
      <c r="BS2" s="920"/>
      <c r="BT2" s="920"/>
      <c r="BU2" s="920"/>
      <c r="BV2" s="920"/>
      <c r="BW2" s="919"/>
      <c r="BX2" s="919"/>
      <c r="BY2" s="919"/>
      <c r="BZ2" s="919"/>
      <c r="CA2" s="918"/>
      <c r="CB2" s="918"/>
      <c r="CC2" s="918"/>
      <c r="CD2" s="918"/>
      <c r="CE2" s="918"/>
      <c r="CF2" s="918"/>
      <c r="CG2" s="918"/>
      <c r="CH2" s="918"/>
    </row>
    <row r="3" spans="2:86" ht="24.95" customHeight="1" x14ac:dyDescent="0.15">
      <c r="B3" s="688" t="s">
        <v>210</v>
      </c>
      <c r="C3" s="1001"/>
      <c r="D3" s="1001"/>
      <c r="E3" s="1002"/>
      <c r="F3" s="1002"/>
      <c r="G3" s="1002"/>
      <c r="H3" s="1002"/>
      <c r="I3" s="1002"/>
      <c r="J3" s="1002"/>
      <c r="K3" s="1001"/>
      <c r="L3" s="1001"/>
      <c r="M3" s="1001"/>
      <c r="N3" s="1001"/>
      <c r="O3" s="1001"/>
      <c r="P3" s="1001"/>
      <c r="Q3" s="1001"/>
      <c r="R3" s="1001"/>
      <c r="S3" s="1001"/>
      <c r="T3" s="1001"/>
      <c r="U3" s="1001"/>
      <c r="V3" s="1001"/>
      <c r="W3" s="1001"/>
      <c r="X3" s="1001"/>
      <c r="Y3" s="1001"/>
      <c r="Z3" s="1001"/>
      <c r="AA3" s="1001"/>
      <c r="AB3" s="1001"/>
      <c r="AC3" s="1001"/>
      <c r="AD3" s="1001"/>
      <c r="AE3" s="1001"/>
      <c r="AF3" s="1001"/>
      <c r="AG3" s="1001"/>
      <c r="AH3" s="1001"/>
      <c r="AI3" s="1001"/>
      <c r="AJ3" s="1001"/>
      <c r="AK3" s="1001"/>
      <c r="AL3" s="1001"/>
      <c r="AM3" s="1001"/>
      <c r="AN3" s="1001"/>
      <c r="AO3" s="1001"/>
      <c r="AU3" s="923"/>
      <c r="AV3" s="931"/>
      <c r="AW3" s="940"/>
      <c r="AX3" s="940"/>
      <c r="AY3" s="920" t="s">
        <v>211</v>
      </c>
      <c r="AZ3" s="920"/>
      <c r="BA3" s="920"/>
      <c r="BB3" s="920"/>
      <c r="BC3" s="920" t="s">
        <v>212</v>
      </c>
      <c r="BD3" s="920"/>
      <c r="BE3" s="920"/>
      <c r="BF3" s="920"/>
      <c r="BG3" s="920" t="s">
        <v>213</v>
      </c>
      <c r="BH3" s="920"/>
      <c r="BI3" s="920"/>
      <c r="BJ3" s="920"/>
      <c r="BK3" s="920" t="s">
        <v>214</v>
      </c>
      <c r="BL3" s="920"/>
      <c r="BM3" s="920"/>
      <c r="BN3" s="920"/>
      <c r="BO3" s="920" t="s">
        <v>212</v>
      </c>
      <c r="BP3" s="920"/>
      <c r="BQ3" s="920"/>
      <c r="BR3" s="920"/>
      <c r="BS3" s="920" t="s">
        <v>213</v>
      </c>
      <c r="BT3" s="920"/>
      <c r="BU3" s="920"/>
      <c r="BV3" s="920"/>
      <c r="BW3" s="918"/>
      <c r="BX3" s="918"/>
      <c r="BY3" s="918"/>
      <c r="BZ3" s="918"/>
      <c r="CA3" s="918"/>
      <c r="CB3" s="918"/>
      <c r="CC3" s="918"/>
      <c r="CD3" s="918"/>
      <c r="CE3" s="918"/>
      <c r="CF3" s="918"/>
      <c r="CG3" s="918"/>
      <c r="CH3" s="918"/>
    </row>
    <row r="4" spans="2:86" ht="18" customHeight="1" x14ac:dyDescent="0.15">
      <c r="B4" s="477" t="s">
        <v>383</v>
      </c>
      <c r="C4" s="477"/>
      <c r="D4" s="477"/>
      <c r="E4" s="956" t="s">
        <v>384</v>
      </c>
      <c r="F4" s="957"/>
      <c r="G4" s="957"/>
      <c r="H4" s="957"/>
      <c r="I4" s="957"/>
      <c r="J4" s="958"/>
      <c r="K4" s="571" t="s">
        <v>385</v>
      </c>
      <c r="L4" s="571"/>
      <c r="M4" s="571"/>
      <c r="N4" s="954" t="s">
        <v>501</v>
      </c>
      <c r="O4" s="954"/>
      <c r="P4" s="954"/>
      <c r="Q4" s="954"/>
      <c r="R4" s="954"/>
      <c r="S4" s="954"/>
      <c r="T4" s="313" t="s">
        <v>502</v>
      </c>
      <c r="U4" s="314"/>
      <c r="V4" s="314"/>
      <c r="W4" s="314"/>
      <c r="X4" s="315"/>
      <c r="Y4" s="959" t="s">
        <v>503</v>
      </c>
      <c r="Z4" s="959"/>
      <c r="AA4" s="959"/>
      <c r="AB4" s="959"/>
      <c r="AC4" s="959"/>
      <c r="AD4" s="959"/>
      <c r="AE4" s="959"/>
      <c r="AF4" s="959"/>
      <c r="AG4" s="313" t="s">
        <v>500</v>
      </c>
      <c r="AH4" s="314"/>
      <c r="AI4" s="314"/>
      <c r="AJ4" s="315"/>
      <c r="AK4" s="925">
        <v>45911</v>
      </c>
      <c r="AL4" s="926"/>
      <c r="AM4" s="926"/>
      <c r="AN4" s="926"/>
      <c r="AO4" s="927"/>
      <c r="AU4" s="923"/>
      <c r="AV4" s="931"/>
      <c r="AW4" s="940"/>
      <c r="AX4" s="940"/>
      <c r="AY4" s="294" t="s">
        <v>215</v>
      </c>
      <c r="AZ4" s="294" t="s">
        <v>216</v>
      </c>
      <c r="BA4" s="294" t="s">
        <v>217</v>
      </c>
      <c r="BB4" s="294" t="s">
        <v>218</v>
      </c>
      <c r="BC4" s="294" t="s">
        <v>215</v>
      </c>
      <c r="BD4" s="294" t="s">
        <v>216</v>
      </c>
      <c r="BE4" s="294" t="s">
        <v>217</v>
      </c>
      <c r="BF4" s="294" t="s">
        <v>218</v>
      </c>
      <c r="BG4" s="294" t="s">
        <v>215</v>
      </c>
      <c r="BH4" s="294" t="s">
        <v>216</v>
      </c>
      <c r="BI4" s="294" t="s">
        <v>217</v>
      </c>
      <c r="BJ4" s="294" t="s">
        <v>218</v>
      </c>
      <c r="BK4" s="294" t="s">
        <v>215</v>
      </c>
      <c r="BL4" s="294" t="s">
        <v>216</v>
      </c>
      <c r="BM4" s="294" t="s">
        <v>217</v>
      </c>
      <c r="BN4" s="294" t="s">
        <v>218</v>
      </c>
      <c r="BO4" s="294" t="s">
        <v>215</v>
      </c>
      <c r="BP4" s="294" t="s">
        <v>216</v>
      </c>
      <c r="BQ4" s="294" t="s">
        <v>217</v>
      </c>
      <c r="BR4" s="294" t="s">
        <v>218</v>
      </c>
      <c r="BS4" s="294" t="s">
        <v>215</v>
      </c>
      <c r="BT4" s="294" t="s">
        <v>216</v>
      </c>
      <c r="BU4" s="294" t="s">
        <v>217</v>
      </c>
      <c r="BV4" s="294" t="s">
        <v>218</v>
      </c>
      <c r="BW4" s="5"/>
      <c r="BX4" s="5"/>
      <c r="BY4" s="5"/>
      <c r="BZ4" s="5"/>
      <c r="CA4" s="5"/>
      <c r="CB4" s="5"/>
      <c r="CC4" s="5"/>
      <c r="CD4" s="5"/>
      <c r="CE4" s="5"/>
      <c r="CF4" s="5"/>
      <c r="CG4" s="5"/>
      <c r="CH4" s="5"/>
    </row>
    <row r="5" spans="2:86" ht="18" customHeight="1" x14ac:dyDescent="0.15">
      <c r="B5" s="485" t="s">
        <v>521</v>
      </c>
      <c r="C5" s="485"/>
      <c r="D5" s="485"/>
      <c r="E5" s="962" t="s">
        <v>390</v>
      </c>
      <c r="F5" s="963"/>
      <c r="G5" s="963"/>
      <c r="H5" s="963"/>
      <c r="I5" s="963"/>
      <c r="J5" s="964"/>
      <c r="K5" s="582" t="s">
        <v>386</v>
      </c>
      <c r="L5" s="582"/>
      <c r="M5" s="582"/>
      <c r="N5" s="954" t="s">
        <v>387</v>
      </c>
      <c r="O5" s="954"/>
      <c r="P5" s="954"/>
      <c r="Q5" s="954"/>
      <c r="R5" s="954"/>
      <c r="S5" s="954"/>
      <c r="T5" s="316"/>
      <c r="U5" s="317"/>
      <c r="V5" s="317"/>
      <c r="W5" s="317"/>
      <c r="X5" s="318"/>
      <c r="Y5" s="955" t="s">
        <v>504</v>
      </c>
      <c r="Z5" s="955"/>
      <c r="AA5" s="955"/>
      <c r="AB5" s="955"/>
      <c r="AC5" s="955"/>
      <c r="AD5" s="955"/>
      <c r="AE5" s="955"/>
      <c r="AF5" s="955"/>
      <c r="AG5" s="835"/>
      <c r="AH5" s="924"/>
      <c r="AI5" s="924"/>
      <c r="AJ5" s="836"/>
      <c r="AK5" s="928"/>
      <c r="AL5" s="929"/>
      <c r="AM5" s="929"/>
      <c r="AN5" s="929"/>
      <c r="AO5" s="930"/>
      <c r="AU5" s="923"/>
      <c r="AV5" s="50" t="str">
        <f>N7</f>
        <v>S002</v>
      </c>
      <c r="AW5" s="293">
        <f>R7</f>
        <v>10.45</v>
      </c>
      <c r="AX5" s="55" t="str">
        <f>AM35</f>
        <v>Ⅱ</v>
      </c>
      <c r="AY5" s="295" t="str">
        <f>IF(Y37&gt;0,Y37,"")</f>
        <v/>
      </c>
      <c r="AZ5" s="296" t="str">
        <f>IF(Y37&gt;0,"",IF(Z37&gt;0,Z37,""))</f>
        <v/>
      </c>
      <c r="BA5" s="296" t="str">
        <f>IF(Y37+Z37&gt;0,"",IF(AA37&gt;0,AA37,""))</f>
        <v/>
      </c>
      <c r="BB5" s="296" t="str">
        <f>IF(Y37+Z37+AA37&gt;0,"",IF(AB37&gt;0,AB37,""))</f>
        <v/>
      </c>
      <c r="BC5" s="55">
        <f t="shared" ref="BC5:BJ5" si="0">AC37</f>
        <v>0</v>
      </c>
      <c r="BD5" s="55">
        <f t="shared" si="0"/>
        <v>0</v>
      </c>
      <c r="BE5" s="55">
        <f t="shared" si="0"/>
        <v>0</v>
      </c>
      <c r="BF5" s="55">
        <f t="shared" si="0"/>
        <v>1</v>
      </c>
      <c r="BG5" s="55">
        <f t="shared" si="0"/>
        <v>0</v>
      </c>
      <c r="BH5" s="55">
        <f t="shared" si="0"/>
        <v>0</v>
      </c>
      <c r="BI5" s="55">
        <f t="shared" si="0"/>
        <v>0</v>
      </c>
      <c r="BJ5" s="55">
        <f t="shared" si="0"/>
        <v>0</v>
      </c>
      <c r="BK5" s="55" t="str">
        <f>IF(Y37&gt;0,R7,"")</f>
        <v/>
      </c>
      <c r="BL5" s="297" t="str">
        <f>IF(Y37&gt;0,"",IF(Z37&gt;0,R7,""))</f>
        <v/>
      </c>
      <c r="BM5" s="297" t="str">
        <f>IF(Y37+Z37&gt;0,"",IF(AA37&gt;0,R7,""))</f>
        <v/>
      </c>
      <c r="BN5" s="297" t="str">
        <f>IF(Y37+Z37+AA37&gt;0,"",IF(AB37&gt;0,R7,""))</f>
        <v/>
      </c>
      <c r="BO5" s="55">
        <f t="shared" ref="BO5:BV5" si="1">AC35</f>
        <v>0</v>
      </c>
      <c r="BP5" s="55">
        <f t="shared" si="1"/>
        <v>0</v>
      </c>
      <c r="BQ5" s="55">
        <f t="shared" si="1"/>
        <v>0</v>
      </c>
      <c r="BR5" s="55">
        <f t="shared" si="1"/>
        <v>0.02</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66" t="s">
        <v>219</v>
      </c>
      <c r="C6" s="968"/>
      <c r="D6" s="969"/>
      <c r="E6" s="970"/>
      <c r="F6" s="970"/>
      <c r="G6" s="970"/>
      <c r="H6" s="970"/>
      <c r="I6" s="970"/>
      <c r="J6" s="971"/>
      <c r="K6" s="976" t="s">
        <v>673</v>
      </c>
      <c r="L6" s="977"/>
      <c r="M6" s="977"/>
      <c r="N6" s="977"/>
      <c r="O6" s="977"/>
      <c r="P6" s="977"/>
      <c r="Q6" s="977"/>
      <c r="R6" s="977"/>
      <c r="S6" s="977"/>
      <c r="T6" s="977"/>
      <c r="U6" s="977"/>
      <c r="V6" s="977"/>
      <c r="W6" s="977"/>
      <c r="X6" s="977"/>
      <c r="Y6" s="977"/>
      <c r="Z6" s="977"/>
      <c r="AA6" s="977"/>
      <c r="AB6" s="977"/>
      <c r="AC6" s="977"/>
      <c r="AD6" s="977"/>
      <c r="AE6" s="977"/>
      <c r="AF6" s="977"/>
      <c r="AG6" s="977"/>
      <c r="AH6" s="977"/>
      <c r="AI6" s="977"/>
      <c r="AJ6" s="977"/>
      <c r="AK6" s="977"/>
      <c r="AL6" s="977"/>
      <c r="AM6" s="977"/>
      <c r="AN6" s="977"/>
      <c r="AO6" s="978"/>
      <c r="AP6" s="2"/>
    </row>
    <row r="7" spans="2:86" ht="12" customHeight="1" x14ac:dyDescent="0.15">
      <c r="B7" s="967"/>
      <c r="C7" s="972"/>
      <c r="D7" s="970"/>
      <c r="E7" s="970"/>
      <c r="F7" s="970"/>
      <c r="G7" s="970"/>
      <c r="H7" s="970"/>
      <c r="I7" s="970"/>
      <c r="J7" s="971"/>
      <c r="K7" s="979" t="s">
        <v>674</v>
      </c>
      <c r="L7" s="980"/>
      <c r="M7" s="953"/>
      <c r="N7" s="932" t="s">
        <v>477</v>
      </c>
      <c r="O7" s="933"/>
      <c r="P7" s="979" t="s">
        <v>675</v>
      </c>
      <c r="Q7" s="953"/>
      <c r="R7" s="981">
        <v>10.45</v>
      </c>
      <c r="S7" s="982"/>
      <c r="T7" s="983"/>
      <c r="U7" s="941" t="s">
        <v>676</v>
      </c>
      <c r="V7" s="960"/>
      <c r="W7" s="941" t="s">
        <v>677</v>
      </c>
      <c r="X7" s="960"/>
      <c r="Y7" s="953" t="s">
        <v>698</v>
      </c>
      <c r="Z7" s="939"/>
      <c r="AA7" s="939"/>
      <c r="AB7" s="939"/>
      <c r="AC7" s="941" t="s">
        <v>699</v>
      </c>
      <c r="AD7" s="942"/>
      <c r="AE7" s="942"/>
      <c r="AF7" s="942"/>
      <c r="AG7" s="942"/>
      <c r="AH7" s="942"/>
      <c r="AI7" s="942"/>
      <c r="AJ7" s="960"/>
      <c r="AK7" s="941" t="s">
        <v>700</v>
      </c>
      <c r="AL7" s="942"/>
      <c r="AM7" s="942"/>
      <c r="AN7" s="943"/>
      <c r="AO7" s="944"/>
      <c r="AP7" s="2"/>
      <c r="AW7" s="58"/>
    </row>
    <row r="8" spans="2:86" ht="12" customHeight="1" x14ac:dyDescent="0.15">
      <c r="B8" s="967"/>
      <c r="C8" s="972"/>
      <c r="D8" s="970"/>
      <c r="E8" s="970"/>
      <c r="F8" s="970"/>
      <c r="G8" s="970"/>
      <c r="H8" s="970"/>
      <c r="I8" s="970"/>
      <c r="J8" s="971"/>
      <c r="K8" s="939" t="s">
        <v>574</v>
      </c>
      <c r="L8" s="939" t="s">
        <v>576</v>
      </c>
      <c r="M8" s="939"/>
      <c r="N8" s="939" t="s">
        <v>275</v>
      </c>
      <c r="O8" s="939"/>
      <c r="P8" s="939" t="s">
        <v>276</v>
      </c>
      <c r="Q8" s="939"/>
      <c r="R8" s="939" t="s">
        <v>277</v>
      </c>
      <c r="S8" s="939"/>
      <c r="T8" s="939"/>
      <c r="U8" s="945"/>
      <c r="V8" s="965"/>
      <c r="W8" s="945"/>
      <c r="X8" s="965"/>
      <c r="Y8" s="953"/>
      <c r="Z8" s="939"/>
      <c r="AA8" s="939"/>
      <c r="AB8" s="939"/>
      <c r="AC8" s="949"/>
      <c r="AD8" s="950"/>
      <c r="AE8" s="950"/>
      <c r="AF8" s="950"/>
      <c r="AG8" s="950"/>
      <c r="AH8" s="950"/>
      <c r="AI8" s="950"/>
      <c r="AJ8" s="961"/>
      <c r="AK8" s="945"/>
      <c r="AL8" s="946"/>
      <c r="AM8" s="946"/>
      <c r="AN8" s="947"/>
      <c r="AO8" s="948"/>
      <c r="AP8" s="2"/>
    </row>
    <row r="9" spans="2:86" ht="12" customHeight="1" x14ac:dyDescent="0.15">
      <c r="B9" s="967"/>
      <c r="C9" s="972"/>
      <c r="D9" s="970"/>
      <c r="E9" s="970"/>
      <c r="F9" s="970"/>
      <c r="G9" s="970"/>
      <c r="H9" s="970"/>
      <c r="I9" s="970"/>
      <c r="J9" s="971"/>
      <c r="K9" s="939"/>
      <c r="L9" s="939"/>
      <c r="M9" s="939"/>
      <c r="N9" s="939"/>
      <c r="O9" s="939"/>
      <c r="P9" s="939"/>
      <c r="Q9" s="939"/>
      <c r="R9" s="939"/>
      <c r="S9" s="939"/>
      <c r="T9" s="939"/>
      <c r="U9" s="945"/>
      <c r="V9" s="965"/>
      <c r="W9" s="945"/>
      <c r="X9" s="965"/>
      <c r="Y9" s="953" t="s">
        <v>701</v>
      </c>
      <c r="Z9" s="939"/>
      <c r="AA9" s="939"/>
      <c r="AB9" s="939"/>
      <c r="AC9" s="939" t="s">
        <v>702</v>
      </c>
      <c r="AD9" s="939"/>
      <c r="AE9" s="939"/>
      <c r="AF9" s="939"/>
      <c r="AG9" s="939" t="s">
        <v>703</v>
      </c>
      <c r="AH9" s="939"/>
      <c r="AI9" s="939"/>
      <c r="AJ9" s="939"/>
      <c r="AK9" s="945"/>
      <c r="AL9" s="946"/>
      <c r="AM9" s="946"/>
      <c r="AN9" s="947"/>
      <c r="AO9" s="948"/>
      <c r="AP9" s="2"/>
    </row>
    <row r="10" spans="2:86" ht="12" customHeight="1" x14ac:dyDescent="0.15">
      <c r="B10" s="967"/>
      <c r="C10" s="972"/>
      <c r="D10" s="970"/>
      <c r="E10" s="970"/>
      <c r="F10" s="970"/>
      <c r="G10" s="970"/>
      <c r="H10" s="970"/>
      <c r="I10" s="970"/>
      <c r="J10" s="971"/>
      <c r="K10" s="939"/>
      <c r="L10" s="939"/>
      <c r="M10" s="939"/>
      <c r="N10" s="939"/>
      <c r="O10" s="939"/>
      <c r="P10" s="939"/>
      <c r="Q10" s="939"/>
      <c r="R10" s="939"/>
      <c r="S10" s="939"/>
      <c r="T10" s="939"/>
      <c r="U10" s="949"/>
      <c r="V10" s="961"/>
      <c r="W10" s="949"/>
      <c r="X10" s="961"/>
      <c r="Y10" s="53" t="s">
        <v>704</v>
      </c>
      <c r="Z10" s="49" t="s">
        <v>705</v>
      </c>
      <c r="AA10" s="49" t="s">
        <v>706</v>
      </c>
      <c r="AB10" s="49" t="s">
        <v>707</v>
      </c>
      <c r="AC10" s="49" t="s">
        <v>704</v>
      </c>
      <c r="AD10" s="49" t="s">
        <v>705</v>
      </c>
      <c r="AE10" s="49" t="s">
        <v>706</v>
      </c>
      <c r="AF10" s="49" t="s">
        <v>707</v>
      </c>
      <c r="AG10" s="49" t="s">
        <v>704</v>
      </c>
      <c r="AH10" s="49" t="s">
        <v>705</v>
      </c>
      <c r="AI10" s="49" t="s">
        <v>706</v>
      </c>
      <c r="AJ10" s="49" t="s">
        <v>707</v>
      </c>
      <c r="AK10" s="949"/>
      <c r="AL10" s="950"/>
      <c r="AM10" s="950"/>
      <c r="AN10" s="951"/>
      <c r="AO10" s="952"/>
      <c r="AP10" s="2"/>
    </row>
    <row r="11" spans="2:86" ht="12" customHeight="1" x14ac:dyDescent="0.15">
      <c r="B11" s="967"/>
      <c r="C11" s="972"/>
      <c r="D11" s="970"/>
      <c r="E11" s="970"/>
      <c r="F11" s="970"/>
      <c r="G11" s="970"/>
      <c r="H11" s="970"/>
      <c r="I11" s="970"/>
      <c r="J11" s="971"/>
      <c r="K11" s="100">
        <v>1</v>
      </c>
      <c r="L11" s="921" t="s">
        <v>528</v>
      </c>
      <c r="M11" s="922"/>
      <c r="N11" s="921" t="s">
        <v>545</v>
      </c>
      <c r="O11" s="922"/>
      <c r="P11" s="921" t="s">
        <v>514</v>
      </c>
      <c r="Q11" s="922"/>
      <c r="R11" s="843" t="s">
        <v>303</v>
      </c>
      <c r="S11" s="843"/>
      <c r="T11" s="843"/>
      <c r="U11" s="921" t="s">
        <v>524</v>
      </c>
      <c r="V11" s="922"/>
      <c r="W11" s="921"/>
      <c r="X11" s="922"/>
      <c r="Y11" s="54"/>
      <c r="Z11" s="54"/>
      <c r="AA11" s="54"/>
      <c r="AB11" s="54"/>
      <c r="AC11" s="60"/>
      <c r="AD11" s="60"/>
      <c r="AE11" s="60"/>
      <c r="AF11" s="60">
        <v>0.02</v>
      </c>
      <c r="AG11" s="60"/>
      <c r="AH11" s="60"/>
      <c r="AI11" s="60"/>
      <c r="AJ11" s="60"/>
      <c r="AK11" s="932"/>
      <c r="AL11" s="933"/>
      <c r="AM11" s="933"/>
      <c r="AN11" s="933"/>
      <c r="AO11" s="934"/>
      <c r="AP11" s="2"/>
      <c r="AQ11" s="59">
        <f t="shared" ref="AQ11:AQ27" si="2">IF(P11="材質劣化",2,IF(P11="漏水",3,1))</f>
        <v>2</v>
      </c>
      <c r="AS11" s="43" t="str">
        <f>IF(Y11&lt;&gt;"",1,"")</f>
        <v/>
      </c>
    </row>
    <row r="12" spans="2:86" ht="12" customHeight="1" x14ac:dyDescent="0.15">
      <c r="B12" s="967"/>
      <c r="C12" s="972"/>
      <c r="D12" s="970"/>
      <c r="E12" s="970"/>
      <c r="F12" s="970"/>
      <c r="G12" s="970"/>
      <c r="H12" s="970"/>
      <c r="I12" s="970"/>
      <c r="J12" s="971"/>
      <c r="K12" s="100">
        <v>2</v>
      </c>
      <c r="L12" s="921" t="s">
        <v>541</v>
      </c>
      <c r="M12" s="922"/>
      <c r="N12" s="921" t="s">
        <v>542</v>
      </c>
      <c r="O12" s="922"/>
      <c r="P12" s="921"/>
      <c r="Q12" s="922"/>
      <c r="R12" s="843" t="s">
        <v>328</v>
      </c>
      <c r="S12" s="843"/>
      <c r="T12" s="843"/>
      <c r="U12" s="921" t="s">
        <v>531</v>
      </c>
      <c r="V12" s="922"/>
      <c r="W12" s="921"/>
      <c r="X12" s="922"/>
      <c r="Y12" s="54"/>
      <c r="Z12" s="54"/>
      <c r="AA12" s="54"/>
      <c r="AB12" s="54"/>
      <c r="AC12" s="292"/>
      <c r="AD12" s="292"/>
      <c r="AE12" s="292"/>
      <c r="AF12" s="292"/>
      <c r="AG12" s="292"/>
      <c r="AH12" s="292"/>
      <c r="AI12" s="292"/>
      <c r="AJ12" s="292"/>
      <c r="AK12" s="932"/>
      <c r="AL12" s="933"/>
      <c r="AM12" s="933"/>
      <c r="AN12" s="933"/>
      <c r="AO12" s="934"/>
      <c r="AP12" s="2"/>
      <c r="AQ12" s="59">
        <f t="shared" si="2"/>
        <v>1</v>
      </c>
    </row>
    <row r="13" spans="2:86" ht="12" customHeight="1" x14ac:dyDescent="0.15">
      <c r="B13" s="967"/>
      <c r="C13" s="972"/>
      <c r="D13" s="970"/>
      <c r="E13" s="970"/>
      <c r="F13" s="970"/>
      <c r="G13" s="970"/>
      <c r="H13" s="970"/>
      <c r="I13" s="970"/>
      <c r="J13" s="971"/>
      <c r="K13" s="100">
        <v>3</v>
      </c>
      <c r="L13" s="921" t="s">
        <v>541</v>
      </c>
      <c r="M13" s="922"/>
      <c r="N13" s="921" t="s">
        <v>542</v>
      </c>
      <c r="O13" s="922"/>
      <c r="P13" s="921"/>
      <c r="Q13" s="922"/>
      <c r="R13" s="936" t="s">
        <v>328</v>
      </c>
      <c r="S13" s="937"/>
      <c r="T13" s="938"/>
      <c r="U13" s="921" t="s">
        <v>531</v>
      </c>
      <c r="V13" s="922"/>
      <c r="W13" s="921"/>
      <c r="X13" s="922"/>
      <c r="Y13" s="54"/>
      <c r="Z13" s="54"/>
      <c r="AA13" s="54"/>
      <c r="AB13" s="54"/>
      <c r="AC13" s="292"/>
      <c r="AD13" s="292"/>
      <c r="AE13" s="292"/>
      <c r="AF13" s="292"/>
      <c r="AG13" s="292"/>
      <c r="AH13" s="292"/>
      <c r="AI13" s="292"/>
      <c r="AJ13" s="292"/>
      <c r="AK13" s="932"/>
      <c r="AL13" s="933"/>
      <c r="AM13" s="933"/>
      <c r="AN13" s="933"/>
      <c r="AO13" s="934"/>
      <c r="AP13" s="2"/>
      <c r="AQ13" s="59">
        <f t="shared" si="2"/>
        <v>1</v>
      </c>
    </row>
    <row r="14" spans="2:86" ht="12" customHeight="1" x14ac:dyDescent="0.15">
      <c r="B14" s="967"/>
      <c r="C14" s="972"/>
      <c r="D14" s="970"/>
      <c r="E14" s="970"/>
      <c r="F14" s="970"/>
      <c r="G14" s="970"/>
      <c r="H14" s="970"/>
      <c r="I14" s="970"/>
      <c r="J14" s="971"/>
      <c r="K14" s="100">
        <v>4</v>
      </c>
      <c r="L14" s="921"/>
      <c r="M14" s="922"/>
      <c r="N14" s="921"/>
      <c r="O14" s="922"/>
      <c r="P14" s="921"/>
      <c r="Q14" s="922"/>
      <c r="R14" s="843"/>
      <c r="S14" s="843"/>
      <c r="T14" s="843"/>
      <c r="U14" s="921"/>
      <c r="V14" s="922"/>
      <c r="W14" s="921"/>
      <c r="X14" s="922"/>
      <c r="Y14" s="54"/>
      <c r="Z14" s="54"/>
      <c r="AA14" s="54"/>
      <c r="AB14" s="54"/>
      <c r="AC14" s="60"/>
      <c r="AD14" s="60"/>
      <c r="AE14" s="60"/>
      <c r="AF14" s="60"/>
      <c r="AG14" s="60"/>
      <c r="AH14" s="60"/>
      <c r="AI14" s="60"/>
      <c r="AJ14" s="60"/>
      <c r="AK14" s="932"/>
      <c r="AL14" s="933"/>
      <c r="AM14" s="933"/>
      <c r="AN14" s="933"/>
      <c r="AO14" s="934"/>
      <c r="AP14" s="2"/>
      <c r="AQ14" s="59">
        <f t="shared" si="2"/>
        <v>1</v>
      </c>
    </row>
    <row r="15" spans="2:86" ht="12" customHeight="1" x14ac:dyDescent="0.15">
      <c r="B15" s="967"/>
      <c r="C15" s="972"/>
      <c r="D15" s="970"/>
      <c r="E15" s="970"/>
      <c r="F15" s="970"/>
      <c r="G15" s="970"/>
      <c r="H15" s="970"/>
      <c r="I15" s="970"/>
      <c r="J15" s="971"/>
      <c r="K15" s="100">
        <v>5</v>
      </c>
      <c r="L15" s="921"/>
      <c r="M15" s="922"/>
      <c r="N15" s="921"/>
      <c r="O15" s="922"/>
      <c r="P15" s="921"/>
      <c r="Q15" s="922"/>
      <c r="R15" s="936"/>
      <c r="S15" s="937"/>
      <c r="T15" s="938"/>
      <c r="U15" s="921"/>
      <c r="V15" s="922"/>
      <c r="W15" s="921"/>
      <c r="X15" s="922"/>
      <c r="Y15" s="54"/>
      <c r="Z15" s="54"/>
      <c r="AA15" s="54"/>
      <c r="AB15" s="54"/>
      <c r="AC15" s="60"/>
      <c r="AD15" s="60"/>
      <c r="AE15" s="60"/>
      <c r="AF15" s="60"/>
      <c r="AG15" s="60"/>
      <c r="AH15" s="60"/>
      <c r="AI15" s="60"/>
      <c r="AJ15" s="60"/>
      <c r="AK15" s="932"/>
      <c r="AL15" s="933"/>
      <c r="AM15" s="933"/>
      <c r="AN15" s="933"/>
      <c r="AO15" s="934"/>
      <c r="AP15" s="2"/>
      <c r="AQ15" s="59">
        <f t="shared" si="2"/>
        <v>1</v>
      </c>
    </row>
    <row r="16" spans="2:86" ht="12" customHeight="1" x14ac:dyDescent="0.15">
      <c r="B16" s="967"/>
      <c r="C16" s="972"/>
      <c r="D16" s="970"/>
      <c r="E16" s="970"/>
      <c r="F16" s="970"/>
      <c r="G16" s="970"/>
      <c r="H16" s="970"/>
      <c r="I16" s="970"/>
      <c r="J16" s="971"/>
      <c r="K16" s="100">
        <v>6</v>
      </c>
      <c r="L16" s="921"/>
      <c r="M16" s="922"/>
      <c r="N16" s="921"/>
      <c r="O16" s="922"/>
      <c r="P16" s="921"/>
      <c r="Q16" s="922"/>
      <c r="R16" s="936"/>
      <c r="S16" s="937"/>
      <c r="T16" s="938"/>
      <c r="U16" s="921"/>
      <c r="V16" s="922"/>
      <c r="W16" s="921"/>
      <c r="X16" s="922"/>
      <c r="Y16" s="54"/>
      <c r="Z16" s="54"/>
      <c r="AA16" s="54"/>
      <c r="AB16" s="54"/>
      <c r="AC16" s="60"/>
      <c r="AD16" s="60"/>
      <c r="AE16" s="60"/>
      <c r="AF16" s="60"/>
      <c r="AG16" s="60"/>
      <c r="AH16" s="60"/>
      <c r="AI16" s="60"/>
      <c r="AJ16" s="60"/>
      <c r="AK16" s="932"/>
      <c r="AL16" s="933"/>
      <c r="AM16" s="933"/>
      <c r="AN16" s="933"/>
      <c r="AO16" s="934"/>
      <c r="AP16" s="2"/>
      <c r="AQ16" s="59">
        <f t="shared" si="2"/>
        <v>1</v>
      </c>
    </row>
    <row r="17" spans="2:46" ht="12" customHeight="1" x14ac:dyDescent="0.15">
      <c r="B17" s="967"/>
      <c r="C17" s="972"/>
      <c r="D17" s="970"/>
      <c r="E17" s="970"/>
      <c r="F17" s="970"/>
      <c r="G17" s="970"/>
      <c r="H17" s="970"/>
      <c r="I17" s="970"/>
      <c r="J17" s="971"/>
      <c r="K17" s="100">
        <v>7</v>
      </c>
      <c r="L17" s="921"/>
      <c r="M17" s="922"/>
      <c r="N17" s="921"/>
      <c r="O17" s="922"/>
      <c r="P17" s="921"/>
      <c r="Q17" s="922"/>
      <c r="R17" s="936"/>
      <c r="S17" s="937"/>
      <c r="T17" s="938"/>
      <c r="U17" s="921"/>
      <c r="V17" s="922"/>
      <c r="W17" s="921"/>
      <c r="X17" s="922"/>
      <c r="Y17" s="54"/>
      <c r="Z17" s="54"/>
      <c r="AA17" s="54"/>
      <c r="AB17" s="54"/>
      <c r="AC17" s="60"/>
      <c r="AD17" s="60"/>
      <c r="AE17" s="60"/>
      <c r="AF17" s="60"/>
      <c r="AG17" s="60"/>
      <c r="AH17" s="60"/>
      <c r="AI17" s="60"/>
      <c r="AJ17" s="60"/>
      <c r="AK17" s="932"/>
      <c r="AL17" s="933"/>
      <c r="AM17" s="933"/>
      <c r="AN17" s="933"/>
      <c r="AO17" s="934"/>
      <c r="AP17" s="2"/>
      <c r="AQ17" s="59">
        <f t="shared" si="2"/>
        <v>1</v>
      </c>
    </row>
    <row r="18" spans="2:46" ht="12" customHeight="1" x14ac:dyDescent="0.15">
      <c r="B18" s="967"/>
      <c r="C18" s="972"/>
      <c r="D18" s="970"/>
      <c r="E18" s="970"/>
      <c r="F18" s="970"/>
      <c r="G18" s="970"/>
      <c r="H18" s="970"/>
      <c r="I18" s="970"/>
      <c r="J18" s="971"/>
      <c r="K18" s="100">
        <v>8</v>
      </c>
      <c r="L18" s="921"/>
      <c r="M18" s="922"/>
      <c r="N18" s="921"/>
      <c r="O18" s="922"/>
      <c r="P18" s="921"/>
      <c r="Q18" s="922"/>
      <c r="R18" s="936"/>
      <c r="S18" s="937"/>
      <c r="T18" s="938"/>
      <c r="U18" s="921"/>
      <c r="V18" s="922"/>
      <c r="W18" s="921"/>
      <c r="X18" s="922"/>
      <c r="Y18" s="54"/>
      <c r="Z18" s="54"/>
      <c r="AA18" s="54"/>
      <c r="AB18" s="54"/>
      <c r="AC18" s="60"/>
      <c r="AD18" s="60"/>
      <c r="AE18" s="60"/>
      <c r="AF18" s="60"/>
      <c r="AG18" s="60"/>
      <c r="AH18" s="60"/>
      <c r="AI18" s="60"/>
      <c r="AJ18" s="60"/>
      <c r="AK18" s="932"/>
      <c r="AL18" s="933"/>
      <c r="AM18" s="933"/>
      <c r="AN18" s="933"/>
      <c r="AO18" s="934"/>
      <c r="AP18" s="2"/>
      <c r="AQ18" s="59">
        <f t="shared" si="2"/>
        <v>1</v>
      </c>
    </row>
    <row r="19" spans="2:46" ht="12" customHeight="1" x14ac:dyDescent="0.15">
      <c r="B19" s="967"/>
      <c r="C19" s="972"/>
      <c r="D19" s="970"/>
      <c r="E19" s="970"/>
      <c r="F19" s="970"/>
      <c r="G19" s="970"/>
      <c r="H19" s="970"/>
      <c r="I19" s="970"/>
      <c r="J19" s="971"/>
      <c r="K19" s="100">
        <v>9</v>
      </c>
      <c r="L19" s="921"/>
      <c r="M19" s="922"/>
      <c r="N19" s="921"/>
      <c r="O19" s="922"/>
      <c r="P19" s="921"/>
      <c r="Q19" s="922"/>
      <c r="R19" s="936"/>
      <c r="S19" s="937"/>
      <c r="T19" s="938"/>
      <c r="U19" s="921"/>
      <c r="V19" s="922"/>
      <c r="W19" s="921"/>
      <c r="X19" s="922"/>
      <c r="Y19" s="54"/>
      <c r="Z19" s="54"/>
      <c r="AA19" s="54"/>
      <c r="AB19" s="54"/>
      <c r="AC19" s="60"/>
      <c r="AD19" s="60"/>
      <c r="AE19" s="60"/>
      <c r="AF19" s="60"/>
      <c r="AG19" s="60"/>
      <c r="AH19" s="60"/>
      <c r="AI19" s="60"/>
      <c r="AJ19" s="60"/>
      <c r="AK19" s="932"/>
      <c r="AL19" s="933"/>
      <c r="AM19" s="933"/>
      <c r="AN19" s="933"/>
      <c r="AO19" s="934"/>
      <c r="AP19" s="2"/>
      <c r="AQ19" s="59">
        <f t="shared" si="2"/>
        <v>1</v>
      </c>
    </row>
    <row r="20" spans="2:46" ht="12" customHeight="1" x14ac:dyDescent="0.15">
      <c r="B20" s="967"/>
      <c r="C20" s="972"/>
      <c r="D20" s="970"/>
      <c r="E20" s="970"/>
      <c r="F20" s="970"/>
      <c r="G20" s="970"/>
      <c r="H20" s="970"/>
      <c r="I20" s="970"/>
      <c r="J20" s="971"/>
      <c r="K20" s="100">
        <v>10</v>
      </c>
      <c r="L20" s="921"/>
      <c r="M20" s="922"/>
      <c r="N20" s="921"/>
      <c r="O20" s="922"/>
      <c r="P20" s="921"/>
      <c r="Q20" s="922"/>
      <c r="R20" s="936"/>
      <c r="S20" s="937"/>
      <c r="T20" s="938"/>
      <c r="U20" s="921"/>
      <c r="V20" s="922"/>
      <c r="W20" s="921"/>
      <c r="X20" s="922"/>
      <c r="Y20" s="54"/>
      <c r="Z20" s="54"/>
      <c r="AA20" s="54"/>
      <c r="AB20" s="54"/>
      <c r="AC20" s="60"/>
      <c r="AD20" s="60"/>
      <c r="AE20" s="60"/>
      <c r="AF20" s="60"/>
      <c r="AG20" s="60"/>
      <c r="AH20" s="60"/>
      <c r="AI20" s="60"/>
      <c r="AJ20" s="60"/>
      <c r="AK20" s="932"/>
      <c r="AL20" s="933"/>
      <c r="AM20" s="933"/>
      <c r="AN20" s="933"/>
      <c r="AO20" s="934"/>
      <c r="AP20" s="2"/>
      <c r="AQ20" s="59">
        <f t="shared" si="2"/>
        <v>1</v>
      </c>
    </row>
    <row r="21" spans="2:46" ht="12" customHeight="1" x14ac:dyDescent="0.15">
      <c r="B21" s="967"/>
      <c r="C21" s="972"/>
      <c r="D21" s="970"/>
      <c r="E21" s="970"/>
      <c r="F21" s="970"/>
      <c r="G21" s="970"/>
      <c r="H21" s="970"/>
      <c r="I21" s="970"/>
      <c r="J21" s="971"/>
      <c r="K21" s="100">
        <v>11</v>
      </c>
      <c r="L21" s="921"/>
      <c r="M21" s="922"/>
      <c r="N21" s="921"/>
      <c r="O21" s="922"/>
      <c r="P21" s="921"/>
      <c r="Q21" s="922"/>
      <c r="R21" s="936"/>
      <c r="S21" s="937"/>
      <c r="T21" s="938"/>
      <c r="U21" s="921"/>
      <c r="V21" s="922"/>
      <c r="W21" s="921"/>
      <c r="X21" s="922"/>
      <c r="Y21" s="54"/>
      <c r="Z21" s="54"/>
      <c r="AA21" s="54"/>
      <c r="AB21" s="54"/>
      <c r="AC21" s="60"/>
      <c r="AD21" s="60"/>
      <c r="AE21" s="60"/>
      <c r="AF21" s="60"/>
      <c r="AG21" s="60"/>
      <c r="AH21" s="60"/>
      <c r="AI21" s="60"/>
      <c r="AJ21" s="60"/>
      <c r="AK21" s="932"/>
      <c r="AL21" s="933"/>
      <c r="AM21" s="933"/>
      <c r="AN21" s="933"/>
      <c r="AO21" s="934"/>
      <c r="AP21" s="2"/>
      <c r="AQ21" s="59">
        <f t="shared" si="2"/>
        <v>1</v>
      </c>
    </row>
    <row r="22" spans="2:46" ht="12" customHeight="1" x14ac:dyDescent="0.15">
      <c r="B22" s="967"/>
      <c r="C22" s="972"/>
      <c r="D22" s="970"/>
      <c r="E22" s="970"/>
      <c r="F22" s="970"/>
      <c r="G22" s="970"/>
      <c r="H22" s="970"/>
      <c r="I22" s="970"/>
      <c r="J22" s="971"/>
      <c r="K22" s="100">
        <v>12</v>
      </c>
      <c r="L22" s="921"/>
      <c r="M22" s="922"/>
      <c r="N22" s="921"/>
      <c r="O22" s="922"/>
      <c r="P22" s="921"/>
      <c r="Q22" s="922"/>
      <c r="R22" s="936"/>
      <c r="S22" s="937"/>
      <c r="T22" s="938"/>
      <c r="U22" s="921"/>
      <c r="V22" s="922"/>
      <c r="W22" s="921"/>
      <c r="X22" s="922"/>
      <c r="Y22" s="54"/>
      <c r="Z22" s="54"/>
      <c r="AA22" s="54"/>
      <c r="AB22" s="54"/>
      <c r="AC22" s="60"/>
      <c r="AD22" s="60"/>
      <c r="AE22" s="60"/>
      <c r="AF22" s="60"/>
      <c r="AG22" s="60"/>
      <c r="AH22" s="60"/>
      <c r="AI22" s="60"/>
      <c r="AJ22" s="60"/>
      <c r="AK22" s="932"/>
      <c r="AL22" s="933"/>
      <c r="AM22" s="933"/>
      <c r="AN22" s="933"/>
      <c r="AO22" s="934"/>
      <c r="AP22" s="2"/>
      <c r="AQ22" s="59">
        <f t="shared" si="2"/>
        <v>1</v>
      </c>
    </row>
    <row r="23" spans="2:46" ht="12" customHeight="1" x14ac:dyDescent="0.15">
      <c r="B23" s="967"/>
      <c r="C23" s="972"/>
      <c r="D23" s="970"/>
      <c r="E23" s="970"/>
      <c r="F23" s="970"/>
      <c r="G23" s="970"/>
      <c r="H23" s="970"/>
      <c r="I23" s="970"/>
      <c r="J23" s="971"/>
      <c r="K23" s="100">
        <v>13</v>
      </c>
      <c r="L23" s="921"/>
      <c r="M23" s="922"/>
      <c r="N23" s="921"/>
      <c r="O23" s="922"/>
      <c r="P23" s="921"/>
      <c r="Q23" s="922"/>
      <c r="R23" s="936"/>
      <c r="S23" s="937"/>
      <c r="T23" s="938"/>
      <c r="U23" s="921"/>
      <c r="V23" s="922"/>
      <c r="W23" s="921"/>
      <c r="X23" s="922"/>
      <c r="Y23" s="54"/>
      <c r="Z23" s="54"/>
      <c r="AA23" s="54"/>
      <c r="AB23" s="54"/>
      <c r="AC23" s="60"/>
      <c r="AD23" s="60"/>
      <c r="AE23" s="60"/>
      <c r="AF23" s="60"/>
      <c r="AG23" s="60"/>
      <c r="AH23" s="60"/>
      <c r="AI23" s="60"/>
      <c r="AJ23" s="60"/>
      <c r="AK23" s="932"/>
      <c r="AL23" s="933"/>
      <c r="AM23" s="933"/>
      <c r="AN23" s="933"/>
      <c r="AO23" s="934"/>
      <c r="AP23" s="2"/>
      <c r="AQ23" s="59">
        <f t="shared" si="2"/>
        <v>1</v>
      </c>
    </row>
    <row r="24" spans="2:46" ht="12" customHeight="1" x14ac:dyDescent="0.15">
      <c r="B24" s="967"/>
      <c r="C24" s="972"/>
      <c r="D24" s="970"/>
      <c r="E24" s="970"/>
      <c r="F24" s="970"/>
      <c r="G24" s="970"/>
      <c r="H24" s="970"/>
      <c r="I24" s="970"/>
      <c r="J24" s="971"/>
      <c r="K24" s="100">
        <v>14</v>
      </c>
      <c r="L24" s="921"/>
      <c r="M24" s="922"/>
      <c r="N24" s="921"/>
      <c r="O24" s="922"/>
      <c r="P24" s="921"/>
      <c r="Q24" s="922"/>
      <c r="R24" s="936"/>
      <c r="S24" s="937"/>
      <c r="T24" s="938"/>
      <c r="U24" s="921"/>
      <c r="V24" s="922"/>
      <c r="W24" s="921"/>
      <c r="X24" s="922"/>
      <c r="Y24" s="54"/>
      <c r="Z24" s="54"/>
      <c r="AA24" s="54"/>
      <c r="AB24" s="54"/>
      <c r="AC24" s="60"/>
      <c r="AD24" s="60"/>
      <c r="AE24" s="60"/>
      <c r="AF24" s="60"/>
      <c r="AG24" s="60"/>
      <c r="AH24" s="60"/>
      <c r="AI24" s="60"/>
      <c r="AJ24" s="60"/>
      <c r="AK24" s="932"/>
      <c r="AL24" s="933"/>
      <c r="AM24" s="933"/>
      <c r="AN24" s="933"/>
      <c r="AO24" s="934"/>
      <c r="AP24" s="2"/>
      <c r="AQ24" s="59">
        <f t="shared" si="2"/>
        <v>1</v>
      </c>
    </row>
    <row r="25" spans="2:46" ht="12" customHeight="1" x14ac:dyDescent="0.15">
      <c r="B25" s="967"/>
      <c r="C25" s="972"/>
      <c r="D25" s="970"/>
      <c r="E25" s="970"/>
      <c r="F25" s="970"/>
      <c r="G25" s="970"/>
      <c r="H25" s="970"/>
      <c r="I25" s="970"/>
      <c r="J25" s="971"/>
      <c r="K25" s="100">
        <v>15</v>
      </c>
      <c r="L25" s="921"/>
      <c r="M25" s="922"/>
      <c r="N25" s="921"/>
      <c r="O25" s="922"/>
      <c r="P25" s="921"/>
      <c r="Q25" s="922"/>
      <c r="R25" s="936"/>
      <c r="S25" s="937"/>
      <c r="T25" s="938"/>
      <c r="U25" s="921"/>
      <c r="V25" s="922"/>
      <c r="W25" s="921"/>
      <c r="X25" s="922"/>
      <c r="Y25" s="54"/>
      <c r="Z25" s="54"/>
      <c r="AA25" s="54"/>
      <c r="AB25" s="54"/>
      <c r="AC25" s="60"/>
      <c r="AD25" s="60"/>
      <c r="AE25" s="60"/>
      <c r="AF25" s="60"/>
      <c r="AG25" s="60"/>
      <c r="AH25" s="60"/>
      <c r="AI25" s="60"/>
      <c r="AJ25" s="60"/>
      <c r="AK25" s="932"/>
      <c r="AL25" s="933"/>
      <c r="AM25" s="933"/>
      <c r="AN25" s="933"/>
      <c r="AO25" s="934"/>
      <c r="AP25" s="2"/>
      <c r="AQ25" s="59">
        <f t="shared" si="2"/>
        <v>1</v>
      </c>
    </row>
    <row r="26" spans="2:46" ht="12" customHeight="1" x14ac:dyDescent="0.15">
      <c r="B26" s="967"/>
      <c r="C26" s="972"/>
      <c r="D26" s="970"/>
      <c r="E26" s="970"/>
      <c r="F26" s="970"/>
      <c r="G26" s="970"/>
      <c r="H26" s="970"/>
      <c r="I26" s="970"/>
      <c r="J26" s="971"/>
      <c r="K26" s="100">
        <v>16</v>
      </c>
      <c r="L26" s="921"/>
      <c r="M26" s="922"/>
      <c r="N26" s="921"/>
      <c r="O26" s="922"/>
      <c r="P26" s="921"/>
      <c r="Q26" s="922"/>
      <c r="R26" s="936"/>
      <c r="S26" s="937"/>
      <c r="T26" s="938"/>
      <c r="U26" s="921"/>
      <c r="V26" s="922"/>
      <c r="W26" s="921"/>
      <c r="X26" s="922"/>
      <c r="Y26" s="54"/>
      <c r="Z26" s="54"/>
      <c r="AA26" s="54"/>
      <c r="AB26" s="54"/>
      <c r="AC26" s="60"/>
      <c r="AD26" s="60"/>
      <c r="AE26" s="60"/>
      <c r="AF26" s="60"/>
      <c r="AG26" s="60"/>
      <c r="AH26" s="60"/>
      <c r="AI26" s="60"/>
      <c r="AJ26" s="60"/>
      <c r="AK26" s="932"/>
      <c r="AL26" s="933"/>
      <c r="AM26" s="933"/>
      <c r="AN26" s="933"/>
      <c r="AO26" s="934"/>
      <c r="AP26" s="2"/>
      <c r="AQ26" s="59">
        <f t="shared" si="2"/>
        <v>1</v>
      </c>
    </row>
    <row r="27" spans="2:46" ht="12" customHeight="1" x14ac:dyDescent="0.15">
      <c r="B27" s="967"/>
      <c r="C27" s="972"/>
      <c r="D27" s="970"/>
      <c r="E27" s="970"/>
      <c r="F27" s="970"/>
      <c r="G27" s="970"/>
      <c r="H27" s="970"/>
      <c r="I27" s="970"/>
      <c r="J27" s="971"/>
      <c r="K27" s="100">
        <v>17</v>
      </c>
      <c r="L27" s="921"/>
      <c r="M27" s="922"/>
      <c r="N27" s="921"/>
      <c r="O27" s="922"/>
      <c r="P27" s="921"/>
      <c r="Q27" s="922"/>
      <c r="R27" s="936"/>
      <c r="S27" s="937"/>
      <c r="T27" s="938"/>
      <c r="U27" s="921"/>
      <c r="V27" s="922"/>
      <c r="W27" s="921"/>
      <c r="X27" s="922"/>
      <c r="Y27" s="54"/>
      <c r="Z27" s="54"/>
      <c r="AA27" s="54"/>
      <c r="AB27" s="54"/>
      <c r="AC27" s="60"/>
      <c r="AD27" s="60"/>
      <c r="AE27" s="60"/>
      <c r="AF27" s="60"/>
      <c r="AG27" s="60"/>
      <c r="AH27" s="60"/>
      <c r="AI27" s="60"/>
      <c r="AJ27" s="60"/>
      <c r="AK27" s="932"/>
      <c r="AL27" s="933"/>
      <c r="AM27" s="933"/>
      <c r="AN27" s="933"/>
      <c r="AO27" s="934"/>
      <c r="AP27" s="2"/>
      <c r="AQ27" s="59">
        <f t="shared" si="2"/>
        <v>1</v>
      </c>
    </row>
    <row r="28" spans="2:46" ht="12" customHeight="1" x14ac:dyDescent="0.15">
      <c r="B28" s="967"/>
      <c r="C28" s="972"/>
      <c r="D28" s="970"/>
      <c r="E28" s="970"/>
      <c r="F28" s="970"/>
      <c r="G28" s="970"/>
      <c r="H28" s="970"/>
      <c r="I28" s="970"/>
      <c r="J28" s="971"/>
      <c r="K28" s="100">
        <v>18</v>
      </c>
      <c r="L28" s="921"/>
      <c r="M28" s="922"/>
      <c r="N28" s="921"/>
      <c r="O28" s="922"/>
      <c r="P28" s="921"/>
      <c r="Q28" s="922"/>
      <c r="R28" s="936"/>
      <c r="S28" s="937"/>
      <c r="T28" s="938"/>
      <c r="U28" s="921"/>
      <c r="V28" s="922"/>
      <c r="W28" s="921"/>
      <c r="X28" s="922"/>
      <c r="Y28" s="54"/>
      <c r="Z28" s="54"/>
      <c r="AA28" s="54"/>
      <c r="AB28" s="54"/>
      <c r="AC28" s="60"/>
      <c r="AD28" s="60"/>
      <c r="AE28" s="60"/>
      <c r="AF28" s="60"/>
      <c r="AG28" s="60"/>
      <c r="AH28" s="60"/>
      <c r="AI28" s="60"/>
      <c r="AJ28" s="60"/>
      <c r="AK28" s="932"/>
      <c r="AL28" s="933"/>
      <c r="AM28" s="933"/>
      <c r="AN28" s="933"/>
      <c r="AO28" s="934"/>
      <c r="AP28" s="2"/>
      <c r="AQ28" s="59">
        <f>IF(P30="材質劣化",2,IF(P30="漏水",3,1))</f>
        <v>1</v>
      </c>
    </row>
    <row r="29" spans="2:46" ht="12" customHeight="1" x14ac:dyDescent="0.15">
      <c r="B29" s="967"/>
      <c r="C29" s="972"/>
      <c r="D29" s="970"/>
      <c r="E29" s="970"/>
      <c r="F29" s="970"/>
      <c r="G29" s="970"/>
      <c r="H29" s="970"/>
      <c r="I29" s="970"/>
      <c r="J29" s="971"/>
      <c r="K29" s="100">
        <v>19</v>
      </c>
      <c r="L29" s="921"/>
      <c r="M29" s="922"/>
      <c r="N29" s="921"/>
      <c r="O29" s="922"/>
      <c r="P29" s="921"/>
      <c r="Q29" s="922"/>
      <c r="R29" s="936"/>
      <c r="S29" s="937"/>
      <c r="T29" s="938"/>
      <c r="U29" s="921"/>
      <c r="V29" s="922"/>
      <c r="W29" s="921"/>
      <c r="X29" s="922"/>
      <c r="Y29" s="54"/>
      <c r="Z29" s="54"/>
      <c r="AA29" s="54"/>
      <c r="AB29" s="54"/>
      <c r="AC29" s="60"/>
      <c r="AD29" s="60"/>
      <c r="AE29" s="60"/>
      <c r="AF29" s="60"/>
      <c r="AG29" s="60"/>
      <c r="AH29" s="60"/>
      <c r="AI29" s="60"/>
      <c r="AJ29" s="60"/>
      <c r="AK29" s="932"/>
      <c r="AL29" s="933"/>
      <c r="AM29" s="933"/>
      <c r="AN29" s="933"/>
      <c r="AO29" s="934"/>
      <c r="AP29" s="2"/>
      <c r="AQ29" s="59">
        <f>IF(P34="材質劣化",2,IF(P34="漏水",3,1))</f>
        <v>1</v>
      </c>
    </row>
    <row r="30" spans="2:46" ht="12" customHeight="1" x14ac:dyDescent="0.15">
      <c r="B30" s="967"/>
      <c r="C30" s="972"/>
      <c r="D30" s="970"/>
      <c r="E30" s="970"/>
      <c r="F30" s="970"/>
      <c r="G30" s="970"/>
      <c r="H30" s="970"/>
      <c r="I30" s="970"/>
      <c r="J30" s="971"/>
      <c r="K30" s="100">
        <v>20</v>
      </c>
      <c r="L30" s="921"/>
      <c r="M30" s="922"/>
      <c r="N30" s="921"/>
      <c r="O30" s="922"/>
      <c r="P30" s="921"/>
      <c r="Q30" s="922"/>
      <c r="R30" s="936"/>
      <c r="S30" s="937"/>
      <c r="T30" s="938"/>
      <c r="U30" s="921"/>
      <c r="V30" s="922"/>
      <c r="W30" s="921"/>
      <c r="X30" s="922"/>
      <c r="Y30" s="54"/>
      <c r="Z30" s="54"/>
      <c r="AA30" s="54"/>
      <c r="AB30" s="54"/>
      <c r="AC30" s="60"/>
      <c r="AD30" s="60"/>
      <c r="AE30" s="60"/>
      <c r="AF30" s="60"/>
      <c r="AG30" s="60"/>
      <c r="AH30" s="60"/>
      <c r="AI30" s="60"/>
      <c r="AJ30" s="60"/>
      <c r="AK30" s="932"/>
      <c r="AL30" s="933"/>
      <c r="AM30" s="933"/>
      <c r="AN30" s="933"/>
      <c r="AO30" s="934"/>
      <c r="AP30" s="2"/>
      <c r="AQ30" s="59">
        <f>IF(P30="材質劣化",2,IF(P30="漏水",3,1))</f>
        <v>1</v>
      </c>
    </row>
    <row r="31" spans="2:46" ht="12" customHeight="1" x14ac:dyDescent="0.15">
      <c r="B31" s="967"/>
      <c r="C31" s="972"/>
      <c r="D31" s="970"/>
      <c r="E31" s="970"/>
      <c r="F31" s="970"/>
      <c r="G31" s="970"/>
      <c r="H31" s="970"/>
      <c r="I31" s="970"/>
      <c r="J31" s="971"/>
      <c r="K31" s="100">
        <v>21</v>
      </c>
      <c r="L31" s="921"/>
      <c r="M31" s="922"/>
      <c r="N31" s="921"/>
      <c r="O31" s="922"/>
      <c r="P31" s="921"/>
      <c r="Q31" s="922"/>
      <c r="R31" s="936"/>
      <c r="S31" s="937"/>
      <c r="T31" s="938"/>
      <c r="U31" s="921"/>
      <c r="V31" s="922"/>
      <c r="W31" s="921"/>
      <c r="X31" s="922"/>
      <c r="Y31" s="54"/>
      <c r="Z31" s="54"/>
      <c r="AA31" s="54"/>
      <c r="AB31" s="54"/>
      <c r="AC31" s="60"/>
      <c r="AD31" s="60"/>
      <c r="AE31" s="60"/>
      <c r="AF31" s="60"/>
      <c r="AG31" s="60"/>
      <c r="AH31" s="60"/>
      <c r="AI31" s="60"/>
      <c r="AJ31" s="60"/>
      <c r="AK31" s="932"/>
      <c r="AL31" s="933"/>
      <c r="AM31" s="933"/>
      <c r="AN31" s="933"/>
      <c r="AO31" s="934"/>
      <c r="AP31" s="2"/>
      <c r="AQ31" s="59">
        <f>IF(P33="材質劣化",2,IF(P33="漏水",3,1))</f>
        <v>1</v>
      </c>
    </row>
    <row r="32" spans="2:46" ht="12" customHeight="1" x14ac:dyDescent="0.15">
      <c r="B32" s="967"/>
      <c r="C32" s="972"/>
      <c r="D32" s="970"/>
      <c r="E32" s="970"/>
      <c r="F32" s="970"/>
      <c r="G32" s="970"/>
      <c r="H32" s="970"/>
      <c r="I32" s="970"/>
      <c r="J32" s="971"/>
      <c r="K32" s="100">
        <v>22</v>
      </c>
      <c r="L32" s="921"/>
      <c r="M32" s="922"/>
      <c r="N32" s="921"/>
      <c r="O32" s="922"/>
      <c r="P32" s="921"/>
      <c r="Q32" s="922"/>
      <c r="R32" s="936"/>
      <c r="S32" s="937"/>
      <c r="T32" s="938"/>
      <c r="U32" s="921"/>
      <c r="V32" s="922"/>
      <c r="W32" s="921"/>
      <c r="X32" s="922"/>
      <c r="Y32" s="54"/>
      <c r="Z32" s="54"/>
      <c r="AA32" s="54"/>
      <c r="AB32" s="54"/>
      <c r="AC32" s="60"/>
      <c r="AD32" s="60"/>
      <c r="AE32" s="60"/>
      <c r="AF32" s="60"/>
      <c r="AG32" s="60"/>
      <c r="AH32" s="60"/>
      <c r="AI32" s="60"/>
      <c r="AJ32" s="60"/>
      <c r="AK32" s="932"/>
      <c r="AL32" s="933"/>
      <c r="AM32" s="933"/>
      <c r="AN32" s="933"/>
      <c r="AO32" s="934"/>
      <c r="AP32" s="2"/>
      <c r="AQ32" s="59">
        <f>IF(P37="材質劣化",2,IF(P37="漏水",3,1))</f>
        <v>1</v>
      </c>
      <c r="AS32" s="3"/>
      <c r="AT32" s="3"/>
    </row>
    <row r="33" spans="2:86" ht="12" customHeight="1" x14ac:dyDescent="0.15">
      <c r="B33" s="967"/>
      <c r="C33" s="972"/>
      <c r="D33" s="970"/>
      <c r="E33" s="970"/>
      <c r="F33" s="970"/>
      <c r="G33" s="970"/>
      <c r="H33" s="970"/>
      <c r="I33" s="970"/>
      <c r="J33" s="971"/>
      <c r="K33" s="100">
        <v>23</v>
      </c>
      <c r="L33" s="921"/>
      <c r="M33" s="922"/>
      <c r="N33" s="921"/>
      <c r="O33" s="922"/>
      <c r="P33" s="921"/>
      <c r="Q33" s="922"/>
      <c r="R33" s="936"/>
      <c r="S33" s="937"/>
      <c r="T33" s="938"/>
      <c r="U33" s="921"/>
      <c r="V33" s="922"/>
      <c r="W33" s="921"/>
      <c r="X33" s="922"/>
      <c r="Y33" s="54"/>
      <c r="Z33" s="54"/>
      <c r="AA33" s="54"/>
      <c r="AB33" s="54"/>
      <c r="AC33" s="60"/>
      <c r="AD33" s="60"/>
      <c r="AE33" s="60"/>
      <c r="AF33" s="60"/>
      <c r="AG33" s="60"/>
      <c r="AH33" s="60"/>
      <c r="AI33" s="60"/>
      <c r="AJ33" s="60"/>
      <c r="AK33" s="932"/>
      <c r="AL33" s="933"/>
      <c r="AM33" s="933"/>
      <c r="AN33" s="933"/>
      <c r="AO33" s="934"/>
      <c r="AP33" s="2"/>
      <c r="AQ33" s="59">
        <f>IF(P33="材質劣化",2,IF(P33="漏水",3,1))</f>
        <v>1</v>
      </c>
      <c r="AS33" s="198"/>
      <c r="AT33" s="198"/>
    </row>
    <row r="34" spans="2:86" ht="12" customHeight="1" x14ac:dyDescent="0.15">
      <c r="B34" s="967"/>
      <c r="C34" s="972"/>
      <c r="D34" s="970"/>
      <c r="E34" s="970"/>
      <c r="F34" s="970"/>
      <c r="G34" s="970"/>
      <c r="H34" s="970"/>
      <c r="I34" s="970"/>
      <c r="J34" s="971"/>
      <c r="K34" s="100">
        <v>24</v>
      </c>
      <c r="L34" s="921"/>
      <c r="M34" s="922"/>
      <c r="N34" s="921"/>
      <c r="O34" s="922"/>
      <c r="P34" s="921"/>
      <c r="Q34" s="922"/>
      <c r="R34" s="936"/>
      <c r="S34" s="937"/>
      <c r="T34" s="938"/>
      <c r="U34" s="921"/>
      <c r="V34" s="922"/>
      <c r="W34" s="921"/>
      <c r="X34" s="922"/>
      <c r="Y34" s="54"/>
      <c r="Z34" s="54"/>
      <c r="AA34" s="54"/>
      <c r="AB34" s="54"/>
      <c r="AC34" s="60"/>
      <c r="AD34" s="60"/>
      <c r="AE34" s="60"/>
      <c r="AF34" s="60"/>
      <c r="AG34" s="60"/>
      <c r="AH34" s="60"/>
      <c r="AI34" s="60"/>
      <c r="AJ34" s="60"/>
      <c r="AK34" s="932"/>
      <c r="AL34" s="933"/>
      <c r="AM34" s="933"/>
      <c r="AN34" s="933"/>
      <c r="AO34" s="934"/>
      <c r="AP34" s="2"/>
      <c r="AQ34" s="59">
        <f>IF(P36="材質劣化",2,IF(P36="漏水",3,1))</f>
        <v>1</v>
      </c>
      <c r="AS34" s="199"/>
      <c r="AT34" s="199"/>
    </row>
    <row r="35" spans="2:86" ht="12" customHeight="1" x14ac:dyDescent="0.15">
      <c r="B35" s="967"/>
      <c r="C35" s="972"/>
      <c r="D35" s="970"/>
      <c r="E35" s="970"/>
      <c r="F35" s="970"/>
      <c r="G35" s="970"/>
      <c r="H35" s="970"/>
      <c r="I35" s="970"/>
      <c r="J35" s="971"/>
      <c r="K35" s="992" t="s">
        <v>678</v>
      </c>
      <c r="L35" s="939" t="s">
        <v>679</v>
      </c>
      <c r="M35" s="939"/>
      <c r="N35" s="939"/>
      <c r="O35" s="939"/>
      <c r="P35" s="939"/>
      <c r="Q35" s="939"/>
      <c r="R35" s="939"/>
      <c r="S35" s="939"/>
      <c r="T35" s="939"/>
      <c r="U35" s="939"/>
      <c r="V35" s="939"/>
      <c r="W35" s="939"/>
      <c r="X35" s="939"/>
      <c r="Y35" s="979" t="s">
        <v>523</v>
      </c>
      <c r="Z35" s="980"/>
      <c r="AA35" s="980"/>
      <c r="AB35" s="953"/>
      <c r="AC35" s="124">
        <f t="shared" ref="AC35:AJ35" si="3">SUM(AC11:AC34)</f>
        <v>0</v>
      </c>
      <c r="AD35" s="124">
        <f t="shared" si="3"/>
        <v>0</v>
      </c>
      <c r="AE35" s="124">
        <f>SUM(AE11:AE34)</f>
        <v>0</v>
      </c>
      <c r="AF35" s="124">
        <f t="shared" si="3"/>
        <v>0.02</v>
      </c>
      <c r="AG35" s="124">
        <f t="shared" si="3"/>
        <v>0</v>
      </c>
      <c r="AH35" s="124">
        <f t="shared" si="3"/>
        <v>0</v>
      </c>
      <c r="AI35" s="124">
        <f t="shared" si="3"/>
        <v>0</v>
      </c>
      <c r="AJ35" s="125">
        <f t="shared" si="3"/>
        <v>0</v>
      </c>
      <c r="AK35" s="939" t="s">
        <v>680</v>
      </c>
      <c r="AL35" s="939"/>
      <c r="AM35" s="999" t="s">
        <v>511</v>
      </c>
      <c r="AN35" s="999"/>
      <c r="AO35" s="999"/>
      <c r="AP35" s="2"/>
    </row>
    <row r="36" spans="2:86" ht="12" customHeight="1" x14ac:dyDescent="0.15">
      <c r="B36" s="967"/>
      <c r="C36" s="972"/>
      <c r="D36" s="970"/>
      <c r="E36" s="970"/>
      <c r="F36" s="970"/>
      <c r="G36" s="970"/>
      <c r="H36" s="970"/>
      <c r="I36" s="970"/>
      <c r="J36" s="971"/>
      <c r="K36" s="993"/>
      <c r="L36" s="941" t="s">
        <v>681</v>
      </c>
      <c r="M36" s="942"/>
      <c r="N36" s="960"/>
      <c r="O36" s="941" t="s">
        <v>682</v>
      </c>
      <c r="P36" s="942"/>
      <c r="Q36" s="942"/>
      <c r="R36" s="942"/>
      <c r="S36" s="942"/>
      <c r="T36" s="942"/>
      <c r="U36" s="942"/>
      <c r="V36" s="942"/>
      <c r="W36" s="942"/>
      <c r="X36" s="960"/>
      <c r="Y36" s="53" t="s">
        <v>516</v>
      </c>
      <c r="Z36" s="49" t="s">
        <v>515</v>
      </c>
      <c r="AA36" s="49" t="s">
        <v>554</v>
      </c>
      <c r="AB36" s="49" t="s">
        <v>531</v>
      </c>
      <c r="AC36" s="49" t="s">
        <v>516</v>
      </c>
      <c r="AD36" s="49" t="s">
        <v>515</v>
      </c>
      <c r="AE36" s="49" t="s">
        <v>554</v>
      </c>
      <c r="AF36" s="49" t="s">
        <v>531</v>
      </c>
      <c r="AG36" s="49" t="s">
        <v>516</v>
      </c>
      <c r="AH36" s="49" t="s">
        <v>515</v>
      </c>
      <c r="AI36" s="49" t="s">
        <v>554</v>
      </c>
      <c r="AJ36" s="82" t="s">
        <v>531</v>
      </c>
      <c r="AK36" s="939"/>
      <c r="AL36" s="939"/>
      <c r="AM36" s="999"/>
      <c r="AN36" s="999"/>
      <c r="AO36" s="999"/>
      <c r="AP36" s="2"/>
    </row>
    <row r="37" spans="2:86" ht="14.25" customHeight="1" x14ac:dyDescent="0.15">
      <c r="B37" s="967"/>
      <c r="C37" s="972"/>
      <c r="D37" s="970"/>
      <c r="E37" s="970"/>
      <c r="F37" s="970"/>
      <c r="G37" s="970"/>
      <c r="H37" s="970"/>
      <c r="I37" s="970"/>
      <c r="J37" s="971"/>
      <c r="K37" s="993"/>
      <c r="L37" s="945"/>
      <c r="M37" s="946"/>
      <c r="N37" s="965"/>
      <c r="O37" s="945"/>
      <c r="P37" s="946"/>
      <c r="Q37" s="946"/>
      <c r="R37" s="946"/>
      <c r="S37" s="946"/>
      <c r="T37" s="946"/>
      <c r="U37" s="946"/>
      <c r="V37" s="946"/>
      <c r="W37" s="946"/>
      <c r="X37" s="965"/>
      <c r="Y37" s="935">
        <f>IF(COUNTIF(Y11:Y34,"〇")&gt;0,1,0)</f>
        <v>0</v>
      </c>
      <c r="Z37" s="935">
        <f t="shared" ref="Z37:AB37" si="4">IF(COUNTIF(Z11:Z34,"〇")&gt;0,1,0)</f>
        <v>0</v>
      </c>
      <c r="AA37" s="935">
        <f t="shared" si="4"/>
        <v>0</v>
      </c>
      <c r="AB37" s="935">
        <f t="shared" si="4"/>
        <v>0</v>
      </c>
      <c r="AC37" s="935">
        <f>COUNTA(AC11:AC34)</f>
        <v>0</v>
      </c>
      <c r="AD37" s="935">
        <f t="shared" ref="AD37:AI37" si="5">COUNTA(AD11:AD34)</f>
        <v>0</v>
      </c>
      <c r="AE37" s="935">
        <f t="shared" si="5"/>
        <v>0</v>
      </c>
      <c r="AF37" s="935">
        <f t="shared" si="5"/>
        <v>1</v>
      </c>
      <c r="AG37" s="935">
        <f t="shared" si="5"/>
        <v>0</v>
      </c>
      <c r="AH37" s="935">
        <f t="shared" si="5"/>
        <v>0</v>
      </c>
      <c r="AI37" s="935">
        <f t="shared" si="5"/>
        <v>0</v>
      </c>
      <c r="AJ37" s="935">
        <f>COUNTA(AJ11:AJ34)</f>
        <v>0</v>
      </c>
      <c r="AK37" s="939"/>
      <c r="AL37" s="939"/>
      <c r="AM37" s="999"/>
      <c r="AN37" s="999"/>
      <c r="AO37" s="999"/>
      <c r="AP37" s="2"/>
      <c r="AU37" s="43">
        <f>+Y37</f>
        <v>0</v>
      </c>
    </row>
    <row r="38" spans="2:86" ht="14.25" customHeight="1" x14ac:dyDescent="0.15">
      <c r="B38" s="967"/>
      <c r="C38" s="972"/>
      <c r="D38" s="970"/>
      <c r="E38" s="970"/>
      <c r="F38" s="970"/>
      <c r="G38" s="970"/>
      <c r="H38" s="970"/>
      <c r="I38" s="970"/>
      <c r="J38" s="971"/>
      <c r="K38" s="993"/>
      <c r="L38" s="949"/>
      <c r="M38" s="950"/>
      <c r="N38" s="961"/>
      <c r="O38" s="949"/>
      <c r="P38" s="950"/>
      <c r="Q38" s="950"/>
      <c r="R38" s="950"/>
      <c r="S38" s="950"/>
      <c r="T38" s="950"/>
      <c r="U38" s="950"/>
      <c r="V38" s="950"/>
      <c r="W38" s="950"/>
      <c r="X38" s="961"/>
      <c r="Y38" s="935"/>
      <c r="Z38" s="935"/>
      <c r="AA38" s="935"/>
      <c r="AB38" s="935"/>
      <c r="AC38" s="935"/>
      <c r="AD38" s="935"/>
      <c r="AE38" s="935"/>
      <c r="AF38" s="935"/>
      <c r="AG38" s="935"/>
      <c r="AH38" s="935"/>
      <c r="AI38" s="935"/>
      <c r="AJ38" s="935"/>
      <c r="AK38" s="939"/>
      <c r="AL38" s="939"/>
      <c r="AM38" s="999"/>
      <c r="AN38" s="999"/>
      <c r="AO38" s="999"/>
      <c r="AP38" s="2"/>
    </row>
    <row r="39" spans="2:86" ht="12" customHeight="1" x14ac:dyDescent="0.15">
      <c r="B39" s="967"/>
      <c r="C39" s="972"/>
      <c r="D39" s="970"/>
      <c r="E39" s="970"/>
      <c r="F39" s="970"/>
      <c r="G39" s="970"/>
      <c r="H39" s="970"/>
      <c r="I39" s="970"/>
      <c r="J39" s="970"/>
      <c r="K39" s="987" t="s">
        <v>220</v>
      </c>
      <c r="L39" s="994"/>
      <c r="M39" s="994"/>
      <c r="N39" s="994"/>
      <c r="O39" s="994"/>
      <c r="P39" s="994"/>
      <c r="Q39" s="994"/>
      <c r="R39" s="994"/>
      <c r="S39" s="994"/>
      <c r="T39" s="994"/>
      <c r="U39" s="994"/>
      <c r="V39" s="994"/>
      <c r="W39" s="994"/>
      <c r="X39" s="994"/>
      <c r="Y39" s="994"/>
      <c r="Z39" s="994"/>
      <c r="AA39" s="994"/>
      <c r="AB39" s="994"/>
      <c r="AC39" s="994"/>
      <c r="AD39" s="994"/>
      <c r="AE39" s="994"/>
      <c r="AF39" s="994"/>
      <c r="AG39" s="994"/>
      <c r="AH39" s="994"/>
      <c r="AI39" s="994"/>
      <c r="AJ39" s="994"/>
      <c r="AK39" s="995"/>
      <c r="AL39" s="995"/>
      <c r="AM39" s="995"/>
      <c r="AN39" s="995"/>
      <c r="AO39" s="996"/>
      <c r="AP39" s="2"/>
    </row>
    <row r="40" spans="2:86" ht="12" customHeight="1" x14ac:dyDescent="0.15">
      <c r="B40" s="967"/>
      <c r="C40" s="972"/>
      <c r="D40" s="970"/>
      <c r="E40" s="970"/>
      <c r="F40" s="970"/>
      <c r="G40" s="970"/>
      <c r="H40" s="970"/>
      <c r="I40" s="970"/>
      <c r="J40" s="970"/>
      <c r="K40" s="988"/>
      <c r="L40" s="995"/>
      <c r="M40" s="995"/>
      <c r="N40" s="995"/>
      <c r="O40" s="995"/>
      <c r="P40" s="995"/>
      <c r="Q40" s="995"/>
      <c r="R40" s="995"/>
      <c r="S40" s="995"/>
      <c r="T40" s="995"/>
      <c r="U40" s="995"/>
      <c r="V40" s="995"/>
      <c r="W40" s="995"/>
      <c r="X40" s="995"/>
      <c r="Y40" s="995"/>
      <c r="Z40" s="995"/>
      <c r="AA40" s="995"/>
      <c r="AB40" s="995"/>
      <c r="AC40" s="995"/>
      <c r="AD40" s="995"/>
      <c r="AE40" s="995"/>
      <c r="AF40" s="995"/>
      <c r="AG40" s="995"/>
      <c r="AH40" s="995"/>
      <c r="AI40" s="995"/>
      <c r="AJ40" s="995"/>
      <c r="AK40" s="995"/>
      <c r="AL40" s="995"/>
      <c r="AM40" s="995"/>
      <c r="AN40" s="995"/>
      <c r="AO40" s="996"/>
      <c r="AP40" s="2"/>
    </row>
    <row r="41" spans="2:86" ht="12" customHeight="1" x14ac:dyDescent="0.15">
      <c r="B41" s="967"/>
      <c r="C41" s="972"/>
      <c r="D41" s="970"/>
      <c r="E41" s="970"/>
      <c r="F41" s="970"/>
      <c r="G41" s="970"/>
      <c r="H41" s="970"/>
      <c r="I41" s="970"/>
      <c r="J41" s="970"/>
      <c r="K41" s="988"/>
      <c r="L41" s="995"/>
      <c r="M41" s="995"/>
      <c r="N41" s="995"/>
      <c r="O41" s="995"/>
      <c r="P41" s="995"/>
      <c r="Q41" s="995"/>
      <c r="R41" s="995"/>
      <c r="S41" s="995"/>
      <c r="T41" s="995"/>
      <c r="U41" s="995"/>
      <c r="V41" s="995"/>
      <c r="W41" s="995"/>
      <c r="X41" s="995"/>
      <c r="Y41" s="995"/>
      <c r="Z41" s="995"/>
      <c r="AA41" s="995"/>
      <c r="AB41" s="995"/>
      <c r="AC41" s="995"/>
      <c r="AD41" s="995"/>
      <c r="AE41" s="995"/>
      <c r="AF41" s="995"/>
      <c r="AG41" s="995"/>
      <c r="AH41" s="995"/>
      <c r="AI41" s="995"/>
      <c r="AJ41" s="995"/>
      <c r="AK41" s="995"/>
      <c r="AL41" s="995"/>
      <c r="AM41" s="995"/>
      <c r="AN41" s="995"/>
      <c r="AO41" s="996"/>
      <c r="AP41" s="2"/>
    </row>
    <row r="42" spans="2:86" ht="12" customHeight="1" x14ac:dyDescent="0.15">
      <c r="B42" s="967"/>
      <c r="C42" s="972"/>
      <c r="D42" s="970"/>
      <c r="E42" s="970"/>
      <c r="F42" s="970"/>
      <c r="G42" s="970"/>
      <c r="H42" s="970"/>
      <c r="I42" s="970"/>
      <c r="J42" s="970"/>
      <c r="K42" s="988"/>
      <c r="L42" s="997"/>
      <c r="M42" s="997"/>
      <c r="N42" s="997"/>
      <c r="O42" s="997"/>
      <c r="P42" s="997"/>
      <c r="Q42" s="997"/>
      <c r="R42" s="997"/>
      <c r="S42" s="997"/>
      <c r="T42" s="997"/>
      <c r="U42" s="997"/>
      <c r="V42" s="997"/>
      <c r="W42" s="997"/>
      <c r="X42" s="997"/>
      <c r="Y42" s="997"/>
      <c r="Z42" s="997"/>
      <c r="AA42" s="997"/>
      <c r="AB42" s="997"/>
      <c r="AC42" s="997"/>
      <c r="AD42" s="997"/>
      <c r="AE42" s="997"/>
      <c r="AF42" s="997"/>
      <c r="AG42" s="997"/>
      <c r="AH42" s="997"/>
      <c r="AI42" s="997"/>
      <c r="AJ42" s="997"/>
      <c r="AK42" s="997"/>
      <c r="AL42" s="997"/>
      <c r="AM42" s="997"/>
      <c r="AN42" s="997"/>
      <c r="AO42" s="998"/>
      <c r="AP42" s="43"/>
      <c r="CD42" s="2"/>
      <c r="CE42" s="2"/>
      <c r="CF42" s="2"/>
      <c r="CG42" s="2"/>
      <c r="CH42" s="2"/>
    </row>
    <row r="43" spans="2:86" ht="12" customHeight="1" x14ac:dyDescent="0.15">
      <c r="B43" s="967"/>
      <c r="C43" s="972"/>
      <c r="D43" s="970"/>
      <c r="E43" s="970"/>
      <c r="F43" s="970"/>
      <c r="G43" s="970"/>
      <c r="H43" s="970"/>
      <c r="I43" s="970"/>
      <c r="J43" s="971"/>
      <c r="K43" s="1000" t="s">
        <v>221</v>
      </c>
      <c r="L43" s="1000"/>
      <c r="M43" s="1000"/>
      <c r="N43" s="1000"/>
      <c r="O43" s="1000"/>
      <c r="P43" s="1000"/>
      <c r="Q43" s="1000"/>
      <c r="R43" s="1000"/>
      <c r="S43" s="1000"/>
      <c r="T43" s="1000"/>
      <c r="U43" s="1000"/>
      <c r="V43" s="1000"/>
      <c r="W43" s="1000"/>
      <c r="X43" s="1000"/>
      <c r="Y43" s="1000"/>
      <c r="Z43" s="1000"/>
      <c r="AA43" s="1000"/>
      <c r="AB43" s="1000"/>
      <c r="AC43" s="1000"/>
      <c r="AD43" s="1000"/>
      <c r="AE43" s="1000"/>
      <c r="AF43" s="1000"/>
      <c r="AG43" s="1000"/>
      <c r="AH43" s="1000"/>
      <c r="AI43" s="1000"/>
      <c r="AJ43" s="1000"/>
      <c r="AK43" s="1000"/>
      <c r="AL43" s="1000"/>
      <c r="AM43" s="1000"/>
      <c r="AN43" s="1000"/>
      <c r="AO43" s="1000"/>
      <c r="AP43" s="43"/>
      <c r="CD43" s="2"/>
      <c r="CE43" s="2"/>
      <c r="CF43" s="2"/>
      <c r="CG43" s="2"/>
      <c r="CH43" s="2"/>
    </row>
    <row r="44" spans="2:86" ht="12" customHeight="1" x14ac:dyDescent="0.15">
      <c r="B44" s="967"/>
      <c r="C44" s="972"/>
      <c r="D44" s="970"/>
      <c r="E44" s="970"/>
      <c r="F44" s="970"/>
      <c r="G44" s="970"/>
      <c r="H44" s="970"/>
      <c r="I44" s="970"/>
      <c r="J44" s="971"/>
      <c r="K44" s="989" t="s">
        <v>222</v>
      </c>
      <c r="L44" s="990"/>
      <c r="M44" s="990"/>
      <c r="N44" s="990"/>
      <c r="O44" s="990"/>
      <c r="P44" s="990"/>
      <c r="Q44" s="990"/>
      <c r="R44" s="990"/>
      <c r="S44" s="990"/>
      <c r="T44" s="990"/>
      <c r="U44" s="990"/>
      <c r="V44" s="990"/>
      <c r="W44" s="990"/>
      <c r="X44" s="990"/>
      <c r="Y44" s="990"/>
      <c r="Z44" s="990"/>
      <c r="AA44" s="990"/>
      <c r="AB44" s="990"/>
      <c r="AC44" s="990"/>
      <c r="AD44" s="990"/>
      <c r="AE44" s="990"/>
      <c r="AF44" s="990"/>
      <c r="AG44" s="990"/>
      <c r="AH44" s="990"/>
      <c r="AI44" s="990"/>
      <c r="AJ44" s="990"/>
      <c r="AK44" s="990"/>
      <c r="AL44" s="990"/>
      <c r="AM44" s="990"/>
      <c r="AN44" s="990"/>
      <c r="AO44" s="991"/>
      <c r="AP44" s="43"/>
      <c r="CD44" s="2"/>
      <c r="CE44" s="2"/>
      <c r="CF44" s="2"/>
      <c r="CG44" s="2"/>
      <c r="CH44" s="2"/>
    </row>
    <row r="45" spans="2:86" ht="12" customHeight="1" x14ac:dyDescent="0.15">
      <c r="B45" s="583"/>
      <c r="C45" s="973"/>
      <c r="D45" s="974"/>
      <c r="E45" s="974"/>
      <c r="F45" s="974"/>
      <c r="G45" s="974"/>
      <c r="H45" s="974"/>
      <c r="I45" s="974"/>
      <c r="J45" s="975"/>
      <c r="K45" s="984" t="s">
        <v>223</v>
      </c>
      <c r="L45" s="985"/>
      <c r="M45" s="985"/>
      <c r="N45" s="985"/>
      <c r="O45" s="985"/>
      <c r="P45" s="985"/>
      <c r="Q45" s="985"/>
      <c r="R45" s="985"/>
      <c r="S45" s="985"/>
      <c r="T45" s="985"/>
      <c r="U45" s="985"/>
      <c r="V45" s="985"/>
      <c r="W45" s="985"/>
      <c r="X45" s="985"/>
      <c r="Y45" s="985"/>
      <c r="Z45" s="985"/>
      <c r="AA45" s="985"/>
      <c r="AB45" s="985"/>
      <c r="AC45" s="985"/>
      <c r="AD45" s="985"/>
      <c r="AE45" s="985"/>
      <c r="AF45" s="985"/>
      <c r="AG45" s="985"/>
      <c r="AH45" s="985"/>
      <c r="AI45" s="985"/>
      <c r="AJ45" s="985"/>
      <c r="AK45" s="985"/>
      <c r="AL45" s="985"/>
      <c r="AM45" s="985"/>
      <c r="AN45" s="985"/>
      <c r="AO45" s="986"/>
      <c r="AP45" s="43"/>
      <c r="CD45" s="2"/>
      <c r="CE45" s="2"/>
      <c r="CF45" s="2"/>
      <c r="CG45" s="2"/>
      <c r="CH45" s="2"/>
    </row>
    <row r="46" spans="2:86" ht="12" customHeight="1" x14ac:dyDescent="0.2">
      <c r="B46" s="6" t="s">
        <v>224</v>
      </c>
      <c r="C46" s="290"/>
      <c r="D46" s="290"/>
      <c r="E46" s="290"/>
      <c r="F46" s="290"/>
      <c r="G46" s="290"/>
      <c r="H46" s="290"/>
      <c r="I46" s="290"/>
      <c r="J46" s="290"/>
      <c r="K46" s="291"/>
      <c r="L46" s="291"/>
      <c r="M46" s="291"/>
      <c r="N46" s="291"/>
      <c r="O46" s="291"/>
      <c r="P46" s="291"/>
      <c r="Q46" s="291"/>
      <c r="R46" s="291"/>
      <c r="S46" s="291"/>
      <c r="T46" s="291"/>
      <c r="U46" s="291"/>
      <c r="V46" s="291"/>
      <c r="W46" s="291"/>
      <c r="X46" s="291"/>
      <c r="Y46" s="291"/>
      <c r="Z46" s="291"/>
      <c r="AA46" s="291"/>
      <c r="AB46" s="291"/>
      <c r="AC46" s="291"/>
      <c r="AD46" s="291"/>
      <c r="AE46" s="291"/>
      <c r="AF46" s="291"/>
      <c r="AG46" s="291"/>
      <c r="AH46" s="291"/>
      <c r="AI46" s="291"/>
      <c r="AJ46" s="291"/>
      <c r="AK46" s="291"/>
      <c r="AL46" s="291"/>
      <c r="AM46" s="291"/>
      <c r="AN46" s="291"/>
      <c r="AO46" s="291"/>
      <c r="AP46" s="43"/>
      <c r="CD46" s="2"/>
      <c r="CE46" s="2"/>
      <c r="CF46" s="2"/>
      <c r="CG46" s="2"/>
      <c r="CH46" s="2"/>
    </row>
    <row r="47" spans="2:86" s="6" customFormat="1" ht="12" customHeight="1" x14ac:dyDescent="0.15">
      <c r="B47" s="2" t="s">
        <v>225</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226</v>
      </c>
      <c r="AP48" s="43"/>
      <c r="CD48" s="2"/>
      <c r="CE48" s="2"/>
      <c r="CF48" s="2"/>
      <c r="CG48" s="2"/>
      <c r="CH48" s="2"/>
    </row>
    <row r="49" spans="2:86" ht="12" customHeight="1" x14ac:dyDescent="0.15">
      <c r="B49" s="2" t="s">
        <v>227</v>
      </c>
      <c r="AP49" s="43"/>
      <c r="CD49" s="2"/>
      <c r="CE49" s="2"/>
      <c r="CF49" s="2"/>
      <c r="CG49" s="2"/>
      <c r="CH49" s="2"/>
    </row>
    <row r="50" spans="2:86" ht="12" customHeight="1" x14ac:dyDescent="0.15">
      <c r="B50" s="2" t="s">
        <v>228</v>
      </c>
    </row>
    <row r="51" spans="2:86" ht="12" customHeight="1" x14ac:dyDescent="0.15">
      <c r="B51" s="2" t="s">
        <v>229</v>
      </c>
    </row>
    <row r="52" spans="2:86" ht="12" customHeight="1" x14ac:dyDescent="0.15">
      <c r="B52" s="2" t="s">
        <v>230</v>
      </c>
    </row>
    <row r="53" spans="2:86" x14ac:dyDescent="0.15">
      <c r="B53" s="2" t="s">
        <v>231</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2"/>
  <conditionalFormatting sqref="Y11:AB28">
    <cfRule type="expression" dxfId="530" priority="2">
      <formula>$AQ11=2</formula>
    </cfRule>
  </conditionalFormatting>
  <conditionalFormatting sqref="Y29:AB29">
    <cfRule type="expression" dxfId="529" priority="11">
      <formula>$AQ28=2</formula>
    </cfRule>
  </conditionalFormatting>
  <conditionalFormatting sqref="Y30:AB31">
    <cfRule type="expression" dxfId="528" priority="9">
      <formula>$AQ28=2</formula>
    </cfRule>
  </conditionalFormatting>
  <conditionalFormatting sqref="Y32:AB32">
    <cfRule type="expression" dxfId="527" priority="7">
      <formula>$AQ29=2</formula>
    </cfRule>
  </conditionalFormatting>
  <conditionalFormatting sqref="Y33:AB33">
    <cfRule type="expression" dxfId="526" priority="5">
      <formula>$AQ29=2</formula>
    </cfRule>
  </conditionalFormatting>
  <conditionalFormatting sqref="Y34:AB34">
    <cfRule type="expression" dxfId="525" priority="3">
      <formula>$AQ29=2</formula>
    </cfRule>
  </conditionalFormatting>
  <conditionalFormatting sqref="Y11:AF28">
    <cfRule type="expression" dxfId="524" priority="1">
      <formula>$AQ11=3</formula>
    </cfRule>
  </conditionalFormatting>
  <conditionalFormatting sqref="Y29:AF29">
    <cfRule type="expression" dxfId="523" priority="12">
      <formula>$AQ28=3</formula>
    </cfRule>
  </conditionalFormatting>
  <conditionalFormatting sqref="Y30:AF31">
    <cfRule type="expression" dxfId="522" priority="10">
      <formula>$AQ28=3</formula>
    </cfRule>
  </conditionalFormatting>
  <conditionalFormatting sqref="Y32:AF32">
    <cfRule type="expression" dxfId="521" priority="8">
      <formula>$AQ29=3</formula>
    </cfRule>
  </conditionalFormatting>
  <conditionalFormatting sqref="Y33:AF33">
    <cfRule type="expression" dxfId="520" priority="6">
      <formula>$AQ29=3</formula>
    </cfRule>
  </conditionalFormatting>
  <conditionalFormatting sqref="Y34:AF34">
    <cfRule type="expression" dxfId="519" priority="4">
      <formula>$AQ29=3</formula>
    </cfRule>
  </conditionalFormatting>
  <conditionalFormatting sqref="AC11:AJ28">
    <cfRule type="expression" dxfId="518" priority="13">
      <formula>$AQ11=1</formula>
    </cfRule>
  </conditionalFormatting>
  <conditionalFormatting sqref="AC29:AJ29">
    <cfRule type="expression" dxfId="517" priority="24">
      <formula>$AQ28=1</formula>
    </cfRule>
  </conditionalFormatting>
  <conditionalFormatting sqref="AC30:AJ31">
    <cfRule type="expression" dxfId="516" priority="22">
      <formula>$AQ28=1</formula>
    </cfRule>
  </conditionalFormatting>
  <conditionalFormatting sqref="AC32:AJ32">
    <cfRule type="expression" dxfId="515" priority="20">
      <formula>$AQ29=1</formula>
    </cfRule>
  </conditionalFormatting>
  <conditionalFormatting sqref="AC33:AJ33">
    <cfRule type="expression" dxfId="514" priority="18">
      <formula>$AQ29=1</formula>
    </cfRule>
  </conditionalFormatting>
  <conditionalFormatting sqref="AC34:AJ34">
    <cfRule type="expression" dxfId="513" priority="16">
      <formula>$AQ29=1</formula>
    </cfRule>
  </conditionalFormatting>
  <conditionalFormatting sqref="AG11:AJ28">
    <cfRule type="expression" dxfId="512" priority="14">
      <formula>$AQ11=2</formula>
    </cfRule>
  </conditionalFormatting>
  <conditionalFormatting sqref="AG29:AJ29">
    <cfRule type="expression" dxfId="511" priority="23">
      <formula>$AQ28=2</formula>
    </cfRule>
  </conditionalFormatting>
  <conditionalFormatting sqref="AG30:AJ31">
    <cfRule type="expression" dxfId="510" priority="21">
      <formula>$AQ28=2</formula>
    </cfRule>
  </conditionalFormatting>
  <conditionalFormatting sqref="AG32:AJ32">
    <cfRule type="expression" dxfId="509" priority="19">
      <formula>$AQ29=2</formula>
    </cfRule>
  </conditionalFormatting>
  <conditionalFormatting sqref="AG33:AJ33">
    <cfRule type="expression" dxfId="508" priority="17">
      <formula>$AQ29=2</formula>
    </cfRule>
  </conditionalFormatting>
  <conditionalFormatting sqref="AG34:AJ34">
    <cfRule type="expression" dxfId="507" priority="15">
      <formula>$AQ29=2</formula>
    </cfRule>
  </conditionalFormatting>
  <dataValidations count="2">
    <dataValidation type="list" allowBlank="1" showInputMessage="1" showErrorMessage="1" sqref="N11:O34" xr:uid="{B46B5A63-3112-42F0-B50F-5029F926117B}">
      <formula1>INDIRECT(L11)</formula1>
    </dataValidation>
    <dataValidation type="list" allowBlank="1" showInputMessage="1" showErrorMessage="1" sqref="Y11:AB34" xr:uid="{5D6EE583-CD74-486A-85B8-42C366586390}">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FA5D1618-CE6B-4F24-AC2D-8890D78CDEB5}">
          <x14:formula1>
            <xm:f>'(参考)リスト'!$G$16:$G$19</xm:f>
          </x14:formula1>
          <xm:sqref>AM35:AO38</xm:sqref>
        </x14:dataValidation>
        <x14:dataValidation type="list" allowBlank="1" showInputMessage="1" showErrorMessage="1" xr:uid="{D34928BF-222D-4244-8A93-30D53594C31E}">
          <x14:formula1>
            <xm:f>'(参考)リスト'!$F$16:$F$21</xm:f>
          </x14:formula1>
          <xm:sqref>U11:X34</xm:sqref>
        </x14:dataValidation>
        <x14:dataValidation type="list" allowBlank="1" showInputMessage="1" showErrorMessage="1" xr:uid="{6AE1D3EC-C20E-4EAE-A007-81AA9692B399}">
          <x14:formula1>
            <xm:f>'(参考)リスト'!$E$16:$E$27</xm:f>
          </x14:formula1>
          <xm:sqref>R11:T34</xm:sqref>
        </x14:dataValidation>
        <x14:dataValidation type="list" allowBlank="1" showInputMessage="1" showErrorMessage="1" xr:uid="{C810FD1D-DCE9-4B9F-9A9B-2AFD5912BB3D}">
          <x14:formula1>
            <xm:f>'(参考)リスト'!$B$16:$B$21</xm:f>
          </x14:formula1>
          <xm:sqref>L11:M34</xm:sqref>
        </x14:dataValidation>
        <x14:dataValidation type="list" allowBlank="1" showInputMessage="1" showErrorMessage="1" xr:uid="{6B838673-45C5-4BCB-B228-15602C5CF846}">
          <x14:formula1>
            <xm:f>'(参考)リスト'!$D$16:$D$18</xm:f>
          </x14:formula1>
          <xm:sqref>P11:Q34</xm:sqref>
        </x14:dataValidation>
      </x14:dataValidations>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0D7A5C-0E09-4D47-B9D8-E58ADD7B7793}">
  <dimension ref="B1:CH53"/>
  <sheetViews>
    <sheetView showGridLines="0" showZeros="0" view="pageBreakPreview" zoomScaleNormal="85" zoomScaleSheetLayoutView="100" workbookViewId="0">
      <selection activeCell="B6" sqref="B6:Z15"/>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23" t="s">
        <v>200</v>
      </c>
      <c r="AV1" s="931" t="s">
        <v>201</v>
      </c>
      <c r="AW1" s="931"/>
      <c r="AX1" s="931"/>
      <c r="AY1" s="920" t="s">
        <v>202</v>
      </c>
      <c r="AZ1" s="920"/>
      <c r="BA1" s="920"/>
      <c r="BB1" s="920"/>
      <c r="BC1" s="920"/>
      <c r="BD1" s="920"/>
      <c r="BE1" s="920"/>
      <c r="BF1" s="920"/>
      <c r="BG1" s="920"/>
      <c r="BH1" s="920"/>
      <c r="BI1" s="920"/>
      <c r="BJ1" s="920"/>
      <c r="BK1" s="920" t="s">
        <v>203</v>
      </c>
      <c r="BL1" s="920"/>
      <c r="BM1" s="920"/>
      <c r="BN1" s="920"/>
      <c r="BO1" s="920"/>
      <c r="BP1" s="920"/>
      <c r="BQ1" s="920"/>
      <c r="BR1" s="920"/>
      <c r="BS1" s="920"/>
      <c r="BT1" s="920"/>
      <c r="BU1" s="920"/>
      <c r="BV1" s="920"/>
      <c r="BW1" s="918"/>
      <c r="BX1" s="918"/>
      <c r="BY1" s="918"/>
      <c r="BZ1" s="918"/>
      <c r="CA1" s="918"/>
      <c r="CB1" s="918"/>
      <c r="CC1" s="918"/>
      <c r="CD1" s="918"/>
      <c r="CE1" s="918"/>
      <c r="CF1" s="918"/>
      <c r="CG1" s="918"/>
      <c r="CH1" s="918"/>
    </row>
    <row r="2" spans="2:86" ht="8.25" customHeight="1" x14ac:dyDescent="0.15">
      <c r="AU2" s="923"/>
      <c r="AV2" s="931" t="s">
        <v>204</v>
      </c>
      <c r="AW2" s="940" t="s">
        <v>205</v>
      </c>
      <c r="AX2" s="940" t="s">
        <v>206</v>
      </c>
      <c r="AY2" s="920" t="s">
        <v>207</v>
      </c>
      <c r="AZ2" s="920"/>
      <c r="BA2" s="920"/>
      <c r="BB2" s="920"/>
      <c r="BC2" s="920"/>
      <c r="BD2" s="920"/>
      <c r="BE2" s="920"/>
      <c r="BF2" s="920"/>
      <c r="BG2" s="920"/>
      <c r="BH2" s="920"/>
      <c r="BI2" s="920"/>
      <c r="BJ2" s="920"/>
      <c r="BK2" s="920" t="s">
        <v>208</v>
      </c>
      <c r="BL2" s="920"/>
      <c r="BM2" s="920"/>
      <c r="BN2" s="920"/>
      <c r="BO2" s="920" t="s">
        <v>209</v>
      </c>
      <c r="BP2" s="920"/>
      <c r="BQ2" s="920"/>
      <c r="BR2" s="920"/>
      <c r="BS2" s="920"/>
      <c r="BT2" s="920"/>
      <c r="BU2" s="920"/>
      <c r="BV2" s="920"/>
      <c r="BW2" s="919"/>
      <c r="BX2" s="919"/>
      <c r="BY2" s="919"/>
      <c r="BZ2" s="919"/>
      <c r="CA2" s="918"/>
      <c r="CB2" s="918"/>
      <c r="CC2" s="918"/>
      <c r="CD2" s="918"/>
      <c r="CE2" s="918"/>
      <c r="CF2" s="918"/>
      <c r="CG2" s="918"/>
      <c r="CH2" s="918"/>
    </row>
    <row r="3" spans="2:86" ht="24.95" customHeight="1" x14ac:dyDescent="0.15">
      <c r="B3" s="688" t="s">
        <v>210</v>
      </c>
      <c r="C3" s="1001"/>
      <c r="D3" s="1001"/>
      <c r="E3" s="1002"/>
      <c r="F3" s="1002"/>
      <c r="G3" s="1002"/>
      <c r="H3" s="1002"/>
      <c r="I3" s="1002"/>
      <c r="J3" s="1002"/>
      <c r="K3" s="1001"/>
      <c r="L3" s="1001"/>
      <c r="M3" s="1001"/>
      <c r="N3" s="1001"/>
      <c r="O3" s="1001"/>
      <c r="P3" s="1001"/>
      <c r="Q3" s="1001"/>
      <c r="R3" s="1001"/>
      <c r="S3" s="1001"/>
      <c r="T3" s="1001"/>
      <c r="U3" s="1001"/>
      <c r="V3" s="1001"/>
      <c r="W3" s="1001"/>
      <c r="X3" s="1001"/>
      <c r="Y3" s="1001"/>
      <c r="Z3" s="1001"/>
      <c r="AA3" s="1001"/>
      <c r="AB3" s="1001"/>
      <c r="AC3" s="1001"/>
      <c r="AD3" s="1001"/>
      <c r="AE3" s="1001"/>
      <c r="AF3" s="1001"/>
      <c r="AG3" s="1001"/>
      <c r="AH3" s="1001"/>
      <c r="AI3" s="1001"/>
      <c r="AJ3" s="1001"/>
      <c r="AK3" s="1001"/>
      <c r="AL3" s="1001"/>
      <c r="AM3" s="1001"/>
      <c r="AN3" s="1001"/>
      <c r="AO3" s="1001"/>
      <c r="AU3" s="923"/>
      <c r="AV3" s="931"/>
      <c r="AW3" s="940"/>
      <c r="AX3" s="940"/>
      <c r="AY3" s="920" t="s">
        <v>211</v>
      </c>
      <c r="AZ3" s="920"/>
      <c r="BA3" s="920"/>
      <c r="BB3" s="920"/>
      <c r="BC3" s="920" t="s">
        <v>212</v>
      </c>
      <c r="BD3" s="920"/>
      <c r="BE3" s="920"/>
      <c r="BF3" s="920"/>
      <c r="BG3" s="920" t="s">
        <v>213</v>
      </c>
      <c r="BH3" s="920"/>
      <c r="BI3" s="920"/>
      <c r="BJ3" s="920"/>
      <c r="BK3" s="920" t="s">
        <v>214</v>
      </c>
      <c r="BL3" s="920"/>
      <c r="BM3" s="920"/>
      <c r="BN3" s="920"/>
      <c r="BO3" s="920" t="s">
        <v>212</v>
      </c>
      <c r="BP3" s="920"/>
      <c r="BQ3" s="920"/>
      <c r="BR3" s="920"/>
      <c r="BS3" s="920" t="s">
        <v>213</v>
      </c>
      <c r="BT3" s="920"/>
      <c r="BU3" s="920"/>
      <c r="BV3" s="920"/>
      <c r="BW3" s="918"/>
      <c r="BX3" s="918"/>
      <c r="BY3" s="918"/>
      <c r="BZ3" s="918"/>
      <c r="CA3" s="918"/>
      <c r="CB3" s="918"/>
      <c r="CC3" s="918"/>
      <c r="CD3" s="918"/>
      <c r="CE3" s="918"/>
      <c r="CF3" s="918"/>
      <c r="CG3" s="918"/>
      <c r="CH3" s="918"/>
    </row>
    <row r="4" spans="2:86" ht="18" customHeight="1" x14ac:dyDescent="0.15">
      <c r="B4" s="477" t="s">
        <v>383</v>
      </c>
      <c r="C4" s="477"/>
      <c r="D4" s="477"/>
      <c r="E4" s="956" t="s">
        <v>384</v>
      </c>
      <c r="F4" s="957"/>
      <c r="G4" s="957"/>
      <c r="H4" s="957"/>
      <c r="I4" s="957"/>
      <c r="J4" s="958"/>
      <c r="K4" s="571" t="s">
        <v>385</v>
      </c>
      <c r="L4" s="571"/>
      <c r="M4" s="571"/>
      <c r="N4" s="954" t="s">
        <v>501</v>
      </c>
      <c r="O4" s="954"/>
      <c r="P4" s="954"/>
      <c r="Q4" s="954"/>
      <c r="R4" s="954"/>
      <c r="S4" s="954"/>
      <c r="T4" s="313" t="s">
        <v>502</v>
      </c>
      <c r="U4" s="314"/>
      <c r="V4" s="314"/>
      <c r="W4" s="314"/>
      <c r="X4" s="315"/>
      <c r="Y4" s="959" t="s">
        <v>503</v>
      </c>
      <c r="Z4" s="959"/>
      <c r="AA4" s="959"/>
      <c r="AB4" s="959"/>
      <c r="AC4" s="959"/>
      <c r="AD4" s="959"/>
      <c r="AE4" s="959"/>
      <c r="AF4" s="959"/>
      <c r="AG4" s="313" t="s">
        <v>500</v>
      </c>
      <c r="AH4" s="314"/>
      <c r="AI4" s="314"/>
      <c r="AJ4" s="315"/>
      <c r="AK4" s="925">
        <v>45911</v>
      </c>
      <c r="AL4" s="926"/>
      <c r="AM4" s="926"/>
      <c r="AN4" s="926"/>
      <c r="AO4" s="927"/>
      <c r="AU4" s="923"/>
      <c r="AV4" s="931"/>
      <c r="AW4" s="940"/>
      <c r="AX4" s="940"/>
      <c r="AY4" s="294" t="s">
        <v>215</v>
      </c>
      <c r="AZ4" s="294" t="s">
        <v>216</v>
      </c>
      <c r="BA4" s="294" t="s">
        <v>217</v>
      </c>
      <c r="BB4" s="294" t="s">
        <v>218</v>
      </c>
      <c r="BC4" s="294" t="s">
        <v>215</v>
      </c>
      <c r="BD4" s="294" t="s">
        <v>216</v>
      </c>
      <c r="BE4" s="294" t="s">
        <v>217</v>
      </c>
      <c r="BF4" s="294" t="s">
        <v>218</v>
      </c>
      <c r="BG4" s="294" t="s">
        <v>215</v>
      </c>
      <c r="BH4" s="294" t="s">
        <v>216</v>
      </c>
      <c r="BI4" s="294" t="s">
        <v>217</v>
      </c>
      <c r="BJ4" s="294" t="s">
        <v>218</v>
      </c>
      <c r="BK4" s="294" t="s">
        <v>215</v>
      </c>
      <c r="BL4" s="294" t="s">
        <v>216</v>
      </c>
      <c r="BM4" s="294" t="s">
        <v>217</v>
      </c>
      <c r="BN4" s="294" t="s">
        <v>218</v>
      </c>
      <c r="BO4" s="294" t="s">
        <v>215</v>
      </c>
      <c r="BP4" s="294" t="s">
        <v>216</v>
      </c>
      <c r="BQ4" s="294" t="s">
        <v>217</v>
      </c>
      <c r="BR4" s="294" t="s">
        <v>218</v>
      </c>
      <c r="BS4" s="294" t="s">
        <v>215</v>
      </c>
      <c r="BT4" s="294" t="s">
        <v>216</v>
      </c>
      <c r="BU4" s="294" t="s">
        <v>217</v>
      </c>
      <c r="BV4" s="294" t="s">
        <v>218</v>
      </c>
      <c r="BW4" s="5"/>
      <c r="BX4" s="5"/>
      <c r="BY4" s="5"/>
      <c r="BZ4" s="5"/>
      <c r="CA4" s="5"/>
      <c r="CB4" s="5"/>
      <c r="CC4" s="5"/>
      <c r="CD4" s="5"/>
      <c r="CE4" s="5"/>
      <c r="CF4" s="5"/>
      <c r="CG4" s="5"/>
      <c r="CH4" s="5"/>
    </row>
    <row r="5" spans="2:86" ht="18" customHeight="1" x14ac:dyDescent="0.15">
      <c r="B5" s="485" t="s">
        <v>521</v>
      </c>
      <c r="C5" s="485"/>
      <c r="D5" s="485"/>
      <c r="E5" s="962" t="s">
        <v>390</v>
      </c>
      <c r="F5" s="963"/>
      <c r="G5" s="963"/>
      <c r="H5" s="963"/>
      <c r="I5" s="963"/>
      <c r="J5" s="964"/>
      <c r="K5" s="582" t="s">
        <v>386</v>
      </c>
      <c r="L5" s="582"/>
      <c r="M5" s="582"/>
      <c r="N5" s="954" t="s">
        <v>387</v>
      </c>
      <c r="O5" s="954"/>
      <c r="P5" s="954"/>
      <c r="Q5" s="954"/>
      <c r="R5" s="954"/>
      <c r="S5" s="954"/>
      <c r="T5" s="316"/>
      <c r="U5" s="317"/>
      <c r="V5" s="317"/>
      <c r="W5" s="317"/>
      <c r="X5" s="318"/>
      <c r="Y5" s="955" t="s">
        <v>504</v>
      </c>
      <c r="Z5" s="955"/>
      <c r="AA5" s="955"/>
      <c r="AB5" s="955"/>
      <c r="AC5" s="955"/>
      <c r="AD5" s="955"/>
      <c r="AE5" s="955"/>
      <c r="AF5" s="955"/>
      <c r="AG5" s="835"/>
      <c r="AH5" s="924"/>
      <c r="AI5" s="924"/>
      <c r="AJ5" s="836"/>
      <c r="AK5" s="928"/>
      <c r="AL5" s="929"/>
      <c r="AM5" s="929"/>
      <c r="AN5" s="929"/>
      <c r="AO5" s="930"/>
      <c r="AU5" s="923"/>
      <c r="AV5" s="50" t="str">
        <f>N7</f>
        <v>S003</v>
      </c>
      <c r="AW5" s="293">
        <f>R7</f>
        <v>10.45</v>
      </c>
      <c r="AX5" s="55" t="str">
        <f>AM35</f>
        <v>Ⅰ</v>
      </c>
      <c r="AY5" s="295" t="str">
        <f>IF(Y37&gt;0,Y37,"")</f>
        <v/>
      </c>
      <c r="AZ5" s="296" t="str">
        <f>IF(Y37&gt;0,"",IF(Z37&gt;0,Z37,""))</f>
        <v/>
      </c>
      <c r="BA5" s="296" t="str">
        <f>IF(Y37+Z37&gt;0,"",IF(AA37&gt;0,AA37,""))</f>
        <v/>
      </c>
      <c r="BB5" s="296" t="str">
        <f>IF(Y37+Z37+AA37&gt;0,"",IF(AB37&gt;0,AB37,""))</f>
        <v/>
      </c>
      <c r="BC5" s="55">
        <f t="shared" ref="BC5:BJ5" si="0">AC37</f>
        <v>0</v>
      </c>
      <c r="BD5" s="55">
        <f t="shared" si="0"/>
        <v>0</v>
      </c>
      <c r="BE5" s="55">
        <f t="shared" si="0"/>
        <v>0</v>
      </c>
      <c r="BF5" s="55">
        <f t="shared" si="0"/>
        <v>0</v>
      </c>
      <c r="BG5" s="55">
        <f t="shared" si="0"/>
        <v>0</v>
      </c>
      <c r="BH5" s="55">
        <f t="shared" si="0"/>
        <v>0</v>
      </c>
      <c r="BI5" s="55">
        <f t="shared" si="0"/>
        <v>0</v>
      </c>
      <c r="BJ5" s="55">
        <f t="shared" si="0"/>
        <v>0</v>
      </c>
      <c r="BK5" s="55" t="str">
        <f>IF(Y37&gt;0,R7,"")</f>
        <v/>
      </c>
      <c r="BL5" s="297" t="str">
        <f>IF(Y37&gt;0,"",IF(Z37&gt;0,R7,""))</f>
        <v/>
      </c>
      <c r="BM5" s="297" t="str">
        <f>IF(Y37+Z37&gt;0,"",IF(AA37&gt;0,R7,""))</f>
        <v/>
      </c>
      <c r="BN5" s="297" t="str">
        <f>IF(Y37+Z37+AA37&gt;0,"",IF(AB37&gt;0,R7,""))</f>
        <v/>
      </c>
      <c r="BO5" s="55">
        <f t="shared" ref="BO5:BV5" si="1">AC35</f>
        <v>0</v>
      </c>
      <c r="BP5" s="55">
        <f t="shared" si="1"/>
        <v>0</v>
      </c>
      <c r="BQ5" s="55">
        <f t="shared" si="1"/>
        <v>0</v>
      </c>
      <c r="BR5" s="55">
        <f t="shared" si="1"/>
        <v>0</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66" t="s">
        <v>219</v>
      </c>
      <c r="C6" s="968"/>
      <c r="D6" s="969"/>
      <c r="E6" s="970"/>
      <c r="F6" s="970"/>
      <c r="G6" s="970"/>
      <c r="H6" s="970"/>
      <c r="I6" s="970"/>
      <c r="J6" s="971"/>
      <c r="K6" s="976" t="s">
        <v>673</v>
      </c>
      <c r="L6" s="977"/>
      <c r="M6" s="977"/>
      <c r="N6" s="977"/>
      <c r="O6" s="977"/>
      <c r="P6" s="977"/>
      <c r="Q6" s="977"/>
      <c r="R6" s="977"/>
      <c r="S6" s="977"/>
      <c r="T6" s="977"/>
      <c r="U6" s="977"/>
      <c r="V6" s="977"/>
      <c r="W6" s="977"/>
      <c r="X6" s="977"/>
      <c r="Y6" s="977"/>
      <c r="Z6" s="977"/>
      <c r="AA6" s="977"/>
      <c r="AB6" s="977"/>
      <c r="AC6" s="977"/>
      <c r="AD6" s="977"/>
      <c r="AE6" s="977"/>
      <c r="AF6" s="977"/>
      <c r="AG6" s="977"/>
      <c r="AH6" s="977"/>
      <c r="AI6" s="977"/>
      <c r="AJ6" s="977"/>
      <c r="AK6" s="977"/>
      <c r="AL6" s="977"/>
      <c r="AM6" s="977"/>
      <c r="AN6" s="977"/>
      <c r="AO6" s="978"/>
      <c r="AP6" s="2"/>
    </row>
    <row r="7" spans="2:86" ht="12" customHeight="1" x14ac:dyDescent="0.15">
      <c r="B7" s="967"/>
      <c r="C7" s="972"/>
      <c r="D7" s="970"/>
      <c r="E7" s="970"/>
      <c r="F7" s="970"/>
      <c r="G7" s="970"/>
      <c r="H7" s="970"/>
      <c r="I7" s="970"/>
      <c r="J7" s="971"/>
      <c r="K7" s="979" t="s">
        <v>674</v>
      </c>
      <c r="L7" s="980"/>
      <c r="M7" s="953"/>
      <c r="N7" s="932" t="s">
        <v>478</v>
      </c>
      <c r="O7" s="933"/>
      <c r="P7" s="979" t="s">
        <v>675</v>
      </c>
      <c r="Q7" s="953"/>
      <c r="R7" s="981">
        <v>10.45</v>
      </c>
      <c r="S7" s="982"/>
      <c r="T7" s="983"/>
      <c r="U7" s="941" t="s">
        <v>676</v>
      </c>
      <c r="V7" s="960"/>
      <c r="W7" s="941" t="s">
        <v>677</v>
      </c>
      <c r="X7" s="960"/>
      <c r="Y7" s="953" t="s">
        <v>698</v>
      </c>
      <c r="Z7" s="939"/>
      <c r="AA7" s="939"/>
      <c r="AB7" s="939"/>
      <c r="AC7" s="941" t="s">
        <v>699</v>
      </c>
      <c r="AD7" s="942"/>
      <c r="AE7" s="942"/>
      <c r="AF7" s="942"/>
      <c r="AG7" s="942"/>
      <c r="AH7" s="942"/>
      <c r="AI7" s="942"/>
      <c r="AJ7" s="960"/>
      <c r="AK7" s="941" t="s">
        <v>700</v>
      </c>
      <c r="AL7" s="942"/>
      <c r="AM7" s="942"/>
      <c r="AN7" s="943"/>
      <c r="AO7" s="944"/>
      <c r="AP7" s="2"/>
      <c r="AW7" s="58"/>
    </row>
    <row r="8" spans="2:86" ht="12" customHeight="1" x14ac:dyDescent="0.15">
      <c r="B8" s="967"/>
      <c r="C8" s="972"/>
      <c r="D8" s="970"/>
      <c r="E8" s="970"/>
      <c r="F8" s="970"/>
      <c r="G8" s="970"/>
      <c r="H8" s="970"/>
      <c r="I8" s="970"/>
      <c r="J8" s="971"/>
      <c r="K8" s="939" t="s">
        <v>574</v>
      </c>
      <c r="L8" s="939" t="s">
        <v>576</v>
      </c>
      <c r="M8" s="939"/>
      <c r="N8" s="939" t="s">
        <v>275</v>
      </c>
      <c r="O8" s="939"/>
      <c r="P8" s="939" t="s">
        <v>276</v>
      </c>
      <c r="Q8" s="939"/>
      <c r="R8" s="939" t="s">
        <v>277</v>
      </c>
      <c r="S8" s="939"/>
      <c r="T8" s="939"/>
      <c r="U8" s="945"/>
      <c r="V8" s="965"/>
      <c r="W8" s="945"/>
      <c r="X8" s="965"/>
      <c r="Y8" s="953"/>
      <c r="Z8" s="939"/>
      <c r="AA8" s="939"/>
      <c r="AB8" s="939"/>
      <c r="AC8" s="949"/>
      <c r="AD8" s="950"/>
      <c r="AE8" s="950"/>
      <c r="AF8" s="950"/>
      <c r="AG8" s="950"/>
      <c r="AH8" s="950"/>
      <c r="AI8" s="950"/>
      <c r="AJ8" s="961"/>
      <c r="AK8" s="945"/>
      <c r="AL8" s="946"/>
      <c r="AM8" s="946"/>
      <c r="AN8" s="947"/>
      <c r="AO8" s="948"/>
      <c r="AP8" s="2"/>
    </row>
    <row r="9" spans="2:86" ht="12" customHeight="1" x14ac:dyDescent="0.15">
      <c r="B9" s="967"/>
      <c r="C9" s="972"/>
      <c r="D9" s="970"/>
      <c r="E9" s="970"/>
      <c r="F9" s="970"/>
      <c r="G9" s="970"/>
      <c r="H9" s="970"/>
      <c r="I9" s="970"/>
      <c r="J9" s="971"/>
      <c r="K9" s="939"/>
      <c r="L9" s="939"/>
      <c r="M9" s="939"/>
      <c r="N9" s="939"/>
      <c r="O9" s="939"/>
      <c r="P9" s="939"/>
      <c r="Q9" s="939"/>
      <c r="R9" s="939"/>
      <c r="S9" s="939"/>
      <c r="T9" s="939"/>
      <c r="U9" s="945"/>
      <c r="V9" s="965"/>
      <c r="W9" s="945"/>
      <c r="X9" s="965"/>
      <c r="Y9" s="953" t="s">
        <v>701</v>
      </c>
      <c r="Z9" s="939"/>
      <c r="AA9" s="939"/>
      <c r="AB9" s="939"/>
      <c r="AC9" s="939" t="s">
        <v>702</v>
      </c>
      <c r="AD9" s="939"/>
      <c r="AE9" s="939"/>
      <c r="AF9" s="939"/>
      <c r="AG9" s="939" t="s">
        <v>703</v>
      </c>
      <c r="AH9" s="939"/>
      <c r="AI9" s="939"/>
      <c r="AJ9" s="939"/>
      <c r="AK9" s="945"/>
      <c r="AL9" s="946"/>
      <c r="AM9" s="946"/>
      <c r="AN9" s="947"/>
      <c r="AO9" s="948"/>
      <c r="AP9" s="2"/>
    </row>
    <row r="10" spans="2:86" ht="12" customHeight="1" x14ac:dyDescent="0.15">
      <c r="B10" s="967"/>
      <c r="C10" s="972"/>
      <c r="D10" s="970"/>
      <c r="E10" s="970"/>
      <c r="F10" s="970"/>
      <c r="G10" s="970"/>
      <c r="H10" s="970"/>
      <c r="I10" s="970"/>
      <c r="J10" s="971"/>
      <c r="K10" s="939"/>
      <c r="L10" s="939"/>
      <c r="M10" s="939"/>
      <c r="N10" s="939"/>
      <c r="O10" s="939"/>
      <c r="P10" s="939"/>
      <c r="Q10" s="939"/>
      <c r="R10" s="939"/>
      <c r="S10" s="939"/>
      <c r="T10" s="939"/>
      <c r="U10" s="949"/>
      <c r="V10" s="961"/>
      <c r="W10" s="949"/>
      <c r="X10" s="961"/>
      <c r="Y10" s="53" t="s">
        <v>704</v>
      </c>
      <c r="Z10" s="49" t="s">
        <v>705</v>
      </c>
      <c r="AA10" s="49" t="s">
        <v>706</v>
      </c>
      <c r="AB10" s="49" t="s">
        <v>707</v>
      </c>
      <c r="AC10" s="49" t="s">
        <v>704</v>
      </c>
      <c r="AD10" s="49" t="s">
        <v>705</v>
      </c>
      <c r="AE10" s="49" t="s">
        <v>706</v>
      </c>
      <c r="AF10" s="49" t="s">
        <v>707</v>
      </c>
      <c r="AG10" s="49" t="s">
        <v>704</v>
      </c>
      <c r="AH10" s="49" t="s">
        <v>705</v>
      </c>
      <c r="AI10" s="49" t="s">
        <v>706</v>
      </c>
      <c r="AJ10" s="49" t="s">
        <v>707</v>
      </c>
      <c r="AK10" s="949"/>
      <c r="AL10" s="950"/>
      <c r="AM10" s="950"/>
      <c r="AN10" s="951"/>
      <c r="AO10" s="952"/>
      <c r="AP10" s="2"/>
    </row>
    <row r="11" spans="2:86" ht="12" customHeight="1" x14ac:dyDescent="0.15">
      <c r="B11" s="967"/>
      <c r="C11" s="972"/>
      <c r="D11" s="970"/>
      <c r="E11" s="970"/>
      <c r="F11" s="970"/>
      <c r="G11" s="970"/>
      <c r="H11" s="970"/>
      <c r="I11" s="970"/>
      <c r="J11" s="971"/>
      <c r="K11" s="100">
        <v>1</v>
      </c>
      <c r="L11" s="921" t="s">
        <v>528</v>
      </c>
      <c r="M11" s="922"/>
      <c r="N11" s="921" t="s">
        <v>529</v>
      </c>
      <c r="O11" s="922"/>
      <c r="P11" s="921" t="s">
        <v>514</v>
      </c>
      <c r="Q11" s="922"/>
      <c r="R11" s="843" t="s">
        <v>328</v>
      </c>
      <c r="S11" s="843"/>
      <c r="T11" s="843"/>
      <c r="U11" s="921" t="s">
        <v>524</v>
      </c>
      <c r="V11" s="922"/>
      <c r="W11" s="921"/>
      <c r="X11" s="922"/>
      <c r="Y11" s="54"/>
      <c r="Z11" s="54"/>
      <c r="AA11" s="54"/>
      <c r="AB11" s="54"/>
      <c r="AC11" s="60"/>
      <c r="AD11" s="60"/>
      <c r="AE11" s="60"/>
      <c r="AF11" s="60"/>
      <c r="AG11" s="60"/>
      <c r="AH11" s="60"/>
      <c r="AI11" s="60"/>
      <c r="AJ11" s="60"/>
      <c r="AK11" s="932"/>
      <c r="AL11" s="933"/>
      <c r="AM11" s="933"/>
      <c r="AN11" s="933"/>
      <c r="AO11" s="934"/>
      <c r="AP11" s="2"/>
      <c r="AQ11" s="59">
        <f t="shared" ref="AQ11:AQ27" si="2">IF(P11="材質劣化",2,IF(P11="漏水",3,1))</f>
        <v>2</v>
      </c>
      <c r="AS11" s="43" t="str">
        <f>IF(Y11&lt;&gt;"",1,"")</f>
        <v/>
      </c>
    </row>
    <row r="12" spans="2:86" ht="12" customHeight="1" x14ac:dyDescent="0.15">
      <c r="B12" s="967"/>
      <c r="C12" s="972"/>
      <c r="D12" s="970"/>
      <c r="E12" s="970"/>
      <c r="F12" s="970"/>
      <c r="G12" s="970"/>
      <c r="H12" s="970"/>
      <c r="I12" s="970"/>
      <c r="J12" s="971"/>
      <c r="K12" s="100">
        <v>2</v>
      </c>
      <c r="L12" s="921"/>
      <c r="M12" s="922"/>
      <c r="N12" s="921"/>
      <c r="O12" s="922"/>
      <c r="P12" s="921"/>
      <c r="Q12" s="922"/>
      <c r="R12" s="843"/>
      <c r="S12" s="843"/>
      <c r="T12" s="843"/>
      <c r="U12" s="921"/>
      <c r="V12" s="922"/>
      <c r="W12" s="921"/>
      <c r="X12" s="922"/>
      <c r="Y12" s="54"/>
      <c r="Z12" s="54"/>
      <c r="AA12" s="54"/>
      <c r="AB12" s="54"/>
      <c r="AC12" s="292"/>
      <c r="AD12" s="292"/>
      <c r="AE12" s="292"/>
      <c r="AF12" s="292"/>
      <c r="AG12" s="292"/>
      <c r="AH12" s="292"/>
      <c r="AI12" s="292"/>
      <c r="AJ12" s="292"/>
      <c r="AK12" s="932"/>
      <c r="AL12" s="933"/>
      <c r="AM12" s="933"/>
      <c r="AN12" s="933"/>
      <c r="AO12" s="934"/>
      <c r="AP12" s="2"/>
      <c r="AQ12" s="59">
        <f t="shared" si="2"/>
        <v>1</v>
      </c>
    </row>
    <row r="13" spans="2:86" ht="12" customHeight="1" x14ac:dyDescent="0.15">
      <c r="B13" s="967"/>
      <c r="C13" s="972"/>
      <c r="D13" s="970"/>
      <c r="E13" s="970"/>
      <c r="F13" s="970"/>
      <c r="G13" s="970"/>
      <c r="H13" s="970"/>
      <c r="I13" s="970"/>
      <c r="J13" s="971"/>
      <c r="K13" s="100">
        <v>3</v>
      </c>
      <c r="L13" s="921"/>
      <c r="M13" s="922"/>
      <c r="N13" s="921"/>
      <c r="O13" s="922"/>
      <c r="P13" s="921"/>
      <c r="Q13" s="922"/>
      <c r="R13" s="936"/>
      <c r="S13" s="937"/>
      <c r="T13" s="938"/>
      <c r="U13" s="921"/>
      <c r="V13" s="922"/>
      <c r="W13" s="921"/>
      <c r="X13" s="922"/>
      <c r="Y13" s="54"/>
      <c r="Z13" s="54"/>
      <c r="AA13" s="54"/>
      <c r="AB13" s="54"/>
      <c r="AC13" s="292"/>
      <c r="AD13" s="292"/>
      <c r="AE13" s="292"/>
      <c r="AF13" s="292"/>
      <c r="AG13" s="292"/>
      <c r="AH13" s="292"/>
      <c r="AI13" s="292"/>
      <c r="AJ13" s="292"/>
      <c r="AK13" s="932"/>
      <c r="AL13" s="933"/>
      <c r="AM13" s="933"/>
      <c r="AN13" s="933"/>
      <c r="AO13" s="934"/>
      <c r="AP13" s="2"/>
      <c r="AQ13" s="59">
        <f t="shared" si="2"/>
        <v>1</v>
      </c>
    </row>
    <row r="14" spans="2:86" ht="12" customHeight="1" x14ac:dyDescent="0.15">
      <c r="B14" s="967"/>
      <c r="C14" s="972"/>
      <c r="D14" s="970"/>
      <c r="E14" s="970"/>
      <c r="F14" s="970"/>
      <c r="G14" s="970"/>
      <c r="H14" s="970"/>
      <c r="I14" s="970"/>
      <c r="J14" s="971"/>
      <c r="K14" s="100">
        <v>4</v>
      </c>
      <c r="L14" s="921"/>
      <c r="M14" s="922"/>
      <c r="N14" s="921"/>
      <c r="O14" s="922"/>
      <c r="P14" s="921"/>
      <c r="Q14" s="922"/>
      <c r="R14" s="843"/>
      <c r="S14" s="843"/>
      <c r="T14" s="843"/>
      <c r="U14" s="921"/>
      <c r="V14" s="922"/>
      <c r="W14" s="921"/>
      <c r="X14" s="922"/>
      <c r="Y14" s="54"/>
      <c r="Z14" s="54"/>
      <c r="AA14" s="54"/>
      <c r="AB14" s="54"/>
      <c r="AC14" s="60"/>
      <c r="AD14" s="60"/>
      <c r="AE14" s="60"/>
      <c r="AF14" s="60"/>
      <c r="AG14" s="60"/>
      <c r="AH14" s="60"/>
      <c r="AI14" s="60"/>
      <c r="AJ14" s="60"/>
      <c r="AK14" s="932"/>
      <c r="AL14" s="933"/>
      <c r="AM14" s="933"/>
      <c r="AN14" s="933"/>
      <c r="AO14" s="934"/>
      <c r="AP14" s="2"/>
      <c r="AQ14" s="59">
        <f t="shared" si="2"/>
        <v>1</v>
      </c>
    </row>
    <row r="15" spans="2:86" ht="12" customHeight="1" x14ac:dyDescent="0.15">
      <c r="B15" s="967"/>
      <c r="C15" s="972"/>
      <c r="D15" s="970"/>
      <c r="E15" s="970"/>
      <c r="F15" s="970"/>
      <c r="G15" s="970"/>
      <c r="H15" s="970"/>
      <c r="I15" s="970"/>
      <c r="J15" s="971"/>
      <c r="K15" s="100">
        <v>5</v>
      </c>
      <c r="L15" s="921"/>
      <c r="M15" s="922"/>
      <c r="N15" s="921"/>
      <c r="O15" s="922"/>
      <c r="P15" s="921"/>
      <c r="Q15" s="922"/>
      <c r="R15" s="936"/>
      <c r="S15" s="937"/>
      <c r="T15" s="938"/>
      <c r="U15" s="921"/>
      <c r="V15" s="922"/>
      <c r="W15" s="921"/>
      <c r="X15" s="922"/>
      <c r="Y15" s="54"/>
      <c r="Z15" s="54"/>
      <c r="AA15" s="54"/>
      <c r="AB15" s="54"/>
      <c r="AC15" s="60"/>
      <c r="AD15" s="60"/>
      <c r="AE15" s="60"/>
      <c r="AF15" s="60"/>
      <c r="AG15" s="60"/>
      <c r="AH15" s="60"/>
      <c r="AI15" s="60"/>
      <c r="AJ15" s="60"/>
      <c r="AK15" s="932"/>
      <c r="AL15" s="933"/>
      <c r="AM15" s="933"/>
      <c r="AN15" s="933"/>
      <c r="AO15" s="934"/>
      <c r="AP15" s="2"/>
      <c r="AQ15" s="59">
        <f t="shared" si="2"/>
        <v>1</v>
      </c>
    </row>
    <row r="16" spans="2:86" ht="12" customHeight="1" x14ac:dyDescent="0.15">
      <c r="B16" s="967"/>
      <c r="C16" s="972"/>
      <c r="D16" s="970"/>
      <c r="E16" s="970"/>
      <c r="F16" s="970"/>
      <c r="G16" s="970"/>
      <c r="H16" s="970"/>
      <c r="I16" s="970"/>
      <c r="J16" s="971"/>
      <c r="K16" s="100">
        <v>6</v>
      </c>
      <c r="L16" s="921"/>
      <c r="M16" s="922"/>
      <c r="N16" s="921"/>
      <c r="O16" s="922"/>
      <c r="P16" s="921"/>
      <c r="Q16" s="922"/>
      <c r="R16" s="936"/>
      <c r="S16" s="937"/>
      <c r="T16" s="938"/>
      <c r="U16" s="921"/>
      <c r="V16" s="922"/>
      <c r="W16" s="921"/>
      <c r="X16" s="922"/>
      <c r="Y16" s="54"/>
      <c r="Z16" s="54"/>
      <c r="AA16" s="54"/>
      <c r="AB16" s="54"/>
      <c r="AC16" s="60"/>
      <c r="AD16" s="60"/>
      <c r="AE16" s="60"/>
      <c r="AF16" s="60"/>
      <c r="AG16" s="60"/>
      <c r="AH16" s="60"/>
      <c r="AI16" s="60"/>
      <c r="AJ16" s="60"/>
      <c r="AK16" s="932"/>
      <c r="AL16" s="933"/>
      <c r="AM16" s="933"/>
      <c r="AN16" s="933"/>
      <c r="AO16" s="934"/>
      <c r="AP16" s="2"/>
      <c r="AQ16" s="59">
        <f t="shared" si="2"/>
        <v>1</v>
      </c>
    </row>
    <row r="17" spans="2:46" ht="12" customHeight="1" x14ac:dyDescent="0.15">
      <c r="B17" s="967"/>
      <c r="C17" s="972"/>
      <c r="D17" s="970"/>
      <c r="E17" s="970"/>
      <c r="F17" s="970"/>
      <c r="G17" s="970"/>
      <c r="H17" s="970"/>
      <c r="I17" s="970"/>
      <c r="J17" s="971"/>
      <c r="K17" s="100">
        <v>7</v>
      </c>
      <c r="L17" s="921"/>
      <c r="M17" s="922"/>
      <c r="N17" s="921"/>
      <c r="O17" s="922"/>
      <c r="P17" s="921"/>
      <c r="Q17" s="922"/>
      <c r="R17" s="936"/>
      <c r="S17" s="937"/>
      <c r="T17" s="938"/>
      <c r="U17" s="921"/>
      <c r="V17" s="922"/>
      <c r="W17" s="921"/>
      <c r="X17" s="922"/>
      <c r="Y17" s="54"/>
      <c r="Z17" s="54"/>
      <c r="AA17" s="54"/>
      <c r="AB17" s="54"/>
      <c r="AC17" s="60"/>
      <c r="AD17" s="60"/>
      <c r="AE17" s="60"/>
      <c r="AF17" s="60"/>
      <c r="AG17" s="60"/>
      <c r="AH17" s="60"/>
      <c r="AI17" s="60"/>
      <c r="AJ17" s="60"/>
      <c r="AK17" s="932"/>
      <c r="AL17" s="933"/>
      <c r="AM17" s="933"/>
      <c r="AN17" s="933"/>
      <c r="AO17" s="934"/>
      <c r="AP17" s="2"/>
      <c r="AQ17" s="59">
        <f t="shared" si="2"/>
        <v>1</v>
      </c>
    </row>
    <row r="18" spans="2:46" ht="12" customHeight="1" x14ac:dyDescent="0.15">
      <c r="B18" s="967"/>
      <c r="C18" s="972"/>
      <c r="D18" s="970"/>
      <c r="E18" s="970"/>
      <c r="F18" s="970"/>
      <c r="G18" s="970"/>
      <c r="H18" s="970"/>
      <c r="I18" s="970"/>
      <c r="J18" s="971"/>
      <c r="K18" s="100">
        <v>8</v>
      </c>
      <c r="L18" s="921"/>
      <c r="M18" s="922"/>
      <c r="N18" s="921"/>
      <c r="O18" s="922"/>
      <c r="P18" s="921"/>
      <c r="Q18" s="922"/>
      <c r="R18" s="936"/>
      <c r="S18" s="937"/>
      <c r="T18" s="938"/>
      <c r="U18" s="921"/>
      <c r="V18" s="922"/>
      <c r="W18" s="921"/>
      <c r="X18" s="922"/>
      <c r="Y18" s="54"/>
      <c r="Z18" s="54"/>
      <c r="AA18" s="54"/>
      <c r="AB18" s="54"/>
      <c r="AC18" s="60"/>
      <c r="AD18" s="60"/>
      <c r="AE18" s="60"/>
      <c r="AF18" s="60"/>
      <c r="AG18" s="60"/>
      <c r="AH18" s="60"/>
      <c r="AI18" s="60"/>
      <c r="AJ18" s="60"/>
      <c r="AK18" s="932"/>
      <c r="AL18" s="933"/>
      <c r="AM18" s="933"/>
      <c r="AN18" s="933"/>
      <c r="AO18" s="934"/>
      <c r="AP18" s="2"/>
      <c r="AQ18" s="59">
        <f t="shared" si="2"/>
        <v>1</v>
      </c>
    </row>
    <row r="19" spans="2:46" ht="12" customHeight="1" x14ac:dyDescent="0.15">
      <c r="B19" s="967"/>
      <c r="C19" s="972"/>
      <c r="D19" s="970"/>
      <c r="E19" s="970"/>
      <c r="F19" s="970"/>
      <c r="G19" s="970"/>
      <c r="H19" s="970"/>
      <c r="I19" s="970"/>
      <c r="J19" s="971"/>
      <c r="K19" s="100">
        <v>9</v>
      </c>
      <c r="L19" s="921"/>
      <c r="M19" s="922"/>
      <c r="N19" s="921"/>
      <c r="O19" s="922"/>
      <c r="P19" s="921"/>
      <c r="Q19" s="922"/>
      <c r="R19" s="936"/>
      <c r="S19" s="937"/>
      <c r="T19" s="938"/>
      <c r="U19" s="921"/>
      <c r="V19" s="922"/>
      <c r="W19" s="921"/>
      <c r="X19" s="922"/>
      <c r="Y19" s="54"/>
      <c r="Z19" s="54"/>
      <c r="AA19" s="54"/>
      <c r="AB19" s="54"/>
      <c r="AC19" s="60"/>
      <c r="AD19" s="60"/>
      <c r="AE19" s="60"/>
      <c r="AF19" s="60"/>
      <c r="AG19" s="60"/>
      <c r="AH19" s="60"/>
      <c r="AI19" s="60"/>
      <c r="AJ19" s="60"/>
      <c r="AK19" s="932"/>
      <c r="AL19" s="933"/>
      <c r="AM19" s="933"/>
      <c r="AN19" s="933"/>
      <c r="AO19" s="934"/>
      <c r="AP19" s="2"/>
      <c r="AQ19" s="59">
        <f t="shared" si="2"/>
        <v>1</v>
      </c>
    </row>
    <row r="20" spans="2:46" ht="12" customHeight="1" x14ac:dyDescent="0.15">
      <c r="B20" s="967"/>
      <c r="C20" s="972"/>
      <c r="D20" s="970"/>
      <c r="E20" s="970"/>
      <c r="F20" s="970"/>
      <c r="G20" s="970"/>
      <c r="H20" s="970"/>
      <c r="I20" s="970"/>
      <c r="J20" s="971"/>
      <c r="K20" s="100">
        <v>10</v>
      </c>
      <c r="L20" s="921"/>
      <c r="M20" s="922"/>
      <c r="N20" s="921"/>
      <c r="O20" s="922"/>
      <c r="P20" s="921"/>
      <c r="Q20" s="922"/>
      <c r="R20" s="936"/>
      <c r="S20" s="937"/>
      <c r="T20" s="938"/>
      <c r="U20" s="921"/>
      <c r="V20" s="922"/>
      <c r="W20" s="921"/>
      <c r="X20" s="922"/>
      <c r="Y20" s="54"/>
      <c r="Z20" s="54"/>
      <c r="AA20" s="54"/>
      <c r="AB20" s="54"/>
      <c r="AC20" s="60"/>
      <c r="AD20" s="60"/>
      <c r="AE20" s="60"/>
      <c r="AF20" s="60"/>
      <c r="AG20" s="60"/>
      <c r="AH20" s="60"/>
      <c r="AI20" s="60"/>
      <c r="AJ20" s="60"/>
      <c r="AK20" s="932"/>
      <c r="AL20" s="933"/>
      <c r="AM20" s="933"/>
      <c r="AN20" s="933"/>
      <c r="AO20" s="934"/>
      <c r="AP20" s="2"/>
      <c r="AQ20" s="59">
        <f t="shared" si="2"/>
        <v>1</v>
      </c>
    </row>
    <row r="21" spans="2:46" ht="12" customHeight="1" x14ac:dyDescent="0.15">
      <c r="B21" s="967"/>
      <c r="C21" s="972"/>
      <c r="D21" s="970"/>
      <c r="E21" s="970"/>
      <c r="F21" s="970"/>
      <c r="G21" s="970"/>
      <c r="H21" s="970"/>
      <c r="I21" s="970"/>
      <c r="J21" s="971"/>
      <c r="K21" s="100">
        <v>11</v>
      </c>
      <c r="L21" s="921"/>
      <c r="M21" s="922"/>
      <c r="N21" s="921"/>
      <c r="O21" s="922"/>
      <c r="P21" s="921"/>
      <c r="Q21" s="922"/>
      <c r="R21" s="936"/>
      <c r="S21" s="937"/>
      <c r="T21" s="938"/>
      <c r="U21" s="921"/>
      <c r="V21" s="922"/>
      <c r="W21" s="921"/>
      <c r="X21" s="922"/>
      <c r="Y21" s="54"/>
      <c r="Z21" s="54"/>
      <c r="AA21" s="54"/>
      <c r="AB21" s="54"/>
      <c r="AC21" s="60"/>
      <c r="AD21" s="60"/>
      <c r="AE21" s="60"/>
      <c r="AF21" s="60"/>
      <c r="AG21" s="60"/>
      <c r="AH21" s="60"/>
      <c r="AI21" s="60"/>
      <c r="AJ21" s="60"/>
      <c r="AK21" s="932"/>
      <c r="AL21" s="933"/>
      <c r="AM21" s="933"/>
      <c r="AN21" s="933"/>
      <c r="AO21" s="934"/>
      <c r="AP21" s="2"/>
      <c r="AQ21" s="59">
        <f t="shared" si="2"/>
        <v>1</v>
      </c>
    </row>
    <row r="22" spans="2:46" ht="12" customHeight="1" x14ac:dyDescent="0.15">
      <c r="B22" s="967"/>
      <c r="C22" s="972"/>
      <c r="D22" s="970"/>
      <c r="E22" s="970"/>
      <c r="F22" s="970"/>
      <c r="G22" s="970"/>
      <c r="H22" s="970"/>
      <c r="I22" s="970"/>
      <c r="J22" s="971"/>
      <c r="K22" s="100">
        <v>12</v>
      </c>
      <c r="L22" s="921"/>
      <c r="M22" s="922"/>
      <c r="N22" s="921"/>
      <c r="O22" s="922"/>
      <c r="P22" s="921"/>
      <c r="Q22" s="922"/>
      <c r="R22" s="936"/>
      <c r="S22" s="937"/>
      <c r="T22" s="938"/>
      <c r="U22" s="921"/>
      <c r="V22" s="922"/>
      <c r="W22" s="921"/>
      <c r="X22" s="922"/>
      <c r="Y22" s="54"/>
      <c r="Z22" s="54"/>
      <c r="AA22" s="54"/>
      <c r="AB22" s="54"/>
      <c r="AC22" s="60"/>
      <c r="AD22" s="60"/>
      <c r="AE22" s="60"/>
      <c r="AF22" s="60"/>
      <c r="AG22" s="60"/>
      <c r="AH22" s="60"/>
      <c r="AI22" s="60"/>
      <c r="AJ22" s="60"/>
      <c r="AK22" s="932"/>
      <c r="AL22" s="933"/>
      <c r="AM22" s="933"/>
      <c r="AN22" s="933"/>
      <c r="AO22" s="934"/>
      <c r="AP22" s="2"/>
      <c r="AQ22" s="59">
        <f t="shared" si="2"/>
        <v>1</v>
      </c>
    </row>
    <row r="23" spans="2:46" ht="12" customHeight="1" x14ac:dyDescent="0.15">
      <c r="B23" s="967"/>
      <c r="C23" s="972"/>
      <c r="D23" s="970"/>
      <c r="E23" s="970"/>
      <c r="F23" s="970"/>
      <c r="G23" s="970"/>
      <c r="H23" s="970"/>
      <c r="I23" s="970"/>
      <c r="J23" s="971"/>
      <c r="K23" s="100">
        <v>13</v>
      </c>
      <c r="L23" s="921"/>
      <c r="M23" s="922"/>
      <c r="N23" s="921"/>
      <c r="O23" s="922"/>
      <c r="P23" s="921"/>
      <c r="Q23" s="922"/>
      <c r="R23" s="936"/>
      <c r="S23" s="937"/>
      <c r="T23" s="938"/>
      <c r="U23" s="921"/>
      <c r="V23" s="922"/>
      <c r="W23" s="921"/>
      <c r="X23" s="922"/>
      <c r="Y23" s="54"/>
      <c r="Z23" s="54"/>
      <c r="AA23" s="54"/>
      <c r="AB23" s="54"/>
      <c r="AC23" s="60"/>
      <c r="AD23" s="60"/>
      <c r="AE23" s="60"/>
      <c r="AF23" s="60"/>
      <c r="AG23" s="60"/>
      <c r="AH23" s="60"/>
      <c r="AI23" s="60"/>
      <c r="AJ23" s="60"/>
      <c r="AK23" s="932"/>
      <c r="AL23" s="933"/>
      <c r="AM23" s="933"/>
      <c r="AN23" s="933"/>
      <c r="AO23" s="934"/>
      <c r="AP23" s="2"/>
      <c r="AQ23" s="59">
        <f t="shared" si="2"/>
        <v>1</v>
      </c>
    </row>
    <row r="24" spans="2:46" ht="12" customHeight="1" x14ac:dyDescent="0.15">
      <c r="B24" s="967"/>
      <c r="C24" s="972"/>
      <c r="D24" s="970"/>
      <c r="E24" s="970"/>
      <c r="F24" s="970"/>
      <c r="G24" s="970"/>
      <c r="H24" s="970"/>
      <c r="I24" s="970"/>
      <c r="J24" s="971"/>
      <c r="K24" s="100">
        <v>14</v>
      </c>
      <c r="L24" s="921"/>
      <c r="M24" s="922"/>
      <c r="N24" s="921"/>
      <c r="O24" s="922"/>
      <c r="P24" s="921"/>
      <c r="Q24" s="922"/>
      <c r="R24" s="936"/>
      <c r="S24" s="937"/>
      <c r="T24" s="938"/>
      <c r="U24" s="921"/>
      <c r="V24" s="922"/>
      <c r="W24" s="921"/>
      <c r="X24" s="922"/>
      <c r="Y24" s="54"/>
      <c r="Z24" s="54"/>
      <c r="AA24" s="54"/>
      <c r="AB24" s="54"/>
      <c r="AC24" s="60"/>
      <c r="AD24" s="60"/>
      <c r="AE24" s="60"/>
      <c r="AF24" s="60"/>
      <c r="AG24" s="60"/>
      <c r="AH24" s="60"/>
      <c r="AI24" s="60"/>
      <c r="AJ24" s="60"/>
      <c r="AK24" s="932"/>
      <c r="AL24" s="933"/>
      <c r="AM24" s="933"/>
      <c r="AN24" s="933"/>
      <c r="AO24" s="934"/>
      <c r="AP24" s="2"/>
      <c r="AQ24" s="59">
        <f t="shared" si="2"/>
        <v>1</v>
      </c>
    </row>
    <row r="25" spans="2:46" ht="12" customHeight="1" x14ac:dyDescent="0.15">
      <c r="B25" s="967"/>
      <c r="C25" s="972"/>
      <c r="D25" s="970"/>
      <c r="E25" s="970"/>
      <c r="F25" s="970"/>
      <c r="G25" s="970"/>
      <c r="H25" s="970"/>
      <c r="I25" s="970"/>
      <c r="J25" s="971"/>
      <c r="K25" s="100">
        <v>15</v>
      </c>
      <c r="L25" s="921"/>
      <c r="M25" s="922"/>
      <c r="N25" s="921"/>
      <c r="O25" s="922"/>
      <c r="P25" s="921"/>
      <c r="Q25" s="922"/>
      <c r="R25" s="936"/>
      <c r="S25" s="937"/>
      <c r="T25" s="938"/>
      <c r="U25" s="921"/>
      <c r="V25" s="922"/>
      <c r="W25" s="921"/>
      <c r="X25" s="922"/>
      <c r="Y25" s="54"/>
      <c r="Z25" s="54"/>
      <c r="AA25" s="54"/>
      <c r="AB25" s="54"/>
      <c r="AC25" s="60"/>
      <c r="AD25" s="60"/>
      <c r="AE25" s="60"/>
      <c r="AF25" s="60"/>
      <c r="AG25" s="60"/>
      <c r="AH25" s="60"/>
      <c r="AI25" s="60"/>
      <c r="AJ25" s="60"/>
      <c r="AK25" s="932"/>
      <c r="AL25" s="933"/>
      <c r="AM25" s="933"/>
      <c r="AN25" s="933"/>
      <c r="AO25" s="934"/>
      <c r="AP25" s="2"/>
      <c r="AQ25" s="59">
        <f t="shared" si="2"/>
        <v>1</v>
      </c>
    </row>
    <row r="26" spans="2:46" ht="12" customHeight="1" x14ac:dyDescent="0.15">
      <c r="B26" s="967"/>
      <c r="C26" s="972"/>
      <c r="D26" s="970"/>
      <c r="E26" s="970"/>
      <c r="F26" s="970"/>
      <c r="G26" s="970"/>
      <c r="H26" s="970"/>
      <c r="I26" s="970"/>
      <c r="J26" s="971"/>
      <c r="K26" s="100">
        <v>16</v>
      </c>
      <c r="L26" s="921"/>
      <c r="M26" s="922"/>
      <c r="N26" s="921"/>
      <c r="O26" s="922"/>
      <c r="P26" s="921"/>
      <c r="Q26" s="922"/>
      <c r="R26" s="936"/>
      <c r="S26" s="937"/>
      <c r="T26" s="938"/>
      <c r="U26" s="921"/>
      <c r="V26" s="922"/>
      <c r="W26" s="921"/>
      <c r="X26" s="922"/>
      <c r="Y26" s="54"/>
      <c r="Z26" s="54"/>
      <c r="AA26" s="54"/>
      <c r="AB26" s="54"/>
      <c r="AC26" s="60"/>
      <c r="AD26" s="60"/>
      <c r="AE26" s="60"/>
      <c r="AF26" s="60"/>
      <c r="AG26" s="60"/>
      <c r="AH26" s="60"/>
      <c r="AI26" s="60"/>
      <c r="AJ26" s="60"/>
      <c r="AK26" s="932"/>
      <c r="AL26" s="933"/>
      <c r="AM26" s="933"/>
      <c r="AN26" s="933"/>
      <c r="AO26" s="934"/>
      <c r="AP26" s="2"/>
      <c r="AQ26" s="59">
        <f t="shared" si="2"/>
        <v>1</v>
      </c>
    </row>
    <row r="27" spans="2:46" ht="12" customHeight="1" x14ac:dyDescent="0.15">
      <c r="B27" s="967"/>
      <c r="C27" s="972"/>
      <c r="D27" s="970"/>
      <c r="E27" s="970"/>
      <c r="F27" s="970"/>
      <c r="G27" s="970"/>
      <c r="H27" s="970"/>
      <c r="I27" s="970"/>
      <c r="J27" s="971"/>
      <c r="K27" s="100">
        <v>17</v>
      </c>
      <c r="L27" s="921"/>
      <c r="M27" s="922"/>
      <c r="N27" s="921"/>
      <c r="O27" s="922"/>
      <c r="P27" s="921"/>
      <c r="Q27" s="922"/>
      <c r="R27" s="936"/>
      <c r="S27" s="937"/>
      <c r="T27" s="938"/>
      <c r="U27" s="921"/>
      <c r="V27" s="922"/>
      <c r="W27" s="921"/>
      <c r="X27" s="922"/>
      <c r="Y27" s="54"/>
      <c r="Z27" s="54"/>
      <c r="AA27" s="54"/>
      <c r="AB27" s="54"/>
      <c r="AC27" s="60"/>
      <c r="AD27" s="60"/>
      <c r="AE27" s="60"/>
      <c r="AF27" s="60"/>
      <c r="AG27" s="60"/>
      <c r="AH27" s="60"/>
      <c r="AI27" s="60"/>
      <c r="AJ27" s="60"/>
      <c r="AK27" s="932"/>
      <c r="AL27" s="933"/>
      <c r="AM27" s="933"/>
      <c r="AN27" s="933"/>
      <c r="AO27" s="934"/>
      <c r="AP27" s="2"/>
      <c r="AQ27" s="59">
        <f t="shared" si="2"/>
        <v>1</v>
      </c>
    </row>
    <row r="28" spans="2:46" ht="12" customHeight="1" x14ac:dyDescent="0.15">
      <c r="B28" s="967"/>
      <c r="C28" s="972"/>
      <c r="D28" s="970"/>
      <c r="E28" s="970"/>
      <c r="F28" s="970"/>
      <c r="G28" s="970"/>
      <c r="H28" s="970"/>
      <c r="I28" s="970"/>
      <c r="J28" s="971"/>
      <c r="K28" s="100">
        <v>18</v>
      </c>
      <c r="L28" s="921"/>
      <c r="M28" s="922"/>
      <c r="N28" s="921"/>
      <c r="O28" s="922"/>
      <c r="P28" s="921"/>
      <c r="Q28" s="922"/>
      <c r="R28" s="936"/>
      <c r="S28" s="937"/>
      <c r="T28" s="938"/>
      <c r="U28" s="921"/>
      <c r="V28" s="922"/>
      <c r="W28" s="921"/>
      <c r="X28" s="922"/>
      <c r="Y28" s="54"/>
      <c r="Z28" s="54"/>
      <c r="AA28" s="54"/>
      <c r="AB28" s="54"/>
      <c r="AC28" s="60"/>
      <c r="AD28" s="60"/>
      <c r="AE28" s="60"/>
      <c r="AF28" s="60"/>
      <c r="AG28" s="60"/>
      <c r="AH28" s="60"/>
      <c r="AI28" s="60"/>
      <c r="AJ28" s="60"/>
      <c r="AK28" s="932"/>
      <c r="AL28" s="933"/>
      <c r="AM28" s="933"/>
      <c r="AN28" s="933"/>
      <c r="AO28" s="934"/>
      <c r="AP28" s="2"/>
      <c r="AQ28" s="59">
        <f>IF(P30="材質劣化",2,IF(P30="漏水",3,1))</f>
        <v>1</v>
      </c>
    </row>
    <row r="29" spans="2:46" ht="12" customHeight="1" x14ac:dyDescent="0.15">
      <c r="B29" s="967"/>
      <c r="C29" s="972"/>
      <c r="D29" s="970"/>
      <c r="E29" s="970"/>
      <c r="F29" s="970"/>
      <c r="G29" s="970"/>
      <c r="H29" s="970"/>
      <c r="I29" s="970"/>
      <c r="J29" s="971"/>
      <c r="K29" s="100">
        <v>19</v>
      </c>
      <c r="L29" s="921"/>
      <c r="M29" s="922"/>
      <c r="N29" s="921"/>
      <c r="O29" s="922"/>
      <c r="P29" s="921"/>
      <c r="Q29" s="922"/>
      <c r="R29" s="936"/>
      <c r="S29" s="937"/>
      <c r="T29" s="938"/>
      <c r="U29" s="921"/>
      <c r="V29" s="922"/>
      <c r="W29" s="921"/>
      <c r="X29" s="922"/>
      <c r="Y29" s="54"/>
      <c r="Z29" s="54"/>
      <c r="AA29" s="54"/>
      <c r="AB29" s="54"/>
      <c r="AC29" s="60"/>
      <c r="AD29" s="60"/>
      <c r="AE29" s="60"/>
      <c r="AF29" s="60"/>
      <c r="AG29" s="60"/>
      <c r="AH29" s="60"/>
      <c r="AI29" s="60"/>
      <c r="AJ29" s="60"/>
      <c r="AK29" s="932"/>
      <c r="AL29" s="933"/>
      <c r="AM29" s="933"/>
      <c r="AN29" s="933"/>
      <c r="AO29" s="934"/>
      <c r="AP29" s="2"/>
      <c r="AQ29" s="59">
        <f>IF(P34="材質劣化",2,IF(P34="漏水",3,1))</f>
        <v>1</v>
      </c>
    </row>
    <row r="30" spans="2:46" ht="12" customHeight="1" x14ac:dyDescent="0.15">
      <c r="B30" s="967"/>
      <c r="C30" s="972"/>
      <c r="D30" s="970"/>
      <c r="E30" s="970"/>
      <c r="F30" s="970"/>
      <c r="G30" s="970"/>
      <c r="H30" s="970"/>
      <c r="I30" s="970"/>
      <c r="J30" s="971"/>
      <c r="K30" s="100">
        <v>20</v>
      </c>
      <c r="L30" s="921"/>
      <c r="M30" s="922"/>
      <c r="N30" s="921"/>
      <c r="O30" s="922"/>
      <c r="P30" s="921"/>
      <c r="Q30" s="922"/>
      <c r="R30" s="936"/>
      <c r="S30" s="937"/>
      <c r="T30" s="938"/>
      <c r="U30" s="921"/>
      <c r="V30" s="922"/>
      <c r="W30" s="921"/>
      <c r="X30" s="922"/>
      <c r="Y30" s="54"/>
      <c r="Z30" s="54"/>
      <c r="AA30" s="54"/>
      <c r="AB30" s="54"/>
      <c r="AC30" s="60"/>
      <c r="AD30" s="60"/>
      <c r="AE30" s="60"/>
      <c r="AF30" s="60"/>
      <c r="AG30" s="60"/>
      <c r="AH30" s="60"/>
      <c r="AI30" s="60"/>
      <c r="AJ30" s="60"/>
      <c r="AK30" s="932"/>
      <c r="AL30" s="933"/>
      <c r="AM30" s="933"/>
      <c r="AN30" s="933"/>
      <c r="AO30" s="934"/>
      <c r="AP30" s="2"/>
      <c r="AQ30" s="59">
        <f>IF(P30="材質劣化",2,IF(P30="漏水",3,1))</f>
        <v>1</v>
      </c>
    </row>
    <row r="31" spans="2:46" ht="12" customHeight="1" x14ac:dyDescent="0.15">
      <c r="B31" s="967"/>
      <c r="C31" s="972"/>
      <c r="D31" s="970"/>
      <c r="E31" s="970"/>
      <c r="F31" s="970"/>
      <c r="G31" s="970"/>
      <c r="H31" s="970"/>
      <c r="I31" s="970"/>
      <c r="J31" s="971"/>
      <c r="K31" s="100">
        <v>21</v>
      </c>
      <c r="L31" s="921"/>
      <c r="M31" s="922"/>
      <c r="N31" s="921"/>
      <c r="O31" s="922"/>
      <c r="P31" s="921"/>
      <c r="Q31" s="922"/>
      <c r="R31" s="936"/>
      <c r="S31" s="937"/>
      <c r="T31" s="938"/>
      <c r="U31" s="921"/>
      <c r="V31" s="922"/>
      <c r="W31" s="921"/>
      <c r="X31" s="922"/>
      <c r="Y31" s="54"/>
      <c r="Z31" s="54"/>
      <c r="AA31" s="54"/>
      <c r="AB31" s="54"/>
      <c r="AC31" s="60"/>
      <c r="AD31" s="60"/>
      <c r="AE31" s="60"/>
      <c r="AF31" s="60"/>
      <c r="AG31" s="60"/>
      <c r="AH31" s="60"/>
      <c r="AI31" s="60"/>
      <c r="AJ31" s="60"/>
      <c r="AK31" s="932"/>
      <c r="AL31" s="933"/>
      <c r="AM31" s="933"/>
      <c r="AN31" s="933"/>
      <c r="AO31" s="934"/>
      <c r="AP31" s="2"/>
      <c r="AQ31" s="59">
        <f>IF(P33="材質劣化",2,IF(P33="漏水",3,1))</f>
        <v>1</v>
      </c>
    </row>
    <row r="32" spans="2:46" ht="12" customHeight="1" x14ac:dyDescent="0.15">
      <c r="B32" s="967"/>
      <c r="C32" s="972"/>
      <c r="D32" s="970"/>
      <c r="E32" s="970"/>
      <c r="F32" s="970"/>
      <c r="G32" s="970"/>
      <c r="H32" s="970"/>
      <c r="I32" s="970"/>
      <c r="J32" s="971"/>
      <c r="K32" s="100">
        <v>22</v>
      </c>
      <c r="L32" s="921"/>
      <c r="M32" s="922"/>
      <c r="N32" s="921"/>
      <c r="O32" s="922"/>
      <c r="P32" s="921"/>
      <c r="Q32" s="922"/>
      <c r="R32" s="936"/>
      <c r="S32" s="937"/>
      <c r="T32" s="938"/>
      <c r="U32" s="921"/>
      <c r="V32" s="922"/>
      <c r="W32" s="921"/>
      <c r="X32" s="922"/>
      <c r="Y32" s="54"/>
      <c r="Z32" s="54"/>
      <c r="AA32" s="54"/>
      <c r="AB32" s="54"/>
      <c r="AC32" s="60"/>
      <c r="AD32" s="60"/>
      <c r="AE32" s="60"/>
      <c r="AF32" s="60"/>
      <c r="AG32" s="60"/>
      <c r="AH32" s="60"/>
      <c r="AI32" s="60"/>
      <c r="AJ32" s="60"/>
      <c r="AK32" s="932"/>
      <c r="AL32" s="933"/>
      <c r="AM32" s="933"/>
      <c r="AN32" s="933"/>
      <c r="AO32" s="934"/>
      <c r="AP32" s="2"/>
      <c r="AQ32" s="59">
        <f>IF(P37="材質劣化",2,IF(P37="漏水",3,1))</f>
        <v>1</v>
      </c>
      <c r="AS32" s="3"/>
      <c r="AT32" s="3"/>
    </row>
    <row r="33" spans="2:86" ht="12" customHeight="1" x14ac:dyDescent="0.15">
      <c r="B33" s="967"/>
      <c r="C33" s="972"/>
      <c r="D33" s="970"/>
      <c r="E33" s="970"/>
      <c r="F33" s="970"/>
      <c r="G33" s="970"/>
      <c r="H33" s="970"/>
      <c r="I33" s="970"/>
      <c r="J33" s="971"/>
      <c r="K33" s="100">
        <v>23</v>
      </c>
      <c r="L33" s="921"/>
      <c r="M33" s="922"/>
      <c r="N33" s="921"/>
      <c r="O33" s="922"/>
      <c r="P33" s="921"/>
      <c r="Q33" s="922"/>
      <c r="R33" s="936"/>
      <c r="S33" s="937"/>
      <c r="T33" s="938"/>
      <c r="U33" s="921"/>
      <c r="V33" s="922"/>
      <c r="W33" s="921"/>
      <c r="X33" s="922"/>
      <c r="Y33" s="54"/>
      <c r="Z33" s="54"/>
      <c r="AA33" s="54"/>
      <c r="AB33" s="54"/>
      <c r="AC33" s="60"/>
      <c r="AD33" s="60"/>
      <c r="AE33" s="60"/>
      <c r="AF33" s="60"/>
      <c r="AG33" s="60"/>
      <c r="AH33" s="60"/>
      <c r="AI33" s="60"/>
      <c r="AJ33" s="60"/>
      <c r="AK33" s="932"/>
      <c r="AL33" s="933"/>
      <c r="AM33" s="933"/>
      <c r="AN33" s="933"/>
      <c r="AO33" s="934"/>
      <c r="AP33" s="2"/>
      <c r="AQ33" s="59">
        <f>IF(P33="材質劣化",2,IF(P33="漏水",3,1))</f>
        <v>1</v>
      </c>
      <c r="AS33" s="198"/>
      <c r="AT33" s="198"/>
    </row>
    <row r="34" spans="2:86" ht="12" customHeight="1" x14ac:dyDescent="0.15">
      <c r="B34" s="967"/>
      <c r="C34" s="972"/>
      <c r="D34" s="970"/>
      <c r="E34" s="970"/>
      <c r="F34" s="970"/>
      <c r="G34" s="970"/>
      <c r="H34" s="970"/>
      <c r="I34" s="970"/>
      <c r="J34" s="971"/>
      <c r="K34" s="100">
        <v>24</v>
      </c>
      <c r="L34" s="921"/>
      <c r="M34" s="922"/>
      <c r="N34" s="921"/>
      <c r="O34" s="922"/>
      <c r="P34" s="921"/>
      <c r="Q34" s="922"/>
      <c r="R34" s="936"/>
      <c r="S34" s="937"/>
      <c r="T34" s="938"/>
      <c r="U34" s="921"/>
      <c r="V34" s="922"/>
      <c r="W34" s="921"/>
      <c r="X34" s="922"/>
      <c r="Y34" s="54"/>
      <c r="Z34" s="54"/>
      <c r="AA34" s="54"/>
      <c r="AB34" s="54"/>
      <c r="AC34" s="60"/>
      <c r="AD34" s="60"/>
      <c r="AE34" s="60"/>
      <c r="AF34" s="60"/>
      <c r="AG34" s="60"/>
      <c r="AH34" s="60"/>
      <c r="AI34" s="60"/>
      <c r="AJ34" s="60"/>
      <c r="AK34" s="932"/>
      <c r="AL34" s="933"/>
      <c r="AM34" s="933"/>
      <c r="AN34" s="933"/>
      <c r="AO34" s="934"/>
      <c r="AP34" s="2"/>
      <c r="AQ34" s="59">
        <f>IF(P36="材質劣化",2,IF(P36="漏水",3,1))</f>
        <v>1</v>
      </c>
      <c r="AS34" s="199"/>
      <c r="AT34" s="199"/>
    </row>
    <row r="35" spans="2:86" ht="12" customHeight="1" x14ac:dyDescent="0.15">
      <c r="B35" s="967"/>
      <c r="C35" s="972"/>
      <c r="D35" s="970"/>
      <c r="E35" s="970"/>
      <c r="F35" s="970"/>
      <c r="G35" s="970"/>
      <c r="H35" s="970"/>
      <c r="I35" s="970"/>
      <c r="J35" s="971"/>
      <c r="K35" s="992" t="s">
        <v>678</v>
      </c>
      <c r="L35" s="939" t="s">
        <v>679</v>
      </c>
      <c r="M35" s="939"/>
      <c r="N35" s="939"/>
      <c r="O35" s="939"/>
      <c r="P35" s="939"/>
      <c r="Q35" s="939"/>
      <c r="R35" s="939"/>
      <c r="S35" s="939"/>
      <c r="T35" s="939"/>
      <c r="U35" s="939"/>
      <c r="V35" s="939"/>
      <c r="W35" s="939"/>
      <c r="X35" s="939"/>
      <c r="Y35" s="979" t="s">
        <v>523</v>
      </c>
      <c r="Z35" s="980"/>
      <c r="AA35" s="980"/>
      <c r="AB35" s="953"/>
      <c r="AC35" s="124">
        <f t="shared" ref="AC35:AJ35" si="3">SUM(AC11:AC34)</f>
        <v>0</v>
      </c>
      <c r="AD35" s="124">
        <f t="shared" si="3"/>
        <v>0</v>
      </c>
      <c r="AE35" s="124">
        <f>SUM(AE11:AE34)</f>
        <v>0</v>
      </c>
      <c r="AF35" s="124">
        <f t="shared" si="3"/>
        <v>0</v>
      </c>
      <c r="AG35" s="124">
        <f t="shared" si="3"/>
        <v>0</v>
      </c>
      <c r="AH35" s="124">
        <f t="shared" si="3"/>
        <v>0</v>
      </c>
      <c r="AI35" s="124">
        <f t="shared" si="3"/>
        <v>0</v>
      </c>
      <c r="AJ35" s="125">
        <f t="shared" si="3"/>
        <v>0</v>
      </c>
      <c r="AK35" s="939" t="s">
        <v>680</v>
      </c>
      <c r="AL35" s="939"/>
      <c r="AM35" s="999" t="s">
        <v>524</v>
      </c>
      <c r="AN35" s="999"/>
      <c r="AO35" s="999"/>
      <c r="AP35" s="2"/>
    </row>
    <row r="36" spans="2:86" ht="12" customHeight="1" x14ac:dyDescent="0.15">
      <c r="B36" s="967"/>
      <c r="C36" s="972"/>
      <c r="D36" s="970"/>
      <c r="E36" s="970"/>
      <c r="F36" s="970"/>
      <c r="G36" s="970"/>
      <c r="H36" s="970"/>
      <c r="I36" s="970"/>
      <c r="J36" s="971"/>
      <c r="K36" s="993"/>
      <c r="L36" s="941" t="s">
        <v>681</v>
      </c>
      <c r="M36" s="942"/>
      <c r="N36" s="960"/>
      <c r="O36" s="941" t="s">
        <v>682</v>
      </c>
      <c r="P36" s="942"/>
      <c r="Q36" s="942"/>
      <c r="R36" s="942"/>
      <c r="S36" s="942"/>
      <c r="T36" s="942"/>
      <c r="U36" s="942"/>
      <c r="V36" s="942"/>
      <c r="W36" s="942"/>
      <c r="X36" s="960"/>
      <c r="Y36" s="53" t="s">
        <v>516</v>
      </c>
      <c r="Z36" s="49" t="s">
        <v>515</v>
      </c>
      <c r="AA36" s="49" t="s">
        <v>554</v>
      </c>
      <c r="AB36" s="49" t="s">
        <v>531</v>
      </c>
      <c r="AC36" s="49" t="s">
        <v>516</v>
      </c>
      <c r="AD36" s="49" t="s">
        <v>515</v>
      </c>
      <c r="AE36" s="49" t="s">
        <v>554</v>
      </c>
      <c r="AF36" s="49" t="s">
        <v>531</v>
      </c>
      <c r="AG36" s="49" t="s">
        <v>516</v>
      </c>
      <c r="AH36" s="49" t="s">
        <v>515</v>
      </c>
      <c r="AI36" s="49" t="s">
        <v>554</v>
      </c>
      <c r="AJ36" s="82" t="s">
        <v>531</v>
      </c>
      <c r="AK36" s="939"/>
      <c r="AL36" s="939"/>
      <c r="AM36" s="999"/>
      <c r="AN36" s="999"/>
      <c r="AO36" s="999"/>
      <c r="AP36" s="2"/>
    </row>
    <row r="37" spans="2:86" ht="14.25" customHeight="1" x14ac:dyDescent="0.15">
      <c r="B37" s="967"/>
      <c r="C37" s="972"/>
      <c r="D37" s="970"/>
      <c r="E37" s="970"/>
      <c r="F37" s="970"/>
      <c r="G37" s="970"/>
      <c r="H37" s="970"/>
      <c r="I37" s="970"/>
      <c r="J37" s="971"/>
      <c r="K37" s="993"/>
      <c r="L37" s="945"/>
      <c r="M37" s="946"/>
      <c r="N37" s="965"/>
      <c r="O37" s="945"/>
      <c r="P37" s="946"/>
      <c r="Q37" s="946"/>
      <c r="R37" s="946"/>
      <c r="S37" s="946"/>
      <c r="T37" s="946"/>
      <c r="U37" s="946"/>
      <c r="V37" s="946"/>
      <c r="W37" s="946"/>
      <c r="X37" s="965"/>
      <c r="Y37" s="935">
        <f>IF(COUNTIF(Y11:Y34,"〇")&gt;0,1,0)</f>
        <v>0</v>
      </c>
      <c r="Z37" s="935">
        <f t="shared" ref="Z37:AB37" si="4">IF(COUNTIF(Z11:Z34,"〇")&gt;0,1,0)</f>
        <v>0</v>
      </c>
      <c r="AA37" s="935">
        <f t="shared" si="4"/>
        <v>0</v>
      </c>
      <c r="AB37" s="935">
        <f t="shared" si="4"/>
        <v>0</v>
      </c>
      <c r="AC37" s="935">
        <f>COUNTA(AC11:AC34)</f>
        <v>0</v>
      </c>
      <c r="AD37" s="935">
        <f t="shared" ref="AD37:AI37" si="5">COUNTA(AD11:AD34)</f>
        <v>0</v>
      </c>
      <c r="AE37" s="935">
        <f t="shared" si="5"/>
        <v>0</v>
      </c>
      <c r="AF37" s="935">
        <f t="shared" si="5"/>
        <v>0</v>
      </c>
      <c r="AG37" s="935">
        <f t="shared" si="5"/>
        <v>0</v>
      </c>
      <c r="AH37" s="935">
        <f t="shared" si="5"/>
        <v>0</v>
      </c>
      <c r="AI37" s="935">
        <f t="shared" si="5"/>
        <v>0</v>
      </c>
      <c r="AJ37" s="935">
        <f>COUNTA(AJ11:AJ34)</f>
        <v>0</v>
      </c>
      <c r="AK37" s="939"/>
      <c r="AL37" s="939"/>
      <c r="AM37" s="999"/>
      <c r="AN37" s="999"/>
      <c r="AO37" s="999"/>
      <c r="AP37" s="2"/>
      <c r="AU37" s="43">
        <f>+Y37</f>
        <v>0</v>
      </c>
    </row>
    <row r="38" spans="2:86" ht="14.25" customHeight="1" x14ac:dyDescent="0.15">
      <c r="B38" s="967"/>
      <c r="C38" s="972"/>
      <c r="D38" s="970"/>
      <c r="E38" s="970"/>
      <c r="F38" s="970"/>
      <c r="G38" s="970"/>
      <c r="H38" s="970"/>
      <c r="I38" s="970"/>
      <c r="J38" s="971"/>
      <c r="K38" s="993"/>
      <c r="L38" s="949"/>
      <c r="M38" s="950"/>
      <c r="N38" s="961"/>
      <c r="O38" s="949"/>
      <c r="P38" s="950"/>
      <c r="Q38" s="950"/>
      <c r="R38" s="950"/>
      <c r="S38" s="950"/>
      <c r="T38" s="950"/>
      <c r="U38" s="950"/>
      <c r="V38" s="950"/>
      <c r="W38" s="950"/>
      <c r="X38" s="961"/>
      <c r="Y38" s="935"/>
      <c r="Z38" s="935"/>
      <c r="AA38" s="935"/>
      <c r="AB38" s="935"/>
      <c r="AC38" s="935"/>
      <c r="AD38" s="935"/>
      <c r="AE38" s="935"/>
      <c r="AF38" s="935"/>
      <c r="AG38" s="935"/>
      <c r="AH38" s="935"/>
      <c r="AI38" s="935"/>
      <c r="AJ38" s="935"/>
      <c r="AK38" s="939"/>
      <c r="AL38" s="939"/>
      <c r="AM38" s="999"/>
      <c r="AN38" s="999"/>
      <c r="AO38" s="999"/>
      <c r="AP38" s="2"/>
    </row>
    <row r="39" spans="2:86" ht="12" customHeight="1" x14ac:dyDescent="0.15">
      <c r="B39" s="967"/>
      <c r="C39" s="972"/>
      <c r="D39" s="970"/>
      <c r="E39" s="970"/>
      <c r="F39" s="970"/>
      <c r="G39" s="970"/>
      <c r="H39" s="970"/>
      <c r="I39" s="970"/>
      <c r="J39" s="970"/>
      <c r="K39" s="987" t="s">
        <v>220</v>
      </c>
      <c r="L39" s="994"/>
      <c r="M39" s="994"/>
      <c r="N39" s="994"/>
      <c r="O39" s="994"/>
      <c r="P39" s="994"/>
      <c r="Q39" s="994"/>
      <c r="R39" s="994"/>
      <c r="S39" s="994"/>
      <c r="T39" s="994"/>
      <c r="U39" s="994"/>
      <c r="V39" s="994"/>
      <c r="W39" s="994"/>
      <c r="X39" s="994"/>
      <c r="Y39" s="994"/>
      <c r="Z39" s="994"/>
      <c r="AA39" s="994"/>
      <c r="AB39" s="994"/>
      <c r="AC39" s="994"/>
      <c r="AD39" s="994"/>
      <c r="AE39" s="994"/>
      <c r="AF39" s="994"/>
      <c r="AG39" s="994"/>
      <c r="AH39" s="994"/>
      <c r="AI39" s="994"/>
      <c r="AJ39" s="994"/>
      <c r="AK39" s="995"/>
      <c r="AL39" s="995"/>
      <c r="AM39" s="995"/>
      <c r="AN39" s="995"/>
      <c r="AO39" s="996"/>
      <c r="AP39" s="2"/>
    </row>
    <row r="40" spans="2:86" ht="12" customHeight="1" x14ac:dyDescent="0.15">
      <c r="B40" s="967"/>
      <c r="C40" s="972"/>
      <c r="D40" s="970"/>
      <c r="E40" s="970"/>
      <c r="F40" s="970"/>
      <c r="G40" s="970"/>
      <c r="H40" s="970"/>
      <c r="I40" s="970"/>
      <c r="J40" s="970"/>
      <c r="K40" s="988"/>
      <c r="L40" s="995"/>
      <c r="M40" s="995"/>
      <c r="N40" s="995"/>
      <c r="O40" s="995"/>
      <c r="P40" s="995"/>
      <c r="Q40" s="995"/>
      <c r="R40" s="995"/>
      <c r="S40" s="995"/>
      <c r="T40" s="995"/>
      <c r="U40" s="995"/>
      <c r="V40" s="995"/>
      <c r="W40" s="995"/>
      <c r="X40" s="995"/>
      <c r="Y40" s="995"/>
      <c r="Z40" s="995"/>
      <c r="AA40" s="995"/>
      <c r="AB40" s="995"/>
      <c r="AC40" s="995"/>
      <c r="AD40" s="995"/>
      <c r="AE40" s="995"/>
      <c r="AF40" s="995"/>
      <c r="AG40" s="995"/>
      <c r="AH40" s="995"/>
      <c r="AI40" s="995"/>
      <c r="AJ40" s="995"/>
      <c r="AK40" s="995"/>
      <c r="AL40" s="995"/>
      <c r="AM40" s="995"/>
      <c r="AN40" s="995"/>
      <c r="AO40" s="996"/>
      <c r="AP40" s="2"/>
    </row>
    <row r="41" spans="2:86" ht="12" customHeight="1" x14ac:dyDescent="0.15">
      <c r="B41" s="967"/>
      <c r="C41" s="972"/>
      <c r="D41" s="970"/>
      <c r="E41" s="970"/>
      <c r="F41" s="970"/>
      <c r="G41" s="970"/>
      <c r="H41" s="970"/>
      <c r="I41" s="970"/>
      <c r="J41" s="970"/>
      <c r="K41" s="988"/>
      <c r="L41" s="995"/>
      <c r="M41" s="995"/>
      <c r="N41" s="995"/>
      <c r="O41" s="995"/>
      <c r="P41" s="995"/>
      <c r="Q41" s="995"/>
      <c r="R41" s="995"/>
      <c r="S41" s="995"/>
      <c r="T41" s="995"/>
      <c r="U41" s="995"/>
      <c r="V41" s="995"/>
      <c r="W41" s="995"/>
      <c r="X41" s="995"/>
      <c r="Y41" s="995"/>
      <c r="Z41" s="995"/>
      <c r="AA41" s="995"/>
      <c r="AB41" s="995"/>
      <c r="AC41" s="995"/>
      <c r="AD41" s="995"/>
      <c r="AE41" s="995"/>
      <c r="AF41" s="995"/>
      <c r="AG41" s="995"/>
      <c r="AH41" s="995"/>
      <c r="AI41" s="995"/>
      <c r="AJ41" s="995"/>
      <c r="AK41" s="995"/>
      <c r="AL41" s="995"/>
      <c r="AM41" s="995"/>
      <c r="AN41" s="995"/>
      <c r="AO41" s="996"/>
      <c r="AP41" s="2"/>
    </row>
    <row r="42" spans="2:86" ht="12" customHeight="1" x14ac:dyDescent="0.15">
      <c r="B42" s="967"/>
      <c r="C42" s="972"/>
      <c r="D42" s="970"/>
      <c r="E42" s="970"/>
      <c r="F42" s="970"/>
      <c r="G42" s="970"/>
      <c r="H42" s="970"/>
      <c r="I42" s="970"/>
      <c r="J42" s="970"/>
      <c r="K42" s="988"/>
      <c r="L42" s="997"/>
      <c r="M42" s="997"/>
      <c r="N42" s="997"/>
      <c r="O42" s="997"/>
      <c r="P42" s="997"/>
      <c r="Q42" s="997"/>
      <c r="R42" s="997"/>
      <c r="S42" s="997"/>
      <c r="T42" s="997"/>
      <c r="U42" s="997"/>
      <c r="V42" s="997"/>
      <c r="W42" s="997"/>
      <c r="X42" s="997"/>
      <c r="Y42" s="997"/>
      <c r="Z42" s="997"/>
      <c r="AA42" s="997"/>
      <c r="AB42" s="997"/>
      <c r="AC42" s="997"/>
      <c r="AD42" s="997"/>
      <c r="AE42" s="997"/>
      <c r="AF42" s="997"/>
      <c r="AG42" s="997"/>
      <c r="AH42" s="997"/>
      <c r="AI42" s="997"/>
      <c r="AJ42" s="997"/>
      <c r="AK42" s="997"/>
      <c r="AL42" s="997"/>
      <c r="AM42" s="997"/>
      <c r="AN42" s="997"/>
      <c r="AO42" s="998"/>
      <c r="AP42" s="43"/>
      <c r="CD42" s="2"/>
      <c r="CE42" s="2"/>
      <c r="CF42" s="2"/>
      <c r="CG42" s="2"/>
      <c r="CH42" s="2"/>
    </row>
    <row r="43" spans="2:86" ht="12" customHeight="1" x14ac:dyDescent="0.15">
      <c r="B43" s="967"/>
      <c r="C43" s="972"/>
      <c r="D43" s="970"/>
      <c r="E43" s="970"/>
      <c r="F43" s="970"/>
      <c r="G43" s="970"/>
      <c r="H43" s="970"/>
      <c r="I43" s="970"/>
      <c r="J43" s="971"/>
      <c r="K43" s="1000" t="s">
        <v>221</v>
      </c>
      <c r="L43" s="1000"/>
      <c r="M43" s="1000"/>
      <c r="N43" s="1000"/>
      <c r="O43" s="1000"/>
      <c r="P43" s="1000"/>
      <c r="Q43" s="1000"/>
      <c r="R43" s="1000"/>
      <c r="S43" s="1000"/>
      <c r="T43" s="1000"/>
      <c r="U43" s="1000"/>
      <c r="V43" s="1000"/>
      <c r="W43" s="1000"/>
      <c r="X43" s="1000"/>
      <c r="Y43" s="1000"/>
      <c r="Z43" s="1000"/>
      <c r="AA43" s="1000"/>
      <c r="AB43" s="1000"/>
      <c r="AC43" s="1000"/>
      <c r="AD43" s="1000"/>
      <c r="AE43" s="1000"/>
      <c r="AF43" s="1000"/>
      <c r="AG43" s="1000"/>
      <c r="AH43" s="1000"/>
      <c r="AI43" s="1000"/>
      <c r="AJ43" s="1000"/>
      <c r="AK43" s="1000"/>
      <c r="AL43" s="1000"/>
      <c r="AM43" s="1000"/>
      <c r="AN43" s="1000"/>
      <c r="AO43" s="1000"/>
      <c r="AP43" s="43"/>
      <c r="CD43" s="2"/>
      <c r="CE43" s="2"/>
      <c r="CF43" s="2"/>
      <c r="CG43" s="2"/>
      <c r="CH43" s="2"/>
    </row>
    <row r="44" spans="2:86" ht="12" customHeight="1" x14ac:dyDescent="0.15">
      <c r="B44" s="967"/>
      <c r="C44" s="972"/>
      <c r="D44" s="970"/>
      <c r="E44" s="970"/>
      <c r="F44" s="970"/>
      <c r="G44" s="970"/>
      <c r="H44" s="970"/>
      <c r="I44" s="970"/>
      <c r="J44" s="971"/>
      <c r="K44" s="989" t="s">
        <v>222</v>
      </c>
      <c r="L44" s="990"/>
      <c r="M44" s="990"/>
      <c r="N44" s="990"/>
      <c r="O44" s="990"/>
      <c r="P44" s="990"/>
      <c r="Q44" s="990"/>
      <c r="R44" s="990"/>
      <c r="S44" s="990"/>
      <c r="T44" s="990"/>
      <c r="U44" s="990"/>
      <c r="V44" s="990"/>
      <c r="W44" s="990"/>
      <c r="X44" s="990"/>
      <c r="Y44" s="990"/>
      <c r="Z44" s="990"/>
      <c r="AA44" s="990"/>
      <c r="AB44" s="990"/>
      <c r="AC44" s="990"/>
      <c r="AD44" s="990"/>
      <c r="AE44" s="990"/>
      <c r="AF44" s="990"/>
      <c r="AG44" s="990"/>
      <c r="AH44" s="990"/>
      <c r="AI44" s="990"/>
      <c r="AJ44" s="990"/>
      <c r="AK44" s="990"/>
      <c r="AL44" s="990"/>
      <c r="AM44" s="990"/>
      <c r="AN44" s="990"/>
      <c r="AO44" s="991"/>
      <c r="AP44" s="43"/>
      <c r="CD44" s="2"/>
      <c r="CE44" s="2"/>
      <c r="CF44" s="2"/>
      <c r="CG44" s="2"/>
      <c r="CH44" s="2"/>
    </row>
    <row r="45" spans="2:86" ht="12" customHeight="1" x14ac:dyDescent="0.15">
      <c r="B45" s="583"/>
      <c r="C45" s="973"/>
      <c r="D45" s="974"/>
      <c r="E45" s="974"/>
      <c r="F45" s="974"/>
      <c r="G45" s="974"/>
      <c r="H45" s="974"/>
      <c r="I45" s="974"/>
      <c r="J45" s="975"/>
      <c r="K45" s="984" t="s">
        <v>223</v>
      </c>
      <c r="L45" s="985"/>
      <c r="M45" s="985"/>
      <c r="N45" s="985"/>
      <c r="O45" s="985"/>
      <c r="P45" s="985"/>
      <c r="Q45" s="985"/>
      <c r="R45" s="985"/>
      <c r="S45" s="985"/>
      <c r="T45" s="985"/>
      <c r="U45" s="985"/>
      <c r="V45" s="985"/>
      <c r="W45" s="985"/>
      <c r="X45" s="985"/>
      <c r="Y45" s="985"/>
      <c r="Z45" s="985"/>
      <c r="AA45" s="985"/>
      <c r="AB45" s="985"/>
      <c r="AC45" s="985"/>
      <c r="AD45" s="985"/>
      <c r="AE45" s="985"/>
      <c r="AF45" s="985"/>
      <c r="AG45" s="985"/>
      <c r="AH45" s="985"/>
      <c r="AI45" s="985"/>
      <c r="AJ45" s="985"/>
      <c r="AK45" s="985"/>
      <c r="AL45" s="985"/>
      <c r="AM45" s="985"/>
      <c r="AN45" s="985"/>
      <c r="AO45" s="986"/>
      <c r="AP45" s="43"/>
      <c r="CD45" s="2"/>
      <c r="CE45" s="2"/>
      <c r="CF45" s="2"/>
      <c r="CG45" s="2"/>
      <c r="CH45" s="2"/>
    </row>
    <row r="46" spans="2:86" ht="12" customHeight="1" x14ac:dyDescent="0.2">
      <c r="B46" s="6" t="s">
        <v>224</v>
      </c>
      <c r="C46" s="290"/>
      <c r="D46" s="290"/>
      <c r="E46" s="290"/>
      <c r="F46" s="290"/>
      <c r="G46" s="290"/>
      <c r="H46" s="290"/>
      <c r="I46" s="290"/>
      <c r="J46" s="290"/>
      <c r="K46" s="291"/>
      <c r="L46" s="291"/>
      <c r="M46" s="291"/>
      <c r="N46" s="291"/>
      <c r="O46" s="291"/>
      <c r="P46" s="291"/>
      <c r="Q46" s="291"/>
      <c r="R46" s="291"/>
      <c r="S46" s="291"/>
      <c r="T46" s="291"/>
      <c r="U46" s="291"/>
      <c r="V46" s="291"/>
      <c r="W46" s="291"/>
      <c r="X46" s="291"/>
      <c r="Y46" s="291"/>
      <c r="Z46" s="291"/>
      <c r="AA46" s="291"/>
      <c r="AB46" s="291"/>
      <c r="AC46" s="291"/>
      <c r="AD46" s="291"/>
      <c r="AE46" s="291"/>
      <c r="AF46" s="291"/>
      <c r="AG46" s="291"/>
      <c r="AH46" s="291"/>
      <c r="AI46" s="291"/>
      <c r="AJ46" s="291"/>
      <c r="AK46" s="291"/>
      <c r="AL46" s="291"/>
      <c r="AM46" s="291"/>
      <c r="AN46" s="291"/>
      <c r="AO46" s="291"/>
      <c r="AP46" s="43"/>
      <c r="CD46" s="2"/>
      <c r="CE46" s="2"/>
      <c r="CF46" s="2"/>
      <c r="CG46" s="2"/>
      <c r="CH46" s="2"/>
    </row>
    <row r="47" spans="2:86" s="6" customFormat="1" ht="12" customHeight="1" x14ac:dyDescent="0.15">
      <c r="B47" s="2" t="s">
        <v>225</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226</v>
      </c>
      <c r="AP48" s="43"/>
      <c r="CD48" s="2"/>
      <c r="CE48" s="2"/>
      <c r="CF48" s="2"/>
      <c r="CG48" s="2"/>
      <c r="CH48" s="2"/>
    </row>
    <row r="49" spans="2:86" ht="12" customHeight="1" x14ac:dyDescent="0.15">
      <c r="B49" s="2" t="s">
        <v>227</v>
      </c>
      <c r="AP49" s="43"/>
      <c r="CD49" s="2"/>
      <c r="CE49" s="2"/>
      <c r="CF49" s="2"/>
      <c r="CG49" s="2"/>
      <c r="CH49" s="2"/>
    </row>
    <row r="50" spans="2:86" ht="12" customHeight="1" x14ac:dyDescent="0.15">
      <c r="B50" s="2" t="s">
        <v>228</v>
      </c>
    </row>
    <row r="51" spans="2:86" ht="12" customHeight="1" x14ac:dyDescent="0.15">
      <c r="B51" s="2" t="s">
        <v>229</v>
      </c>
    </row>
    <row r="52" spans="2:86" ht="12" customHeight="1" x14ac:dyDescent="0.15">
      <c r="B52" s="2" t="s">
        <v>230</v>
      </c>
    </row>
    <row r="53" spans="2:86" x14ac:dyDescent="0.15">
      <c r="B53" s="2" t="s">
        <v>231</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2"/>
  <conditionalFormatting sqref="Y11:AB28">
    <cfRule type="expression" dxfId="506" priority="2">
      <formula>$AQ11=2</formula>
    </cfRule>
  </conditionalFormatting>
  <conditionalFormatting sqref="Y29:AB29">
    <cfRule type="expression" dxfId="505" priority="11">
      <formula>$AQ28=2</formula>
    </cfRule>
  </conditionalFormatting>
  <conditionalFormatting sqref="Y30:AB31">
    <cfRule type="expression" dxfId="504" priority="9">
      <formula>$AQ28=2</formula>
    </cfRule>
  </conditionalFormatting>
  <conditionalFormatting sqref="Y32:AB32">
    <cfRule type="expression" dxfId="503" priority="7">
      <formula>$AQ29=2</formula>
    </cfRule>
  </conditionalFormatting>
  <conditionalFormatting sqref="Y33:AB33">
    <cfRule type="expression" dxfId="502" priority="5">
      <formula>$AQ29=2</formula>
    </cfRule>
  </conditionalFormatting>
  <conditionalFormatting sqref="Y34:AB34">
    <cfRule type="expression" dxfId="501" priority="3">
      <formula>$AQ29=2</formula>
    </cfRule>
  </conditionalFormatting>
  <conditionalFormatting sqref="Y11:AF28">
    <cfRule type="expression" dxfId="500" priority="1">
      <formula>$AQ11=3</formula>
    </cfRule>
  </conditionalFormatting>
  <conditionalFormatting sqref="Y29:AF29">
    <cfRule type="expression" dxfId="499" priority="12">
      <formula>$AQ28=3</formula>
    </cfRule>
  </conditionalFormatting>
  <conditionalFormatting sqref="Y30:AF31">
    <cfRule type="expression" dxfId="498" priority="10">
      <formula>$AQ28=3</formula>
    </cfRule>
  </conditionalFormatting>
  <conditionalFormatting sqref="Y32:AF32">
    <cfRule type="expression" dxfId="497" priority="8">
      <formula>$AQ29=3</formula>
    </cfRule>
  </conditionalFormatting>
  <conditionalFormatting sqref="Y33:AF33">
    <cfRule type="expression" dxfId="496" priority="6">
      <formula>$AQ29=3</formula>
    </cfRule>
  </conditionalFormatting>
  <conditionalFormatting sqref="Y34:AF34">
    <cfRule type="expression" dxfId="495" priority="4">
      <formula>$AQ29=3</formula>
    </cfRule>
  </conditionalFormatting>
  <conditionalFormatting sqref="AC11:AJ28">
    <cfRule type="expression" dxfId="494" priority="13">
      <formula>$AQ11=1</formula>
    </cfRule>
  </conditionalFormatting>
  <conditionalFormatting sqref="AC29:AJ29">
    <cfRule type="expression" dxfId="493" priority="24">
      <formula>$AQ28=1</formula>
    </cfRule>
  </conditionalFormatting>
  <conditionalFormatting sqref="AC30:AJ31">
    <cfRule type="expression" dxfId="492" priority="22">
      <formula>$AQ28=1</formula>
    </cfRule>
  </conditionalFormatting>
  <conditionalFormatting sqref="AC32:AJ32">
    <cfRule type="expression" dxfId="491" priority="20">
      <formula>$AQ29=1</formula>
    </cfRule>
  </conditionalFormatting>
  <conditionalFormatting sqref="AC33:AJ33">
    <cfRule type="expression" dxfId="490" priority="18">
      <formula>$AQ29=1</formula>
    </cfRule>
  </conditionalFormatting>
  <conditionalFormatting sqref="AC34:AJ34">
    <cfRule type="expression" dxfId="489" priority="16">
      <formula>$AQ29=1</formula>
    </cfRule>
  </conditionalFormatting>
  <conditionalFormatting sqref="AG11:AJ28">
    <cfRule type="expression" dxfId="488" priority="14">
      <formula>$AQ11=2</formula>
    </cfRule>
  </conditionalFormatting>
  <conditionalFormatting sqref="AG29:AJ29">
    <cfRule type="expression" dxfId="487" priority="23">
      <formula>$AQ28=2</formula>
    </cfRule>
  </conditionalFormatting>
  <conditionalFormatting sqref="AG30:AJ31">
    <cfRule type="expression" dxfId="486" priority="21">
      <formula>$AQ28=2</formula>
    </cfRule>
  </conditionalFormatting>
  <conditionalFormatting sqref="AG32:AJ32">
    <cfRule type="expression" dxfId="485" priority="19">
      <formula>$AQ29=2</formula>
    </cfRule>
  </conditionalFormatting>
  <conditionalFormatting sqref="AG33:AJ33">
    <cfRule type="expression" dxfId="484" priority="17">
      <formula>$AQ29=2</formula>
    </cfRule>
  </conditionalFormatting>
  <conditionalFormatting sqref="AG34:AJ34">
    <cfRule type="expression" dxfId="483" priority="15">
      <formula>$AQ29=2</formula>
    </cfRule>
  </conditionalFormatting>
  <dataValidations count="2">
    <dataValidation type="list" allowBlank="1" showInputMessage="1" showErrorMessage="1" sqref="Y11:AB34" xr:uid="{B1355B2D-9E16-4058-874E-D0A2648F347C}">
      <formula1>"〇,"</formula1>
    </dataValidation>
    <dataValidation type="list" allowBlank="1" showInputMessage="1" showErrorMessage="1" sqref="N11:O34" xr:uid="{F07AC2E1-6B40-4BCB-82F3-503C1045945D}">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6DA0AA45-DCF2-463E-BD59-5BA4E1EB5540}">
          <x14:formula1>
            <xm:f>'(参考)リスト'!$D$16:$D$18</xm:f>
          </x14:formula1>
          <xm:sqref>P11:Q34</xm:sqref>
        </x14:dataValidation>
        <x14:dataValidation type="list" allowBlank="1" showInputMessage="1" showErrorMessage="1" xr:uid="{B02FE565-E80C-444F-A118-9294A8D83252}">
          <x14:formula1>
            <xm:f>'(参考)リスト'!$B$16:$B$21</xm:f>
          </x14:formula1>
          <xm:sqref>L11:M34</xm:sqref>
        </x14:dataValidation>
        <x14:dataValidation type="list" allowBlank="1" showInputMessage="1" showErrorMessage="1" xr:uid="{F1F8E48C-85B7-45CF-9FB1-DD40D4F55B4F}">
          <x14:formula1>
            <xm:f>'(参考)リスト'!$E$16:$E$27</xm:f>
          </x14:formula1>
          <xm:sqref>R11:T34</xm:sqref>
        </x14:dataValidation>
        <x14:dataValidation type="list" allowBlank="1" showInputMessage="1" showErrorMessage="1" xr:uid="{87368742-7F26-4CE0-ADDD-1F29A053C287}">
          <x14:formula1>
            <xm:f>'(参考)リスト'!$F$16:$F$21</xm:f>
          </x14:formula1>
          <xm:sqref>U11:X34</xm:sqref>
        </x14:dataValidation>
        <x14:dataValidation type="list" allowBlank="1" showInputMessage="1" showErrorMessage="1" xr:uid="{0162875C-202E-4E3A-8418-A31606F1E396}">
          <x14:formula1>
            <xm:f>'(参考)リスト'!$G$16:$G$19</xm:f>
          </x14:formula1>
          <xm:sqref>AM35:AO38</xm:sqref>
        </x14:dataValidation>
      </x14:dataValidations>
    </ext>
  </extLs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10F010-7E44-47AA-8E79-C925393C6808}">
  <dimension ref="B1:CH53"/>
  <sheetViews>
    <sheetView showGridLines="0" showZeros="0" view="pageBreakPreview" zoomScaleNormal="85" zoomScaleSheetLayoutView="100" workbookViewId="0">
      <selection activeCell="B6" sqref="B6:Z15"/>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23" t="s">
        <v>200</v>
      </c>
      <c r="AV1" s="931" t="s">
        <v>201</v>
      </c>
      <c r="AW1" s="931"/>
      <c r="AX1" s="931"/>
      <c r="AY1" s="920" t="s">
        <v>202</v>
      </c>
      <c r="AZ1" s="920"/>
      <c r="BA1" s="920"/>
      <c r="BB1" s="920"/>
      <c r="BC1" s="920"/>
      <c r="BD1" s="920"/>
      <c r="BE1" s="920"/>
      <c r="BF1" s="920"/>
      <c r="BG1" s="920"/>
      <c r="BH1" s="920"/>
      <c r="BI1" s="920"/>
      <c r="BJ1" s="920"/>
      <c r="BK1" s="920" t="s">
        <v>203</v>
      </c>
      <c r="BL1" s="920"/>
      <c r="BM1" s="920"/>
      <c r="BN1" s="920"/>
      <c r="BO1" s="920"/>
      <c r="BP1" s="920"/>
      <c r="BQ1" s="920"/>
      <c r="BR1" s="920"/>
      <c r="BS1" s="920"/>
      <c r="BT1" s="920"/>
      <c r="BU1" s="920"/>
      <c r="BV1" s="920"/>
      <c r="BW1" s="918"/>
      <c r="BX1" s="918"/>
      <c r="BY1" s="918"/>
      <c r="BZ1" s="918"/>
      <c r="CA1" s="918"/>
      <c r="CB1" s="918"/>
      <c r="CC1" s="918"/>
      <c r="CD1" s="918"/>
      <c r="CE1" s="918"/>
      <c r="CF1" s="918"/>
      <c r="CG1" s="918"/>
      <c r="CH1" s="918"/>
    </row>
    <row r="2" spans="2:86" ht="8.25" customHeight="1" x14ac:dyDescent="0.15">
      <c r="AU2" s="923"/>
      <c r="AV2" s="931" t="s">
        <v>204</v>
      </c>
      <c r="AW2" s="940" t="s">
        <v>205</v>
      </c>
      <c r="AX2" s="940" t="s">
        <v>206</v>
      </c>
      <c r="AY2" s="920" t="s">
        <v>207</v>
      </c>
      <c r="AZ2" s="920"/>
      <c r="BA2" s="920"/>
      <c r="BB2" s="920"/>
      <c r="BC2" s="920"/>
      <c r="BD2" s="920"/>
      <c r="BE2" s="920"/>
      <c r="BF2" s="920"/>
      <c r="BG2" s="920"/>
      <c r="BH2" s="920"/>
      <c r="BI2" s="920"/>
      <c r="BJ2" s="920"/>
      <c r="BK2" s="920" t="s">
        <v>208</v>
      </c>
      <c r="BL2" s="920"/>
      <c r="BM2" s="920"/>
      <c r="BN2" s="920"/>
      <c r="BO2" s="920" t="s">
        <v>209</v>
      </c>
      <c r="BP2" s="920"/>
      <c r="BQ2" s="920"/>
      <c r="BR2" s="920"/>
      <c r="BS2" s="920"/>
      <c r="BT2" s="920"/>
      <c r="BU2" s="920"/>
      <c r="BV2" s="920"/>
      <c r="BW2" s="919"/>
      <c r="BX2" s="919"/>
      <c r="BY2" s="919"/>
      <c r="BZ2" s="919"/>
      <c r="CA2" s="918"/>
      <c r="CB2" s="918"/>
      <c r="CC2" s="918"/>
      <c r="CD2" s="918"/>
      <c r="CE2" s="918"/>
      <c r="CF2" s="918"/>
      <c r="CG2" s="918"/>
      <c r="CH2" s="918"/>
    </row>
    <row r="3" spans="2:86" ht="24.95" customHeight="1" x14ac:dyDescent="0.15">
      <c r="B3" s="688" t="s">
        <v>210</v>
      </c>
      <c r="C3" s="1001"/>
      <c r="D3" s="1001"/>
      <c r="E3" s="1002"/>
      <c r="F3" s="1002"/>
      <c r="G3" s="1002"/>
      <c r="H3" s="1002"/>
      <c r="I3" s="1002"/>
      <c r="J3" s="1002"/>
      <c r="K3" s="1001"/>
      <c r="L3" s="1001"/>
      <c r="M3" s="1001"/>
      <c r="N3" s="1001"/>
      <c r="O3" s="1001"/>
      <c r="P3" s="1001"/>
      <c r="Q3" s="1001"/>
      <c r="R3" s="1001"/>
      <c r="S3" s="1001"/>
      <c r="T3" s="1001"/>
      <c r="U3" s="1001"/>
      <c r="V3" s="1001"/>
      <c r="W3" s="1001"/>
      <c r="X3" s="1001"/>
      <c r="Y3" s="1001"/>
      <c r="Z3" s="1001"/>
      <c r="AA3" s="1001"/>
      <c r="AB3" s="1001"/>
      <c r="AC3" s="1001"/>
      <c r="AD3" s="1001"/>
      <c r="AE3" s="1001"/>
      <c r="AF3" s="1001"/>
      <c r="AG3" s="1001"/>
      <c r="AH3" s="1001"/>
      <c r="AI3" s="1001"/>
      <c r="AJ3" s="1001"/>
      <c r="AK3" s="1001"/>
      <c r="AL3" s="1001"/>
      <c r="AM3" s="1001"/>
      <c r="AN3" s="1001"/>
      <c r="AO3" s="1001"/>
      <c r="AU3" s="923"/>
      <c r="AV3" s="931"/>
      <c r="AW3" s="940"/>
      <c r="AX3" s="940"/>
      <c r="AY3" s="920" t="s">
        <v>211</v>
      </c>
      <c r="AZ3" s="920"/>
      <c r="BA3" s="920"/>
      <c r="BB3" s="920"/>
      <c r="BC3" s="920" t="s">
        <v>212</v>
      </c>
      <c r="BD3" s="920"/>
      <c r="BE3" s="920"/>
      <c r="BF3" s="920"/>
      <c r="BG3" s="920" t="s">
        <v>213</v>
      </c>
      <c r="BH3" s="920"/>
      <c r="BI3" s="920"/>
      <c r="BJ3" s="920"/>
      <c r="BK3" s="920" t="s">
        <v>214</v>
      </c>
      <c r="BL3" s="920"/>
      <c r="BM3" s="920"/>
      <c r="BN3" s="920"/>
      <c r="BO3" s="920" t="s">
        <v>212</v>
      </c>
      <c r="BP3" s="920"/>
      <c r="BQ3" s="920"/>
      <c r="BR3" s="920"/>
      <c r="BS3" s="920" t="s">
        <v>213</v>
      </c>
      <c r="BT3" s="920"/>
      <c r="BU3" s="920"/>
      <c r="BV3" s="920"/>
      <c r="BW3" s="918"/>
      <c r="BX3" s="918"/>
      <c r="BY3" s="918"/>
      <c r="BZ3" s="918"/>
      <c r="CA3" s="918"/>
      <c r="CB3" s="918"/>
      <c r="CC3" s="918"/>
      <c r="CD3" s="918"/>
      <c r="CE3" s="918"/>
      <c r="CF3" s="918"/>
      <c r="CG3" s="918"/>
      <c r="CH3" s="918"/>
    </row>
    <row r="4" spans="2:86" ht="18" customHeight="1" x14ac:dyDescent="0.15">
      <c r="B4" s="477" t="s">
        <v>383</v>
      </c>
      <c r="C4" s="477"/>
      <c r="D4" s="477"/>
      <c r="E4" s="956" t="s">
        <v>384</v>
      </c>
      <c r="F4" s="957"/>
      <c r="G4" s="957"/>
      <c r="H4" s="957"/>
      <c r="I4" s="957"/>
      <c r="J4" s="958"/>
      <c r="K4" s="571" t="s">
        <v>385</v>
      </c>
      <c r="L4" s="571"/>
      <c r="M4" s="571"/>
      <c r="N4" s="954" t="s">
        <v>501</v>
      </c>
      <c r="O4" s="954"/>
      <c r="P4" s="954"/>
      <c r="Q4" s="954"/>
      <c r="R4" s="954"/>
      <c r="S4" s="954"/>
      <c r="T4" s="313" t="s">
        <v>502</v>
      </c>
      <c r="U4" s="314"/>
      <c r="V4" s="314"/>
      <c r="W4" s="314"/>
      <c r="X4" s="315"/>
      <c r="Y4" s="959" t="s">
        <v>503</v>
      </c>
      <c r="Z4" s="959"/>
      <c r="AA4" s="959"/>
      <c r="AB4" s="959"/>
      <c r="AC4" s="959"/>
      <c r="AD4" s="959"/>
      <c r="AE4" s="959"/>
      <c r="AF4" s="959"/>
      <c r="AG4" s="313" t="s">
        <v>500</v>
      </c>
      <c r="AH4" s="314"/>
      <c r="AI4" s="314"/>
      <c r="AJ4" s="315"/>
      <c r="AK4" s="925">
        <v>45911</v>
      </c>
      <c r="AL4" s="926"/>
      <c r="AM4" s="926"/>
      <c r="AN4" s="926"/>
      <c r="AO4" s="927"/>
      <c r="AU4" s="923"/>
      <c r="AV4" s="931"/>
      <c r="AW4" s="940"/>
      <c r="AX4" s="940"/>
      <c r="AY4" s="294" t="s">
        <v>215</v>
      </c>
      <c r="AZ4" s="294" t="s">
        <v>216</v>
      </c>
      <c r="BA4" s="294" t="s">
        <v>217</v>
      </c>
      <c r="BB4" s="294" t="s">
        <v>218</v>
      </c>
      <c r="BC4" s="294" t="s">
        <v>215</v>
      </c>
      <c r="BD4" s="294" t="s">
        <v>216</v>
      </c>
      <c r="BE4" s="294" t="s">
        <v>217</v>
      </c>
      <c r="BF4" s="294" t="s">
        <v>218</v>
      </c>
      <c r="BG4" s="294" t="s">
        <v>215</v>
      </c>
      <c r="BH4" s="294" t="s">
        <v>216</v>
      </c>
      <c r="BI4" s="294" t="s">
        <v>217</v>
      </c>
      <c r="BJ4" s="294" t="s">
        <v>218</v>
      </c>
      <c r="BK4" s="294" t="s">
        <v>215</v>
      </c>
      <c r="BL4" s="294" t="s">
        <v>216</v>
      </c>
      <c r="BM4" s="294" t="s">
        <v>217</v>
      </c>
      <c r="BN4" s="294" t="s">
        <v>218</v>
      </c>
      <c r="BO4" s="294" t="s">
        <v>215</v>
      </c>
      <c r="BP4" s="294" t="s">
        <v>216</v>
      </c>
      <c r="BQ4" s="294" t="s">
        <v>217</v>
      </c>
      <c r="BR4" s="294" t="s">
        <v>218</v>
      </c>
      <c r="BS4" s="294" t="s">
        <v>215</v>
      </c>
      <c r="BT4" s="294" t="s">
        <v>216</v>
      </c>
      <c r="BU4" s="294" t="s">
        <v>217</v>
      </c>
      <c r="BV4" s="294" t="s">
        <v>218</v>
      </c>
      <c r="BW4" s="5"/>
      <c r="BX4" s="5"/>
      <c r="BY4" s="5"/>
      <c r="BZ4" s="5"/>
      <c r="CA4" s="5"/>
      <c r="CB4" s="5"/>
      <c r="CC4" s="5"/>
      <c r="CD4" s="5"/>
      <c r="CE4" s="5"/>
      <c r="CF4" s="5"/>
      <c r="CG4" s="5"/>
      <c r="CH4" s="5"/>
    </row>
    <row r="5" spans="2:86" ht="18" customHeight="1" x14ac:dyDescent="0.15">
      <c r="B5" s="485" t="s">
        <v>521</v>
      </c>
      <c r="C5" s="485"/>
      <c r="D5" s="485"/>
      <c r="E5" s="962" t="s">
        <v>390</v>
      </c>
      <c r="F5" s="963"/>
      <c r="G5" s="963"/>
      <c r="H5" s="963"/>
      <c r="I5" s="963"/>
      <c r="J5" s="964"/>
      <c r="K5" s="582" t="s">
        <v>386</v>
      </c>
      <c r="L5" s="582"/>
      <c r="M5" s="582"/>
      <c r="N5" s="954" t="s">
        <v>387</v>
      </c>
      <c r="O5" s="954"/>
      <c r="P5" s="954"/>
      <c r="Q5" s="954"/>
      <c r="R5" s="954"/>
      <c r="S5" s="954"/>
      <c r="T5" s="316"/>
      <c r="U5" s="317"/>
      <c r="V5" s="317"/>
      <c r="W5" s="317"/>
      <c r="X5" s="318"/>
      <c r="Y5" s="955" t="s">
        <v>504</v>
      </c>
      <c r="Z5" s="955"/>
      <c r="AA5" s="955"/>
      <c r="AB5" s="955"/>
      <c r="AC5" s="955"/>
      <c r="AD5" s="955"/>
      <c r="AE5" s="955"/>
      <c r="AF5" s="955"/>
      <c r="AG5" s="835"/>
      <c r="AH5" s="924"/>
      <c r="AI5" s="924"/>
      <c r="AJ5" s="836"/>
      <c r="AK5" s="928"/>
      <c r="AL5" s="929"/>
      <c r="AM5" s="929"/>
      <c r="AN5" s="929"/>
      <c r="AO5" s="930"/>
      <c r="AU5" s="923"/>
      <c r="AV5" s="50" t="str">
        <f>N7</f>
        <v>S004</v>
      </c>
      <c r="AW5" s="293">
        <f>R7</f>
        <v>10.475</v>
      </c>
      <c r="AX5" s="55" t="str">
        <f>AM35</f>
        <v>Ⅰ</v>
      </c>
      <c r="AY5" s="295" t="str">
        <f>IF(Y37&gt;0,Y37,"")</f>
        <v/>
      </c>
      <c r="AZ5" s="296" t="str">
        <f>IF(Y37&gt;0,"",IF(Z37&gt;0,Z37,""))</f>
        <v/>
      </c>
      <c r="BA5" s="296" t="str">
        <f>IF(Y37+Z37&gt;0,"",IF(AA37&gt;0,AA37,""))</f>
        <v/>
      </c>
      <c r="BB5" s="296" t="str">
        <f>IF(Y37+Z37+AA37&gt;0,"",IF(AB37&gt;0,AB37,""))</f>
        <v/>
      </c>
      <c r="BC5" s="55">
        <f t="shared" ref="BC5:BJ5" si="0">AC37</f>
        <v>0</v>
      </c>
      <c r="BD5" s="55">
        <f t="shared" si="0"/>
        <v>0</v>
      </c>
      <c r="BE5" s="55">
        <f t="shared" si="0"/>
        <v>0</v>
      </c>
      <c r="BF5" s="55">
        <f t="shared" si="0"/>
        <v>0</v>
      </c>
      <c r="BG5" s="55">
        <f t="shared" si="0"/>
        <v>0</v>
      </c>
      <c r="BH5" s="55">
        <f t="shared" si="0"/>
        <v>0</v>
      </c>
      <c r="BI5" s="55">
        <f t="shared" si="0"/>
        <v>0</v>
      </c>
      <c r="BJ5" s="55">
        <f t="shared" si="0"/>
        <v>0</v>
      </c>
      <c r="BK5" s="55" t="str">
        <f>IF(Y37&gt;0,R7,"")</f>
        <v/>
      </c>
      <c r="BL5" s="297" t="str">
        <f>IF(Y37&gt;0,"",IF(Z37&gt;0,R7,""))</f>
        <v/>
      </c>
      <c r="BM5" s="297" t="str">
        <f>IF(Y37+Z37&gt;0,"",IF(AA37&gt;0,R7,""))</f>
        <v/>
      </c>
      <c r="BN5" s="297" t="str">
        <f>IF(Y37+Z37+AA37&gt;0,"",IF(AB37&gt;0,R7,""))</f>
        <v/>
      </c>
      <c r="BO5" s="55">
        <f t="shared" ref="BO5:BV5" si="1">AC35</f>
        <v>0</v>
      </c>
      <c r="BP5" s="55">
        <f t="shared" si="1"/>
        <v>0</v>
      </c>
      <c r="BQ5" s="55">
        <f t="shared" si="1"/>
        <v>0</v>
      </c>
      <c r="BR5" s="55">
        <f t="shared" si="1"/>
        <v>0</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66" t="s">
        <v>219</v>
      </c>
      <c r="C6" s="968"/>
      <c r="D6" s="969"/>
      <c r="E6" s="970"/>
      <c r="F6" s="970"/>
      <c r="G6" s="970"/>
      <c r="H6" s="970"/>
      <c r="I6" s="970"/>
      <c r="J6" s="971"/>
      <c r="K6" s="976" t="s">
        <v>673</v>
      </c>
      <c r="L6" s="977"/>
      <c r="M6" s="977"/>
      <c r="N6" s="977"/>
      <c r="O6" s="977"/>
      <c r="P6" s="977"/>
      <c r="Q6" s="977"/>
      <c r="R6" s="977"/>
      <c r="S6" s="977"/>
      <c r="T6" s="977"/>
      <c r="U6" s="977"/>
      <c r="V6" s="977"/>
      <c r="W6" s="977"/>
      <c r="X6" s="977"/>
      <c r="Y6" s="977"/>
      <c r="Z6" s="977"/>
      <c r="AA6" s="977"/>
      <c r="AB6" s="977"/>
      <c r="AC6" s="977"/>
      <c r="AD6" s="977"/>
      <c r="AE6" s="977"/>
      <c r="AF6" s="977"/>
      <c r="AG6" s="977"/>
      <c r="AH6" s="977"/>
      <c r="AI6" s="977"/>
      <c r="AJ6" s="977"/>
      <c r="AK6" s="977"/>
      <c r="AL6" s="977"/>
      <c r="AM6" s="977"/>
      <c r="AN6" s="977"/>
      <c r="AO6" s="978"/>
      <c r="AP6" s="2"/>
    </row>
    <row r="7" spans="2:86" ht="12" customHeight="1" x14ac:dyDescent="0.15">
      <c r="B7" s="967"/>
      <c r="C7" s="972"/>
      <c r="D7" s="970"/>
      <c r="E7" s="970"/>
      <c r="F7" s="970"/>
      <c r="G7" s="970"/>
      <c r="H7" s="970"/>
      <c r="I7" s="970"/>
      <c r="J7" s="971"/>
      <c r="K7" s="979" t="s">
        <v>674</v>
      </c>
      <c r="L7" s="980"/>
      <c r="M7" s="953"/>
      <c r="N7" s="932" t="s">
        <v>479</v>
      </c>
      <c r="O7" s="933"/>
      <c r="P7" s="979" t="s">
        <v>675</v>
      </c>
      <c r="Q7" s="953"/>
      <c r="R7" s="981">
        <v>10.475</v>
      </c>
      <c r="S7" s="982"/>
      <c r="T7" s="983"/>
      <c r="U7" s="941" t="s">
        <v>676</v>
      </c>
      <c r="V7" s="960"/>
      <c r="W7" s="941" t="s">
        <v>677</v>
      </c>
      <c r="X7" s="960"/>
      <c r="Y7" s="953" t="s">
        <v>698</v>
      </c>
      <c r="Z7" s="939"/>
      <c r="AA7" s="939"/>
      <c r="AB7" s="939"/>
      <c r="AC7" s="941" t="s">
        <v>699</v>
      </c>
      <c r="AD7" s="942"/>
      <c r="AE7" s="942"/>
      <c r="AF7" s="942"/>
      <c r="AG7" s="942"/>
      <c r="AH7" s="942"/>
      <c r="AI7" s="942"/>
      <c r="AJ7" s="960"/>
      <c r="AK7" s="941" t="s">
        <v>700</v>
      </c>
      <c r="AL7" s="942"/>
      <c r="AM7" s="942"/>
      <c r="AN7" s="943"/>
      <c r="AO7" s="944"/>
      <c r="AP7" s="2"/>
      <c r="AW7" s="58"/>
    </row>
    <row r="8" spans="2:86" ht="12" customHeight="1" x14ac:dyDescent="0.15">
      <c r="B8" s="967"/>
      <c r="C8" s="972"/>
      <c r="D8" s="970"/>
      <c r="E8" s="970"/>
      <c r="F8" s="970"/>
      <c r="G8" s="970"/>
      <c r="H8" s="970"/>
      <c r="I8" s="970"/>
      <c r="J8" s="971"/>
      <c r="K8" s="939" t="s">
        <v>574</v>
      </c>
      <c r="L8" s="939" t="s">
        <v>576</v>
      </c>
      <c r="M8" s="939"/>
      <c r="N8" s="939" t="s">
        <v>275</v>
      </c>
      <c r="O8" s="939"/>
      <c r="P8" s="939" t="s">
        <v>276</v>
      </c>
      <c r="Q8" s="939"/>
      <c r="R8" s="939" t="s">
        <v>277</v>
      </c>
      <c r="S8" s="939"/>
      <c r="T8" s="939"/>
      <c r="U8" s="945"/>
      <c r="V8" s="965"/>
      <c r="W8" s="945"/>
      <c r="X8" s="965"/>
      <c r="Y8" s="953"/>
      <c r="Z8" s="939"/>
      <c r="AA8" s="939"/>
      <c r="AB8" s="939"/>
      <c r="AC8" s="949"/>
      <c r="AD8" s="950"/>
      <c r="AE8" s="950"/>
      <c r="AF8" s="950"/>
      <c r="AG8" s="950"/>
      <c r="AH8" s="950"/>
      <c r="AI8" s="950"/>
      <c r="AJ8" s="961"/>
      <c r="AK8" s="945"/>
      <c r="AL8" s="946"/>
      <c r="AM8" s="946"/>
      <c r="AN8" s="947"/>
      <c r="AO8" s="948"/>
      <c r="AP8" s="2"/>
    </row>
    <row r="9" spans="2:86" ht="12" customHeight="1" x14ac:dyDescent="0.15">
      <c r="B9" s="967"/>
      <c r="C9" s="972"/>
      <c r="D9" s="970"/>
      <c r="E9" s="970"/>
      <c r="F9" s="970"/>
      <c r="G9" s="970"/>
      <c r="H9" s="970"/>
      <c r="I9" s="970"/>
      <c r="J9" s="971"/>
      <c r="K9" s="939"/>
      <c r="L9" s="939"/>
      <c r="M9" s="939"/>
      <c r="N9" s="939"/>
      <c r="O9" s="939"/>
      <c r="P9" s="939"/>
      <c r="Q9" s="939"/>
      <c r="R9" s="939"/>
      <c r="S9" s="939"/>
      <c r="T9" s="939"/>
      <c r="U9" s="945"/>
      <c r="V9" s="965"/>
      <c r="W9" s="945"/>
      <c r="X9" s="965"/>
      <c r="Y9" s="953" t="s">
        <v>701</v>
      </c>
      <c r="Z9" s="939"/>
      <c r="AA9" s="939"/>
      <c r="AB9" s="939"/>
      <c r="AC9" s="939" t="s">
        <v>702</v>
      </c>
      <c r="AD9" s="939"/>
      <c r="AE9" s="939"/>
      <c r="AF9" s="939"/>
      <c r="AG9" s="939" t="s">
        <v>703</v>
      </c>
      <c r="AH9" s="939"/>
      <c r="AI9" s="939"/>
      <c r="AJ9" s="939"/>
      <c r="AK9" s="945"/>
      <c r="AL9" s="946"/>
      <c r="AM9" s="946"/>
      <c r="AN9" s="947"/>
      <c r="AO9" s="948"/>
      <c r="AP9" s="2"/>
    </row>
    <row r="10" spans="2:86" ht="12" customHeight="1" x14ac:dyDescent="0.15">
      <c r="B10" s="967"/>
      <c r="C10" s="972"/>
      <c r="D10" s="970"/>
      <c r="E10" s="970"/>
      <c r="F10" s="970"/>
      <c r="G10" s="970"/>
      <c r="H10" s="970"/>
      <c r="I10" s="970"/>
      <c r="J10" s="971"/>
      <c r="K10" s="939"/>
      <c r="L10" s="939"/>
      <c r="M10" s="939"/>
      <c r="N10" s="939"/>
      <c r="O10" s="939"/>
      <c r="P10" s="939"/>
      <c r="Q10" s="939"/>
      <c r="R10" s="939"/>
      <c r="S10" s="939"/>
      <c r="T10" s="939"/>
      <c r="U10" s="949"/>
      <c r="V10" s="961"/>
      <c r="W10" s="949"/>
      <c r="X10" s="961"/>
      <c r="Y10" s="53" t="s">
        <v>704</v>
      </c>
      <c r="Z10" s="49" t="s">
        <v>705</v>
      </c>
      <c r="AA10" s="49" t="s">
        <v>706</v>
      </c>
      <c r="AB10" s="49" t="s">
        <v>707</v>
      </c>
      <c r="AC10" s="49" t="s">
        <v>704</v>
      </c>
      <c r="AD10" s="49" t="s">
        <v>705</v>
      </c>
      <c r="AE10" s="49" t="s">
        <v>706</v>
      </c>
      <c r="AF10" s="49" t="s">
        <v>707</v>
      </c>
      <c r="AG10" s="49" t="s">
        <v>704</v>
      </c>
      <c r="AH10" s="49" t="s">
        <v>705</v>
      </c>
      <c r="AI10" s="49" t="s">
        <v>706</v>
      </c>
      <c r="AJ10" s="49" t="s">
        <v>707</v>
      </c>
      <c r="AK10" s="949"/>
      <c r="AL10" s="950"/>
      <c r="AM10" s="950"/>
      <c r="AN10" s="951"/>
      <c r="AO10" s="952"/>
      <c r="AP10" s="2"/>
    </row>
    <row r="11" spans="2:86" ht="12" customHeight="1" x14ac:dyDescent="0.15">
      <c r="B11" s="967"/>
      <c r="C11" s="972"/>
      <c r="D11" s="970"/>
      <c r="E11" s="970"/>
      <c r="F11" s="970"/>
      <c r="G11" s="970"/>
      <c r="H11" s="970"/>
      <c r="I11" s="970"/>
      <c r="J11" s="971"/>
      <c r="K11" s="100">
        <v>1</v>
      </c>
      <c r="L11" s="921" t="s">
        <v>528</v>
      </c>
      <c r="M11" s="922"/>
      <c r="N11" s="921" t="s">
        <v>529</v>
      </c>
      <c r="O11" s="922"/>
      <c r="P11" s="921" t="s">
        <v>514</v>
      </c>
      <c r="Q11" s="922"/>
      <c r="R11" s="843" t="s">
        <v>328</v>
      </c>
      <c r="S11" s="843"/>
      <c r="T11" s="843"/>
      <c r="U11" s="921" t="s">
        <v>524</v>
      </c>
      <c r="V11" s="922"/>
      <c r="W11" s="921"/>
      <c r="X11" s="922"/>
      <c r="Y11" s="54"/>
      <c r="Z11" s="54"/>
      <c r="AA11" s="54"/>
      <c r="AB11" s="54"/>
      <c r="AC11" s="60"/>
      <c r="AD11" s="60"/>
      <c r="AE11" s="60"/>
      <c r="AF11" s="60"/>
      <c r="AG11" s="60"/>
      <c r="AH11" s="60"/>
      <c r="AI11" s="60"/>
      <c r="AJ11" s="60"/>
      <c r="AK11" s="932"/>
      <c r="AL11" s="933"/>
      <c r="AM11" s="933"/>
      <c r="AN11" s="933"/>
      <c r="AO11" s="934"/>
      <c r="AP11" s="2"/>
      <c r="AQ11" s="59">
        <f t="shared" ref="AQ11:AQ27" si="2">IF(P11="材質劣化",2,IF(P11="漏水",3,1))</f>
        <v>2</v>
      </c>
      <c r="AS11" s="43" t="str">
        <f>IF(Y11&lt;&gt;"",1,"")</f>
        <v/>
      </c>
    </row>
    <row r="12" spans="2:86" ht="12" customHeight="1" x14ac:dyDescent="0.15">
      <c r="B12" s="967"/>
      <c r="C12" s="972"/>
      <c r="D12" s="970"/>
      <c r="E12" s="970"/>
      <c r="F12" s="970"/>
      <c r="G12" s="970"/>
      <c r="H12" s="970"/>
      <c r="I12" s="970"/>
      <c r="J12" s="971"/>
      <c r="K12" s="100">
        <v>2</v>
      </c>
      <c r="L12" s="921"/>
      <c r="M12" s="922"/>
      <c r="N12" s="921"/>
      <c r="O12" s="922"/>
      <c r="P12" s="921"/>
      <c r="Q12" s="922"/>
      <c r="R12" s="843"/>
      <c r="S12" s="843"/>
      <c r="T12" s="843"/>
      <c r="U12" s="921"/>
      <c r="V12" s="922"/>
      <c r="W12" s="921"/>
      <c r="X12" s="922"/>
      <c r="Y12" s="54"/>
      <c r="Z12" s="54"/>
      <c r="AA12" s="54"/>
      <c r="AB12" s="54"/>
      <c r="AC12" s="292"/>
      <c r="AD12" s="292"/>
      <c r="AE12" s="292"/>
      <c r="AF12" s="292"/>
      <c r="AG12" s="292"/>
      <c r="AH12" s="292"/>
      <c r="AI12" s="292"/>
      <c r="AJ12" s="292"/>
      <c r="AK12" s="932"/>
      <c r="AL12" s="933"/>
      <c r="AM12" s="933"/>
      <c r="AN12" s="933"/>
      <c r="AO12" s="934"/>
      <c r="AP12" s="2"/>
      <c r="AQ12" s="59">
        <f t="shared" si="2"/>
        <v>1</v>
      </c>
    </row>
    <row r="13" spans="2:86" ht="12" customHeight="1" x14ac:dyDescent="0.15">
      <c r="B13" s="967"/>
      <c r="C13" s="972"/>
      <c r="D13" s="970"/>
      <c r="E13" s="970"/>
      <c r="F13" s="970"/>
      <c r="G13" s="970"/>
      <c r="H13" s="970"/>
      <c r="I13" s="970"/>
      <c r="J13" s="971"/>
      <c r="K13" s="100">
        <v>3</v>
      </c>
      <c r="L13" s="921"/>
      <c r="M13" s="922"/>
      <c r="N13" s="921"/>
      <c r="O13" s="922"/>
      <c r="P13" s="921"/>
      <c r="Q13" s="922"/>
      <c r="R13" s="936"/>
      <c r="S13" s="937"/>
      <c r="T13" s="938"/>
      <c r="U13" s="921"/>
      <c r="V13" s="922"/>
      <c r="W13" s="921"/>
      <c r="X13" s="922"/>
      <c r="Y13" s="54"/>
      <c r="Z13" s="54"/>
      <c r="AA13" s="54"/>
      <c r="AB13" s="54"/>
      <c r="AC13" s="292"/>
      <c r="AD13" s="292"/>
      <c r="AE13" s="292"/>
      <c r="AF13" s="292"/>
      <c r="AG13" s="292"/>
      <c r="AH13" s="292"/>
      <c r="AI13" s="292"/>
      <c r="AJ13" s="292"/>
      <c r="AK13" s="932"/>
      <c r="AL13" s="933"/>
      <c r="AM13" s="933"/>
      <c r="AN13" s="933"/>
      <c r="AO13" s="934"/>
      <c r="AP13" s="2"/>
      <c r="AQ13" s="59">
        <f t="shared" si="2"/>
        <v>1</v>
      </c>
    </row>
    <row r="14" spans="2:86" ht="12" customHeight="1" x14ac:dyDescent="0.15">
      <c r="B14" s="967"/>
      <c r="C14" s="972"/>
      <c r="D14" s="970"/>
      <c r="E14" s="970"/>
      <c r="F14" s="970"/>
      <c r="G14" s="970"/>
      <c r="H14" s="970"/>
      <c r="I14" s="970"/>
      <c r="J14" s="971"/>
      <c r="K14" s="100">
        <v>4</v>
      </c>
      <c r="L14" s="921"/>
      <c r="M14" s="922"/>
      <c r="N14" s="921"/>
      <c r="O14" s="922"/>
      <c r="P14" s="921"/>
      <c r="Q14" s="922"/>
      <c r="R14" s="843"/>
      <c r="S14" s="843"/>
      <c r="T14" s="843"/>
      <c r="U14" s="921"/>
      <c r="V14" s="922"/>
      <c r="W14" s="921"/>
      <c r="X14" s="922"/>
      <c r="Y14" s="54"/>
      <c r="Z14" s="54"/>
      <c r="AA14" s="54"/>
      <c r="AB14" s="54"/>
      <c r="AC14" s="60"/>
      <c r="AD14" s="60"/>
      <c r="AE14" s="60"/>
      <c r="AF14" s="60"/>
      <c r="AG14" s="60"/>
      <c r="AH14" s="60"/>
      <c r="AI14" s="60"/>
      <c r="AJ14" s="60"/>
      <c r="AK14" s="932"/>
      <c r="AL14" s="933"/>
      <c r="AM14" s="933"/>
      <c r="AN14" s="933"/>
      <c r="AO14" s="934"/>
      <c r="AP14" s="2"/>
      <c r="AQ14" s="59">
        <f t="shared" si="2"/>
        <v>1</v>
      </c>
    </row>
    <row r="15" spans="2:86" ht="12" customHeight="1" x14ac:dyDescent="0.15">
      <c r="B15" s="967"/>
      <c r="C15" s="972"/>
      <c r="D15" s="970"/>
      <c r="E15" s="970"/>
      <c r="F15" s="970"/>
      <c r="G15" s="970"/>
      <c r="H15" s="970"/>
      <c r="I15" s="970"/>
      <c r="J15" s="971"/>
      <c r="K15" s="100">
        <v>5</v>
      </c>
      <c r="L15" s="921"/>
      <c r="M15" s="922"/>
      <c r="N15" s="921"/>
      <c r="O15" s="922"/>
      <c r="P15" s="921"/>
      <c r="Q15" s="922"/>
      <c r="R15" s="936"/>
      <c r="S15" s="937"/>
      <c r="T15" s="938"/>
      <c r="U15" s="921"/>
      <c r="V15" s="922"/>
      <c r="W15" s="921"/>
      <c r="X15" s="922"/>
      <c r="Y15" s="54"/>
      <c r="Z15" s="54"/>
      <c r="AA15" s="54"/>
      <c r="AB15" s="54"/>
      <c r="AC15" s="60"/>
      <c r="AD15" s="60"/>
      <c r="AE15" s="60"/>
      <c r="AF15" s="60"/>
      <c r="AG15" s="60"/>
      <c r="AH15" s="60"/>
      <c r="AI15" s="60"/>
      <c r="AJ15" s="60"/>
      <c r="AK15" s="932"/>
      <c r="AL15" s="933"/>
      <c r="AM15" s="933"/>
      <c r="AN15" s="933"/>
      <c r="AO15" s="934"/>
      <c r="AP15" s="2"/>
      <c r="AQ15" s="59">
        <f t="shared" si="2"/>
        <v>1</v>
      </c>
    </row>
    <row r="16" spans="2:86" ht="12" customHeight="1" x14ac:dyDescent="0.15">
      <c r="B16" s="967"/>
      <c r="C16" s="972"/>
      <c r="D16" s="970"/>
      <c r="E16" s="970"/>
      <c r="F16" s="970"/>
      <c r="G16" s="970"/>
      <c r="H16" s="970"/>
      <c r="I16" s="970"/>
      <c r="J16" s="971"/>
      <c r="K16" s="100">
        <v>6</v>
      </c>
      <c r="L16" s="921"/>
      <c r="M16" s="922"/>
      <c r="N16" s="921"/>
      <c r="O16" s="922"/>
      <c r="P16" s="921"/>
      <c r="Q16" s="922"/>
      <c r="R16" s="936"/>
      <c r="S16" s="937"/>
      <c r="T16" s="938"/>
      <c r="U16" s="921"/>
      <c r="V16" s="922"/>
      <c r="W16" s="921"/>
      <c r="X16" s="922"/>
      <c r="Y16" s="54"/>
      <c r="Z16" s="54"/>
      <c r="AA16" s="54"/>
      <c r="AB16" s="54"/>
      <c r="AC16" s="60"/>
      <c r="AD16" s="60"/>
      <c r="AE16" s="60"/>
      <c r="AF16" s="60"/>
      <c r="AG16" s="60"/>
      <c r="AH16" s="60"/>
      <c r="AI16" s="60"/>
      <c r="AJ16" s="60"/>
      <c r="AK16" s="932"/>
      <c r="AL16" s="933"/>
      <c r="AM16" s="933"/>
      <c r="AN16" s="933"/>
      <c r="AO16" s="934"/>
      <c r="AP16" s="2"/>
      <c r="AQ16" s="59">
        <f t="shared" si="2"/>
        <v>1</v>
      </c>
    </row>
    <row r="17" spans="2:46" ht="12" customHeight="1" x14ac:dyDescent="0.15">
      <c r="B17" s="967"/>
      <c r="C17" s="972"/>
      <c r="D17" s="970"/>
      <c r="E17" s="970"/>
      <c r="F17" s="970"/>
      <c r="G17" s="970"/>
      <c r="H17" s="970"/>
      <c r="I17" s="970"/>
      <c r="J17" s="971"/>
      <c r="K17" s="100">
        <v>7</v>
      </c>
      <c r="L17" s="921"/>
      <c r="M17" s="922"/>
      <c r="N17" s="921"/>
      <c r="O17" s="922"/>
      <c r="P17" s="921"/>
      <c r="Q17" s="922"/>
      <c r="R17" s="936"/>
      <c r="S17" s="937"/>
      <c r="T17" s="938"/>
      <c r="U17" s="921"/>
      <c r="V17" s="922"/>
      <c r="W17" s="921"/>
      <c r="X17" s="922"/>
      <c r="Y17" s="54"/>
      <c r="Z17" s="54"/>
      <c r="AA17" s="54"/>
      <c r="AB17" s="54"/>
      <c r="AC17" s="60"/>
      <c r="AD17" s="60"/>
      <c r="AE17" s="60"/>
      <c r="AF17" s="60"/>
      <c r="AG17" s="60"/>
      <c r="AH17" s="60"/>
      <c r="AI17" s="60"/>
      <c r="AJ17" s="60"/>
      <c r="AK17" s="932"/>
      <c r="AL17" s="933"/>
      <c r="AM17" s="933"/>
      <c r="AN17" s="933"/>
      <c r="AO17" s="934"/>
      <c r="AP17" s="2"/>
      <c r="AQ17" s="59">
        <f t="shared" si="2"/>
        <v>1</v>
      </c>
    </row>
    <row r="18" spans="2:46" ht="12" customHeight="1" x14ac:dyDescent="0.15">
      <c r="B18" s="967"/>
      <c r="C18" s="972"/>
      <c r="D18" s="970"/>
      <c r="E18" s="970"/>
      <c r="F18" s="970"/>
      <c r="G18" s="970"/>
      <c r="H18" s="970"/>
      <c r="I18" s="970"/>
      <c r="J18" s="971"/>
      <c r="K18" s="100">
        <v>8</v>
      </c>
      <c r="L18" s="921"/>
      <c r="M18" s="922"/>
      <c r="N18" s="921"/>
      <c r="O18" s="922"/>
      <c r="P18" s="921"/>
      <c r="Q18" s="922"/>
      <c r="R18" s="936"/>
      <c r="S18" s="937"/>
      <c r="T18" s="938"/>
      <c r="U18" s="921"/>
      <c r="V18" s="922"/>
      <c r="W18" s="921"/>
      <c r="X18" s="922"/>
      <c r="Y18" s="54"/>
      <c r="Z18" s="54"/>
      <c r="AA18" s="54"/>
      <c r="AB18" s="54"/>
      <c r="AC18" s="60"/>
      <c r="AD18" s="60"/>
      <c r="AE18" s="60"/>
      <c r="AF18" s="60"/>
      <c r="AG18" s="60"/>
      <c r="AH18" s="60"/>
      <c r="AI18" s="60"/>
      <c r="AJ18" s="60"/>
      <c r="AK18" s="932"/>
      <c r="AL18" s="933"/>
      <c r="AM18" s="933"/>
      <c r="AN18" s="933"/>
      <c r="AO18" s="934"/>
      <c r="AP18" s="2"/>
      <c r="AQ18" s="59">
        <f t="shared" si="2"/>
        <v>1</v>
      </c>
    </row>
    <row r="19" spans="2:46" ht="12" customHeight="1" x14ac:dyDescent="0.15">
      <c r="B19" s="967"/>
      <c r="C19" s="972"/>
      <c r="D19" s="970"/>
      <c r="E19" s="970"/>
      <c r="F19" s="970"/>
      <c r="G19" s="970"/>
      <c r="H19" s="970"/>
      <c r="I19" s="970"/>
      <c r="J19" s="971"/>
      <c r="K19" s="100">
        <v>9</v>
      </c>
      <c r="L19" s="921"/>
      <c r="M19" s="922"/>
      <c r="N19" s="921"/>
      <c r="O19" s="922"/>
      <c r="P19" s="921"/>
      <c r="Q19" s="922"/>
      <c r="R19" s="936"/>
      <c r="S19" s="937"/>
      <c r="T19" s="938"/>
      <c r="U19" s="921"/>
      <c r="V19" s="922"/>
      <c r="W19" s="921"/>
      <c r="X19" s="922"/>
      <c r="Y19" s="54"/>
      <c r="Z19" s="54"/>
      <c r="AA19" s="54"/>
      <c r="AB19" s="54"/>
      <c r="AC19" s="60"/>
      <c r="AD19" s="60"/>
      <c r="AE19" s="60"/>
      <c r="AF19" s="60"/>
      <c r="AG19" s="60"/>
      <c r="AH19" s="60"/>
      <c r="AI19" s="60"/>
      <c r="AJ19" s="60"/>
      <c r="AK19" s="932"/>
      <c r="AL19" s="933"/>
      <c r="AM19" s="933"/>
      <c r="AN19" s="933"/>
      <c r="AO19" s="934"/>
      <c r="AP19" s="2"/>
      <c r="AQ19" s="59">
        <f t="shared" si="2"/>
        <v>1</v>
      </c>
    </row>
    <row r="20" spans="2:46" ht="12" customHeight="1" x14ac:dyDescent="0.15">
      <c r="B20" s="967"/>
      <c r="C20" s="972"/>
      <c r="D20" s="970"/>
      <c r="E20" s="970"/>
      <c r="F20" s="970"/>
      <c r="G20" s="970"/>
      <c r="H20" s="970"/>
      <c r="I20" s="970"/>
      <c r="J20" s="971"/>
      <c r="K20" s="100">
        <v>10</v>
      </c>
      <c r="L20" s="921"/>
      <c r="M20" s="922"/>
      <c r="N20" s="921"/>
      <c r="O20" s="922"/>
      <c r="P20" s="921"/>
      <c r="Q20" s="922"/>
      <c r="R20" s="936"/>
      <c r="S20" s="937"/>
      <c r="T20" s="938"/>
      <c r="U20" s="921"/>
      <c r="V20" s="922"/>
      <c r="W20" s="921"/>
      <c r="X20" s="922"/>
      <c r="Y20" s="54"/>
      <c r="Z20" s="54"/>
      <c r="AA20" s="54"/>
      <c r="AB20" s="54"/>
      <c r="AC20" s="60"/>
      <c r="AD20" s="60"/>
      <c r="AE20" s="60"/>
      <c r="AF20" s="60"/>
      <c r="AG20" s="60"/>
      <c r="AH20" s="60"/>
      <c r="AI20" s="60"/>
      <c r="AJ20" s="60"/>
      <c r="AK20" s="932"/>
      <c r="AL20" s="933"/>
      <c r="AM20" s="933"/>
      <c r="AN20" s="933"/>
      <c r="AO20" s="934"/>
      <c r="AP20" s="2"/>
      <c r="AQ20" s="59">
        <f t="shared" si="2"/>
        <v>1</v>
      </c>
    </row>
    <row r="21" spans="2:46" ht="12" customHeight="1" x14ac:dyDescent="0.15">
      <c r="B21" s="967"/>
      <c r="C21" s="972"/>
      <c r="D21" s="970"/>
      <c r="E21" s="970"/>
      <c r="F21" s="970"/>
      <c r="G21" s="970"/>
      <c r="H21" s="970"/>
      <c r="I21" s="970"/>
      <c r="J21" s="971"/>
      <c r="K21" s="100">
        <v>11</v>
      </c>
      <c r="L21" s="921"/>
      <c r="M21" s="922"/>
      <c r="N21" s="921"/>
      <c r="O21" s="922"/>
      <c r="P21" s="921"/>
      <c r="Q21" s="922"/>
      <c r="R21" s="936"/>
      <c r="S21" s="937"/>
      <c r="T21" s="938"/>
      <c r="U21" s="921"/>
      <c r="V21" s="922"/>
      <c r="W21" s="921"/>
      <c r="X21" s="922"/>
      <c r="Y21" s="54"/>
      <c r="Z21" s="54"/>
      <c r="AA21" s="54"/>
      <c r="AB21" s="54"/>
      <c r="AC21" s="60"/>
      <c r="AD21" s="60"/>
      <c r="AE21" s="60"/>
      <c r="AF21" s="60"/>
      <c r="AG21" s="60"/>
      <c r="AH21" s="60"/>
      <c r="AI21" s="60"/>
      <c r="AJ21" s="60"/>
      <c r="AK21" s="932"/>
      <c r="AL21" s="933"/>
      <c r="AM21" s="933"/>
      <c r="AN21" s="933"/>
      <c r="AO21" s="934"/>
      <c r="AP21" s="2"/>
      <c r="AQ21" s="59">
        <f t="shared" si="2"/>
        <v>1</v>
      </c>
    </row>
    <row r="22" spans="2:46" ht="12" customHeight="1" x14ac:dyDescent="0.15">
      <c r="B22" s="967"/>
      <c r="C22" s="972"/>
      <c r="D22" s="970"/>
      <c r="E22" s="970"/>
      <c r="F22" s="970"/>
      <c r="G22" s="970"/>
      <c r="H22" s="970"/>
      <c r="I22" s="970"/>
      <c r="J22" s="971"/>
      <c r="K22" s="100">
        <v>12</v>
      </c>
      <c r="L22" s="921"/>
      <c r="M22" s="922"/>
      <c r="N22" s="921"/>
      <c r="O22" s="922"/>
      <c r="P22" s="921"/>
      <c r="Q22" s="922"/>
      <c r="R22" s="936"/>
      <c r="S22" s="937"/>
      <c r="T22" s="938"/>
      <c r="U22" s="921"/>
      <c r="V22" s="922"/>
      <c r="W22" s="921"/>
      <c r="X22" s="922"/>
      <c r="Y22" s="54"/>
      <c r="Z22" s="54"/>
      <c r="AA22" s="54"/>
      <c r="AB22" s="54"/>
      <c r="AC22" s="60"/>
      <c r="AD22" s="60"/>
      <c r="AE22" s="60"/>
      <c r="AF22" s="60"/>
      <c r="AG22" s="60"/>
      <c r="AH22" s="60"/>
      <c r="AI22" s="60"/>
      <c r="AJ22" s="60"/>
      <c r="AK22" s="932"/>
      <c r="AL22" s="933"/>
      <c r="AM22" s="933"/>
      <c r="AN22" s="933"/>
      <c r="AO22" s="934"/>
      <c r="AP22" s="2"/>
      <c r="AQ22" s="59">
        <f t="shared" si="2"/>
        <v>1</v>
      </c>
    </row>
    <row r="23" spans="2:46" ht="12" customHeight="1" x14ac:dyDescent="0.15">
      <c r="B23" s="967"/>
      <c r="C23" s="972"/>
      <c r="D23" s="970"/>
      <c r="E23" s="970"/>
      <c r="F23" s="970"/>
      <c r="G23" s="970"/>
      <c r="H23" s="970"/>
      <c r="I23" s="970"/>
      <c r="J23" s="971"/>
      <c r="K23" s="100">
        <v>13</v>
      </c>
      <c r="L23" s="921"/>
      <c r="M23" s="922"/>
      <c r="N23" s="921"/>
      <c r="O23" s="922"/>
      <c r="P23" s="921"/>
      <c r="Q23" s="922"/>
      <c r="R23" s="936"/>
      <c r="S23" s="937"/>
      <c r="T23" s="938"/>
      <c r="U23" s="921"/>
      <c r="V23" s="922"/>
      <c r="W23" s="921"/>
      <c r="X23" s="922"/>
      <c r="Y23" s="54"/>
      <c r="Z23" s="54"/>
      <c r="AA23" s="54"/>
      <c r="AB23" s="54"/>
      <c r="AC23" s="60"/>
      <c r="AD23" s="60"/>
      <c r="AE23" s="60"/>
      <c r="AF23" s="60"/>
      <c r="AG23" s="60"/>
      <c r="AH23" s="60"/>
      <c r="AI23" s="60"/>
      <c r="AJ23" s="60"/>
      <c r="AK23" s="932"/>
      <c r="AL23" s="933"/>
      <c r="AM23" s="933"/>
      <c r="AN23" s="933"/>
      <c r="AO23" s="934"/>
      <c r="AP23" s="2"/>
      <c r="AQ23" s="59">
        <f t="shared" si="2"/>
        <v>1</v>
      </c>
    </row>
    <row r="24" spans="2:46" ht="12" customHeight="1" x14ac:dyDescent="0.15">
      <c r="B24" s="967"/>
      <c r="C24" s="972"/>
      <c r="D24" s="970"/>
      <c r="E24" s="970"/>
      <c r="F24" s="970"/>
      <c r="G24" s="970"/>
      <c r="H24" s="970"/>
      <c r="I24" s="970"/>
      <c r="J24" s="971"/>
      <c r="K24" s="100">
        <v>14</v>
      </c>
      <c r="L24" s="921"/>
      <c r="M24" s="922"/>
      <c r="N24" s="921"/>
      <c r="O24" s="922"/>
      <c r="P24" s="921"/>
      <c r="Q24" s="922"/>
      <c r="R24" s="936"/>
      <c r="S24" s="937"/>
      <c r="T24" s="938"/>
      <c r="U24" s="921"/>
      <c r="V24" s="922"/>
      <c r="W24" s="921"/>
      <c r="X24" s="922"/>
      <c r="Y24" s="54"/>
      <c r="Z24" s="54"/>
      <c r="AA24" s="54"/>
      <c r="AB24" s="54"/>
      <c r="AC24" s="60"/>
      <c r="AD24" s="60"/>
      <c r="AE24" s="60"/>
      <c r="AF24" s="60"/>
      <c r="AG24" s="60"/>
      <c r="AH24" s="60"/>
      <c r="AI24" s="60"/>
      <c r="AJ24" s="60"/>
      <c r="AK24" s="932"/>
      <c r="AL24" s="933"/>
      <c r="AM24" s="933"/>
      <c r="AN24" s="933"/>
      <c r="AO24" s="934"/>
      <c r="AP24" s="2"/>
      <c r="AQ24" s="59">
        <f t="shared" si="2"/>
        <v>1</v>
      </c>
    </row>
    <row r="25" spans="2:46" ht="12" customHeight="1" x14ac:dyDescent="0.15">
      <c r="B25" s="967"/>
      <c r="C25" s="972"/>
      <c r="D25" s="970"/>
      <c r="E25" s="970"/>
      <c r="F25" s="970"/>
      <c r="G25" s="970"/>
      <c r="H25" s="970"/>
      <c r="I25" s="970"/>
      <c r="J25" s="971"/>
      <c r="K25" s="100">
        <v>15</v>
      </c>
      <c r="L25" s="921"/>
      <c r="M25" s="922"/>
      <c r="N25" s="921"/>
      <c r="O25" s="922"/>
      <c r="P25" s="921"/>
      <c r="Q25" s="922"/>
      <c r="R25" s="936"/>
      <c r="S25" s="937"/>
      <c r="T25" s="938"/>
      <c r="U25" s="921"/>
      <c r="V25" s="922"/>
      <c r="W25" s="921"/>
      <c r="X25" s="922"/>
      <c r="Y25" s="54"/>
      <c r="Z25" s="54"/>
      <c r="AA25" s="54"/>
      <c r="AB25" s="54"/>
      <c r="AC25" s="60"/>
      <c r="AD25" s="60"/>
      <c r="AE25" s="60"/>
      <c r="AF25" s="60"/>
      <c r="AG25" s="60"/>
      <c r="AH25" s="60"/>
      <c r="AI25" s="60"/>
      <c r="AJ25" s="60"/>
      <c r="AK25" s="932"/>
      <c r="AL25" s="933"/>
      <c r="AM25" s="933"/>
      <c r="AN25" s="933"/>
      <c r="AO25" s="934"/>
      <c r="AP25" s="2"/>
      <c r="AQ25" s="59">
        <f t="shared" si="2"/>
        <v>1</v>
      </c>
    </row>
    <row r="26" spans="2:46" ht="12" customHeight="1" x14ac:dyDescent="0.15">
      <c r="B26" s="967"/>
      <c r="C26" s="972"/>
      <c r="D26" s="970"/>
      <c r="E26" s="970"/>
      <c r="F26" s="970"/>
      <c r="G26" s="970"/>
      <c r="H26" s="970"/>
      <c r="I26" s="970"/>
      <c r="J26" s="971"/>
      <c r="K26" s="100">
        <v>16</v>
      </c>
      <c r="L26" s="921"/>
      <c r="M26" s="922"/>
      <c r="N26" s="921"/>
      <c r="O26" s="922"/>
      <c r="P26" s="921"/>
      <c r="Q26" s="922"/>
      <c r="R26" s="936"/>
      <c r="S26" s="937"/>
      <c r="T26" s="938"/>
      <c r="U26" s="921"/>
      <c r="V26" s="922"/>
      <c r="W26" s="921"/>
      <c r="X26" s="922"/>
      <c r="Y26" s="54"/>
      <c r="Z26" s="54"/>
      <c r="AA26" s="54"/>
      <c r="AB26" s="54"/>
      <c r="AC26" s="60"/>
      <c r="AD26" s="60"/>
      <c r="AE26" s="60"/>
      <c r="AF26" s="60"/>
      <c r="AG26" s="60"/>
      <c r="AH26" s="60"/>
      <c r="AI26" s="60"/>
      <c r="AJ26" s="60"/>
      <c r="AK26" s="932"/>
      <c r="AL26" s="933"/>
      <c r="AM26" s="933"/>
      <c r="AN26" s="933"/>
      <c r="AO26" s="934"/>
      <c r="AP26" s="2"/>
      <c r="AQ26" s="59">
        <f t="shared" si="2"/>
        <v>1</v>
      </c>
    </row>
    <row r="27" spans="2:46" ht="12" customHeight="1" x14ac:dyDescent="0.15">
      <c r="B27" s="967"/>
      <c r="C27" s="972"/>
      <c r="D27" s="970"/>
      <c r="E27" s="970"/>
      <c r="F27" s="970"/>
      <c r="G27" s="970"/>
      <c r="H27" s="970"/>
      <c r="I27" s="970"/>
      <c r="J27" s="971"/>
      <c r="K27" s="100">
        <v>17</v>
      </c>
      <c r="L27" s="921"/>
      <c r="M27" s="922"/>
      <c r="N27" s="921"/>
      <c r="O27" s="922"/>
      <c r="P27" s="921"/>
      <c r="Q27" s="922"/>
      <c r="R27" s="936"/>
      <c r="S27" s="937"/>
      <c r="T27" s="938"/>
      <c r="U27" s="921"/>
      <c r="V27" s="922"/>
      <c r="W27" s="921"/>
      <c r="X27" s="922"/>
      <c r="Y27" s="54"/>
      <c r="Z27" s="54"/>
      <c r="AA27" s="54"/>
      <c r="AB27" s="54"/>
      <c r="AC27" s="60"/>
      <c r="AD27" s="60"/>
      <c r="AE27" s="60"/>
      <c r="AF27" s="60"/>
      <c r="AG27" s="60"/>
      <c r="AH27" s="60"/>
      <c r="AI27" s="60"/>
      <c r="AJ27" s="60"/>
      <c r="AK27" s="932"/>
      <c r="AL27" s="933"/>
      <c r="AM27" s="933"/>
      <c r="AN27" s="933"/>
      <c r="AO27" s="934"/>
      <c r="AP27" s="2"/>
      <c r="AQ27" s="59">
        <f t="shared" si="2"/>
        <v>1</v>
      </c>
    </row>
    <row r="28" spans="2:46" ht="12" customHeight="1" x14ac:dyDescent="0.15">
      <c r="B28" s="967"/>
      <c r="C28" s="972"/>
      <c r="D28" s="970"/>
      <c r="E28" s="970"/>
      <c r="F28" s="970"/>
      <c r="G28" s="970"/>
      <c r="H28" s="970"/>
      <c r="I28" s="970"/>
      <c r="J28" s="971"/>
      <c r="K28" s="100">
        <v>18</v>
      </c>
      <c r="L28" s="921"/>
      <c r="M28" s="922"/>
      <c r="N28" s="921"/>
      <c r="O28" s="922"/>
      <c r="P28" s="921"/>
      <c r="Q28" s="922"/>
      <c r="R28" s="936"/>
      <c r="S28" s="937"/>
      <c r="T28" s="938"/>
      <c r="U28" s="921"/>
      <c r="V28" s="922"/>
      <c r="W28" s="921"/>
      <c r="X28" s="922"/>
      <c r="Y28" s="54"/>
      <c r="Z28" s="54"/>
      <c r="AA28" s="54"/>
      <c r="AB28" s="54"/>
      <c r="AC28" s="60"/>
      <c r="AD28" s="60"/>
      <c r="AE28" s="60"/>
      <c r="AF28" s="60"/>
      <c r="AG28" s="60"/>
      <c r="AH28" s="60"/>
      <c r="AI28" s="60"/>
      <c r="AJ28" s="60"/>
      <c r="AK28" s="932"/>
      <c r="AL28" s="933"/>
      <c r="AM28" s="933"/>
      <c r="AN28" s="933"/>
      <c r="AO28" s="934"/>
      <c r="AP28" s="2"/>
      <c r="AQ28" s="59">
        <f>IF(P30="材質劣化",2,IF(P30="漏水",3,1))</f>
        <v>1</v>
      </c>
    </row>
    <row r="29" spans="2:46" ht="12" customHeight="1" x14ac:dyDescent="0.15">
      <c r="B29" s="967"/>
      <c r="C29" s="972"/>
      <c r="D29" s="970"/>
      <c r="E29" s="970"/>
      <c r="F29" s="970"/>
      <c r="G29" s="970"/>
      <c r="H29" s="970"/>
      <c r="I29" s="970"/>
      <c r="J29" s="971"/>
      <c r="K29" s="100">
        <v>19</v>
      </c>
      <c r="L29" s="921"/>
      <c r="M29" s="922"/>
      <c r="N29" s="921"/>
      <c r="O29" s="922"/>
      <c r="P29" s="921"/>
      <c r="Q29" s="922"/>
      <c r="R29" s="936"/>
      <c r="S29" s="937"/>
      <c r="T29" s="938"/>
      <c r="U29" s="921"/>
      <c r="V29" s="922"/>
      <c r="W29" s="921"/>
      <c r="X29" s="922"/>
      <c r="Y29" s="54"/>
      <c r="Z29" s="54"/>
      <c r="AA29" s="54"/>
      <c r="AB29" s="54"/>
      <c r="AC29" s="60"/>
      <c r="AD29" s="60"/>
      <c r="AE29" s="60"/>
      <c r="AF29" s="60"/>
      <c r="AG29" s="60"/>
      <c r="AH29" s="60"/>
      <c r="AI29" s="60"/>
      <c r="AJ29" s="60"/>
      <c r="AK29" s="932"/>
      <c r="AL29" s="933"/>
      <c r="AM29" s="933"/>
      <c r="AN29" s="933"/>
      <c r="AO29" s="934"/>
      <c r="AP29" s="2"/>
      <c r="AQ29" s="59">
        <f>IF(P34="材質劣化",2,IF(P34="漏水",3,1))</f>
        <v>1</v>
      </c>
    </row>
    <row r="30" spans="2:46" ht="12" customHeight="1" x14ac:dyDescent="0.15">
      <c r="B30" s="967"/>
      <c r="C30" s="972"/>
      <c r="D30" s="970"/>
      <c r="E30" s="970"/>
      <c r="F30" s="970"/>
      <c r="G30" s="970"/>
      <c r="H30" s="970"/>
      <c r="I30" s="970"/>
      <c r="J30" s="971"/>
      <c r="K30" s="100">
        <v>20</v>
      </c>
      <c r="L30" s="921"/>
      <c r="M30" s="922"/>
      <c r="N30" s="921"/>
      <c r="O30" s="922"/>
      <c r="P30" s="921"/>
      <c r="Q30" s="922"/>
      <c r="R30" s="936"/>
      <c r="S30" s="937"/>
      <c r="T30" s="938"/>
      <c r="U30" s="921"/>
      <c r="V30" s="922"/>
      <c r="W30" s="921"/>
      <c r="X30" s="922"/>
      <c r="Y30" s="54"/>
      <c r="Z30" s="54"/>
      <c r="AA30" s="54"/>
      <c r="AB30" s="54"/>
      <c r="AC30" s="60"/>
      <c r="AD30" s="60"/>
      <c r="AE30" s="60"/>
      <c r="AF30" s="60"/>
      <c r="AG30" s="60"/>
      <c r="AH30" s="60"/>
      <c r="AI30" s="60"/>
      <c r="AJ30" s="60"/>
      <c r="AK30" s="932"/>
      <c r="AL30" s="933"/>
      <c r="AM30" s="933"/>
      <c r="AN30" s="933"/>
      <c r="AO30" s="934"/>
      <c r="AP30" s="2"/>
      <c r="AQ30" s="59">
        <f>IF(P30="材質劣化",2,IF(P30="漏水",3,1))</f>
        <v>1</v>
      </c>
    </row>
    <row r="31" spans="2:46" ht="12" customHeight="1" x14ac:dyDescent="0.15">
      <c r="B31" s="967"/>
      <c r="C31" s="972"/>
      <c r="D31" s="970"/>
      <c r="E31" s="970"/>
      <c r="F31" s="970"/>
      <c r="G31" s="970"/>
      <c r="H31" s="970"/>
      <c r="I31" s="970"/>
      <c r="J31" s="971"/>
      <c r="K31" s="100">
        <v>21</v>
      </c>
      <c r="L31" s="921"/>
      <c r="M31" s="922"/>
      <c r="N31" s="921"/>
      <c r="O31" s="922"/>
      <c r="P31" s="921"/>
      <c r="Q31" s="922"/>
      <c r="R31" s="936"/>
      <c r="S31" s="937"/>
      <c r="T31" s="938"/>
      <c r="U31" s="921"/>
      <c r="V31" s="922"/>
      <c r="W31" s="921"/>
      <c r="X31" s="922"/>
      <c r="Y31" s="54"/>
      <c r="Z31" s="54"/>
      <c r="AA31" s="54"/>
      <c r="AB31" s="54"/>
      <c r="AC31" s="60"/>
      <c r="AD31" s="60"/>
      <c r="AE31" s="60"/>
      <c r="AF31" s="60"/>
      <c r="AG31" s="60"/>
      <c r="AH31" s="60"/>
      <c r="AI31" s="60"/>
      <c r="AJ31" s="60"/>
      <c r="AK31" s="932"/>
      <c r="AL31" s="933"/>
      <c r="AM31" s="933"/>
      <c r="AN31" s="933"/>
      <c r="AO31" s="934"/>
      <c r="AP31" s="2"/>
      <c r="AQ31" s="59">
        <f>IF(P33="材質劣化",2,IF(P33="漏水",3,1))</f>
        <v>1</v>
      </c>
    </row>
    <row r="32" spans="2:46" ht="12" customHeight="1" x14ac:dyDescent="0.15">
      <c r="B32" s="967"/>
      <c r="C32" s="972"/>
      <c r="D32" s="970"/>
      <c r="E32" s="970"/>
      <c r="F32" s="970"/>
      <c r="G32" s="970"/>
      <c r="H32" s="970"/>
      <c r="I32" s="970"/>
      <c r="J32" s="971"/>
      <c r="K32" s="100">
        <v>22</v>
      </c>
      <c r="L32" s="921"/>
      <c r="M32" s="922"/>
      <c r="N32" s="921"/>
      <c r="O32" s="922"/>
      <c r="P32" s="921"/>
      <c r="Q32" s="922"/>
      <c r="R32" s="936"/>
      <c r="S32" s="937"/>
      <c r="T32" s="938"/>
      <c r="U32" s="921"/>
      <c r="V32" s="922"/>
      <c r="W32" s="921"/>
      <c r="X32" s="922"/>
      <c r="Y32" s="54"/>
      <c r="Z32" s="54"/>
      <c r="AA32" s="54"/>
      <c r="AB32" s="54"/>
      <c r="AC32" s="60"/>
      <c r="AD32" s="60"/>
      <c r="AE32" s="60"/>
      <c r="AF32" s="60"/>
      <c r="AG32" s="60"/>
      <c r="AH32" s="60"/>
      <c r="AI32" s="60"/>
      <c r="AJ32" s="60"/>
      <c r="AK32" s="932"/>
      <c r="AL32" s="933"/>
      <c r="AM32" s="933"/>
      <c r="AN32" s="933"/>
      <c r="AO32" s="934"/>
      <c r="AP32" s="2"/>
      <c r="AQ32" s="59">
        <f>IF(P37="材質劣化",2,IF(P37="漏水",3,1))</f>
        <v>1</v>
      </c>
      <c r="AS32" s="3"/>
      <c r="AT32" s="3"/>
    </row>
    <row r="33" spans="2:86" ht="12" customHeight="1" x14ac:dyDescent="0.15">
      <c r="B33" s="967"/>
      <c r="C33" s="972"/>
      <c r="D33" s="970"/>
      <c r="E33" s="970"/>
      <c r="F33" s="970"/>
      <c r="G33" s="970"/>
      <c r="H33" s="970"/>
      <c r="I33" s="970"/>
      <c r="J33" s="971"/>
      <c r="K33" s="100">
        <v>23</v>
      </c>
      <c r="L33" s="921"/>
      <c r="M33" s="922"/>
      <c r="N33" s="921"/>
      <c r="O33" s="922"/>
      <c r="P33" s="921"/>
      <c r="Q33" s="922"/>
      <c r="R33" s="936"/>
      <c r="S33" s="937"/>
      <c r="T33" s="938"/>
      <c r="U33" s="921"/>
      <c r="V33" s="922"/>
      <c r="W33" s="921"/>
      <c r="X33" s="922"/>
      <c r="Y33" s="54"/>
      <c r="Z33" s="54"/>
      <c r="AA33" s="54"/>
      <c r="AB33" s="54"/>
      <c r="AC33" s="60"/>
      <c r="AD33" s="60"/>
      <c r="AE33" s="60"/>
      <c r="AF33" s="60"/>
      <c r="AG33" s="60"/>
      <c r="AH33" s="60"/>
      <c r="AI33" s="60"/>
      <c r="AJ33" s="60"/>
      <c r="AK33" s="932"/>
      <c r="AL33" s="933"/>
      <c r="AM33" s="933"/>
      <c r="AN33" s="933"/>
      <c r="AO33" s="934"/>
      <c r="AP33" s="2"/>
      <c r="AQ33" s="59">
        <f>IF(P33="材質劣化",2,IF(P33="漏水",3,1))</f>
        <v>1</v>
      </c>
      <c r="AS33" s="198"/>
      <c r="AT33" s="198"/>
    </row>
    <row r="34" spans="2:86" ht="12" customHeight="1" x14ac:dyDescent="0.15">
      <c r="B34" s="967"/>
      <c r="C34" s="972"/>
      <c r="D34" s="970"/>
      <c r="E34" s="970"/>
      <c r="F34" s="970"/>
      <c r="G34" s="970"/>
      <c r="H34" s="970"/>
      <c r="I34" s="970"/>
      <c r="J34" s="971"/>
      <c r="K34" s="100">
        <v>24</v>
      </c>
      <c r="L34" s="921"/>
      <c r="M34" s="922"/>
      <c r="N34" s="921"/>
      <c r="O34" s="922"/>
      <c r="P34" s="921"/>
      <c r="Q34" s="922"/>
      <c r="R34" s="936"/>
      <c r="S34" s="937"/>
      <c r="T34" s="938"/>
      <c r="U34" s="921"/>
      <c r="V34" s="922"/>
      <c r="W34" s="921"/>
      <c r="X34" s="922"/>
      <c r="Y34" s="54"/>
      <c r="Z34" s="54"/>
      <c r="AA34" s="54"/>
      <c r="AB34" s="54"/>
      <c r="AC34" s="60"/>
      <c r="AD34" s="60"/>
      <c r="AE34" s="60"/>
      <c r="AF34" s="60"/>
      <c r="AG34" s="60"/>
      <c r="AH34" s="60"/>
      <c r="AI34" s="60"/>
      <c r="AJ34" s="60"/>
      <c r="AK34" s="932"/>
      <c r="AL34" s="933"/>
      <c r="AM34" s="933"/>
      <c r="AN34" s="933"/>
      <c r="AO34" s="934"/>
      <c r="AP34" s="2"/>
      <c r="AQ34" s="59">
        <f>IF(P36="材質劣化",2,IF(P36="漏水",3,1))</f>
        <v>1</v>
      </c>
      <c r="AS34" s="199"/>
      <c r="AT34" s="199"/>
    </row>
    <row r="35" spans="2:86" ht="12" customHeight="1" x14ac:dyDescent="0.15">
      <c r="B35" s="967"/>
      <c r="C35" s="972"/>
      <c r="D35" s="970"/>
      <c r="E35" s="970"/>
      <c r="F35" s="970"/>
      <c r="G35" s="970"/>
      <c r="H35" s="970"/>
      <c r="I35" s="970"/>
      <c r="J35" s="971"/>
      <c r="K35" s="992" t="s">
        <v>678</v>
      </c>
      <c r="L35" s="939" t="s">
        <v>679</v>
      </c>
      <c r="M35" s="939"/>
      <c r="N35" s="939"/>
      <c r="O35" s="939"/>
      <c r="P35" s="939"/>
      <c r="Q35" s="939"/>
      <c r="R35" s="939"/>
      <c r="S35" s="939"/>
      <c r="T35" s="939"/>
      <c r="U35" s="939"/>
      <c r="V35" s="939"/>
      <c r="W35" s="939"/>
      <c r="X35" s="939"/>
      <c r="Y35" s="979" t="s">
        <v>523</v>
      </c>
      <c r="Z35" s="980"/>
      <c r="AA35" s="980"/>
      <c r="AB35" s="953"/>
      <c r="AC35" s="124">
        <f t="shared" ref="AC35:AJ35" si="3">SUM(AC11:AC34)</f>
        <v>0</v>
      </c>
      <c r="AD35" s="124">
        <f t="shared" si="3"/>
        <v>0</v>
      </c>
      <c r="AE35" s="124">
        <f>SUM(AE11:AE34)</f>
        <v>0</v>
      </c>
      <c r="AF35" s="124">
        <f t="shared" si="3"/>
        <v>0</v>
      </c>
      <c r="AG35" s="124">
        <f t="shared" si="3"/>
        <v>0</v>
      </c>
      <c r="AH35" s="124">
        <f t="shared" si="3"/>
        <v>0</v>
      </c>
      <c r="AI35" s="124">
        <f t="shared" si="3"/>
        <v>0</v>
      </c>
      <c r="AJ35" s="125">
        <f t="shared" si="3"/>
        <v>0</v>
      </c>
      <c r="AK35" s="939" t="s">
        <v>680</v>
      </c>
      <c r="AL35" s="939"/>
      <c r="AM35" s="999" t="s">
        <v>524</v>
      </c>
      <c r="AN35" s="999"/>
      <c r="AO35" s="999"/>
      <c r="AP35" s="2"/>
    </row>
    <row r="36" spans="2:86" ht="12" customHeight="1" x14ac:dyDescent="0.15">
      <c r="B36" s="967"/>
      <c r="C36" s="972"/>
      <c r="D36" s="970"/>
      <c r="E36" s="970"/>
      <c r="F36" s="970"/>
      <c r="G36" s="970"/>
      <c r="H36" s="970"/>
      <c r="I36" s="970"/>
      <c r="J36" s="971"/>
      <c r="K36" s="993"/>
      <c r="L36" s="941" t="s">
        <v>681</v>
      </c>
      <c r="M36" s="942"/>
      <c r="N36" s="960"/>
      <c r="O36" s="941" t="s">
        <v>682</v>
      </c>
      <c r="P36" s="942"/>
      <c r="Q36" s="942"/>
      <c r="R36" s="942"/>
      <c r="S36" s="942"/>
      <c r="T36" s="942"/>
      <c r="U36" s="942"/>
      <c r="V36" s="942"/>
      <c r="W36" s="942"/>
      <c r="X36" s="960"/>
      <c r="Y36" s="53" t="s">
        <v>516</v>
      </c>
      <c r="Z36" s="49" t="s">
        <v>515</v>
      </c>
      <c r="AA36" s="49" t="s">
        <v>554</v>
      </c>
      <c r="AB36" s="49" t="s">
        <v>531</v>
      </c>
      <c r="AC36" s="49" t="s">
        <v>516</v>
      </c>
      <c r="AD36" s="49" t="s">
        <v>515</v>
      </c>
      <c r="AE36" s="49" t="s">
        <v>554</v>
      </c>
      <c r="AF36" s="49" t="s">
        <v>531</v>
      </c>
      <c r="AG36" s="49" t="s">
        <v>516</v>
      </c>
      <c r="AH36" s="49" t="s">
        <v>515</v>
      </c>
      <c r="AI36" s="49" t="s">
        <v>554</v>
      </c>
      <c r="AJ36" s="82" t="s">
        <v>531</v>
      </c>
      <c r="AK36" s="939"/>
      <c r="AL36" s="939"/>
      <c r="AM36" s="999"/>
      <c r="AN36" s="999"/>
      <c r="AO36" s="999"/>
      <c r="AP36" s="2"/>
    </row>
    <row r="37" spans="2:86" ht="14.25" customHeight="1" x14ac:dyDescent="0.15">
      <c r="B37" s="967"/>
      <c r="C37" s="972"/>
      <c r="D37" s="970"/>
      <c r="E37" s="970"/>
      <c r="F37" s="970"/>
      <c r="G37" s="970"/>
      <c r="H37" s="970"/>
      <c r="I37" s="970"/>
      <c r="J37" s="971"/>
      <c r="K37" s="993"/>
      <c r="L37" s="945"/>
      <c r="M37" s="946"/>
      <c r="N37" s="965"/>
      <c r="O37" s="945"/>
      <c r="P37" s="946"/>
      <c r="Q37" s="946"/>
      <c r="R37" s="946"/>
      <c r="S37" s="946"/>
      <c r="T37" s="946"/>
      <c r="U37" s="946"/>
      <c r="V37" s="946"/>
      <c r="W37" s="946"/>
      <c r="X37" s="965"/>
      <c r="Y37" s="935">
        <f>IF(COUNTIF(Y11:Y34,"〇")&gt;0,1,0)</f>
        <v>0</v>
      </c>
      <c r="Z37" s="935">
        <f t="shared" ref="Z37:AB37" si="4">IF(COUNTIF(Z11:Z34,"〇")&gt;0,1,0)</f>
        <v>0</v>
      </c>
      <c r="AA37" s="935">
        <f t="shared" si="4"/>
        <v>0</v>
      </c>
      <c r="AB37" s="935">
        <f t="shared" si="4"/>
        <v>0</v>
      </c>
      <c r="AC37" s="935">
        <f>COUNTA(AC11:AC34)</f>
        <v>0</v>
      </c>
      <c r="AD37" s="935">
        <f t="shared" ref="AD37:AI37" si="5">COUNTA(AD11:AD34)</f>
        <v>0</v>
      </c>
      <c r="AE37" s="935">
        <f t="shared" si="5"/>
        <v>0</v>
      </c>
      <c r="AF37" s="935">
        <f t="shared" si="5"/>
        <v>0</v>
      </c>
      <c r="AG37" s="935">
        <f t="shared" si="5"/>
        <v>0</v>
      </c>
      <c r="AH37" s="935">
        <f t="shared" si="5"/>
        <v>0</v>
      </c>
      <c r="AI37" s="935">
        <f t="shared" si="5"/>
        <v>0</v>
      </c>
      <c r="AJ37" s="935">
        <f>COUNTA(AJ11:AJ34)</f>
        <v>0</v>
      </c>
      <c r="AK37" s="939"/>
      <c r="AL37" s="939"/>
      <c r="AM37" s="999"/>
      <c r="AN37" s="999"/>
      <c r="AO37" s="999"/>
      <c r="AP37" s="2"/>
      <c r="AU37" s="43">
        <f>+Y37</f>
        <v>0</v>
      </c>
    </row>
    <row r="38" spans="2:86" ht="14.25" customHeight="1" x14ac:dyDescent="0.15">
      <c r="B38" s="967"/>
      <c r="C38" s="972"/>
      <c r="D38" s="970"/>
      <c r="E38" s="970"/>
      <c r="F38" s="970"/>
      <c r="G38" s="970"/>
      <c r="H38" s="970"/>
      <c r="I38" s="970"/>
      <c r="J38" s="971"/>
      <c r="K38" s="993"/>
      <c r="L38" s="949"/>
      <c r="M38" s="950"/>
      <c r="N38" s="961"/>
      <c r="O38" s="949"/>
      <c r="P38" s="950"/>
      <c r="Q38" s="950"/>
      <c r="R38" s="950"/>
      <c r="S38" s="950"/>
      <c r="T38" s="950"/>
      <c r="U38" s="950"/>
      <c r="V38" s="950"/>
      <c r="W38" s="950"/>
      <c r="X38" s="961"/>
      <c r="Y38" s="935"/>
      <c r="Z38" s="935"/>
      <c r="AA38" s="935"/>
      <c r="AB38" s="935"/>
      <c r="AC38" s="935"/>
      <c r="AD38" s="935"/>
      <c r="AE38" s="935"/>
      <c r="AF38" s="935"/>
      <c r="AG38" s="935"/>
      <c r="AH38" s="935"/>
      <c r="AI38" s="935"/>
      <c r="AJ38" s="935"/>
      <c r="AK38" s="939"/>
      <c r="AL38" s="939"/>
      <c r="AM38" s="999"/>
      <c r="AN38" s="999"/>
      <c r="AO38" s="999"/>
      <c r="AP38" s="2"/>
    </row>
    <row r="39" spans="2:86" ht="12" customHeight="1" x14ac:dyDescent="0.15">
      <c r="B39" s="967"/>
      <c r="C39" s="972"/>
      <c r="D39" s="970"/>
      <c r="E39" s="970"/>
      <c r="F39" s="970"/>
      <c r="G39" s="970"/>
      <c r="H39" s="970"/>
      <c r="I39" s="970"/>
      <c r="J39" s="970"/>
      <c r="K39" s="987" t="s">
        <v>220</v>
      </c>
      <c r="L39" s="994"/>
      <c r="M39" s="994"/>
      <c r="N39" s="994"/>
      <c r="O39" s="994"/>
      <c r="P39" s="994"/>
      <c r="Q39" s="994"/>
      <c r="R39" s="994"/>
      <c r="S39" s="994"/>
      <c r="T39" s="994"/>
      <c r="U39" s="994"/>
      <c r="V39" s="994"/>
      <c r="W39" s="994"/>
      <c r="X39" s="994"/>
      <c r="Y39" s="994"/>
      <c r="Z39" s="994"/>
      <c r="AA39" s="994"/>
      <c r="AB39" s="994"/>
      <c r="AC39" s="994"/>
      <c r="AD39" s="994"/>
      <c r="AE39" s="994"/>
      <c r="AF39" s="994"/>
      <c r="AG39" s="994"/>
      <c r="AH39" s="994"/>
      <c r="AI39" s="994"/>
      <c r="AJ39" s="994"/>
      <c r="AK39" s="995"/>
      <c r="AL39" s="995"/>
      <c r="AM39" s="995"/>
      <c r="AN39" s="995"/>
      <c r="AO39" s="996"/>
      <c r="AP39" s="2"/>
    </row>
    <row r="40" spans="2:86" ht="12" customHeight="1" x14ac:dyDescent="0.15">
      <c r="B40" s="967"/>
      <c r="C40" s="972"/>
      <c r="D40" s="970"/>
      <c r="E40" s="970"/>
      <c r="F40" s="970"/>
      <c r="G40" s="970"/>
      <c r="H40" s="970"/>
      <c r="I40" s="970"/>
      <c r="J40" s="970"/>
      <c r="K40" s="988"/>
      <c r="L40" s="995"/>
      <c r="M40" s="995"/>
      <c r="N40" s="995"/>
      <c r="O40" s="995"/>
      <c r="P40" s="995"/>
      <c r="Q40" s="995"/>
      <c r="R40" s="995"/>
      <c r="S40" s="995"/>
      <c r="T40" s="995"/>
      <c r="U40" s="995"/>
      <c r="V40" s="995"/>
      <c r="W40" s="995"/>
      <c r="X40" s="995"/>
      <c r="Y40" s="995"/>
      <c r="Z40" s="995"/>
      <c r="AA40" s="995"/>
      <c r="AB40" s="995"/>
      <c r="AC40" s="995"/>
      <c r="AD40" s="995"/>
      <c r="AE40" s="995"/>
      <c r="AF40" s="995"/>
      <c r="AG40" s="995"/>
      <c r="AH40" s="995"/>
      <c r="AI40" s="995"/>
      <c r="AJ40" s="995"/>
      <c r="AK40" s="995"/>
      <c r="AL40" s="995"/>
      <c r="AM40" s="995"/>
      <c r="AN40" s="995"/>
      <c r="AO40" s="996"/>
      <c r="AP40" s="2"/>
    </row>
    <row r="41" spans="2:86" ht="12" customHeight="1" x14ac:dyDescent="0.15">
      <c r="B41" s="967"/>
      <c r="C41" s="972"/>
      <c r="D41" s="970"/>
      <c r="E41" s="970"/>
      <c r="F41" s="970"/>
      <c r="G41" s="970"/>
      <c r="H41" s="970"/>
      <c r="I41" s="970"/>
      <c r="J41" s="970"/>
      <c r="K41" s="988"/>
      <c r="L41" s="995"/>
      <c r="M41" s="995"/>
      <c r="N41" s="995"/>
      <c r="O41" s="995"/>
      <c r="P41" s="995"/>
      <c r="Q41" s="995"/>
      <c r="R41" s="995"/>
      <c r="S41" s="995"/>
      <c r="T41" s="995"/>
      <c r="U41" s="995"/>
      <c r="V41" s="995"/>
      <c r="W41" s="995"/>
      <c r="X41" s="995"/>
      <c r="Y41" s="995"/>
      <c r="Z41" s="995"/>
      <c r="AA41" s="995"/>
      <c r="AB41" s="995"/>
      <c r="AC41" s="995"/>
      <c r="AD41" s="995"/>
      <c r="AE41" s="995"/>
      <c r="AF41" s="995"/>
      <c r="AG41" s="995"/>
      <c r="AH41" s="995"/>
      <c r="AI41" s="995"/>
      <c r="AJ41" s="995"/>
      <c r="AK41" s="995"/>
      <c r="AL41" s="995"/>
      <c r="AM41" s="995"/>
      <c r="AN41" s="995"/>
      <c r="AO41" s="996"/>
      <c r="AP41" s="2"/>
    </row>
    <row r="42" spans="2:86" ht="12" customHeight="1" x14ac:dyDescent="0.15">
      <c r="B42" s="967"/>
      <c r="C42" s="972"/>
      <c r="D42" s="970"/>
      <c r="E42" s="970"/>
      <c r="F42" s="970"/>
      <c r="G42" s="970"/>
      <c r="H42" s="970"/>
      <c r="I42" s="970"/>
      <c r="J42" s="970"/>
      <c r="K42" s="988"/>
      <c r="L42" s="997"/>
      <c r="M42" s="997"/>
      <c r="N42" s="997"/>
      <c r="O42" s="997"/>
      <c r="P42" s="997"/>
      <c r="Q42" s="997"/>
      <c r="R42" s="997"/>
      <c r="S42" s="997"/>
      <c r="T42" s="997"/>
      <c r="U42" s="997"/>
      <c r="V42" s="997"/>
      <c r="W42" s="997"/>
      <c r="X42" s="997"/>
      <c r="Y42" s="997"/>
      <c r="Z42" s="997"/>
      <c r="AA42" s="997"/>
      <c r="AB42" s="997"/>
      <c r="AC42" s="997"/>
      <c r="AD42" s="997"/>
      <c r="AE42" s="997"/>
      <c r="AF42" s="997"/>
      <c r="AG42" s="997"/>
      <c r="AH42" s="997"/>
      <c r="AI42" s="997"/>
      <c r="AJ42" s="997"/>
      <c r="AK42" s="997"/>
      <c r="AL42" s="997"/>
      <c r="AM42" s="997"/>
      <c r="AN42" s="997"/>
      <c r="AO42" s="998"/>
      <c r="AP42" s="43"/>
      <c r="CD42" s="2"/>
      <c r="CE42" s="2"/>
      <c r="CF42" s="2"/>
      <c r="CG42" s="2"/>
      <c r="CH42" s="2"/>
    </row>
    <row r="43" spans="2:86" ht="12" customHeight="1" x14ac:dyDescent="0.15">
      <c r="B43" s="967"/>
      <c r="C43" s="972"/>
      <c r="D43" s="970"/>
      <c r="E43" s="970"/>
      <c r="F43" s="970"/>
      <c r="G43" s="970"/>
      <c r="H43" s="970"/>
      <c r="I43" s="970"/>
      <c r="J43" s="971"/>
      <c r="K43" s="1000" t="s">
        <v>221</v>
      </c>
      <c r="L43" s="1000"/>
      <c r="M43" s="1000"/>
      <c r="N43" s="1000"/>
      <c r="O43" s="1000"/>
      <c r="P43" s="1000"/>
      <c r="Q43" s="1000"/>
      <c r="R43" s="1000"/>
      <c r="S43" s="1000"/>
      <c r="T43" s="1000"/>
      <c r="U43" s="1000"/>
      <c r="V43" s="1000"/>
      <c r="W43" s="1000"/>
      <c r="X43" s="1000"/>
      <c r="Y43" s="1000"/>
      <c r="Z43" s="1000"/>
      <c r="AA43" s="1000"/>
      <c r="AB43" s="1000"/>
      <c r="AC43" s="1000"/>
      <c r="AD43" s="1000"/>
      <c r="AE43" s="1000"/>
      <c r="AF43" s="1000"/>
      <c r="AG43" s="1000"/>
      <c r="AH43" s="1000"/>
      <c r="AI43" s="1000"/>
      <c r="AJ43" s="1000"/>
      <c r="AK43" s="1000"/>
      <c r="AL43" s="1000"/>
      <c r="AM43" s="1000"/>
      <c r="AN43" s="1000"/>
      <c r="AO43" s="1000"/>
      <c r="AP43" s="43"/>
      <c r="CD43" s="2"/>
      <c r="CE43" s="2"/>
      <c r="CF43" s="2"/>
      <c r="CG43" s="2"/>
      <c r="CH43" s="2"/>
    </row>
    <row r="44" spans="2:86" ht="12" customHeight="1" x14ac:dyDescent="0.15">
      <c r="B44" s="967"/>
      <c r="C44" s="972"/>
      <c r="D44" s="970"/>
      <c r="E44" s="970"/>
      <c r="F44" s="970"/>
      <c r="G44" s="970"/>
      <c r="H44" s="970"/>
      <c r="I44" s="970"/>
      <c r="J44" s="971"/>
      <c r="K44" s="989" t="s">
        <v>222</v>
      </c>
      <c r="L44" s="990"/>
      <c r="M44" s="990"/>
      <c r="N44" s="990"/>
      <c r="O44" s="990"/>
      <c r="P44" s="990"/>
      <c r="Q44" s="990"/>
      <c r="R44" s="990"/>
      <c r="S44" s="990"/>
      <c r="T44" s="990"/>
      <c r="U44" s="990"/>
      <c r="V44" s="990"/>
      <c r="W44" s="990"/>
      <c r="X44" s="990"/>
      <c r="Y44" s="990"/>
      <c r="Z44" s="990"/>
      <c r="AA44" s="990"/>
      <c r="AB44" s="990"/>
      <c r="AC44" s="990"/>
      <c r="AD44" s="990"/>
      <c r="AE44" s="990"/>
      <c r="AF44" s="990"/>
      <c r="AG44" s="990"/>
      <c r="AH44" s="990"/>
      <c r="AI44" s="990"/>
      <c r="AJ44" s="990"/>
      <c r="AK44" s="990"/>
      <c r="AL44" s="990"/>
      <c r="AM44" s="990"/>
      <c r="AN44" s="990"/>
      <c r="AO44" s="991"/>
      <c r="AP44" s="43"/>
      <c r="CD44" s="2"/>
      <c r="CE44" s="2"/>
      <c r="CF44" s="2"/>
      <c r="CG44" s="2"/>
      <c r="CH44" s="2"/>
    </row>
    <row r="45" spans="2:86" ht="12" customHeight="1" x14ac:dyDescent="0.15">
      <c r="B45" s="583"/>
      <c r="C45" s="973"/>
      <c r="D45" s="974"/>
      <c r="E45" s="974"/>
      <c r="F45" s="974"/>
      <c r="G45" s="974"/>
      <c r="H45" s="974"/>
      <c r="I45" s="974"/>
      <c r="J45" s="975"/>
      <c r="K45" s="984" t="s">
        <v>223</v>
      </c>
      <c r="L45" s="985"/>
      <c r="M45" s="985"/>
      <c r="N45" s="985"/>
      <c r="O45" s="985"/>
      <c r="P45" s="985"/>
      <c r="Q45" s="985"/>
      <c r="R45" s="985"/>
      <c r="S45" s="985"/>
      <c r="T45" s="985"/>
      <c r="U45" s="985"/>
      <c r="V45" s="985"/>
      <c r="W45" s="985"/>
      <c r="X45" s="985"/>
      <c r="Y45" s="985"/>
      <c r="Z45" s="985"/>
      <c r="AA45" s="985"/>
      <c r="AB45" s="985"/>
      <c r="AC45" s="985"/>
      <c r="AD45" s="985"/>
      <c r="AE45" s="985"/>
      <c r="AF45" s="985"/>
      <c r="AG45" s="985"/>
      <c r="AH45" s="985"/>
      <c r="AI45" s="985"/>
      <c r="AJ45" s="985"/>
      <c r="AK45" s="985"/>
      <c r="AL45" s="985"/>
      <c r="AM45" s="985"/>
      <c r="AN45" s="985"/>
      <c r="AO45" s="986"/>
      <c r="AP45" s="43"/>
      <c r="CD45" s="2"/>
      <c r="CE45" s="2"/>
      <c r="CF45" s="2"/>
      <c r="CG45" s="2"/>
      <c r="CH45" s="2"/>
    </row>
    <row r="46" spans="2:86" ht="12" customHeight="1" x14ac:dyDescent="0.2">
      <c r="B46" s="6" t="s">
        <v>224</v>
      </c>
      <c r="C46" s="290"/>
      <c r="D46" s="290"/>
      <c r="E46" s="290"/>
      <c r="F46" s="290"/>
      <c r="G46" s="290"/>
      <c r="H46" s="290"/>
      <c r="I46" s="290"/>
      <c r="J46" s="290"/>
      <c r="K46" s="291"/>
      <c r="L46" s="291"/>
      <c r="M46" s="291"/>
      <c r="N46" s="291"/>
      <c r="O46" s="291"/>
      <c r="P46" s="291"/>
      <c r="Q46" s="291"/>
      <c r="R46" s="291"/>
      <c r="S46" s="291"/>
      <c r="T46" s="291"/>
      <c r="U46" s="291"/>
      <c r="V46" s="291"/>
      <c r="W46" s="291"/>
      <c r="X46" s="291"/>
      <c r="Y46" s="291"/>
      <c r="Z46" s="291"/>
      <c r="AA46" s="291"/>
      <c r="AB46" s="291"/>
      <c r="AC46" s="291"/>
      <c r="AD46" s="291"/>
      <c r="AE46" s="291"/>
      <c r="AF46" s="291"/>
      <c r="AG46" s="291"/>
      <c r="AH46" s="291"/>
      <c r="AI46" s="291"/>
      <c r="AJ46" s="291"/>
      <c r="AK46" s="291"/>
      <c r="AL46" s="291"/>
      <c r="AM46" s="291"/>
      <c r="AN46" s="291"/>
      <c r="AO46" s="291"/>
      <c r="AP46" s="43"/>
      <c r="CD46" s="2"/>
      <c r="CE46" s="2"/>
      <c r="CF46" s="2"/>
      <c r="CG46" s="2"/>
      <c r="CH46" s="2"/>
    </row>
    <row r="47" spans="2:86" s="6" customFormat="1" ht="12" customHeight="1" x14ac:dyDescent="0.15">
      <c r="B47" s="2" t="s">
        <v>225</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226</v>
      </c>
      <c r="AP48" s="43"/>
      <c r="CD48" s="2"/>
      <c r="CE48" s="2"/>
      <c r="CF48" s="2"/>
      <c r="CG48" s="2"/>
      <c r="CH48" s="2"/>
    </row>
    <row r="49" spans="2:86" ht="12" customHeight="1" x14ac:dyDescent="0.15">
      <c r="B49" s="2" t="s">
        <v>227</v>
      </c>
      <c r="AP49" s="43"/>
      <c r="CD49" s="2"/>
      <c r="CE49" s="2"/>
      <c r="CF49" s="2"/>
      <c r="CG49" s="2"/>
      <c r="CH49" s="2"/>
    </row>
    <row r="50" spans="2:86" ht="12" customHeight="1" x14ac:dyDescent="0.15">
      <c r="B50" s="2" t="s">
        <v>228</v>
      </c>
    </row>
    <row r="51" spans="2:86" ht="12" customHeight="1" x14ac:dyDescent="0.15">
      <c r="B51" s="2" t="s">
        <v>229</v>
      </c>
    </row>
    <row r="52" spans="2:86" ht="12" customHeight="1" x14ac:dyDescent="0.15">
      <c r="B52" s="2" t="s">
        <v>230</v>
      </c>
    </row>
    <row r="53" spans="2:86" x14ac:dyDescent="0.15">
      <c r="B53" s="2" t="s">
        <v>231</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2"/>
  <conditionalFormatting sqref="Y11:AB28">
    <cfRule type="expression" dxfId="482" priority="2">
      <formula>$AQ11=2</formula>
    </cfRule>
  </conditionalFormatting>
  <conditionalFormatting sqref="Y29:AB29">
    <cfRule type="expression" dxfId="481" priority="11">
      <formula>$AQ28=2</formula>
    </cfRule>
  </conditionalFormatting>
  <conditionalFormatting sqref="Y30:AB31">
    <cfRule type="expression" dxfId="480" priority="9">
      <formula>$AQ28=2</formula>
    </cfRule>
  </conditionalFormatting>
  <conditionalFormatting sqref="Y32:AB32">
    <cfRule type="expression" dxfId="479" priority="7">
      <formula>$AQ29=2</formula>
    </cfRule>
  </conditionalFormatting>
  <conditionalFormatting sqref="Y33:AB33">
    <cfRule type="expression" dxfId="478" priority="5">
      <formula>$AQ29=2</formula>
    </cfRule>
  </conditionalFormatting>
  <conditionalFormatting sqref="Y34:AB34">
    <cfRule type="expression" dxfId="477" priority="3">
      <formula>$AQ29=2</formula>
    </cfRule>
  </conditionalFormatting>
  <conditionalFormatting sqref="Y11:AF28">
    <cfRule type="expression" dxfId="476" priority="1">
      <formula>$AQ11=3</formula>
    </cfRule>
  </conditionalFormatting>
  <conditionalFormatting sqref="Y29:AF29">
    <cfRule type="expression" dxfId="475" priority="12">
      <formula>$AQ28=3</formula>
    </cfRule>
  </conditionalFormatting>
  <conditionalFormatting sqref="Y30:AF31">
    <cfRule type="expression" dxfId="474" priority="10">
      <formula>$AQ28=3</formula>
    </cfRule>
  </conditionalFormatting>
  <conditionalFormatting sqref="Y32:AF32">
    <cfRule type="expression" dxfId="473" priority="8">
      <formula>$AQ29=3</formula>
    </cfRule>
  </conditionalFormatting>
  <conditionalFormatting sqref="Y33:AF33">
    <cfRule type="expression" dxfId="472" priority="6">
      <formula>$AQ29=3</formula>
    </cfRule>
  </conditionalFormatting>
  <conditionalFormatting sqref="Y34:AF34">
    <cfRule type="expression" dxfId="471" priority="4">
      <formula>$AQ29=3</formula>
    </cfRule>
  </conditionalFormatting>
  <conditionalFormatting sqref="AC11:AJ28">
    <cfRule type="expression" dxfId="470" priority="13">
      <formula>$AQ11=1</formula>
    </cfRule>
  </conditionalFormatting>
  <conditionalFormatting sqref="AC29:AJ29">
    <cfRule type="expression" dxfId="469" priority="24">
      <formula>$AQ28=1</formula>
    </cfRule>
  </conditionalFormatting>
  <conditionalFormatting sqref="AC30:AJ31">
    <cfRule type="expression" dxfId="468" priority="22">
      <formula>$AQ28=1</formula>
    </cfRule>
  </conditionalFormatting>
  <conditionalFormatting sqref="AC32:AJ32">
    <cfRule type="expression" dxfId="467" priority="20">
      <formula>$AQ29=1</formula>
    </cfRule>
  </conditionalFormatting>
  <conditionalFormatting sqref="AC33:AJ33">
    <cfRule type="expression" dxfId="466" priority="18">
      <formula>$AQ29=1</formula>
    </cfRule>
  </conditionalFormatting>
  <conditionalFormatting sqref="AC34:AJ34">
    <cfRule type="expression" dxfId="465" priority="16">
      <formula>$AQ29=1</formula>
    </cfRule>
  </conditionalFormatting>
  <conditionalFormatting sqref="AG11:AJ28">
    <cfRule type="expression" dxfId="464" priority="14">
      <formula>$AQ11=2</formula>
    </cfRule>
  </conditionalFormatting>
  <conditionalFormatting sqref="AG29:AJ29">
    <cfRule type="expression" dxfId="463" priority="23">
      <formula>$AQ28=2</formula>
    </cfRule>
  </conditionalFormatting>
  <conditionalFormatting sqref="AG30:AJ31">
    <cfRule type="expression" dxfId="462" priority="21">
      <formula>$AQ28=2</formula>
    </cfRule>
  </conditionalFormatting>
  <conditionalFormatting sqref="AG32:AJ32">
    <cfRule type="expression" dxfId="461" priority="19">
      <formula>$AQ29=2</formula>
    </cfRule>
  </conditionalFormatting>
  <conditionalFormatting sqref="AG33:AJ33">
    <cfRule type="expression" dxfId="460" priority="17">
      <formula>$AQ29=2</formula>
    </cfRule>
  </conditionalFormatting>
  <conditionalFormatting sqref="AG34:AJ34">
    <cfRule type="expression" dxfId="459" priority="15">
      <formula>$AQ29=2</formula>
    </cfRule>
  </conditionalFormatting>
  <dataValidations count="2">
    <dataValidation type="list" allowBlank="1" showInputMessage="1" showErrorMessage="1" sqref="N11:O34" xr:uid="{5A53D866-0B56-49A3-B208-B9783A73F173}">
      <formula1>INDIRECT(L11)</formula1>
    </dataValidation>
    <dataValidation type="list" allowBlank="1" showInputMessage="1" showErrorMessage="1" sqref="Y11:AB34" xr:uid="{ED273F0D-BD03-4EFB-823F-366246AA0F82}">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1B998443-A177-4DE9-B404-E0038D8FC18A}">
          <x14:formula1>
            <xm:f>'(参考)リスト'!$G$16:$G$19</xm:f>
          </x14:formula1>
          <xm:sqref>AM35:AO38</xm:sqref>
        </x14:dataValidation>
        <x14:dataValidation type="list" allowBlank="1" showInputMessage="1" showErrorMessage="1" xr:uid="{8A81ED98-3124-46D2-A1EE-EBF422D5FE03}">
          <x14:formula1>
            <xm:f>'(参考)リスト'!$F$16:$F$21</xm:f>
          </x14:formula1>
          <xm:sqref>U11:X34</xm:sqref>
        </x14:dataValidation>
        <x14:dataValidation type="list" allowBlank="1" showInputMessage="1" showErrorMessage="1" xr:uid="{841C4BE4-64D1-4A29-85CF-94EF1896CAC4}">
          <x14:formula1>
            <xm:f>'(参考)リスト'!$E$16:$E$27</xm:f>
          </x14:formula1>
          <xm:sqref>R11:T34</xm:sqref>
        </x14:dataValidation>
        <x14:dataValidation type="list" allowBlank="1" showInputMessage="1" showErrorMessage="1" xr:uid="{3544FCD7-B3AA-4F58-8214-104825058ABB}">
          <x14:formula1>
            <xm:f>'(参考)リスト'!$B$16:$B$21</xm:f>
          </x14:formula1>
          <xm:sqref>L11:M34</xm:sqref>
        </x14:dataValidation>
        <x14:dataValidation type="list" allowBlank="1" showInputMessage="1" showErrorMessage="1" xr:uid="{EE55C55A-091B-4226-B106-3830AA212F5F}">
          <x14:formula1>
            <xm:f>'(参考)リスト'!$D$16:$D$18</xm:f>
          </x14:formula1>
          <xm:sqref>P11:Q34</xm:sqref>
        </x14:dataValidation>
      </x14:dataValidations>
    </ext>
  </extLs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7F8ECB-EB21-42B7-A028-D35FC4408C77}">
  <dimension ref="B1:CH53"/>
  <sheetViews>
    <sheetView showGridLines="0" showZeros="0" view="pageBreakPreview" zoomScaleNormal="85" zoomScaleSheetLayoutView="100" workbookViewId="0">
      <selection activeCell="B6" sqref="B6:Z15"/>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23" t="s">
        <v>200</v>
      </c>
      <c r="AV1" s="931" t="s">
        <v>201</v>
      </c>
      <c r="AW1" s="931"/>
      <c r="AX1" s="931"/>
      <c r="AY1" s="920" t="s">
        <v>202</v>
      </c>
      <c r="AZ1" s="920"/>
      <c r="BA1" s="920"/>
      <c r="BB1" s="920"/>
      <c r="BC1" s="920"/>
      <c r="BD1" s="920"/>
      <c r="BE1" s="920"/>
      <c r="BF1" s="920"/>
      <c r="BG1" s="920"/>
      <c r="BH1" s="920"/>
      <c r="BI1" s="920"/>
      <c r="BJ1" s="920"/>
      <c r="BK1" s="920" t="s">
        <v>203</v>
      </c>
      <c r="BL1" s="920"/>
      <c r="BM1" s="920"/>
      <c r="BN1" s="920"/>
      <c r="BO1" s="920"/>
      <c r="BP1" s="920"/>
      <c r="BQ1" s="920"/>
      <c r="BR1" s="920"/>
      <c r="BS1" s="920"/>
      <c r="BT1" s="920"/>
      <c r="BU1" s="920"/>
      <c r="BV1" s="920"/>
      <c r="BW1" s="918"/>
      <c r="BX1" s="918"/>
      <c r="BY1" s="918"/>
      <c r="BZ1" s="918"/>
      <c r="CA1" s="918"/>
      <c r="CB1" s="918"/>
      <c r="CC1" s="918"/>
      <c r="CD1" s="918"/>
      <c r="CE1" s="918"/>
      <c r="CF1" s="918"/>
      <c r="CG1" s="918"/>
      <c r="CH1" s="918"/>
    </row>
    <row r="2" spans="2:86" ht="8.25" customHeight="1" x14ac:dyDescent="0.15">
      <c r="AU2" s="923"/>
      <c r="AV2" s="931" t="s">
        <v>204</v>
      </c>
      <c r="AW2" s="940" t="s">
        <v>205</v>
      </c>
      <c r="AX2" s="940" t="s">
        <v>206</v>
      </c>
      <c r="AY2" s="920" t="s">
        <v>207</v>
      </c>
      <c r="AZ2" s="920"/>
      <c r="BA2" s="920"/>
      <c r="BB2" s="920"/>
      <c r="BC2" s="920"/>
      <c r="BD2" s="920"/>
      <c r="BE2" s="920"/>
      <c r="BF2" s="920"/>
      <c r="BG2" s="920"/>
      <c r="BH2" s="920"/>
      <c r="BI2" s="920"/>
      <c r="BJ2" s="920"/>
      <c r="BK2" s="920" t="s">
        <v>208</v>
      </c>
      <c r="BL2" s="920"/>
      <c r="BM2" s="920"/>
      <c r="BN2" s="920"/>
      <c r="BO2" s="920" t="s">
        <v>209</v>
      </c>
      <c r="BP2" s="920"/>
      <c r="BQ2" s="920"/>
      <c r="BR2" s="920"/>
      <c r="BS2" s="920"/>
      <c r="BT2" s="920"/>
      <c r="BU2" s="920"/>
      <c r="BV2" s="920"/>
      <c r="BW2" s="919"/>
      <c r="BX2" s="919"/>
      <c r="BY2" s="919"/>
      <c r="BZ2" s="919"/>
      <c r="CA2" s="918"/>
      <c r="CB2" s="918"/>
      <c r="CC2" s="918"/>
      <c r="CD2" s="918"/>
      <c r="CE2" s="918"/>
      <c r="CF2" s="918"/>
      <c r="CG2" s="918"/>
      <c r="CH2" s="918"/>
    </row>
    <row r="3" spans="2:86" ht="24.95" customHeight="1" x14ac:dyDescent="0.15">
      <c r="B3" s="688" t="s">
        <v>210</v>
      </c>
      <c r="C3" s="1001"/>
      <c r="D3" s="1001"/>
      <c r="E3" s="1002"/>
      <c r="F3" s="1002"/>
      <c r="G3" s="1002"/>
      <c r="H3" s="1002"/>
      <c r="I3" s="1002"/>
      <c r="J3" s="1002"/>
      <c r="K3" s="1001"/>
      <c r="L3" s="1001"/>
      <c r="M3" s="1001"/>
      <c r="N3" s="1001"/>
      <c r="O3" s="1001"/>
      <c r="P3" s="1001"/>
      <c r="Q3" s="1001"/>
      <c r="R3" s="1001"/>
      <c r="S3" s="1001"/>
      <c r="T3" s="1001"/>
      <c r="U3" s="1001"/>
      <c r="V3" s="1001"/>
      <c r="W3" s="1001"/>
      <c r="X3" s="1001"/>
      <c r="Y3" s="1001"/>
      <c r="Z3" s="1001"/>
      <c r="AA3" s="1001"/>
      <c r="AB3" s="1001"/>
      <c r="AC3" s="1001"/>
      <c r="AD3" s="1001"/>
      <c r="AE3" s="1001"/>
      <c r="AF3" s="1001"/>
      <c r="AG3" s="1001"/>
      <c r="AH3" s="1001"/>
      <c r="AI3" s="1001"/>
      <c r="AJ3" s="1001"/>
      <c r="AK3" s="1001"/>
      <c r="AL3" s="1001"/>
      <c r="AM3" s="1001"/>
      <c r="AN3" s="1001"/>
      <c r="AO3" s="1001"/>
      <c r="AU3" s="923"/>
      <c r="AV3" s="931"/>
      <c r="AW3" s="940"/>
      <c r="AX3" s="940"/>
      <c r="AY3" s="920" t="s">
        <v>211</v>
      </c>
      <c r="AZ3" s="920"/>
      <c r="BA3" s="920"/>
      <c r="BB3" s="920"/>
      <c r="BC3" s="920" t="s">
        <v>212</v>
      </c>
      <c r="BD3" s="920"/>
      <c r="BE3" s="920"/>
      <c r="BF3" s="920"/>
      <c r="BG3" s="920" t="s">
        <v>213</v>
      </c>
      <c r="BH3" s="920"/>
      <c r="BI3" s="920"/>
      <c r="BJ3" s="920"/>
      <c r="BK3" s="920" t="s">
        <v>214</v>
      </c>
      <c r="BL3" s="920"/>
      <c r="BM3" s="920"/>
      <c r="BN3" s="920"/>
      <c r="BO3" s="920" t="s">
        <v>212</v>
      </c>
      <c r="BP3" s="920"/>
      <c r="BQ3" s="920"/>
      <c r="BR3" s="920"/>
      <c r="BS3" s="920" t="s">
        <v>213</v>
      </c>
      <c r="BT3" s="920"/>
      <c r="BU3" s="920"/>
      <c r="BV3" s="920"/>
      <c r="BW3" s="918"/>
      <c r="BX3" s="918"/>
      <c r="BY3" s="918"/>
      <c r="BZ3" s="918"/>
      <c r="CA3" s="918"/>
      <c r="CB3" s="918"/>
      <c r="CC3" s="918"/>
      <c r="CD3" s="918"/>
      <c r="CE3" s="918"/>
      <c r="CF3" s="918"/>
      <c r="CG3" s="918"/>
      <c r="CH3" s="918"/>
    </row>
    <row r="4" spans="2:86" ht="18" customHeight="1" x14ac:dyDescent="0.15">
      <c r="B4" s="477" t="s">
        <v>383</v>
      </c>
      <c r="C4" s="477"/>
      <c r="D4" s="477"/>
      <c r="E4" s="956" t="s">
        <v>384</v>
      </c>
      <c r="F4" s="957"/>
      <c r="G4" s="957"/>
      <c r="H4" s="957"/>
      <c r="I4" s="957"/>
      <c r="J4" s="958"/>
      <c r="K4" s="571" t="s">
        <v>385</v>
      </c>
      <c r="L4" s="571"/>
      <c r="M4" s="571"/>
      <c r="N4" s="954" t="s">
        <v>501</v>
      </c>
      <c r="O4" s="954"/>
      <c r="P4" s="954"/>
      <c r="Q4" s="954"/>
      <c r="R4" s="954"/>
      <c r="S4" s="954"/>
      <c r="T4" s="313" t="s">
        <v>502</v>
      </c>
      <c r="U4" s="314"/>
      <c r="V4" s="314"/>
      <c r="W4" s="314"/>
      <c r="X4" s="315"/>
      <c r="Y4" s="959" t="s">
        <v>503</v>
      </c>
      <c r="Z4" s="959"/>
      <c r="AA4" s="959"/>
      <c r="AB4" s="959"/>
      <c r="AC4" s="959"/>
      <c r="AD4" s="959"/>
      <c r="AE4" s="959"/>
      <c r="AF4" s="959"/>
      <c r="AG4" s="313" t="s">
        <v>500</v>
      </c>
      <c r="AH4" s="314"/>
      <c r="AI4" s="314"/>
      <c r="AJ4" s="315"/>
      <c r="AK4" s="925">
        <v>45911</v>
      </c>
      <c r="AL4" s="926"/>
      <c r="AM4" s="926"/>
      <c r="AN4" s="926"/>
      <c r="AO4" s="927"/>
      <c r="AU4" s="923"/>
      <c r="AV4" s="931"/>
      <c r="AW4" s="940"/>
      <c r="AX4" s="940"/>
      <c r="AY4" s="294" t="s">
        <v>215</v>
      </c>
      <c r="AZ4" s="294" t="s">
        <v>216</v>
      </c>
      <c r="BA4" s="294" t="s">
        <v>217</v>
      </c>
      <c r="BB4" s="294" t="s">
        <v>218</v>
      </c>
      <c r="BC4" s="294" t="s">
        <v>215</v>
      </c>
      <c r="BD4" s="294" t="s">
        <v>216</v>
      </c>
      <c r="BE4" s="294" t="s">
        <v>217</v>
      </c>
      <c r="BF4" s="294" t="s">
        <v>218</v>
      </c>
      <c r="BG4" s="294" t="s">
        <v>215</v>
      </c>
      <c r="BH4" s="294" t="s">
        <v>216</v>
      </c>
      <c r="BI4" s="294" t="s">
        <v>217</v>
      </c>
      <c r="BJ4" s="294" t="s">
        <v>218</v>
      </c>
      <c r="BK4" s="294" t="s">
        <v>215</v>
      </c>
      <c r="BL4" s="294" t="s">
        <v>216</v>
      </c>
      <c r="BM4" s="294" t="s">
        <v>217</v>
      </c>
      <c r="BN4" s="294" t="s">
        <v>218</v>
      </c>
      <c r="BO4" s="294" t="s">
        <v>215</v>
      </c>
      <c r="BP4" s="294" t="s">
        <v>216</v>
      </c>
      <c r="BQ4" s="294" t="s">
        <v>217</v>
      </c>
      <c r="BR4" s="294" t="s">
        <v>218</v>
      </c>
      <c r="BS4" s="294" t="s">
        <v>215</v>
      </c>
      <c r="BT4" s="294" t="s">
        <v>216</v>
      </c>
      <c r="BU4" s="294" t="s">
        <v>217</v>
      </c>
      <c r="BV4" s="294" t="s">
        <v>218</v>
      </c>
      <c r="BW4" s="5"/>
      <c r="BX4" s="5"/>
      <c r="BY4" s="5"/>
      <c r="BZ4" s="5"/>
      <c r="CA4" s="5"/>
      <c r="CB4" s="5"/>
      <c r="CC4" s="5"/>
      <c r="CD4" s="5"/>
      <c r="CE4" s="5"/>
      <c r="CF4" s="5"/>
      <c r="CG4" s="5"/>
      <c r="CH4" s="5"/>
    </row>
    <row r="5" spans="2:86" ht="18" customHeight="1" x14ac:dyDescent="0.15">
      <c r="B5" s="485" t="s">
        <v>521</v>
      </c>
      <c r="C5" s="485"/>
      <c r="D5" s="485"/>
      <c r="E5" s="962" t="s">
        <v>390</v>
      </c>
      <c r="F5" s="963"/>
      <c r="G5" s="963"/>
      <c r="H5" s="963"/>
      <c r="I5" s="963"/>
      <c r="J5" s="964"/>
      <c r="K5" s="582" t="s">
        <v>386</v>
      </c>
      <c r="L5" s="582"/>
      <c r="M5" s="582"/>
      <c r="N5" s="954" t="s">
        <v>387</v>
      </c>
      <c r="O5" s="954"/>
      <c r="P5" s="954"/>
      <c r="Q5" s="954"/>
      <c r="R5" s="954"/>
      <c r="S5" s="954"/>
      <c r="T5" s="316"/>
      <c r="U5" s="317"/>
      <c r="V5" s="317"/>
      <c r="W5" s="317"/>
      <c r="X5" s="318"/>
      <c r="Y5" s="955" t="s">
        <v>504</v>
      </c>
      <c r="Z5" s="955"/>
      <c r="AA5" s="955"/>
      <c r="AB5" s="955"/>
      <c r="AC5" s="955"/>
      <c r="AD5" s="955"/>
      <c r="AE5" s="955"/>
      <c r="AF5" s="955"/>
      <c r="AG5" s="835"/>
      <c r="AH5" s="924"/>
      <c r="AI5" s="924"/>
      <c r="AJ5" s="836"/>
      <c r="AK5" s="928"/>
      <c r="AL5" s="929"/>
      <c r="AM5" s="929"/>
      <c r="AN5" s="929"/>
      <c r="AO5" s="930"/>
      <c r="AU5" s="923"/>
      <c r="AV5" s="50" t="str">
        <f>N7</f>
        <v>S005</v>
      </c>
      <c r="AW5" s="293">
        <f>R7</f>
        <v>10.475</v>
      </c>
      <c r="AX5" s="55" t="str">
        <f>AM35</f>
        <v>Ⅱ</v>
      </c>
      <c r="AY5" s="295" t="str">
        <f>IF(Y37&gt;0,Y37,"")</f>
        <v/>
      </c>
      <c r="AZ5" s="296" t="str">
        <f>IF(Y37&gt;0,"",IF(Z37&gt;0,Z37,""))</f>
        <v/>
      </c>
      <c r="BA5" s="296" t="str">
        <f>IF(Y37+Z37&gt;0,"",IF(AA37&gt;0,AA37,""))</f>
        <v/>
      </c>
      <c r="BB5" s="296" t="str">
        <f>IF(Y37+Z37+AA37&gt;0,"",IF(AB37&gt;0,AB37,""))</f>
        <v/>
      </c>
      <c r="BC5" s="55">
        <f t="shared" ref="BC5:BJ5" si="0">AC37</f>
        <v>0</v>
      </c>
      <c r="BD5" s="55">
        <f t="shared" si="0"/>
        <v>0</v>
      </c>
      <c r="BE5" s="55">
        <f t="shared" si="0"/>
        <v>0</v>
      </c>
      <c r="BF5" s="55">
        <f t="shared" si="0"/>
        <v>0</v>
      </c>
      <c r="BG5" s="55">
        <f t="shared" si="0"/>
        <v>0</v>
      </c>
      <c r="BH5" s="55">
        <f t="shared" si="0"/>
        <v>0</v>
      </c>
      <c r="BI5" s="55">
        <f t="shared" si="0"/>
        <v>0</v>
      </c>
      <c r="BJ5" s="55">
        <f t="shared" si="0"/>
        <v>1</v>
      </c>
      <c r="BK5" s="55" t="str">
        <f>IF(Y37&gt;0,R7,"")</f>
        <v/>
      </c>
      <c r="BL5" s="297" t="str">
        <f>IF(Y37&gt;0,"",IF(Z37&gt;0,R7,""))</f>
        <v/>
      </c>
      <c r="BM5" s="297" t="str">
        <f>IF(Y37+Z37&gt;0,"",IF(AA37&gt;0,R7,""))</f>
        <v/>
      </c>
      <c r="BN5" s="297" t="str">
        <f>IF(Y37+Z37+AA37&gt;0,"",IF(AB37&gt;0,R7,""))</f>
        <v/>
      </c>
      <c r="BO5" s="55">
        <f t="shared" ref="BO5:BV5" si="1">AC35</f>
        <v>0</v>
      </c>
      <c r="BP5" s="55">
        <f t="shared" si="1"/>
        <v>0</v>
      </c>
      <c r="BQ5" s="55">
        <f t="shared" si="1"/>
        <v>0</v>
      </c>
      <c r="BR5" s="55">
        <f t="shared" si="1"/>
        <v>0</v>
      </c>
      <c r="BS5" s="55">
        <f t="shared" si="1"/>
        <v>0</v>
      </c>
      <c r="BT5" s="55">
        <f t="shared" si="1"/>
        <v>0</v>
      </c>
      <c r="BU5" s="55">
        <f t="shared" si="1"/>
        <v>0</v>
      </c>
      <c r="BV5" s="55">
        <f t="shared" si="1"/>
        <v>0.3</v>
      </c>
      <c r="BW5" s="177"/>
      <c r="BX5" s="178"/>
      <c r="BY5" s="178"/>
      <c r="BZ5" s="178"/>
      <c r="CA5" s="179"/>
      <c r="CB5" s="179"/>
      <c r="CC5" s="179"/>
      <c r="CD5" s="179"/>
      <c r="CE5" s="179"/>
      <c r="CF5" s="179"/>
      <c r="CG5" s="179"/>
      <c r="CH5" s="179"/>
    </row>
    <row r="6" spans="2:86" ht="12" customHeight="1" x14ac:dyDescent="0.15">
      <c r="B6" s="966" t="s">
        <v>219</v>
      </c>
      <c r="C6" s="968"/>
      <c r="D6" s="969"/>
      <c r="E6" s="970"/>
      <c r="F6" s="970"/>
      <c r="G6" s="970"/>
      <c r="H6" s="970"/>
      <c r="I6" s="970"/>
      <c r="J6" s="971"/>
      <c r="K6" s="976" t="s">
        <v>673</v>
      </c>
      <c r="L6" s="977"/>
      <c r="M6" s="977"/>
      <c r="N6" s="977"/>
      <c r="O6" s="977"/>
      <c r="P6" s="977"/>
      <c r="Q6" s="977"/>
      <c r="R6" s="977"/>
      <c r="S6" s="977"/>
      <c r="T6" s="977"/>
      <c r="U6" s="977"/>
      <c r="V6" s="977"/>
      <c r="W6" s="977"/>
      <c r="X6" s="977"/>
      <c r="Y6" s="977"/>
      <c r="Z6" s="977"/>
      <c r="AA6" s="977"/>
      <c r="AB6" s="977"/>
      <c r="AC6" s="977"/>
      <c r="AD6" s="977"/>
      <c r="AE6" s="977"/>
      <c r="AF6" s="977"/>
      <c r="AG6" s="977"/>
      <c r="AH6" s="977"/>
      <c r="AI6" s="977"/>
      <c r="AJ6" s="977"/>
      <c r="AK6" s="977"/>
      <c r="AL6" s="977"/>
      <c r="AM6" s="977"/>
      <c r="AN6" s="977"/>
      <c r="AO6" s="978"/>
      <c r="AP6" s="2"/>
    </row>
    <row r="7" spans="2:86" ht="12" customHeight="1" x14ac:dyDescent="0.15">
      <c r="B7" s="967"/>
      <c r="C7" s="972"/>
      <c r="D7" s="970"/>
      <c r="E7" s="970"/>
      <c r="F7" s="970"/>
      <c r="G7" s="970"/>
      <c r="H7" s="970"/>
      <c r="I7" s="970"/>
      <c r="J7" s="971"/>
      <c r="K7" s="979" t="s">
        <v>674</v>
      </c>
      <c r="L7" s="980"/>
      <c r="M7" s="953"/>
      <c r="N7" s="932" t="s">
        <v>480</v>
      </c>
      <c r="O7" s="933"/>
      <c r="P7" s="979" t="s">
        <v>675</v>
      </c>
      <c r="Q7" s="953"/>
      <c r="R7" s="981">
        <v>10.475</v>
      </c>
      <c r="S7" s="982"/>
      <c r="T7" s="983"/>
      <c r="U7" s="941" t="s">
        <v>676</v>
      </c>
      <c r="V7" s="960"/>
      <c r="W7" s="941" t="s">
        <v>677</v>
      </c>
      <c r="X7" s="960"/>
      <c r="Y7" s="953" t="s">
        <v>698</v>
      </c>
      <c r="Z7" s="939"/>
      <c r="AA7" s="939"/>
      <c r="AB7" s="939"/>
      <c r="AC7" s="941" t="s">
        <v>699</v>
      </c>
      <c r="AD7" s="942"/>
      <c r="AE7" s="942"/>
      <c r="AF7" s="942"/>
      <c r="AG7" s="942"/>
      <c r="AH7" s="942"/>
      <c r="AI7" s="942"/>
      <c r="AJ7" s="960"/>
      <c r="AK7" s="941" t="s">
        <v>700</v>
      </c>
      <c r="AL7" s="942"/>
      <c r="AM7" s="942"/>
      <c r="AN7" s="943"/>
      <c r="AO7" s="944"/>
      <c r="AP7" s="2"/>
      <c r="AW7" s="58"/>
    </row>
    <row r="8" spans="2:86" ht="12" customHeight="1" x14ac:dyDescent="0.15">
      <c r="B8" s="967"/>
      <c r="C8" s="972"/>
      <c r="D8" s="970"/>
      <c r="E8" s="970"/>
      <c r="F8" s="970"/>
      <c r="G8" s="970"/>
      <c r="H8" s="970"/>
      <c r="I8" s="970"/>
      <c r="J8" s="971"/>
      <c r="K8" s="939" t="s">
        <v>574</v>
      </c>
      <c r="L8" s="939" t="s">
        <v>576</v>
      </c>
      <c r="M8" s="939"/>
      <c r="N8" s="939" t="s">
        <v>275</v>
      </c>
      <c r="O8" s="939"/>
      <c r="P8" s="939" t="s">
        <v>276</v>
      </c>
      <c r="Q8" s="939"/>
      <c r="R8" s="939" t="s">
        <v>277</v>
      </c>
      <c r="S8" s="939"/>
      <c r="T8" s="939"/>
      <c r="U8" s="945"/>
      <c r="V8" s="965"/>
      <c r="W8" s="945"/>
      <c r="X8" s="965"/>
      <c r="Y8" s="953"/>
      <c r="Z8" s="939"/>
      <c r="AA8" s="939"/>
      <c r="AB8" s="939"/>
      <c r="AC8" s="949"/>
      <c r="AD8" s="950"/>
      <c r="AE8" s="950"/>
      <c r="AF8" s="950"/>
      <c r="AG8" s="950"/>
      <c r="AH8" s="950"/>
      <c r="AI8" s="950"/>
      <c r="AJ8" s="961"/>
      <c r="AK8" s="945"/>
      <c r="AL8" s="946"/>
      <c r="AM8" s="946"/>
      <c r="AN8" s="947"/>
      <c r="AO8" s="948"/>
      <c r="AP8" s="2"/>
    </row>
    <row r="9" spans="2:86" ht="12" customHeight="1" x14ac:dyDescent="0.15">
      <c r="B9" s="967"/>
      <c r="C9" s="972"/>
      <c r="D9" s="970"/>
      <c r="E9" s="970"/>
      <c r="F9" s="970"/>
      <c r="G9" s="970"/>
      <c r="H9" s="970"/>
      <c r="I9" s="970"/>
      <c r="J9" s="971"/>
      <c r="K9" s="939"/>
      <c r="L9" s="939"/>
      <c r="M9" s="939"/>
      <c r="N9" s="939"/>
      <c r="O9" s="939"/>
      <c r="P9" s="939"/>
      <c r="Q9" s="939"/>
      <c r="R9" s="939"/>
      <c r="S9" s="939"/>
      <c r="T9" s="939"/>
      <c r="U9" s="945"/>
      <c r="V9" s="965"/>
      <c r="W9" s="945"/>
      <c r="X9" s="965"/>
      <c r="Y9" s="953" t="s">
        <v>701</v>
      </c>
      <c r="Z9" s="939"/>
      <c r="AA9" s="939"/>
      <c r="AB9" s="939"/>
      <c r="AC9" s="939" t="s">
        <v>702</v>
      </c>
      <c r="AD9" s="939"/>
      <c r="AE9" s="939"/>
      <c r="AF9" s="939"/>
      <c r="AG9" s="939" t="s">
        <v>703</v>
      </c>
      <c r="AH9" s="939"/>
      <c r="AI9" s="939"/>
      <c r="AJ9" s="939"/>
      <c r="AK9" s="945"/>
      <c r="AL9" s="946"/>
      <c r="AM9" s="946"/>
      <c r="AN9" s="947"/>
      <c r="AO9" s="948"/>
      <c r="AP9" s="2"/>
    </row>
    <row r="10" spans="2:86" ht="12" customHeight="1" x14ac:dyDescent="0.15">
      <c r="B10" s="967"/>
      <c r="C10" s="972"/>
      <c r="D10" s="970"/>
      <c r="E10" s="970"/>
      <c r="F10" s="970"/>
      <c r="G10" s="970"/>
      <c r="H10" s="970"/>
      <c r="I10" s="970"/>
      <c r="J10" s="971"/>
      <c r="K10" s="939"/>
      <c r="L10" s="939"/>
      <c r="M10" s="939"/>
      <c r="N10" s="939"/>
      <c r="O10" s="939"/>
      <c r="P10" s="939"/>
      <c r="Q10" s="939"/>
      <c r="R10" s="939"/>
      <c r="S10" s="939"/>
      <c r="T10" s="939"/>
      <c r="U10" s="949"/>
      <c r="V10" s="961"/>
      <c r="W10" s="949"/>
      <c r="X10" s="961"/>
      <c r="Y10" s="53" t="s">
        <v>704</v>
      </c>
      <c r="Z10" s="49" t="s">
        <v>705</v>
      </c>
      <c r="AA10" s="49" t="s">
        <v>706</v>
      </c>
      <c r="AB10" s="49" t="s">
        <v>707</v>
      </c>
      <c r="AC10" s="49" t="s">
        <v>704</v>
      </c>
      <c r="AD10" s="49" t="s">
        <v>705</v>
      </c>
      <c r="AE10" s="49" t="s">
        <v>706</v>
      </c>
      <c r="AF10" s="49" t="s">
        <v>707</v>
      </c>
      <c r="AG10" s="49" t="s">
        <v>704</v>
      </c>
      <c r="AH10" s="49" t="s">
        <v>705</v>
      </c>
      <c r="AI10" s="49" t="s">
        <v>706</v>
      </c>
      <c r="AJ10" s="49" t="s">
        <v>707</v>
      </c>
      <c r="AK10" s="949"/>
      <c r="AL10" s="950"/>
      <c r="AM10" s="950"/>
      <c r="AN10" s="951"/>
      <c r="AO10" s="952"/>
      <c r="AP10" s="2"/>
    </row>
    <row r="11" spans="2:86" ht="12" customHeight="1" x14ac:dyDescent="0.15">
      <c r="B11" s="967"/>
      <c r="C11" s="972"/>
      <c r="D11" s="970"/>
      <c r="E11" s="970"/>
      <c r="F11" s="970"/>
      <c r="G11" s="970"/>
      <c r="H11" s="970"/>
      <c r="I11" s="970"/>
      <c r="J11" s="971"/>
      <c r="K11" s="100">
        <v>1</v>
      </c>
      <c r="L11" s="921" t="s">
        <v>528</v>
      </c>
      <c r="M11" s="922"/>
      <c r="N11" s="921" t="s">
        <v>537</v>
      </c>
      <c r="O11" s="922"/>
      <c r="P11" s="921" t="s">
        <v>322</v>
      </c>
      <c r="Q11" s="922"/>
      <c r="R11" s="843" t="s">
        <v>322</v>
      </c>
      <c r="S11" s="843"/>
      <c r="T11" s="843"/>
      <c r="U11" s="921" t="s">
        <v>531</v>
      </c>
      <c r="V11" s="922"/>
      <c r="W11" s="921"/>
      <c r="X11" s="922"/>
      <c r="Y11" s="54"/>
      <c r="Z11" s="54"/>
      <c r="AA11" s="54"/>
      <c r="AB11" s="54"/>
      <c r="AC11" s="60"/>
      <c r="AD11" s="60"/>
      <c r="AE11" s="60"/>
      <c r="AF11" s="60"/>
      <c r="AG11" s="60"/>
      <c r="AH11" s="60"/>
      <c r="AI11" s="60"/>
      <c r="AJ11" s="60">
        <v>0.3</v>
      </c>
      <c r="AK11" s="932"/>
      <c r="AL11" s="933"/>
      <c r="AM11" s="933"/>
      <c r="AN11" s="933"/>
      <c r="AO11" s="934"/>
      <c r="AP11" s="2"/>
      <c r="AQ11" s="59">
        <f t="shared" ref="AQ11:AQ27" si="2">IF(P11="材質劣化",2,IF(P11="漏水",3,1))</f>
        <v>3</v>
      </c>
      <c r="AS11" s="43" t="str">
        <f>IF(Y11&lt;&gt;"",1,"")</f>
        <v/>
      </c>
    </row>
    <row r="12" spans="2:86" ht="12" customHeight="1" x14ac:dyDescent="0.15">
      <c r="B12" s="967"/>
      <c r="C12" s="972"/>
      <c r="D12" s="970"/>
      <c r="E12" s="970"/>
      <c r="F12" s="970"/>
      <c r="G12" s="970"/>
      <c r="H12" s="970"/>
      <c r="I12" s="970"/>
      <c r="J12" s="971"/>
      <c r="K12" s="100">
        <v>2</v>
      </c>
      <c r="L12" s="921" t="s">
        <v>528</v>
      </c>
      <c r="M12" s="922"/>
      <c r="N12" s="921" t="s">
        <v>537</v>
      </c>
      <c r="O12" s="922"/>
      <c r="P12" s="921" t="s">
        <v>514</v>
      </c>
      <c r="Q12" s="922"/>
      <c r="R12" s="843" t="s">
        <v>294</v>
      </c>
      <c r="S12" s="843"/>
      <c r="T12" s="843"/>
      <c r="U12" s="921" t="s">
        <v>524</v>
      </c>
      <c r="V12" s="922"/>
      <c r="W12" s="921"/>
      <c r="X12" s="922"/>
      <c r="Y12" s="54"/>
      <c r="Z12" s="54"/>
      <c r="AA12" s="54"/>
      <c r="AB12" s="54"/>
      <c r="AC12" s="292"/>
      <c r="AD12" s="292"/>
      <c r="AE12" s="292"/>
      <c r="AF12" s="292"/>
      <c r="AG12" s="292"/>
      <c r="AH12" s="292"/>
      <c r="AI12" s="292"/>
      <c r="AJ12" s="292"/>
      <c r="AK12" s="932"/>
      <c r="AL12" s="933"/>
      <c r="AM12" s="933"/>
      <c r="AN12" s="933"/>
      <c r="AO12" s="934"/>
      <c r="AP12" s="2"/>
      <c r="AQ12" s="59">
        <f t="shared" si="2"/>
        <v>2</v>
      </c>
    </row>
    <row r="13" spans="2:86" ht="12" customHeight="1" x14ac:dyDescent="0.15">
      <c r="B13" s="967"/>
      <c r="C13" s="972"/>
      <c r="D13" s="970"/>
      <c r="E13" s="970"/>
      <c r="F13" s="970"/>
      <c r="G13" s="970"/>
      <c r="H13" s="970"/>
      <c r="I13" s="970"/>
      <c r="J13" s="971"/>
      <c r="K13" s="100">
        <v>3</v>
      </c>
      <c r="L13" s="921" t="s">
        <v>528</v>
      </c>
      <c r="M13" s="922"/>
      <c r="N13" s="921" t="s">
        <v>537</v>
      </c>
      <c r="O13" s="922"/>
      <c r="P13" s="921" t="s">
        <v>514</v>
      </c>
      <c r="Q13" s="922"/>
      <c r="R13" s="936" t="s">
        <v>294</v>
      </c>
      <c r="S13" s="937"/>
      <c r="T13" s="938"/>
      <c r="U13" s="921" t="s">
        <v>524</v>
      </c>
      <c r="V13" s="922"/>
      <c r="W13" s="921"/>
      <c r="X13" s="922"/>
      <c r="Y13" s="54"/>
      <c r="Z13" s="54"/>
      <c r="AA13" s="54"/>
      <c r="AB13" s="54"/>
      <c r="AC13" s="292"/>
      <c r="AD13" s="292"/>
      <c r="AE13" s="292"/>
      <c r="AF13" s="292"/>
      <c r="AG13" s="292"/>
      <c r="AH13" s="292"/>
      <c r="AI13" s="292"/>
      <c r="AJ13" s="292"/>
      <c r="AK13" s="932"/>
      <c r="AL13" s="933"/>
      <c r="AM13" s="933"/>
      <c r="AN13" s="933"/>
      <c r="AO13" s="934"/>
      <c r="AP13" s="2"/>
      <c r="AQ13" s="59">
        <f t="shared" si="2"/>
        <v>2</v>
      </c>
    </row>
    <row r="14" spans="2:86" ht="12" customHeight="1" x14ac:dyDescent="0.15">
      <c r="B14" s="967"/>
      <c r="C14" s="972"/>
      <c r="D14" s="970"/>
      <c r="E14" s="970"/>
      <c r="F14" s="970"/>
      <c r="G14" s="970"/>
      <c r="H14" s="970"/>
      <c r="I14" s="970"/>
      <c r="J14" s="971"/>
      <c r="K14" s="100">
        <v>4</v>
      </c>
      <c r="L14" s="921" t="s">
        <v>528</v>
      </c>
      <c r="M14" s="922"/>
      <c r="N14" s="921" t="s">
        <v>548</v>
      </c>
      <c r="O14" s="922"/>
      <c r="P14" s="921" t="s">
        <v>514</v>
      </c>
      <c r="Q14" s="922"/>
      <c r="R14" s="843" t="s">
        <v>294</v>
      </c>
      <c r="S14" s="843"/>
      <c r="T14" s="843"/>
      <c r="U14" s="921" t="s">
        <v>524</v>
      </c>
      <c r="V14" s="922"/>
      <c r="W14" s="921"/>
      <c r="X14" s="922"/>
      <c r="Y14" s="54"/>
      <c r="Z14" s="54"/>
      <c r="AA14" s="54"/>
      <c r="AB14" s="54"/>
      <c r="AC14" s="60"/>
      <c r="AD14" s="60"/>
      <c r="AE14" s="60"/>
      <c r="AF14" s="60"/>
      <c r="AG14" s="60"/>
      <c r="AH14" s="60"/>
      <c r="AI14" s="60"/>
      <c r="AJ14" s="60"/>
      <c r="AK14" s="932"/>
      <c r="AL14" s="933"/>
      <c r="AM14" s="933"/>
      <c r="AN14" s="933"/>
      <c r="AO14" s="934"/>
      <c r="AP14" s="2"/>
      <c r="AQ14" s="59">
        <f t="shared" si="2"/>
        <v>2</v>
      </c>
    </row>
    <row r="15" spans="2:86" ht="12" customHeight="1" x14ac:dyDescent="0.15">
      <c r="B15" s="967"/>
      <c r="C15" s="972"/>
      <c r="D15" s="970"/>
      <c r="E15" s="970"/>
      <c r="F15" s="970"/>
      <c r="G15" s="970"/>
      <c r="H15" s="970"/>
      <c r="I15" s="970"/>
      <c r="J15" s="971"/>
      <c r="K15" s="100">
        <v>5</v>
      </c>
      <c r="L15" s="921"/>
      <c r="M15" s="922"/>
      <c r="N15" s="921"/>
      <c r="O15" s="922"/>
      <c r="P15" s="921"/>
      <c r="Q15" s="922"/>
      <c r="R15" s="936"/>
      <c r="S15" s="937"/>
      <c r="T15" s="938"/>
      <c r="U15" s="921"/>
      <c r="V15" s="922"/>
      <c r="W15" s="921"/>
      <c r="X15" s="922"/>
      <c r="Y15" s="54"/>
      <c r="Z15" s="54"/>
      <c r="AA15" s="54"/>
      <c r="AB15" s="54"/>
      <c r="AC15" s="60"/>
      <c r="AD15" s="60"/>
      <c r="AE15" s="60"/>
      <c r="AF15" s="60"/>
      <c r="AG15" s="60"/>
      <c r="AH15" s="60"/>
      <c r="AI15" s="60"/>
      <c r="AJ15" s="60"/>
      <c r="AK15" s="932"/>
      <c r="AL15" s="933"/>
      <c r="AM15" s="933"/>
      <c r="AN15" s="933"/>
      <c r="AO15" s="934"/>
      <c r="AP15" s="2"/>
      <c r="AQ15" s="59">
        <f t="shared" si="2"/>
        <v>1</v>
      </c>
    </row>
    <row r="16" spans="2:86" ht="12" customHeight="1" x14ac:dyDescent="0.15">
      <c r="B16" s="967"/>
      <c r="C16" s="972"/>
      <c r="D16" s="970"/>
      <c r="E16" s="970"/>
      <c r="F16" s="970"/>
      <c r="G16" s="970"/>
      <c r="H16" s="970"/>
      <c r="I16" s="970"/>
      <c r="J16" s="971"/>
      <c r="K16" s="100">
        <v>6</v>
      </c>
      <c r="L16" s="921"/>
      <c r="M16" s="922"/>
      <c r="N16" s="921"/>
      <c r="O16" s="922"/>
      <c r="P16" s="921"/>
      <c r="Q16" s="922"/>
      <c r="R16" s="936"/>
      <c r="S16" s="937"/>
      <c r="T16" s="938"/>
      <c r="U16" s="921"/>
      <c r="V16" s="922"/>
      <c r="W16" s="921"/>
      <c r="X16" s="922"/>
      <c r="Y16" s="54"/>
      <c r="Z16" s="54"/>
      <c r="AA16" s="54"/>
      <c r="AB16" s="54"/>
      <c r="AC16" s="60"/>
      <c r="AD16" s="60"/>
      <c r="AE16" s="60"/>
      <c r="AF16" s="60"/>
      <c r="AG16" s="60"/>
      <c r="AH16" s="60"/>
      <c r="AI16" s="60"/>
      <c r="AJ16" s="60"/>
      <c r="AK16" s="932"/>
      <c r="AL16" s="933"/>
      <c r="AM16" s="933"/>
      <c r="AN16" s="933"/>
      <c r="AO16" s="934"/>
      <c r="AP16" s="2"/>
      <c r="AQ16" s="59">
        <f t="shared" si="2"/>
        <v>1</v>
      </c>
    </row>
    <row r="17" spans="2:46" ht="12" customHeight="1" x14ac:dyDescent="0.15">
      <c r="B17" s="967"/>
      <c r="C17" s="972"/>
      <c r="D17" s="970"/>
      <c r="E17" s="970"/>
      <c r="F17" s="970"/>
      <c r="G17" s="970"/>
      <c r="H17" s="970"/>
      <c r="I17" s="970"/>
      <c r="J17" s="971"/>
      <c r="K17" s="100">
        <v>7</v>
      </c>
      <c r="L17" s="921"/>
      <c r="M17" s="922"/>
      <c r="N17" s="921"/>
      <c r="O17" s="922"/>
      <c r="P17" s="921"/>
      <c r="Q17" s="922"/>
      <c r="R17" s="936"/>
      <c r="S17" s="937"/>
      <c r="T17" s="938"/>
      <c r="U17" s="921"/>
      <c r="V17" s="922"/>
      <c r="W17" s="921"/>
      <c r="X17" s="922"/>
      <c r="Y17" s="54"/>
      <c r="Z17" s="54"/>
      <c r="AA17" s="54"/>
      <c r="AB17" s="54"/>
      <c r="AC17" s="60"/>
      <c r="AD17" s="60"/>
      <c r="AE17" s="60"/>
      <c r="AF17" s="60"/>
      <c r="AG17" s="60"/>
      <c r="AH17" s="60"/>
      <c r="AI17" s="60"/>
      <c r="AJ17" s="60"/>
      <c r="AK17" s="932"/>
      <c r="AL17" s="933"/>
      <c r="AM17" s="933"/>
      <c r="AN17" s="933"/>
      <c r="AO17" s="934"/>
      <c r="AP17" s="2"/>
      <c r="AQ17" s="59">
        <f t="shared" si="2"/>
        <v>1</v>
      </c>
    </row>
    <row r="18" spans="2:46" ht="12" customHeight="1" x14ac:dyDescent="0.15">
      <c r="B18" s="967"/>
      <c r="C18" s="972"/>
      <c r="D18" s="970"/>
      <c r="E18" s="970"/>
      <c r="F18" s="970"/>
      <c r="G18" s="970"/>
      <c r="H18" s="970"/>
      <c r="I18" s="970"/>
      <c r="J18" s="971"/>
      <c r="K18" s="100">
        <v>8</v>
      </c>
      <c r="L18" s="921"/>
      <c r="M18" s="922"/>
      <c r="N18" s="921"/>
      <c r="O18" s="922"/>
      <c r="P18" s="921"/>
      <c r="Q18" s="922"/>
      <c r="R18" s="936"/>
      <c r="S18" s="937"/>
      <c r="T18" s="938"/>
      <c r="U18" s="921"/>
      <c r="V18" s="922"/>
      <c r="W18" s="921"/>
      <c r="X18" s="922"/>
      <c r="Y18" s="54"/>
      <c r="Z18" s="54"/>
      <c r="AA18" s="54"/>
      <c r="AB18" s="54"/>
      <c r="AC18" s="60"/>
      <c r="AD18" s="60"/>
      <c r="AE18" s="60"/>
      <c r="AF18" s="60"/>
      <c r="AG18" s="60"/>
      <c r="AH18" s="60"/>
      <c r="AI18" s="60"/>
      <c r="AJ18" s="60"/>
      <c r="AK18" s="932"/>
      <c r="AL18" s="933"/>
      <c r="AM18" s="933"/>
      <c r="AN18" s="933"/>
      <c r="AO18" s="934"/>
      <c r="AP18" s="2"/>
      <c r="AQ18" s="59">
        <f t="shared" si="2"/>
        <v>1</v>
      </c>
    </row>
    <row r="19" spans="2:46" ht="12" customHeight="1" x14ac:dyDescent="0.15">
      <c r="B19" s="967"/>
      <c r="C19" s="972"/>
      <c r="D19" s="970"/>
      <c r="E19" s="970"/>
      <c r="F19" s="970"/>
      <c r="G19" s="970"/>
      <c r="H19" s="970"/>
      <c r="I19" s="970"/>
      <c r="J19" s="971"/>
      <c r="K19" s="100">
        <v>9</v>
      </c>
      <c r="L19" s="921"/>
      <c r="M19" s="922"/>
      <c r="N19" s="921"/>
      <c r="O19" s="922"/>
      <c r="P19" s="921"/>
      <c r="Q19" s="922"/>
      <c r="R19" s="936"/>
      <c r="S19" s="937"/>
      <c r="T19" s="938"/>
      <c r="U19" s="921"/>
      <c r="V19" s="922"/>
      <c r="W19" s="921"/>
      <c r="X19" s="922"/>
      <c r="Y19" s="54"/>
      <c r="Z19" s="54"/>
      <c r="AA19" s="54"/>
      <c r="AB19" s="54"/>
      <c r="AC19" s="60"/>
      <c r="AD19" s="60"/>
      <c r="AE19" s="60"/>
      <c r="AF19" s="60"/>
      <c r="AG19" s="60"/>
      <c r="AH19" s="60"/>
      <c r="AI19" s="60"/>
      <c r="AJ19" s="60"/>
      <c r="AK19" s="932"/>
      <c r="AL19" s="933"/>
      <c r="AM19" s="933"/>
      <c r="AN19" s="933"/>
      <c r="AO19" s="934"/>
      <c r="AP19" s="2"/>
      <c r="AQ19" s="59">
        <f t="shared" si="2"/>
        <v>1</v>
      </c>
    </row>
    <row r="20" spans="2:46" ht="12" customHeight="1" x14ac:dyDescent="0.15">
      <c r="B20" s="967"/>
      <c r="C20" s="972"/>
      <c r="D20" s="970"/>
      <c r="E20" s="970"/>
      <c r="F20" s="970"/>
      <c r="G20" s="970"/>
      <c r="H20" s="970"/>
      <c r="I20" s="970"/>
      <c r="J20" s="971"/>
      <c r="K20" s="100">
        <v>10</v>
      </c>
      <c r="L20" s="921"/>
      <c r="M20" s="922"/>
      <c r="N20" s="921"/>
      <c r="O20" s="922"/>
      <c r="P20" s="921"/>
      <c r="Q20" s="922"/>
      <c r="R20" s="936"/>
      <c r="S20" s="937"/>
      <c r="T20" s="938"/>
      <c r="U20" s="921"/>
      <c r="V20" s="922"/>
      <c r="W20" s="921"/>
      <c r="X20" s="922"/>
      <c r="Y20" s="54"/>
      <c r="Z20" s="54"/>
      <c r="AA20" s="54"/>
      <c r="AB20" s="54"/>
      <c r="AC20" s="60"/>
      <c r="AD20" s="60"/>
      <c r="AE20" s="60"/>
      <c r="AF20" s="60"/>
      <c r="AG20" s="60"/>
      <c r="AH20" s="60"/>
      <c r="AI20" s="60"/>
      <c r="AJ20" s="60"/>
      <c r="AK20" s="932"/>
      <c r="AL20" s="933"/>
      <c r="AM20" s="933"/>
      <c r="AN20" s="933"/>
      <c r="AO20" s="934"/>
      <c r="AP20" s="2"/>
      <c r="AQ20" s="59">
        <f t="shared" si="2"/>
        <v>1</v>
      </c>
    </row>
    <row r="21" spans="2:46" ht="12" customHeight="1" x14ac:dyDescent="0.15">
      <c r="B21" s="967"/>
      <c r="C21" s="972"/>
      <c r="D21" s="970"/>
      <c r="E21" s="970"/>
      <c r="F21" s="970"/>
      <c r="G21" s="970"/>
      <c r="H21" s="970"/>
      <c r="I21" s="970"/>
      <c r="J21" s="971"/>
      <c r="K21" s="100">
        <v>11</v>
      </c>
      <c r="L21" s="921"/>
      <c r="M21" s="922"/>
      <c r="N21" s="921"/>
      <c r="O21" s="922"/>
      <c r="P21" s="921"/>
      <c r="Q21" s="922"/>
      <c r="R21" s="936"/>
      <c r="S21" s="937"/>
      <c r="T21" s="938"/>
      <c r="U21" s="921"/>
      <c r="V21" s="922"/>
      <c r="W21" s="921"/>
      <c r="X21" s="922"/>
      <c r="Y21" s="54"/>
      <c r="Z21" s="54"/>
      <c r="AA21" s="54"/>
      <c r="AB21" s="54"/>
      <c r="AC21" s="60"/>
      <c r="AD21" s="60"/>
      <c r="AE21" s="60"/>
      <c r="AF21" s="60"/>
      <c r="AG21" s="60"/>
      <c r="AH21" s="60"/>
      <c r="AI21" s="60"/>
      <c r="AJ21" s="60"/>
      <c r="AK21" s="932"/>
      <c r="AL21" s="933"/>
      <c r="AM21" s="933"/>
      <c r="AN21" s="933"/>
      <c r="AO21" s="934"/>
      <c r="AP21" s="2"/>
      <c r="AQ21" s="59">
        <f t="shared" si="2"/>
        <v>1</v>
      </c>
    </row>
    <row r="22" spans="2:46" ht="12" customHeight="1" x14ac:dyDescent="0.15">
      <c r="B22" s="967"/>
      <c r="C22" s="972"/>
      <c r="D22" s="970"/>
      <c r="E22" s="970"/>
      <c r="F22" s="970"/>
      <c r="G22" s="970"/>
      <c r="H22" s="970"/>
      <c r="I22" s="970"/>
      <c r="J22" s="971"/>
      <c r="K22" s="100">
        <v>12</v>
      </c>
      <c r="L22" s="921"/>
      <c r="M22" s="922"/>
      <c r="N22" s="921"/>
      <c r="O22" s="922"/>
      <c r="P22" s="921"/>
      <c r="Q22" s="922"/>
      <c r="R22" s="936"/>
      <c r="S22" s="937"/>
      <c r="T22" s="938"/>
      <c r="U22" s="921"/>
      <c r="V22" s="922"/>
      <c r="W22" s="921"/>
      <c r="X22" s="922"/>
      <c r="Y22" s="54"/>
      <c r="Z22" s="54"/>
      <c r="AA22" s="54"/>
      <c r="AB22" s="54"/>
      <c r="AC22" s="60"/>
      <c r="AD22" s="60"/>
      <c r="AE22" s="60"/>
      <c r="AF22" s="60"/>
      <c r="AG22" s="60"/>
      <c r="AH22" s="60"/>
      <c r="AI22" s="60"/>
      <c r="AJ22" s="60"/>
      <c r="AK22" s="932"/>
      <c r="AL22" s="933"/>
      <c r="AM22" s="933"/>
      <c r="AN22" s="933"/>
      <c r="AO22" s="934"/>
      <c r="AP22" s="2"/>
      <c r="AQ22" s="59">
        <f t="shared" si="2"/>
        <v>1</v>
      </c>
    </row>
    <row r="23" spans="2:46" ht="12" customHeight="1" x14ac:dyDescent="0.15">
      <c r="B23" s="967"/>
      <c r="C23" s="972"/>
      <c r="D23" s="970"/>
      <c r="E23" s="970"/>
      <c r="F23" s="970"/>
      <c r="G23" s="970"/>
      <c r="H23" s="970"/>
      <c r="I23" s="970"/>
      <c r="J23" s="971"/>
      <c r="K23" s="100">
        <v>13</v>
      </c>
      <c r="L23" s="921"/>
      <c r="M23" s="922"/>
      <c r="N23" s="921"/>
      <c r="O23" s="922"/>
      <c r="P23" s="921"/>
      <c r="Q23" s="922"/>
      <c r="R23" s="936"/>
      <c r="S23" s="937"/>
      <c r="T23" s="938"/>
      <c r="U23" s="921"/>
      <c r="V23" s="922"/>
      <c r="W23" s="921"/>
      <c r="X23" s="922"/>
      <c r="Y23" s="54"/>
      <c r="Z23" s="54"/>
      <c r="AA23" s="54"/>
      <c r="AB23" s="54"/>
      <c r="AC23" s="60"/>
      <c r="AD23" s="60"/>
      <c r="AE23" s="60"/>
      <c r="AF23" s="60"/>
      <c r="AG23" s="60"/>
      <c r="AH23" s="60"/>
      <c r="AI23" s="60"/>
      <c r="AJ23" s="60"/>
      <c r="AK23" s="932"/>
      <c r="AL23" s="933"/>
      <c r="AM23" s="933"/>
      <c r="AN23" s="933"/>
      <c r="AO23" s="934"/>
      <c r="AP23" s="2"/>
      <c r="AQ23" s="59">
        <f t="shared" si="2"/>
        <v>1</v>
      </c>
    </row>
    <row r="24" spans="2:46" ht="12" customHeight="1" x14ac:dyDescent="0.15">
      <c r="B24" s="967"/>
      <c r="C24" s="972"/>
      <c r="D24" s="970"/>
      <c r="E24" s="970"/>
      <c r="F24" s="970"/>
      <c r="G24" s="970"/>
      <c r="H24" s="970"/>
      <c r="I24" s="970"/>
      <c r="J24" s="971"/>
      <c r="K24" s="100">
        <v>14</v>
      </c>
      <c r="L24" s="921"/>
      <c r="M24" s="922"/>
      <c r="N24" s="921"/>
      <c r="O24" s="922"/>
      <c r="P24" s="921"/>
      <c r="Q24" s="922"/>
      <c r="R24" s="936"/>
      <c r="S24" s="937"/>
      <c r="T24" s="938"/>
      <c r="U24" s="921"/>
      <c r="V24" s="922"/>
      <c r="W24" s="921"/>
      <c r="X24" s="922"/>
      <c r="Y24" s="54"/>
      <c r="Z24" s="54"/>
      <c r="AA24" s="54"/>
      <c r="AB24" s="54"/>
      <c r="AC24" s="60"/>
      <c r="AD24" s="60"/>
      <c r="AE24" s="60"/>
      <c r="AF24" s="60"/>
      <c r="AG24" s="60"/>
      <c r="AH24" s="60"/>
      <c r="AI24" s="60"/>
      <c r="AJ24" s="60"/>
      <c r="AK24" s="932"/>
      <c r="AL24" s="933"/>
      <c r="AM24" s="933"/>
      <c r="AN24" s="933"/>
      <c r="AO24" s="934"/>
      <c r="AP24" s="2"/>
      <c r="AQ24" s="59">
        <f t="shared" si="2"/>
        <v>1</v>
      </c>
    </row>
    <row r="25" spans="2:46" ht="12" customHeight="1" x14ac:dyDescent="0.15">
      <c r="B25" s="967"/>
      <c r="C25" s="972"/>
      <c r="D25" s="970"/>
      <c r="E25" s="970"/>
      <c r="F25" s="970"/>
      <c r="G25" s="970"/>
      <c r="H25" s="970"/>
      <c r="I25" s="970"/>
      <c r="J25" s="971"/>
      <c r="K25" s="100">
        <v>15</v>
      </c>
      <c r="L25" s="921"/>
      <c r="M25" s="922"/>
      <c r="N25" s="921"/>
      <c r="O25" s="922"/>
      <c r="P25" s="921"/>
      <c r="Q25" s="922"/>
      <c r="R25" s="936"/>
      <c r="S25" s="937"/>
      <c r="T25" s="938"/>
      <c r="U25" s="921"/>
      <c r="V25" s="922"/>
      <c r="W25" s="921"/>
      <c r="X25" s="922"/>
      <c r="Y25" s="54"/>
      <c r="Z25" s="54"/>
      <c r="AA25" s="54"/>
      <c r="AB25" s="54"/>
      <c r="AC25" s="60"/>
      <c r="AD25" s="60"/>
      <c r="AE25" s="60"/>
      <c r="AF25" s="60"/>
      <c r="AG25" s="60"/>
      <c r="AH25" s="60"/>
      <c r="AI25" s="60"/>
      <c r="AJ25" s="60"/>
      <c r="AK25" s="932"/>
      <c r="AL25" s="933"/>
      <c r="AM25" s="933"/>
      <c r="AN25" s="933"/>
      <c r="AO25" s="934"/>
      <c r="AP25" s="2"/>
      <c r="AQ25" s="59">
        <f t="shared" si="2"/>
        <v>1</v>
      </c>
    </row>
    <row r="26" spans="2:46" ht="12" customHeight="1" x14ac:dyDescent="0.15">
      <c r="B26" s="967"/>
      <c r="C26" s="972"/>
      <c r="D26" s="970"/>
      <c r="E26" s="970"/>
      <c r="F26" s="970"/>
      <c r="G26" s="970"/>
      <c r="H26" s="970"/>
      <c r="I26" s="970"/>
      <c r="J26" s="971"/>
      <c r="K26" s="100">
        <v>16</v>
      </c>
      <c r="L26" s="921"/>
      <c r="M26" s="922"/>
      <c r="N26" s="921"/>
      <c r="O26" s="922"/>
      <c r="P26" s="921"/>
      <c r="Q26" s="922"/>
      <c r="R26" s="936"/>
      <c r="S26" s="937"/>
      <c r="T26" s="938"/>
      <c r="U26" s="921"/>
      <c r="V26" s="922"/>
      <c r="W26" s="921"/>
      <c r="X26" s="922"/>
      <c r="Y26" s="54"/>
      <c r="Z26" s="54"/>
      <c r="AA26" s="54"/>
      <c r="AB26" s="54"/>
      <c r="AC26" s="60"/>
      <c r="AD26" s="60"/>
      <c r="AE26" s="60"/>
      <c r="AF26" s="60"/>
      <c r="AG26" s="60"/>
      <c r="AH26" s="60"/>
      <c r="AI26" s="60"/>
      <c r="AJ26" s="60"/>
      <c r="AK26" s="932"/>
      <c r="AL26" s="933"/>
      <c r="AM26" s="933"/>
      <c r="AN26" s="933"/>
      <c r="AO26" s="934"/>
      <c r="AP26" s="2"/>
      <c r="AQ26" s="59">
        <f t="shared" si="2"/>
        <v>1</v>
      </c>
    </row>
    <row r="27" spans="2:46" ht="12" customHeight="1" x14ac:dyDescent="0.15">
      <c r="B27" s="967"/>
      <c r="C27" s="972"/>
      <c r="D27" s="970"/>
      <c r="E27" s="970"/>
      <c r="F27" s="970"/>
      <c r="G27" s="970"/>
      <c r="H27" s="970"/>
      <c r="I27" s="970"/>
      <c r="J27" s="971"/>
      <c r="K27" s="100">
        <v>17</v>
      </c>
      <c r="L27" s="921"/>
      <c r="M27" s="922"/>
      <c r="N27" s="921"/>
      <c r="O27" s="922"/>
      <c r="P27" s="921"/>
      <c r="Q27" s="922"/>
      <c r="R27" s="936"/>
      <c r="S27" s="937"/>
      <c r="T27" s="938"/>
      <c r="U27" s="921"/>
      <c r="V27" s="922"/>
      <c r="W27" s="921"/>
      <c r="X27" s="922"/>
      <c r="Y27" s="54"/>
      <c r="Z27" s="54"/>
      <c r="AA27" s="54"/>
      <c r="AB27" s="54"/>
      <c r="AC27" s="60"/>
      <c r="AD27" s="60"/>
      <c r="AE27" s="60"/>
      <c r="AF27" s="60"/>
      <c r="AG27" s="60"/>
      <c r="AH27" s="60"/>
      <c r="AI27" s="60"/>
      <c r="AJ27" s="60"/>
      <c r="AK27" s="932"/>
      <c r="AL27" s="933"/>
      <c r="AM27" s="933"/>
      <c r="AN27" s="933"/>
      <c r="AO27" s="934"/>
      <c r="AP27" s="2"/>
      <c r="AQ27" s="59">
        <f t="shared" si="2"/>
        <v>1</v>
      </c>
    </row>
    <row r="28" spans="2:46" ht="12" customHeight="1" x14ac:dyDescent="0.15">
      <c r="B28" s="967"/>
      <c r="C28" s="972"/>
      <c r="D28" s="970"/>
      <c r="E28" s="970"/>
      <c r="F28" s="970"/>
      <c r="G28" s="970"/>
      <c r="H28" s="970"/>
      <c r="I28" s="970"/>
      <c r="J28" s="971"/>
      <c r="K28" s="100">
        <v>18</v>
      </c>
      <c r="L28" s="921"/>
      <c r="M28" s="922"/>
      <c r="N28" s="921"/>
      <c r="O28" s="922"/>
      <c r="P28" s="921"/>
      <c r="Q28" s="922"/>
      <c r="R28" s="936"/>
      <c r="S28" s="937"/>
      <c r="T28" s="938"/>
      <c r="U28" s="921"/>
      <c r="V28" s="922"/>
      <c r="W28" s="921"/>
      <c r="X28" s="922"/>
      <c r="Y28" s="54"/>
      <c r="Z28" s="54"/>
      <c r="AA28" s="54"/>
      <c r="AB28" s="54"/>
      <c r="AC28" s="60"/>
      <c r="AD28" s="60"/>
      <c r="AE28" s="60"/>
      <c r="AF28" s="60"/>
      <c r="AG28" s="60"/>
      <c r="AH28" s="60"/>
      <c r="AI28" s="60"/>
      <c r="AJ28" s="60"/>
      <c r="AK28" s="932"/>
      <c r="AL28" s="933"/>
      <c r="AM28" s="933"/>
      <c r="AN28" s="933"/>
      <c r="AO28" s="934"/>
      <c r="AP28" s="2"/>
      <c r="AQ28" s="59">
        <f>IF(P30="材質劣化",2,IF(P30="漏水",3,1))</f>
        <v>1</v>
      </c>
    </row>
    <row r="29" spans="2:46" ht="12" customHeight="1" x14ac:dyDescent="0.15">
      <c r="B29" s="967"/>
      <c r="C29" s="972"/>
      <c r="D29" s="970"/>
      <c r="E29" s="970"/>
      <c r="F29" s="970"/>
      <c r="G29" s="970"/>
      <c r="H29" s="970"/>
      <c r="I29" s="970"/>
      <c r="J29" s="971"/>
      <c r="K29" s="100">
        <v>19</v>
      </c>
      <c r="L29" s="921"/>
      <c r="M29" s="922"/>
      <c r="N29" s="921"/>
      <c r="O29" s="922"/>
      <c r="P29" s="921"/>
      <c r="Q29" s="922"/>
      <c r="R29" s="936"/>
      <c r="S29" s="937"/>
      <c r="T29" s="938"/>
      <c r="U29" s="921"/>
      <c r="V29" s="922"/>
      <c r="W29" s="921"/>
      <c r="X29" s="922"/>
      <c r="Y29" s="54"/>
      <c r="Z29" s="54"/>
      <c r="AA29" s="54"/>
      <c r="AB29" s="54"/>
      <c r="AC29" s="60"/>
      <c r="AD29" s="60"/>
      <c r="AE29" s="60"/>
      <c r="AF29" s="60"/>
      <c r="AG29" s="60"/>
      <c r="AH29" s="60"/>
      <c r="AI29" s="60"/>
      <c r="AJ29" s="60"/>
      <c r="AK29" s="932"/>
      <c r="AL29" s="933"/>
      <c r="AM29" s="933"/>
      <c r="AN29" s="933"/>
      <c r="AO29" s="934"/>
      <c r="AP29" s="2"/>
      <c r="AQ29" s="59">
        <f>IF(P34="材質劣化",2,IF(P34="漏水",3,1))</f>
        <v>1</v>
      </c>
    </row>
    <row r="30" spans="2:46" ht="12" customHeight="1" x14ac:dyDescent="0.15">
      <c r="B30" s="967"/>
      <c r="C30" s="972"/>
      <c r="D30" s="970"/>
      <c r="E30" s="970"/>
      <c r="F30" s="970"/>
      <c r="G30" s="970"/>
      <c r="H30" s="970"/>
      <c r="I30" s="970"/>
      <c r="J30" s="971"/>
      <c r="K30" s="100">
        <v>20</v>
      </c>
      <c r="L30" s="921"/>
      <c r="M30" s="922"/>
      <c r="N30" s="921"/>
      <c r="O30" s="922"/>
      <c r="P30" s="921"/>
      <c r="Q30" s="922"/>
      <c r="R30" s="936"/>
      <c r="S30" s="937"/>
      <c r="T30" s="938"/>
      <c r="U30" s="921"/>
      <c r="V30" s="922"/>
      <c r="W30" s="921"/>
      <c r="X30" s="922"/>
      <c r="Y30" s="54"/>
      <c r="Z30" s="54"/>
      <c r="AA30" s="54"/>
      <c r="AB30" s="54"/>
      <c r="AC30" s="60"/>
      <c r="AD30" s="60"/>
      <c r="AE30" s="60"/>
      <c r="AF30" s="60"/>
      <c r="AG30" s="60"/>
      <c r="AH30" s="60"/>
      <c r="AI30" s="60"/>
      <c r="AJ30" s="60"/>
      <c r="AK30" s="932"/>
      <c r="AL30" s="933"/>
      <c r="AM30" s="933"/>
      <c r="AN30" s="933"/>
      <c r="AO30" s="934"/>
      <c r="AP30" s="2"/>
      <c r="AQ30" s="59">
        <f>IF(P30="材質劣化",2,IF(P30="漏水",3,1))</f>
        <v>1</v>
      </c>
    </row>
    <row r="31" spans="2:46" ht="12" customHeight="1" x14ac:dyDescent="0.15">
      <c r="B31" s="967"/>
      <c r="C31" s="972"/>
      <c r="D31" s="970"/>
      <c r="E31" s="970"/>
      <c r="F31" s="970"/>
      <c r="G31" s="970"/>
      <c r="H31" s="970"/>
      <c r="I31" s="970"/>
      <c r="J31" s="971"/>
      <c r="K31" s="100">
        <v>21</v>
      </c>
      <c r="L31" s="921"/>
      <c r="M31" s="922"/>
      <c r="N31" s="921"/>
      <c r="O31" s="922"/>
      <c r="P31" s="921"/>
      <c r="Q31" s="922"/>
      <c r="R31" s="936"/>
      <c r="S31" s="937"/>
      <c r="T31" s="938"/>
      <c r="U31" s="921"/>
      <c r="V31" s="922"/>
      <c r="W31" s="921"/>
      <c r="X31" s="922"/>
      <c r="Y31" s="54"/>
      <c r="Z31" s="54"/>
      <c r="AA31" s="54"/>
      <c r="AB31" s="54"/>
      <c r="AC31" s="60"/>
      <c r="AD31" s="60"/>
      <c r="AE31" s="60"/>
      <c r="AF31" s="60"/>
      <c r="AG31" s="60"/>
      <c r="AH31" s="60"/>
      <c r="AI31" s="60"/>
      <c r="AJ31" s="60"/>
      <c r="AK31" s="932"/>
      <c r="AL31" s="933"/>
      <c r="AM31" s="933"/>
      <c r="AN31" s="933"/>
      <c r="AO31" s="934"/>
      <c r="AP31" s="2"/>
      <c r="AQ31" s="59">
        <f>IF(P33="材質劣化",2,IF(P33="漏水",3,1))</f>
        <v>1</v>
      </c>
    </row>
    <row r="32" spans="2:46" ht="12" customHeight="1" x14ac:dyDescent="0.15">
      <c r="B32" s="967"/>
      <c r="C32" s="972"/>
      <c r="D32" s="970"/>
      <c r="E32" s="970"/>
      <c r="F32" s="970"/>
      <c r="G32" s="970"/>
      <c r="H32" s="970"/>
      <c r="I32" s="970"/>
      <c r="J32" s="971"/>
      <c r="K32" s="100">
        <v>22</v>
      </c>
      <c r="L32" s="921"/>
      <c r="M32" s="922"/>
      <c r="N32" s="921"/>
      <c r="O32" s="922"/>
      <c r="P32" s="921"/>
      <c r="Q32" s="922"/>
      <c r="R32" s="936"/>
      <c r="S32" s="937"/>
      <c r="T32" s="938"/>
      <c r="U32" s="921"/>
      <c r="V32" s="922"/>
      <c r="W32" s="921"/>
      <c r="X32" s="922"/>
      <c r="Y32" s="54"/>
      <c r="Z32" s="54"/>
      <c r="AA32" s="54"/>
      <c r="AB32" s="54"/>
      <c r="AC32" s="60"/>
      <c r="AD32" s="60"/>
      <c r="AE32" s="60"/>
      <c r="AF32" s="60"/>
      <c r="AG32" s="60"/>
      <c r="AH32" s="60"/>
      <c r="AI32" s="60"/>
      <c r="AJ32" s="60"/>
      <c r="AK32" s="932"/>
      <c r="AL32" s="933"/>
      <c r="AM32" s="933"/>
      <c r="AN32" s="933"/>
      <c r="AO32" s="934"/>
      <c r="AP32" s="2"/>
      <c r="AQ32" s="59">
        <f>IF(P37="材質劣化",2,IF(P37="漏水",3,1))</f>
        <v>1</v>
      </c>
      <c r="AS32" s="3"/>
      <c r="AT32" s="3"/>
    </row>
    <row r="33" spans="2:86" ht="12" customHeight="1" x14ac:dyDescent="0.15">
      <c r="B33" s="967"/>
      <c r="C33" s="972"/>
      <c r="D33" s="970"/>
      <c r="E33" s="970"/>
      <c r="F33" s="970"/>
      <c r="G33" s="970"/>
      <c r="H33" s="970"/>
      <c r="I33" s="970"/>
      <c r="J33" s="971"/>
      <c r="K33" s="100">
        <v>23</v>
      </c>
      <c r="L33" s="921"/>
      <c r="M33" s="922"/>
      <c r="N33" s="921"/>
      <c r="O33" s="922"/>
      <c r="P33" s="921"/>
      <c r="Q33" s="922"/>
      <c r="R33" s="936"/>
      <c r="S33" s="937"/>
      <c r="T33" s="938"/>
      <c r="U33" s="921"/>
      <c r="V33" s="922"/>
      <c r="W33" s="921"/>
      <c r="X33" s="922"/>
      <c r="Y33" s="54"/>
      <c r="Z33" s="54"/>
      <c r="AA33" s="54"/>
      <c r="AB33" s="54"/>
      <c r="AC33" s="60"/>
      <c r="AD33" s="60"/>
      <c r="AE33" s="60"/>
      <c r="AF33" s="60"/>
      <c r="AG33" s="60"/>
      <c r="AH33" s="60"/>
      <c r="AI33" s="60"/>
      <c r="AJ33" s="60"/>
      <c r="AK33" s="932"/>
      <c r="AL33" s="933"/>
      <c r="AM33" s="933"/>
      <c r="AN33" s="933"/>
      <c r="AO33" s="934"/>
      <c r="AP33" s="2"/>
      <c r="AQ33" s="59">
        <f>IF(P33="材質劣化",2,IF(P33="漏水",3,1))</f>
        <v>1</v>
      </c>
      <c r="AS33" s="198"/>
      <c r="AT33" s="198"/>
    </row>
    <row r="34" spans="2:86" ht="12" customHeight="1" x14ac:dyDescent="0.15">
      <c r="B34" s="967"/>
      <c r="C34" s="972"/>
      <c r="D34" s="970"/>
      <c r="E34" s="970"/>
      <c r="F34" s="970"/>
      <c r="G34" s="970"/>
      <c r="H34" s="970"/>
      <c r="I34" s="970"/>
      <c r="J34" s="971"/>
      <c r="K34" s="100">
        <v>24</v>
      </c>
      <c r="L34" s="921"/>
      <c r="M34" s="922"/>
      <c r="N34" s="921"/>
      <c r="O34" s="922"/>
      <c r="P34" s="921"/>
      <c r="Q34" s="922"/>
      <c r="R34" s="936"/>
      <c r="S34" s="937"/>
      <c r="T34" s="938"/>
      <c r="U34" s="921"/>
      <c r="V34" s="922"/>
      <c r="W34" s="921"/>
      <c r="X34" s="922"/>
      <c r="Y34" s="54"/>
      <c r="Z34" s="54"/>
      <c r="AA34" s="54"/>
      <c r="AB34" s="54"/>
      <c r="AC34" s="60"/>
      <c r="AD34" s="60"/>
      <c r="AE34" s="60"/>
      <c r="AF34" s="60"/>
      <c r="AG34" s="60"/>
      <c r="AH34" s="60"/>
      <c r="AI34" s="60"/>
      <c r="AJ34" s="60"/>
      <c r="AK34" s="932"/>
      <c r="AL34" s="933"/>
      <c r="AM34" s="933"/>
      <c r="AN34" s="933"/>
      <c r="AO34" s="934"/>
      <c r="AP34" s="2"/>
      <c r="AQ34" s="59">
        <f>IF(P36="材質劣化",2,IF(P36="漏水",3,1))</f>
        <v>1</v>
      </c>
      <c r="AS34" s="199"/>
      <c r="AT34" s="199"/>
    </row>
    <row r="35" spans="2:86" ht="12" customHeight="1" x14ac:dyDescent="0.15">
      <c r="B35" s="967"/>
      <c r="C35" s="972"/>
      <c r="D35" s="970"/>
      <c r="E35" s="970"/>
      <c r="F35" s="970"/>
      <c r="G35" s="970"/>
      <c r="H35" s="970"/>
      <c r="I35" s="970"/>
      <c r="J35" s="971"/>
      <c r="K35" s="992" t="s">
        <v>678</v>
      </c>
      <c r="L35" s="939" t="s">
        <v>679</v>
      </c>
      <c r="M35" s="939"/>
      <c r="N35" s="939"/>
      <c r="O35" s="939"/>
      <c r="P35" s="939"/>
      <c r="Q35" s="939"/>
      <c r="R35" s="939"/>
      <c r="S35" s="939"/>
      <c r="T35" s="939"/>
      <c r="U35" s="939"/>
      <c r="V35" s="939"/>
      <c r="W35" s="939"/>
      <c r="X35" s="939"/>
      <c r="Y35" s="979" t="s">
        <v>523</v>
      </c>
      <c r="Z35" s="980"/>
      <c r="AA35" s="980"/>
      <c r="AB35" s="953"/>
      <c r="AC35" s="124">
        <f t="shared" ref="AC35:AJ35" si="3">SUM(AC11:AC34)</f>
        <v>0</v>
      </c>
      <c r="AD35" s="124">
        <f t="shared" si="3"/>
        <v>0</v>
      </c>
      <c r="AE35" s="124">
        <f>SUM(AE11:AE34)</f>
        <v>0</v>
      </c>
      <c r="AF35" s="124">
        <f t="shared" si="3"/>
        <v>0</v>
      </c>
      <c r="AG35" s="124">
        <f t="shared" si="3"/>
        <v>0</v>
      </c>
      <c r="AH35" s="124">
        <f t="shared" si="3"/>
        <v>0</v>
      </c>
      <c r="AI35" s="124">
        <f t="shared" si="3"/>
        <v>0</v>
      </c>
      <c r="AJ35" s="125">
        <f t="shared" si="3"/>
        <v>0.3</v>
      </c>
      <c r="AK35" s="939" t="s">
        <v>680</v>
      </c>
      <c r="AL35" s="939"/>
      <c r="AM35" s="999" t="s">
        <v>511</v>
      </c>
      <c r="AN35" s="999"/>
      <c r="AO35" s="999"/>
      <c r="AP35" s="2"/>
    </row>
    <row r="36" spans="2:86" ht="12" customHeight="1" x14ac:dyDescent="0.15">
      <c r="B36" s="967"/>
      <c r="C36" s="972"/>
      <c r="D36" s="970"/>
      <c r="E36" s="970"/>
      <c r="F36" s="970"/>
      <c r="G36" s="970"/>
      <c r="H36" s="970"/>
      <c r="I36" s="970"/>
      <c r="J36" s="971"/>
      <c r="K36" s="993"/>
      <c r="L36" s="941" t="s">
        <v>681</v>
      </c>
      <c r="M36" s="942"/>
      <c r="N36" s="960"/>
      <c r="O36" s="941" t="s">
        <v>682</v>
      </c>
      <c r="P36" s="942"/>
      <c r="Q36" s="942"/>
      <c r="R36" s="942"/>
      <c r="S36" s="942"/>
      <c r="T36" s="942"/>
      <c r="U36" s="942"/>
      <c r="V36" s="942"/>
      <c r="W36" s="942"/>
      <c r="X36" s="960"/>
      <c r="Y36" s="53" t="s">
        <v>516</v>
      </c>
      <c r="Z36" s="49" t="s">
        <v>515</v>
      </c>
      <c r="AA36" s="49" t="s">
        <v>554</v>
      </c>
      <c r="AB36" s="49" t="s">
        <v>531</v>
      </c>
      <c r="AC36" s="49" t="s">
        <v>516</v>
      </c>
      <c r="AD36" s="49" t="s">
        <v>515</v>
      </c>
      <c r="AE36" s="49" t="s">
        <v>554</v>
      </c>
      <c r="AF36" s="49" t="s">
        <v>531</v>
      </c>
      <c r="AG36" s="49" t="s">
        <v>516</v>
      </c>
      <c r="AH36" s="49" t="s">
        <v>515</v>
      </c>
      <c r="AI36" s="49" t="s">
        <v>554</v>
      </c>
      <c r="AJ36" s="82" t="s">
        <v>531</v>
      </c>
      <c r="AK36" s="939"/>
      <c r="AL36" s="939"/>
      <c r="AM36" s="999"/>
      <c r="AN36" s="999"/>
      <c r="AO36" s="999"/>
      <c r="AP36" s="2"/>
    </row>
    <row r="37" spans="2:86" ht="14.25" customHeight="1" x14ac:dyDescent="0.15">
      <c r="B37" s="967"/>
      <c r="C37" s="972"/>
      <c r="D37" s="970"/>
      <c r="E37" s="970"/>
      <c r="F37" s="970"/>
      <c r="G37" s="970"/>
      <c r="H37" s="970"/>
      <c r="I37" s="970"/>
      <c r="J37" s="971"/>
      <c r="K37" s="993"/>
      <c r="L37" s="945"/>
      <c r="M37" s="946"/>
      <c r="N37" s="965"/>
      <c r="O37" s="945"/>
      <c r="P37" s="946"/>
      <c r="Q37" s="946"/>
      <c r="R37" s="946"/>
      <c r="S37" s="946"/>
      <c r="T37" s="946"/>
      <c r="U37" s="946"/>
      <c r="V37" s="946"/>
      <c r="W37" s="946"/>
      <c r="X37" s="965"/>
      <c r="Y37" s="935">
        <f>IF(COUNTIF(Y11:Y34,"〇")&gt;0,1,0)</f>
        <v>0</v>
      </c>
      <c r="Z37" s="935">
        <f t="shared" ref="Z37:AB37" si="4">IF(COUNTIF(Z11:Z34,"〇")&gt;0,1,0)</f>
        <v>0</v>
      </c>
      <c r="AA37" s="935">
        <f t="shared" si="4"/>
        <v>0</v>
      </c>
      <c r="AB37" s="935">
        <f t="shared" si="4"/>
        <v>0</v>
      </c>
      <c r="AC37" s="935">
        <f>COUNTA(AC11:AC34)</f>
        <v>0</v>
      </c>
      <c r="AD37" s="935">
        <f t="shared" ref="AD37:AI37" si="5">COUNTA(AD11:AD34)</f>
        <v>0</v>
      </c>
      <c r="AE37" s="935">
        <f t="shared" si="5"/>
        <v>0</v>
      </c>
      <c r="AF37" s="935">
        <f t="shared" si="5"/>
        <v>0</v>
      </c>
      <c r="AG37" s="935">
        <f t="shared" si="5"/>
        <v>0</v>
      </c>
      <c r="AH37" s="935">
        <f t="shared" si="5"/>
        <v>0</v>
      </c>
      <c r="AI37" s="935">
        <f t="shared" si="5"/>
        <v>0</v>
      </c>
      <c r="AJ37" s="935">
        <f>COUNTA(AJ11:AJ34)</f>
        <v>1</v>
      </c>
      <c r="AK37" s="939"/>
      <c r="AL37" s="939"/>
      <c r="AM37" s="999"/>
      <c r="AN37" s="999"/>
      <c r="AO37" s="999"/>
      <c r="AP37" s="2"/>
      <c r="AU37" s="43">
        <f>+Y37</f>
        <v>0</v>
      </c>
    </row>
    <row r="38" spans="2:86" ht="14.25" customHeight="1" x14ac:dyDescent="0.15">
      <c r="B38" s="967"/>
      <c r="C38" s="972"/>
      <c r="D38" s="970"/>
      <c r="E38" s="970"/>
      <c r="F38" s="970"/>
      <c r="G38" s="970"/>
      <c r="H38" s="970"/>
      <c r="I38" s="970"/>
      <c r="J38" s="971"/>
      <c r="K38" s="993"/>
      <c r="L38" s="949"/>
      <c r="M38" s="950"/>
      <c r="N38" s="961"/>
      <c r="O38" s="949"/>
      <c r="P38" s="950"/>
      <c r="Q38" s="950"/>
      <c r="R38" s="950"/>
      <c r="S38" s="950"/>
      <c r="T38" s="950"/>
      <c r="U38" s="950"/>
      <c r="V38" s="950"/>
      <c r="W38" s="950"/>
      <c r="X38" s="961"/>
      <c r="Y38" s="935"/>
      <c r="Z38" s="935"/>
      <c r="AA38" s="935"/>
      <c r="AB38" s="935"/>
      <c r="AC38" s="935"/>
      <c r="AD38" s="935"/>
      <c r="AE38" s="935"/>
      <c r="AF38" s="935"/>
      <c r="AG38" s="935"/>
      <c r="AH38" s="935"/>
      <c r="AI38" s="935"/>
      <c r="AJ38" s="935"/>
      <c r="AK38" s="939"/>
      <c r="AL38" s="939"/>
      <c r="AM38" s="999"/>
      <c r="AN38" s="999"/>
      <c r="AO38" s="999"/>
      <c r="AP38" s="2"/>
    </row>
    <row r="39" spans="2:86" ht="12" customHeight="1" x14ac:dyDescent="0.15">
      <c r="B39" s="967"/>
      <c r="C39" s="972"/>
      <c r="D39" s="970"/>
      <c r="E39" s="970"/>
      <c r="F39" s="970"/>
      <c r="G39" s="970"/>
      <c r="H39" s="970"/>
      <c r="I39" s="970"/>
      <c r="J39" s="970"/>
      <c r="K39" s="987" t="s">
        <v>220</v>
      </c>
      <c r="L39" s="994"/>
      <c r="M39" s="994"/>
      <c r="N39" s="994"/>
      <c r="O39" s="994"/>
      <c r="P39" s="994"/>
      <c r="Q39" s="994"/>
      <c r="R39" s="994"/>
      <c r="S39" s="994"/>
      <c r="T39" s="994"/>
      <c r="U39" s="994"/>
      <c r="V39" s="994"/>
      <c r="W39" s="994"/>
      <c r="X39" s="994"/>
      <c r="Y39" s="994"/>
      <c r="Z39" s="994"/>
      <c r="AA39" s="994"/>
      <c r="AB39" s="994"/>
      <c r="AC39" s="994"/>
      <c r="AD39" s="994"/>
      <c r="AE39" s="994"/>
      <c r="AF39" s="994"/>
      <c r="AG39" s="994"/>
      <c r="AH39" s="994"/>
      <c r="AI39" s="994"/>
      <c r="AJ39" s="994"/>
      <c r="AK39" s="995"/>
      <c r="AL39" s="995"/>
      <c r="AM39" s="995"/>
      <c r="AN39" s="995"/>
      <c r="AO39" s="996"/>
      <c r="AP39" s="2"/>
    </row>
    <row r="40" spans="2:86" ht="12" customHeight="1" x14ac:dyDescent="0.15">
      <c r="B40" s="967"/>
      <c r="C40" s="972"/>
      <c r="D40" s="970"/>
      <c r="E40" s="970"/>
      <c r="F40" s="970"/>
      <c r="G40" s="970"/>
      <c r="H40" s="970"/>
      <c r="I40" s="970"/>
      <c r="J40" s="970"/>
      <c r="K40" s="988"/>
      <c r="L40" s="995"/>
      <c r="M40" s="995"/>
      <c r="N40" s="995"/>
      <c r="O40" s="995"/>
      <c r="P40" s="995"/>
      <c r="Q40" s="995"/>
      <c r="R40" s="995"/>
      <c r="S40" s="995"/>
      <c r="T40" s="995"/>
      <c r="U40" s="995"/>
      <c r="V40" s="995"/>
      <c r="W40" s="995"/>
      <c r="X40" s="995"/>
      <c r="Y40" s="995"/>
      <c r="Z40" s="995"/>
      <c r="AA40" s="995"/>
      <c r="AB40" s="995"/>
      <c r="AC40" s="995"/>
      <c r="AD40" s="995"/>
      <c r="AE40" s="995"/>
      <c r="AF40" s="995"/>
      <c r="AG40" s="995"/>
      <c r="AH40" s="995"/>
      <c r="AI40" s="995"/>
      <c r="AJ40" s="995"/>
      <c r="AK40" s="995"/>
      <c r="AL40" s="995"/>
      <c r="AM40" s="995"/>
      <c r="AN40" s="995"/>
      <c r="AO40" s="996"/>
      <c r="AP40" s="2"/>
    </row>
    <row r="41" spans="2:86" ht="12" customHeight="1" x14ac:dyDescent="0.15">
      <c r="B41" s="967"/>
      <c r="C41" s="972"/>
      <c r="D41" s="970"/>
      <c r="E41" s="970"/>
      <c r="F41" s="970"/>
      <c r="G41" s="970"/>
      <c r="H41" s="970"/>
      <c r="I41" s="970"/>
      <c r="J41" s="970"/>
      <c r="K41" s="988"/>
      <c r="L41" s="995"/>
      <c r="M41" s="995"/>
      <c r="N41" s="995"/>
      <c r="O41" s="995"/>
      <c r="P41" s="995"/>
      <c r="Q41" s="995"/>
      <c r="R41" s="995"/>
      <c r="S41" s="995"/>
      <c r="T41" s="995"/>
      <c r="U41" s="995"/>
      <c r="V41" s="995"/>
      <c r="W41" s="995"/>
      <c r="X41" s="995"/>
      <c r="Y41" s="995"/>
      <c r="Z41" s="995"/>
      <c r="AA41" s="995"/>
      <c r="AB41" s="995"/>
      <c r="AC41" s="995"/>
      <c r="AD41" s="995"/>
      <c r="AE41" s="995"/>
      <c r="AF41" s="995"/>
      <c r="AG41" s="995"/>
      <c r="AH41" s="995"/>
      <c r="AI41" s="995"/>
      <c r="AJ41" s="995"/>
      <c r="AK41" s="995"/>
      <c r="AL41" s="995"/>
      <c r="AM41" s="995"/>
      <c r="AN41" s="995"/>
      <c r="AO41" s="996"/>
      <c r="AP41" s="2"/>
    </row>
    <row r="42" spans="2:86" ht="12" customHeight="1" x14ac:dyDescent="0.15">
      <c r="B42" s="967"/>
      <c r="C42" s="972"/>
      <c r="D42" s="970"/>
      <c r="E42" s="970"/>
      <c r="F42" s="970"/>
      <c r="G42" s="970"/>
      <c r="H42" s="970"/>
      <c r="I42" s="970"/>
      <c r="J42" s="970"/>
      <c r="K42" s="988"/>
      <c r="L42" s="997"/>
      <c r="M42" s="997"/>
      <c r="N42" s="997"/>
      <c r="O42" s="997"/>
      <c r="P42" s="997"/>
      <c r="Q42" s="997"/>
      <c r="R42" s="997"/>
      <c r="S42" s="997"/>
      <c r="T42" s="997"/>
      <c r="U42" s="997"/>
      <c r="V42" s="997"/>
      <c r="W42" s="997"/>
      <c r="X42" s="997"/>
      <c r="Y42" s="997"/>
      <c r="Z42" s="997"/>
      <c r="AA42" s="997"/>
      <c r="AB42" s="997"/>
      <c r="AC42" s="997"/>
      <c r="AD42" s="997"/>
      <c r="AE42" s="997"/>
      <c r="AF42" s="997"/>
      <c r="AG42" s="997"/>
      <c r="AH42" s="997"/>
      <c r="AI42" s="997"/>
      <c r="AJ42" s="997"/>
      <c r="AK42" s="997"/>
      <c r="AL42" s="997"/>
      <c r="AM42" s="997"/>
      <c r="AN42" s="997"/>
      <c r="AO42" s="998"/>
      <c r="AP42" s="43"/>
      <c r="CD42" s="2"/>
      <c r="CE42" s="2"/>
      <c r="CF42" s="2"/>
      <c r="CG42" s="2"/>
      <c r="CH42" s="2"/>
    </row>
    <row r="43" spans="2:86" ht="12" customHeight="1" x14ac:dyDescent="0.15">
      <c r="B43" s="967"/>
      <c r="C43" s="972"/>
      <c r="D43" s="970"/>
      <c r="E43" s="970"/>
      <c r="F43" s="970"/>
      <c r="G43" s="970"/>
      <c r="H43" s="970"/>
      <c r="I43" s="970"/>
      <c r="J43" s="971"/>
      <c r="K43" s="1000" t="s">
        <v>221</v>
      </c>
      <c r="L43" s="1000"/>
      <c r="M43" s="1000"/>
      <c r="N43" s="1000"/>
      <c r="O43" s="1000"/>
      <c r="P43" s="1000"/>
      <c r="Q43" s="1000"/>
      <c r="R43" s="1000"/>
      <c r="S43" s="1000"/>
      <c r="T43" s="1000"/>
      <c r="U43" s="1000"/>
      <c r="V43" s="1000"/>
      <c r="W43" s="1000"/>
      <c r="X43" s="1000"/>
      <c r="Y43" s="1000"/>
      <c r="Z43" s="1000"/>
      <c r="AA43" s="1000"/>
      <c r="AB43" s="1000"/>
      <c r="AC43" s="1000"/>
      <c r="AD43" s="1000"/>
      <c r="AE43" s="1000"/>
      <c r="AF43" s="1000"/>
      <c r="AG43" s="1000"/>
      <c r="AH43" s="1000"/>
      <c r="AI43" s="1000"/>
      <c r="AJ43" s="1000"/>
      <c r="AK43" s="1000"/>
      <c r="AL43" s="1000"/>
      <c r="AM43" s="1000"/>
      <c r="AN43" s="1000"/>
      <c r="AO43" s="1000"/>
      <c r="AP43" s="43"/>
      <c r="CD43" s="2"/>
      <c r="CE43" s="2"/>
      <c r="CF43" s="2"/>
      <c r="CG43" s="2"/>
      <c r="CH43" s="2"/>
    </row>
    <row r="44" spans="2:86" ht="12" customHeight="1" x14ac:dyDescent="0.15">
      <c r="B44" s="967"/>
      <c r="C44" s="972"/>
      <c r="D44" s="970"/>
      <c r="E44" s="970"/>
      <c r="F44" s="970"/>
      <c r="G44" s="970"/>
      <c r="H44" s="970"/>
      <c r="I44" s="970"/>
      <c r="J44" s="971"/>
      <c r="K44" s="989" t="s">
        <v>222</v>
      </c>
      <c r="L44" s="990"/>
      <c r="M44" s="990"/>
      <c r="N44" s="990"/>
      <c r="O44" s="990"/>
      <c r="P44" s="990"/>
      <c r="Q44" s="990"/>
      <c r="R44" s="990"/>
      <c r="S44" s="990"/>
      <c r="T44" s="990"/>
      <c r="U44" s="990"/>
      <c r="V44" s="990"/>
      <c r="W44" s="990"/>
      <c r="X44" s="990"/>
      <c r="Y44" s="990"/>
      <c r="Z44" s="990"/>
      <c r="AA44" s="990"/>
      <c r="AB44" s="990"/>
      <c r="AC44" s="990"/>
      <c r="AD44" s="990"/>
      <c r="AE44" s="990"/>
      <c r="AF44" s="990"/>
      <c r="AG44" s="990"/>
      <c r="AH44" s="990"/>
      <c r="AI44" s="990"/>
      <c r="AJ44" s="990"/>
      <c r="AK44" s="990"/>
      <c r="AL44" s="990"/>
      <c r="AM44" s="990"/>
      <c r="AN44" s="990"/>
      <c r="AO44" s="991"/>
      <c r="AP44" s="43"/>
      <c r="CD44" s="2"/>
      <c r="CE44" s="2"/>
      <c r="CF44" s="2"/>
      <c r="CG44" s="2"/>
      <c r="CH44" s="2"/>
    </row>
    <row r="45" spans="2:86" ht="12" customHeight="1" x14ac:dyDescent="0.15">
      <c r="B45" s="583"/>
      <c r="C45" s="973"/>
      <c r="D45" s="974"/>
      <c r="E45" s="974"/>
      <c r="F45" s="974"/>
      <c r="G45" s="974"/>
      <c r="H45" s="974"/>
      <c r="I45" s="974"/>
      <c r="J45" s="975"/>
      <c r="K45" s="984" t="s">
        <v>223</v>
      </c>
      <c r="L45" s="985"/>
      <c r="M45" s="985"/>
      <c r="N45" s="985"/>
      <c r="O45" s="985"/>
      <c r="P45" s="985"/>
      <c r="Q45" s="985"/>
      <c r="R45" s="985"/>
      <c r="S45" s="985"/>
      <c r="T45" s="985"/>
      <c r="U45" s="985"/>
      <c r="V45" s="985"/>
      <c r="W45" s="985"/>
      <c r="X45" s="985"/>
      <c r="Y45" s="985"/>
      <c r="Z45" s="985"/>
      <c r="AA45" s="985"/>
      <c r="AB45" s="985"/>
      <c r="AC45" s="985"/>
      <c r="AD45" s="985"/>
      <c r="AE45" s="985"/>
      <c r="AF45" s="985"/>
      <c r="AG45" s="985"/>
      <c r="AH45" s="985"/>
      <c r="AI45" s="985"/>
      <c r="AJ45" s="985"/>
      <c r="AK45" s="985"/>
      <c r="AL45" s="985"/>
      <c r="AM45" s="985"/>
      <c r="AN45" s="985"/>
      <c r="AO45" s="986"/>
      <c r="AP45" s="43"/>
      <c r="CD45" s="2"/>
      <c r="CE45" s="2"/>
      <c r="CF45" s="2"/>
      <c r="CG45" s="2"/>
      <c r="CH45" s="2"/>
    </row>
    <row r="46" spans="2:86" ht="12" customHeight="1" x14ac:dyDescent="0.2">
      <c r="B46" s="6" t="s">
        <v>224</v>
      </c>
      <c r="C46" s="290"/>
      <c r="D46" s="290"/>
      <c r="E46" s="290"/>
      <c r="F46" s="290"/>
      <c r="G46" s="290"/>
      <c r="H46" s="290"/>
      <c r="I46" s="290"/>
      <c r="J46" s="290"/>
      <c r="K46" s="291"/>
      <c r="L46" s="291"/>
      <c r="M46" s="291"/>
      <c r="N46" s="291"/>
      <c r="O46" s="291"/>
      <c r="P46" s="291"/>
      <c r="Q46" s="291"/>
      <c r="R46" s="291"/>
      <c r="S46" s="291"/>
      <c r="T46" s="291"/>
      <c r="U46" s="291"/>
      <c r="V46" s="291"/>
      <c r="W46" s="291"/>
      <c r="X46" s="291"/>
      <c r="Y46" s="291"/>
      <c r="Z46" s="291"/>
      <c r="AA46" s="291"/>
      <c r="AB46" s="291"/>
      <c r="AC46" s="291"/>
      <c r="AD46" s="291"/>
      <c r="AE46" s="291"/>
      <c r="AF46" s="291"/>
      <c r="AG46" s="291"/>
      <c r="AH46" s="291"/>
      <c r="AI46" s="291"/>
      <c r="AJ46" s="291"/>
      <c r="AK46" s="291"/>
      <c r="AL46" s="291"/>
      <c r="AM46" s="291"/>
      <c r="AN46" s="291"/>
      <c r="AO46" s="291"/>
      <c r="AP46" s="43"/>
      <c r="CD46" s="2"/>
      <c r="CE46" s="2"/>
      <c r="CF46" s="2"/>
      <c r="CG46" s="2"/>
      <c r="CH46" s="2"/>
    </row>
    <row r="47" spans="2:86" s="6" customFormat="1" ht="12" customHeight="1" x14ac:dyDescent="0.15">
      <c r="B47" s="2" t="s">
        <v>225</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226</v>
      </c>
      <c r="AP48" s="43"/>
      <c r="CD48" s="2"/>
      <c r="CE48" s="2"/>
      <c r="CF48" s="2"/>
      <c r="CG48" s="2"/>
      <c r="CH48" s="2"/>
    </row>
    <row r="49" spans="2:86" ht="12" customHeight="1" x14ac:dyDescent="0.15">
      <c r="B49" s="2" t="s">
        <v>227</v>
      </c>
      <c r="AP49" s="43"/>
      <c r="CD49" s="2"/>
      <c r="CE49" s="2"/>
      <c r="CF49" s="2"/>
      <c r="CG49" s="2"/>
      <c r="CH49" s="2"/>
    </row>
    <row r="50" spans="2:86" ht="12" customHeight="1" x14ac:dyDescent="0.15">
      <c r="B50" s="2" t="s">
        <v>228</v>
      </c>
    </row>
    <row r="51" spans="2:86" ht="12" customHeight="1" x14ac:dyDescent="0.15">
      <c r="B51" s="2" t="s">
        <v>229</v>
      </c>
    </row>
    <row r="52" spans="2:86" ht="12" customHeight="1" x14ac:dyDescent="0.15">
      <c r="B52" s="2" t="s">
        <v>230</v>
      </c>
    </row>
    <row r="53" spans="2:86" x14ac:dyDescent="0.15">
      <c r="B53" s="2" t="s">
        <v>231</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2"/>
  <conditionalFormatting sqref="Y11:AB28">
    <cfRule type="expression" dxfId="458" priority="2">
      <formula>$AQ11=2</formula>
    </cfRule>
  </conditionalFormatting>
  <conditionalFormatting sqref="Y29:AB29">
    <cfRule type="expression" dxfId="457" priority="11">
      <formula>$AQ28=2</formula>
    </cfRule>
  </conditionalFormatting>
  <conditionalFormatting sqref="Y30:AB31">
    <cfRule type="expression" dxfId="456" priority="9">
      <formula>$AQ28=2</formula>
    </cfRule>
  </conditionalFormatting>
  <conditionalFormatting sqref="Y32:AB32">
    <cfRule type="expression" dxfId="455" priority="7">
      <formula>$AQ29=2</formula>
    </cfRule>
  </conditionalFormatting>
  <conditionalFormatting sqref="Y33:AB33">
    <cfRule type="expression" dxfId="454" priority="5">
      <formula>$AQ29=2</formula>
    </cfRule>
  </conditionalFormatting>
  <conditionalFormatting sqref="Y34:AB34">
    <cfRule type="expression" dxfId="453" priority="3">
      <formula>$AQ29=2</formula>
    </cfRule>
  </conditionalFormatting>
  <conditionalFormatting sqref="Y11:AF28">
    <cfRule type="expression" dxfId="452" priority="1">
      <formula>$AQ11=3</formula>
    </cfRule>
  </conditionalFormatting>
  <conditionalFormatting sqref="Y29:AF29">
    <cfRule type="expression" dxfId="451" priority="12">
      <formula>$AQ28=3</formula>
    </cfRule>
  </conditionalFormatting>
  <conditionalFormatting sqref="Y30:AF31">
    <cfRule type="expression" dxfId="450" priority="10">
      <formula>$AQ28=3</formula>
    </cfRule>
  </conditionalFormatting>
  <conditionalFormatting sqref="Y32:AF32">
    <cfRule type="expression" dxfId="449" priority="8">
      <formula>$AQ29=3</formula>
    </cfRule>
  </conditionalFormatting>
  <conditionalFormatting sqref="Y33:AF33">
    <cfRule type="expression" dxfId="448" priority="6">
      <formula>$AQ29=3</formula>
    </cfRule>
  </conditionalFormatting>
  <conditionalFormatting sqref="Y34:AF34">
    <cfRule type="expression" dxfId="447" priority="4">
      <formula>$AQ29=3</formula>
    </cfRule>
  </conditionalFormatting>
  <conditionalFormatting sqref="AC11:AJ28">
    <cfRule type="expression" dxfId="446" priority="13">
      <formula>$AQ11=1</formula>
    </cfRule>
  </conditionalFormatting>
  <conditionalFormatting sqref="AC29:AJ29">
    <cfRule type="expression" dxfId="445" priority="24">
      <formula>$AQ28=1</formula>
    </cfRule>
  </conditionalFormatting>
  <conditionalFormatting sqref="AC30:AJ31">
    <cfRule type="expression" dxfId="444" priority="22">
      <formula>$AQ28=1</formula>
    </cfRule>
  </conditionalFormatting>
  <conditionalFormatting sqref="AC32:AJ32">
    <cfRule type="expression" dxfId="443" priority="20">
      <formula>$AQ29=1</formula>
    </cfRule>
  </conditionalFormatting>
  <conditionalFormatting sqref="AC33:AJ33">
    <cfRule type="expression" dxfId="442" priority="18">
      <formula>$AQ29=1</formula>
    </cfRule>
  </conditionalFormatting>
  <conditionalFormatting sqref="AC34:AJ34">
    <cfRule type="expression" dxfId="441" priority="16">
      <formula>$AQ29=1</formula>
    </cfRule>
  </conditionalFormatting>
  <conditionalFormatting sqref="AG11:AJ28">
    <cfRule type="expression" dxfId="440" priority="14">
      <formula>$AQ11=2</formula>
    </cfRule>
  </conditionalFormatting>
  <conditionalFormatting sqref="AG29:AJ29">
    <cfRule type="expression" dxfId="439" priority="23">
      <formula>$AQ28=2</formula>
    </cfRule>
  </conditionalFormatting>
  <conditionalFormatting sqref="AG30:AJ31">
    <cfRule type="expression" dxfId="438" priority="21">
      <formula>$AQ28=2</formula>
    </cfRule>
  </conditionalFormatting>
  <conditionalFormatting sqref="AG32:AJ32">
    <cfRule type="expression" dxfId="437" priority="19">
      <formula>$AQ29=2</formula>
    </cfRule>
  </conditionalFormatting>
  <conditionalFormatting sqref="AG33:AJ33">
    <cfRule type="expression" dxfId="436" priority="17">
      <formula>$AQ29=2</formula>
    </cfRule>
  </conditionalFormatting>
  <conditionalFormatting sqref="AG34:AJ34">
    <cfRule type="expression" dxfId="435" priority="15">
      <formula>$AQ29=2</formula>
    </cfRule>
  </conditionalFormatting>
  <dataValidations count="2">
    <dataValidation type="list" allowBlank="1" showInputMessage="1" showErrorMessage="1" sqref="Y11:AB34" xr:uid="{217602A9-6FCF-43DE-A950-755347B9D992}">
      <formula1>"〇,"</formula1>
    </dataValidation>
    <dataValidation type="list" allowBlank="1" showInputMessage="1" showErrorMessage="1" sqref="N11:O34" xr:uid="{ED40E7D8-46E6-4141-A371-3C656EFB1CDB}">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BEFB1EF3-269D-41B9-B72C-E71131AE51E9}">
          <x14:formula1>
            <xm:f>'(参考)リスト'!$D$16:$D$18</xm:f>
          </x14:formula1>
          <xm:sqref>P11:Q34</xm:sqref>
        </x14:dataValidation>
        <x14:dataValidation type="list" allowBlank="1" showInputMessage="1" showErrorMessage="1" xr:uid="{216B6F5D-9FAD-4034-B355-1CDD983C9842}">
          <x14:formula1>
            <xm:f>'(参考)リスト'!$B$16:$B$21</xm:f>
          </x14:formula1>
          <xm:sqref>L11:M34</xm:sqref>
        </x14:dataValidation>
        <x14:dataValidation type="list" allowBlank="1" showInputMessage="1" showErrorMessage="1" xr:uid="{F5F10322-917B-45BF-AA83-0487FDFFCBBB}">
          <x14:formula1>
            <xm:f>'(参考)リスト'!$E$16:$E$27</xm:f>
          </x14:formula1>
          <xm:sqref>R11:T34</xm:sqref>
        </x14:dataValidation>
        <x14:dataValidation type="list" allowBlank="1" showInputMessage="1" showErrorMessage="1" xr:uid="{0B8340CB-0DC9-41E5-BC66-EC32556C2FFC}">
          <x14:formula1>
            <xm:f>'(参考)リスト'!$F$16:$F$21</xm:f>
          </x14:formula1>
          <xm:sqref>U11:X34</xm:sqref>
        </x14:dataValidation>
        <x14:dataValidation type="list" allowBlank="1" showInputMessage="1" showErrorMessage="1" xr:uid="{C9C21970-3F91-4FCB-BD36-D5711DCB099F}">
          <x14:formula1>
            <xm:f>'(参考)リスト'!$G$16:$G$19</xm:f>
          </x14:formula1>
          <xm:sqref>AM35:AO38</xm:sqref>
        </x14:dataValidation>
      </x14:dataValidations>
    </ext>
  </extLs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9FEACE-6AE8-49C3-B0B4-19BCF03D0E1A}">
  <dimension ref="B1:CH53"/>
  <sheetViews>
    <sheetView showGridLines="0" showZeros="0" view="pageBreakPreview" zoomScaleNormal="85" zoomScaleSheetLayoutView="100" workbookViewId="0">
      <selection activeCell="B6" sqref="B6:Z15"/>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23" t="s">
        <v>200</v>
      </c>
      <c r="AV1" s="931" t="s">
        <v>201</v>
      </c>
      <c r="AW1" s="931"/>
      <c r="AX1" s="931"/>
      <c r="AY1" s="920" t="s">
        <v>202</v>
      </c>
      <c r="AZ1" s="920"/>
      <c r="BA1" s="920"/>
      <c r="BB1" s="920"/>
      <c r="BC1" s="920"/>
      <c r="BD1" s="920"/>
      <c r="BE1" s="920"/>
      <c r="BF1" s="920"/>
      <c r="BG1" s="920"/>
      <c r="BH1" s="920"/>
      <c r="BI1" s="920"/>
      <c r="BJ1" s="920"/>
      <c r="BK1" s="920" t="s">
        <v>203</v>
      </c>
      <c r="BL1" s="920"/>
      <c r="BM1" s="920"/>
      <c r="BN1" s="920"/>
      <c r="BO1" s="920"/>
      <c r="BP1" s="920"/>
      <c r="BQ1" s="920"/>
      <c r="BR1" s="920"/>
      <c r="BS1" s="920"/>
      <c r="BT1" s="920"/>
      <c r="BU1" s="920"/>
      <c r="BV1" s="920"/>
      <c r="BW1" s="918"/>
      <c r="BX1" s="918"/>
      <c r="BY1" s="918"/>
      <c r="BZ1" s="918"/>
      <c r="CA1" s="918"/>
      <c r="CB1" s="918"/>
      <c r="CC1" s="918"/>
      <c r="CD1" s="918"/>
      <c r="CE1" s="918"/>
      <c r="CF1" s="918"/>
      <c r="CG1" s="918"/>
      <c r="CH1" s="918"/>
    </row>
    <row r="2" spans="2:86" ht="8.25" customHeight="1" x14ac:dyDescent="0.15">
      <c r="AU2" s="923"/>
      <c r="AV2" s="931" t="s">
        <v>204</v>
      </c>
      <c r="AW2" s="940" t="s">
        <v>205</v>
      </c>
      <c r="AX2" s="940" t="s">
        <v>206</v>
      </c>
      <c r="AY2" s="920" t="s">
        <v>207</v>
      </c>
      <c r="AZ2" s="920"/>
      <c r="BA2" s="920"/>
      <c r="BB2" s="920"/>
      <c r="BC2" s="920"/>
      <c r="BD2" s="920"/>
      <c r="BE2" s="920"/>
      <c r="BF2" s="920"/>
      <c r="BG2" s="920"/>
      <c r="BH2" s="920"/>
      <c r="BI2" s="920"/>
      <c r="BJ2" s="920"/>
      <c r="BK2" s="920" t="s">
        <v>208</v>
      </c>
      <c r="BL2" s="920"/>
      <c r="BM2" s="920"/>
      <c r="BN2" s="920"/>
      <c r="BO2" s="920" t="s">
        <v>209</v>
      </c>
      <c r="BP2" s="920"/>
      <c r="BQ2" s="920"/>
      <c r="BR2" s="920"/>
      <c r="BS2" s="920"/>
      <c r="BT2" s="920"/>
      <c r="BU2" s="920"/>
      <c r="BV2" s="920"/>
      <c r="BW2" s="919"/>
      <c r="BX2" s="919"/>
      <c r="BY2" s="919"/>
      <c r="BZ2" s="919"/>
      <c r="CA2" s="918"/>
      <c r="CB2" s="918"/>
      <c r="CC2" s="918"/>
      <c r="CD2" s="918"/>
      <c r="CE2" s="918"/>
      <c r="CF2" s="918"/>
      <c r="CG2" s="918"/>
      <c r="CH2" s="918"/>
    </row>
    <row r="3" spans="2:86" ht="24.95" customHeight="1" x14ac:dyDescent="0.15">
      <c r="B3" s="688" t="s">
        <v>210</v>
      </c>
      <c r="C3" s="1001"/>
      <c r="D3" s="1001"/>
      <c r="E3" s="1002"/>
      <c r="F3" s="1002"/>
      <c r="G3" s="1002"/>
      <c r="H3" s="1002"/>
      <c r="I3" s="1002"/>
      <c r="J3" s="1002"/>
      <c r="K3" s="1001"/>
      <c r="L3" s="1001"/>
      <c r="M3" s="1001"/>
      <c r="N3" s="1001"/>
      <c r="O3" s="1001"/>
      <c r="P3" s="1001"/>
      <c r="Q3" s="1001"/>
      <c r="R3" s="1001"/>
      <c r="S3" s="1001"/>
      <c r="T3" s="1001"/>
      <c r="U3" s="1001"/>
      <c r="V3" s="1001"/>
      <c r="W3" s="1001"/>
      <c r="X3" s="1001"/>
      <c r="Y3" s="1001"/>
      <c r="Z3" s="1001"/>
      <c r="AA3" s="1001"/>
      <c r="AB3" s="1001"/>
      <c r="AC3" s="1001"/>
      <c r="AD3" s="1001"/>
      <c r="AE3" s="1001"/>
      <c r="AF3" s="1001"/>
      <c r="AG3" s="1001"/>
      <c r="AH3" s="1001"/>
      <c r="AI3" s="1001"/>
      <c r="AJ3" s="1001"/>
      <c r="AK3" s="1001"/>
      <c r="AL3" s="1001"/>
      <c r="AM3" s="1001"/>
      <c r="AN3" s="1001"/>
      <c r="AO3" s="1001"/>
      <c r="AU3" s="923"/>
      <c r="AV3" s="931"/>
      <c r="AW3" s="940"/>
      <c r="AX3" s="940"/>
      <c r="AY3" s="920" t="s">
        <v>211</v>
      </c>
      <c r="AZ3" s="920"/>
      <c r="BA3" s="920"/>
      <c r="BB3" s="920"/>
      <c r="BC3" s="920" t="s">
        <v>212</v>
      </c>
      <c r="BD3" s="920"/>
      <c r="BE3" s="920"/>
      <c r="BF3" s="920"/>
      <c r="BG3" s="920" t="s">
        <v>213</v>
      </c>
      <c r="BH3" s="920"/>
      <c r="BI3" s="920"/>
      <c r="BJ3" s="920"/>
      <c r="BK3" s="920" t="s">
        <v>214</v>
      </c>
      <c r="BL3" s="920"/>
      <c r="BM3" s="920"/>
      <c r="BN3" s="920"/>
      <c r="BO3" s="920" t="s">
        <v>212</v>
      </c>
      <c r="BP3" s="920"/>
      <c r="BQ3" s="920"/>
      <c r="BR3" s="920"/>
      <c r="BS3" s="920" t="s">
        <v>213</v>
      </c>
      <c r="BT3" s="920"/>
      <c r="BU3" s="920"/>
      <c r="BV3" s="920"/>
      <c r="BW3" s="918"/>
      <c r="BX3" s="918"/>
      <c r="BY3" s="918"/>
      <c r="BZ3" s="918"/>
      <c r="CA3" s="918"/>
      <c r="CB3" s="918"/>
      <c r="CC3" s="918"/>
      <c r="CD3" s="918"/>
      <c r="CE3" s="918"/>
      <c r="CF3" s="918"/>
      <c r="CG3" s="918"/>
      <c r="CH3" s="918"/>
    </row>
    <row r="4" spans="2:86" ht="18" customHeight="1" x14ac:dyDescent="0.15">
      <c r="B4" s="477" t="s">
        <v>383</v>
      </c>
      <c r="C4" s="477"/>
      <c r="D4" s="477"/>
      <c r="E4" s="956" t="s">
        <v>384</v>
      </c>
      <c r="F4" s="957"/>
      <c r="G4" s="957"/>
      <c r="H4" s="957"/>
      <c r="I4" s="957"/>
      <c r="J4" s="958"/>
      <c r="K4" s="571" t="s">
        <v>385</v>
      </c>
      <c r="L4" s="571"/>
      <c r="M4" s="571"/>
      <c r="N4" s="954" t="s">
        <v>501</v>
      </c>
      <c r="O4" s="954"/>
      <c r="P4" s="954"/>
      <c r="Q4" s="954"/>
      <c r="R4" s="954"/>
      <c r="S4" s="954"/>
      <c r="T4" s="313" t="s">
        <v>502</v>
      </c>
      <c r="U4" s="314"/>
      <c r="V4" s="314"/>
      <c r="W4" s="314"/>
      <c r="X4" s="315"/>
      <c r="Y4" s="959" t="s">
        <v>503</v>
      </c>
      <c r="Z4" s="959"/>
      <c r="AA4" s="959"/>
      <c r="AB4" s="959"/>
      <c r="AC4" s="959"/>
      <c r="AD4" s="959"/>
      <c r="AE4" s="959"/>
      <c r="AF4" s="959"/>
      <c r="AG4" s="313" t="s">
        <v>500</v>
      </c>
      <c r="AH4" s="314"/>
      <c r="AI4" s="314"/>
      <c r="AJ4" s="315"/>
      <c r="AK4" s="925">
        <v>45911</v>
      </c>
      <c r="AL4" s="926"/>
      <c r="AM4" s="926"/>
      <c r="AN4" s="926"/>
      <c r="AO4" s="927"/>
      <c r="AU4" s="923"/>
      <c r="AV4" s="931"/>
      <c r="AW4" s="940"/>
      <c r="AX4" s="940"/>
      <c r="AY4" s="294" t="s">
        <v>215</v>
      </c>
      <c r="AZ4" s="294" t="s">
        <v>216</v>
      </c>
      <c r="BA4" s="294" t="s">
        <v>217</v>
      </c>
      <c r="BB4" s="294" t="s">
        <v>218</v>
      </c>
      <c r="BC4" s="294" t="s">
        <v>215</v>
      </c>
      <c r="BD4" s="294" t="s">
        <v>216</v>
      </c>
      <c r="BE4" s="294" t="s">
        <v>217</v>
      </c>
      <c r="BF4" s="294" t="s">
        <v>218</v>
      </c>
      <c r="BG4" s="294" t="s">
        <v>215</v>
      </c>
      <c r="BH4" s="294" t="s">
        <v>216</v>
      </c>
      <c r="BI4" s="294" t="s">
        <v>217</v>
      </c>
      <c r="BJ4" s="294" t="s">
        <v>218</v>
      </c>
      <c r="BK4" s="294" t="s">
        <v>215</v>
      </c>
      <c r="BL4" s="294" t="s">
        <v>216</v>
      </c>
      <c r="BM4" s="294" t="s">
        <v>217</v>
      </c>
      <c r="BN4" s="294" t="s">
        <v>218</v>
      </c>
      <c r="BO4" s="294" t="s">
        <v>215</v>
      </c>
      <c r="BP4" s="294" t="s">
        <v>216</v>
      </c>
      <c r="BQ4" s="294" t="s">
        <v>217</v>
      </c>
      <c r="BR4" s="294" t="s">
        <v>218</v>
      </c>
      <c r="BS4" s="294" t="s">
        <v>215</v>
      </c>
      <c r="BT4" s="294" t="s">
        <v>216</v>
      </c>
      <c r="BU4" s="294" t="s">
        <v>217</v>
      </c>
      <c r="BV4" s="294" t="s">
        <v>218</v>
      </c>
      <c r="BW4" s="5"/>
      <c r="BX4" s="5"/>
      <c r="BY4" s="5"/>
      <c r="BZ4" s="5"/>
      <c r="CA4" s="5"/>
      <c r="CB4" s="5"/>
      <c r="CC4" s="5"/>
      <c r="CD4" s="5"/>
      <c r="CE4" s="5"/>
      <c r="CF4" s="5"/>
      <c r="CG4" s="5"/>
      <c r="CH4" s="5"/>
    </row>
    <row r="5" spans="2:86" ht="18" customHeight="1" x14ac:dyDescent="0.15">
      <c r="B5" s="485" t="s">
        <v>521</v>
      </c>
      <c r="C5" s="485"/>
      <c r="D5" s="485"/>
      <c r="E5" s="962" t="s">
        <v>390</v>
      </c>
      <c r="F5" s="963"/>
      <c r="G5" s="963"/>
      <c r="H5" s="963"/>
      <c r="I5" s="963"/>
      <c r="J5" s="964"/>
      <c r="K5" s="582" t="s">
        <v>386</v>
      </c>
      <c r="L5" s="582"/>
      <c r="M5" s="582"/>
      <c r="N5" s="954" t="s">
        <v>387</v>
      </c>
      <c r="O5" s="954"/>
      <c r="P5" s="954"/>
      <c r="Q5" s="954"/>
      <c r="R5" s="954"/>
      <c r="S5" s="954"/>
      <c r="T5" s="316"/>
      <c r="U5" s="317"/>
      <c r="V5" s="317"/>
      <c r="W5" s="317"/>
      <c r="X5" s="318"/>
      <c r="Y5" s="955" t="s">
        <v>504</v>
      </c>
      <c r="Z5" s="955"/>
      <c r="AA5" s="955"/>
      <c r="AB5" s="955"/>
      <c r="AC5" s="955"/>
      <c r="AD5" s="955"/>
      <c r="AE5" s="955"/>
      <c r="AF5" s="955"/>
      <c r="AG5" s="835"/>
      <c r="AH5" s="924"/>
      <c r="AI5" s="924"/>
      <c r="AJ5" s="836"/>
      <c r="AK5" s="928"/>
      <c r="AL5" s="929"/>
      <c r="AM5" s="929"/>
      <c r="AN5" s="929"/>
      <c r="AO5" s="930"/>
      <c r="AU5" s="923"/>
      <c r="AV5" s="50" t="str">
        <f>N7</f>
        <v>S006</v>
      </c>
      <c r="AW5" s="293">
        <f>R7</f>
        <v>10.45</v>
      </c>
      <c r="AX5" s="55" t="str">
        <f>AM35</f>
        <v>Ⅱ</v>
      </c>
      <c r="AY5" s="295" t="str">
        <f>IF(Y37&gt;0,Y37,"")</f>
        <v/>
      </c>
      <c r="AZ5" s="296" t="str">
        <f>IF(Y37&gt;0,"",IF(Z37&gt;0,Z37,""))</f>
        <v/>
      </c>
      <c r="BA5" s="296" t="str">
        <f>IF(Y37+Z37&gt;0,"",IF(AA37&gt;0,AA37,""))</f>
        <v/>
      </c>
      <c r="BB5" s="296" t="str">
        <f>IF(Y37+Z37+AA37&gt;0,"",IF(AB37&gt;0,AB37,""))</f>
        <v/>
      </c>
      <c r="BC5" s="55">
        <f t="shared" ref="BC5:BJ5" si="0">AC37</f>
        <v>0</v>
      </c>
      <c r="BD5" s="55">
        <f t="shared" si="0"/>
        <v>0</v>
      </c>
      <c r="BE5" s="55">
        <f t="shared" si="0"/>
        <v>0</v>
      </c>
      <c r="BF5" s="55">
        <f t="shared" si="0"/>
        <v>1</v>
      </c>
      <c r="BG5" s="55">
        <f t="shared" si="0"/>
        <v>0</v>
      </c>
      <c r="BH5" s="55">
        <f t="shared" si="0"/>
        <v>0</v>
      </c>
      <c r="BI5" s="55">
        <f t="shared" si="0"/>
        <v>0</v>
      </c>
      <c r="BJ5" s="55">
        <f t="shared" si="0"/>
        <v>0</v>
      </c>
      <c r="BK5" s="55" t="str">
        <f>IF(Y37&gt;0,R7,"")</f>
        <v/>
      </c>
      <c r="BL5" s="297" t="str">
        <f>IF(Y37&gt;0,"",IF(Z37&gt;0,R7,""))</f>
        <v/>
      </c>
      <c r="BM5" s="297" t="str">
        <f>IF(Y37+Z37&gt;0,"",IF(AA37&gt;0,R7,""))</f>
        <v/>
      </c>
      <c r="BN5" s="297" t="str">
        <f>IF(Y37+Z37+AA37&gt;0,"",IF(AB37&gt;0,R7,""))</f>
        <v/>
      </c>
      <c r="BO5" s="55">
        <f t="shared" ref="BO5:BV5" si="1">AC35</f>
        <v>0</v>
      </c>
      <c r="BP5" s="55">
        <f t="shared" si="1"/>
        <v>0</v>
      </c>
      <c r="BQ5" s="55">
        <f t="shared" si="1"/>
        <v>0</v>
      </c>
      <c r="BR5" s="55">
        <f t="shared" si="1"/>
        <v>0.02</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66" t="s">
        <v>219</v>
      </c>
      <c r="C6" s="968"/>
      <c r="D6" s="969"/>
      <c r="E6" s="970"/>
      <c r="F6" s="970"/>
      <c r="G6" s="970"/>
      <c r="H6" s="970"/>
      <c r="I6" s="970"/>
      <c r="J6" s="971"/>
      <c r="K6" s="976" t="s">
        <v>673</v>
      </c>
      <c r="L6" s="977"/>
      <c r="M6" s="977"/>
      <c r="N6" s="977"/>
      <c r="O6" s="977"/>
      <c r="P6" s="977"/>
      <c r="Q6" s="977"/>
      <c r="R6" s="977"/>
      <c r="S6" s="977"/>
      <c r="T6" s="977"/>
      <c r="U6" s="977"/>
      <c r="V6" s="977"/>
      <c r="W6" s="977"/>
      <c r="X6" s="977"/>
      <c r="Y6" s="977"/>
      <c r="Z6" s="977"/>
      <c r="AA6" s="977"/>
      <c r="AB6" s="977"/>
      <c r="AC6" s="977"/>
      <c r="AD6" s="977"/>
      <c r="AE6" s="977"/>
      <c r="AF6" s="977"/>
      <c r="AG6" s="977"/>
      <c r="AH6" s="977"/>
      <c r="AI6" s="977"/>
      <c r="AJ6" s="977"/>
      <c r="AK6" s="977"/>
      <c r="AL6" s="977"/>
      <c r="AM6" s="977"/>
      <c r="AN6" s="977"/>
      <c r="AO6" s="978"/>
      <c r="AP6" s="2"/>
    </row>
    <row r="7" spans="2:86" ht="12" customHeight="1" x14ac:dyDescent="0.15">
      <c r="B7" s="967"/>
      <c r="C7" s="972"/>
      <c r="D7" s="970"/>
      <c r="E7" s="970"/>
      <c r="F7" s="970"/>
      <c r="G7" s="970"/>
      <c r="H7" s="970"/>
      <c r="I7" s="970"/>
      <c r="J7" s="971"/>
      <c r="K7" s="979" t="s">
        <v>674</v>
      </c>
      <c r="L7" s="980"/>
      <c r="M7" s="953"/>
      <c r="N7" s="932" t="s">
        <v>481</v>
      </c>
      <c r="O7" s="933"/>
      <c r="P7" s="979" t="s">
        <v>675</v>
      </c>
      <c r="Q7" s="953"/>
      <c r="R7" s="981">
        <v>10.45</v>
      </c>
      <c r="S7" s="982"/>
      <c r="T7" s="983"/>
      <c r="U7" s="941" t="s">
        <v>676</v>
      </c>
      <c r="V7" s="960"/>
      <c r="W7" s="941" t="s">
        <v>677</v>
      </c>
      <c r="X7" s="960"/>
      <c r="Y7" s="953" t="s">
        <v>698</v>
      </c>
      <c r="Z7" s="939"/>
      <c r="AA7" s="939"/>
      <c r="AB7" s="939"/>
      <c r="AC7" s="941" t="s">
        <v>699</v>
      </c>
      <c r="AD7" s="942"/>
      <c r="AE7" s="942"/>
      <c r="AF7" s="942"/>
      <c r="AG7" s="942"/>
      <c r="AH7" s="942"/>
      <c r="AI7" s="942"/>
      <c r="AJ7" s="960"/>
      <c r="AK7" s="941" t="s">
        <v>700</v>
      </c>
      <c r="AL7" s="942"/>
      <c r="AM7" s="942"/>
      <c r="AN7" s="943"/>
      <c r="AO7" s="944"/>
      <c r="AP7" s="2"/>
      <c r="AW7" s="58"/>
    </row>
    <row r="8" spans="2:86" ht="12" customHeight="1" x14ac:dyDescent="0.15">
      <c r="B8" s="967"/>
      <c r="C8" s="972"/>
      <c r="D8" s="970"/>
      <c r="E8" s="970"/>
      <c r="F8" s="970"/>
      <c r="G8" s="970"/>
      <c r="H8" s="970"/>
      <c r="I8" s="970"/>
      <c r="J8" s="971"/>
      <c r="K8" s="939" t="s">
        <v>574</v>
      </c>
      <c r="L8" s="939" t="s">
        <v>576</v>
      </c>
      <c r="M8" s="939"/>
      <c r="N8" s="939" t="s">
        <v>275</v>
      </c>
      <c r="O8" s="939"/>
      <c r="P8" s="939" t="s">
        <v>276</v>
      </c>
      <c r="Q8" s="939"/>
      <c r="R8" s="939" t="s">
        <v>277</v>
      </c>
      <c r="S8" s="939"/>
      <c r="T8" s="939"/>
      <c r="U8" s="945"/>
      <c r="V8" s="965"/>
      <c r="W8" s="945"/>
      <c r="X8" s="965"/>
      <c r="Y8" s="953"/>
      <c r="Z8" s="939"/>
      <c r="AA8" s="939"/>
      <c r="AB8" s="939"/>
      <c r="AC8" s="949"/>
      <c r="AD8" s="950"/>
      <c r="AE8" s="950"/>
      <c r="AF8" s="950"/>
      <c r="AG8" s="950"/>
      <c r="AH8" s="950"/>
      <c r="AI8" s="950"/>
      <c r="AJ8" s="961"/>
      <c r="AK8" s="945"/>
      <c r="AL8" s="946"/>
      <c r="AM8" s="946"/>
      <c r="AN8" s="947"/>
      <c r="AO8" s="948"/>
      <c r="AP8" s="2"/>
    </row>
    <row r="9" spans="2:86" ht="12" customHeight="1" x14ac:dyDescent="0.15">
      <c r="B9" s="967"/>
      <c r="C9" s="972"/>
      <c r="D9" s="970"/>
      <c r="E9" s="970"/>
      <c r="F9" s="970"/>
      <c r="G9" s="970"/>
      <c r="H9" s="970"/>
      <c r="I9" s="970"/>
      <c r="J9" s="971"/>
      <c r="K9" s="939"/>
      <c r="L9" s="939"/>
      <c r="M9" s="939"/>
      <c r="N9" s="939"/>
      <c r="O9" s="939"/>
      <c r="P9" s="939"/>
      <c r="Q9" s="939"/>
      <c r="R9" s="939"/>
      <c r="S9" s="939"/>
      <c r="T9" s="939"/>
      <c r="U9" s="945"/>
      <c r="V9" s="965"/>
      <c r="W9" s="945"/>
      <c r="X9" s="965"/>
      <c r="Y9" s="953" t="s">
        <v>701</v>
      </c>
      <c r="Z9" s="939"/>
      <c r="AA9" s="939"/>
      <c r="AB9" s="939"/>
      <c r="AC9" s="939" t="s">
        <v>702</v>
      </c>
      <c r="AD9" s="939"/>
      <c r="AE9" s="939"/>
      <c r="AF9" s="939"/>
      <c r="AG9" s="939" t="s">
        <v>703</v>
      </c>
      <c r="AH9" s="939"/>
      <c r="AI9" s="939"/>
      <c r="AJ9" s="939"/>
      <c r="AK9" s="945"/>
      <c r="AL9" s="946"/>
      <c r="AM9" s="946"/>
      <c r="AN9" s="947"/>
      <c r="AO9" s="948"/>
      <c r="AP9" s="2"/>
    </row>
    <row r="10" spans="2:86" ht="12" customHeight="1" x14ac:dyDescent="0.15">
      <c r="B10" s="967"/>
      <c r="C10" s="972"/>
      <c r="D10" s="970"/>
      <c r="E10" s="970"/>
      <c r="F10" s="970"/>
      <c r="G10" s="970"/>
      <c r="H10" s="970"/>
      <c r="I10" s="970"/>
      <c r="J10" s="971"/>
      <c r="K10" s="939"/>
      <c r="L10" s="939"/>
      <c r="M10" s="939"/>
      <c r="N10" s="939"/>
      <c r="O10" s="939"/>
      <c r="P10" s="939"/>
      <c r="Q10" s="939"/>
      <c r="R10" s="939"/>
      <c r="S10" s="939"/>
      <c r="T10" s="939"/>
      <c r="U10" s="949"/>
      <c r="V10" s="961"/>
      <c r="W10" s="949"/>
      <c r="X10" s="961"/>
      <c r="Y10" s="53" t="s">
        <v>704</v>
      </c>
      <c r="Z10" s="49" t="s">
        <v>705</v>
      </c>
      <c r="AA10" s="49" t="s">
        <v>706</v>
      </c>
      <c r="AB10" s="49" t="s">
        <v>707</v>
      </c>
      <c r="AC10" s="49" t="s">
        <v>704</v>
      </c>
      <c r="AD10" s="49" t="s">
        <v>705</v>
      </c>
      <c r="AE10" s="49" t="s">
        <v>706</v>
      </c>
      <c r="AF10" s="49" t="s">
        <v>707</v>
      </c>
      <c r="AG10" s="49" t="s">
        <v>704</v>
      </c>
      <c r="AH10" s="49" t="s">
        <v>705</v>
      </c>
      <c r="AI10" s="49" t="s">
        <v>706</v>
      </c>
      <c r="AJ10" s="49" t="s">
        <v>707</v>
      </c>
      <c r="AK10" s="949"/>
      <c r="AL10" s="950"/>
      <c r="AM10" s="950"/>
      <c r="AN10" s="951"/>
      <c r="AO10" s="952"/>
      <c r="AP10" s="2"/>
    </row>
    <row r="11" spans="2:86" ht="12" customHeight="1" x14ac:dyDescent="0.15">
      <c r="B11" s="967"/>
      <c r="C11" s="972"/>
      <c r="D11" s="970"/>
      <c r="E11" s="970"/>
      <c r="F11" s="970"/>
      <c r="G11" s="970"/>
      <c r="H11" s="970"/>
      <c r="I11" s="970"/>
      <c r="J11" s="971"/>
      <c r="K11" s="100">
        <v>1</v>
      </c>
      <c r="L11" s="921" t="s">
        <v>528</v>
      </c>
      <c r="M11" s="922"/>
      <c r="N11" s="921" t="s">
        <v>529</v>
      </c>
      <c r="O11" s="922"/>
      <c r="P11" s="921" t="s">
        <v>514</v>
      </c>
      <c r="Q11" s="922"/>
      <c r="R11" s="843" t="s">
        <v>328</v>
      </c>
      <c r="S11" s="843"/>
      <c r="T11" s="843"/>
      <c r="U11" s="921" t="s">
        <v>524</v>
      </c>
      <c r="V11" s="922"/>
      <c r="W11" s="921"/>
      <c r="X11" s="922"/>
      <c r="Y11" s="54"/>
      <c r="Z11" s="54"/>
      <c r="AA11" s="54"/>
      <c r="AB11" s="54"/>
      <c r="AC11" s="60"/>
      <c r="AD11" s="60"/>
      <c r="AE11" s="60"/>
      <c r="AF11" s="60"/>
      <c r="AG11" s="60"/>
      <c r="AH11" s="60"/>
      <c r="AI11" s="60"/>
      <c r="AJ11" s="60"/>
      <c r="AK11" s="932"/>
      <c r="AL11" s="933"/>
      <c r="AM11" s="933"/>
      <c r="AN11" s="933"/>
      <c r="AO11" s="934"/>
      <c r="AP11" s="2"/>
      <c r="AQ11" s="59">
        <f t="shared" ref="AQ11:AQ27" si="2">IF(P11="材質劣化",2,IF(P11="漏水",3,1))</f>
        <v>2</v>
      </c>
      <c r="AS11" s="43" t="str">
        <f>IF(Y11&lt;&gt;"",1,"")</f>
        <v/>
      </c>
    </row>
    <row r="12" spans="2:86" ht="12" customHeight="1" x14ac:dyDescent="0.15">
      <c r="B12" s="967"/>
      <c r="C12" s="972"/>
      <c r="D12" s="970"/>
      <c r="E12" s="970"/>
      <c r="F12" s="970"/>
      <c r="G12" s="970"/>
      <c r="H12" s="970"/>
      <c r="I12" s="970"/>
      <c r="J12" s="971"/>
      <c r="K12" s="100">
        <v>2</v>
      </c>
      <c r="L12" s="921" t="s">
        <v>528</v>
      </c>
      <c r="M12" s="922"/>
      <c r="N12" s="921" t="s">
        <v>534</v>
      </c>
      <c r="O12" s="922"/>
      <c r="P12" s="921" t="s">
        <v>514</v>
      </c>
      <c r="Q12" s="922"/>
      <c r="R12" s="843" t="s">
        <v>294</v>
      </c>
      <c r="S12" s="843"/>
      <c r="T12" s="843"/>
      <c r="U12" s="921" t="s">
        <v>523</v>
      </c>
      <c r="V12" s="922"/>
      <c r="W12" s="921"/>
      <c r="X12" s="922"/>
      <c r="Y12" s="54"/>
      <c r="Z12" s="54"/>
      <c r="AA12" s="54"/>
      <c r="AB12" s="54"/>
      <c r="AC12" s="292"/>
      <c r="AD12" s="292"/>
      <c r="AE12" s="292"/>
      <c r="AF12" s="292">
        <v>0.02</v>
      </c>
      <c r="AG12" s="292"/>
      <c r="AH12" s="292"/>
      <c r="AI12" s="292"/>
      <c r="AJ12" s="292"/>
      <c r="AK12" s="932"/>
      <c r="AL12" s="933"/>
      <c r="AM12" s="933"/>
      <c r="AN12" s="933"/>
      <c r="AO12" s="934"/>
      <c r="AP12" s="2"/>
      <c r="AQ12" s="59">
        <f t="shared" si="2"/>
        <v>2</v>
      </c>
    </row>
    <row r="13" spans="2:86" ht="12" customHeight="1" x14ac:dyDescent="0.15">
      <c r="B13" s="967"/>
      <c r="C13" s="972"/>
      <c r="D13" s="970"/>
      <c r="E13" s="970"/>
      <c r="F13" s="970"/>
      <c r="G13" s="970"/>
      <c r="H13" s="970"/>
      <c r="I13" s="970"/>
      <c r="J13" s="971"/>
      <c r="K13" s="100">
        <v>3</v>
      </c>
      <c r="L13" s="921" t="s">
        <v>541</v>
      </c>
      <c r="M13" s="922"/>
      <c r="N13" s="921" t="s">
        <v>542</v>
      </c>
      <c r="O13" s="922"/>
      <c r="P13" s="921"/>
      <c r="Q13" s="922"/>
      <c r="R13" s="936" t="s">
        <v>328</v>
      </c>
      <c r="S13" s="937"/>
      <c r="T13" s="938"/>
      <c r="U13" s="921" t="s">
        <v>531</v>
      </c>
      <c r="V13" s="922"/>
      <c r="W13" s="921"/>
      <c r="X13" s="922"/>
      <c r="Y13" s="54"/>
      <c r="Z13" s="54"/>
      <c r="AA13" s="54"/>
      <c r="AB13" s="54"/>
      <c r="AC13" s="292"/>
      <c r="AD13" s="292"/>
      <c r="AE13" s="292"/>
      <c r="AF13" s="292"/>
      <c r="AG13" s="292"/>
      <c r="AH13" s="292"/>
      <c r="AI13" s="292"/>
      <c r="AJ13" s="292"/>
      <c r="AK13" s="932"/>
      <c r="AL13" s="933"/>
      <c r="AM13" s="933"/>
      <c r="AN13" s="933"/>
      <c r="AO13" s="934"/>
      <c r="AP13" s="2"/>
      <c r="AQ13" s="59">
        <f t="shared" si="2"/>
        <v>1</v>
      </c>
    </row>
    <row r="14" spans="2:86" ht="12" customHeight="1" x14ac:dyDescent="0.15">
      <c r="B14" s="967"/>
      <c r="C14" s="972"/>
      <c r="D14" s="970"/>
      <c r="E14" s="970"/>
      <c r="F14" s="970"/>
      <c r="G14" s="970"/>
      <c r="H14" s="970"/>
      <c r="I14" s="970"/>
      <c r="J14" s="971"/>
      <c r="K14" s="100">
        <v>4</v>
      </c>
      <c r="L14" s="921" t="s">
        <v>541</v>
      </c>
      <c r="M14" s="922"/>
      <c r="N14" s="921" t="s">
        <v>542</v>
      </c>
      <c r="O14" s="922"/>
      <c r="P14" s="921"/>
      <c r="Q14" s="922"/>
      <c r="R14" s="843" t="s">
        <v>328</v>
      </c>
      <c r="S14" s="843"/>
      <c r="T14" s="843"/>
      <c r="U14" s="921" t="s">
        <v>531</v>
      </c>
      <c r="V14" s="922"/>
      <c r="W14" s="921"/>
      <c r="X14" s="922"/>
      <c r="Y14" s="54"/>
      <c r="Z14" s="54"/>
      <c r="AA14" s="54"/>
      <c r="AB14" s="54"/>
      <c r="AC14" s="60"/>
      <c r="AD14" s="60"/>
      <c r="AE14" s="60"/>
      <c r="AF14" s="60"/>
      <c r="AG14" s="60"/>
      <c r="AH14" s="60"/>
      <c r="AI14" s="60"/>
      <c r="AJ14" s="60"/>
      <c r="AK14" s="932"/>
      <c r="AL14" s="933"/>
      <c r="AM14" s="933"/>
      <c r="AN14" s="933"/>
      <c r="AO14" s="934"/>
      <c r="AP14" s="2"/>
      <c r="AQ14" s="59">
        <f t="shared" si="2"/>
        <v>1</v>
      </c>
    </row>
    <row r="15" spans="2:86" ht="12" customHeight="1" x14ac:dyDescent="0.15">
      <c r="B15" s="967"/>
      <c r="C15" s="972"/>
      <c r="D15" s="970"/>
      <c r="E15" s="970"/>
      <c r="F15" s="970"/>
      <c r="G15" s="970"/>
      <c r="H15" s="970"/>
      <c r="I15" s="970"/>
      <c r="J15" s="971"/>
      <c r="K15" s="100">
        <v>5</v>
      </c>
      <c r="L15" s="921"/>
      <c r="M15" s="922"/>
      <c r="N15" s="921"/>
      <c r="O15" s="922"/>
      <c r="P15" s="921"/>
      <c r="Q15" s="922"/>
      <c r="R15" s="936"/>
      <c r="S15" s="937"/>
      <c r="T15" s="938"/>
      <c r="U15" s="921"/>
      <c r="V15" s="922"/>
      <c r="W15" s="921"/>
      <c r="X15" s="922"/>
      <c r="Y15" s="54"/>
      <c r="Z15" s="54"/>
      <c r="AA15" s="54"/>
      <c r="AB15" s="54"/>
      <c r="AC15" s="60"/>
      <c r="AD15" s="60"/>
      <c r="AE15" s="60"/>
      <c r="AF15" s="60"/>
      <c r="AG15" s="60"/>
      <c r="AH15" s="60"/>
      <c r="AI15" s="60"/>
      <c r="AJ15" s="60"/>
      <c r="AK15" s="932"/>
      <c r="AL15" s="933"/>
      <c r="AM15" s="933"/>
      <c r="AN15" s="933"/>
      <c r="AO15" s="934"/>
      <c r="AP15" s="2"/>
      <c r="AQ15" s="59">
        <f t="shared" si="2"/>
        <v>1</v>
      </c>
    </row>
    <row r="16" spans="2:86" ht="12" customHeight="1" x14ac:dyDescent="0.15">
      <c r="B16" s="967"/>
      <c r="C16" s="972"/>
      <c r="D16" s="970"/>
      <c r="E16" s="970"/>
      <c r="F16" s="970"/>
      <c r="G16" s="970"/>
      <c r="H16" s="970"/>
      <c r="I16" s="970"/>
      <c r="J16" s="971"/>
      <c r="K16" s="100">
        <v>6</v>
      </c>
      <c r="L16" s="921"/>
      <c r="M16" s="922"/>
      <c r="N16" s="921"/>
      <c r="O16" s="922"/>
      <c r="P16" s="921"/>
      <c r="Q16" s="922"/>
      <c r="R16" s="936"/>
      <c r="S16" s="937"/>
      <c r="T16" s="938"/>
      <c r="U16" s="921"/>
      <c r="V16" s="922"/>
      <c r="W16" s="921"/>
      <c r="X16" s="922"/>
      <c r="Y16" s="54"/>
      <c r="Z16" s="54"/>
      <c r="AA16" s="54"/>
      <c r="AB16" s="54"/>
      <c r="AC16" s="60"/>
      <c r="AD16" s="60"/>
      <c r="AE16" s="60"/>
      <c r="AF16" s="60"/>
      <c r="AG16" s="60"/>
      <c r="AH16" s="60"/>
      <c r="AI16" s="60"/>
      <c r="AJ16" s="60"/>
      <c r="AK16" s="932"/>
      <c r="AL16" s="933"/>
      <c r="AM16" s="933"/>
      <c r="AN16" s="933"/>
      <c r="AO16" s="934"/>
      <c r="AP16" s="2"/>
      <c r="AQ16" s="59">
        <f t="shared" si="2"/>
        <v>1</v>
      </c>
    </row>
    <row r="17" spans="2:46" ht="12" customHeight="1" x14ac:dyDescent="0.15">
      <c r="B17" s="967"/>
      <c r="C17" s="972"/>
      <c r="D17" s="970"/>
      <c r="E17" s="970"/>
      <c r="F17" s="970"/>
      <c r="G17" s="970"/>
      <c r="H17" s="970"/>
      <c r="I17" s="970"/>
      <c r="J17" s="971"/>
      <c r="K17" s="100">
        <v>7</v>
      </c>
      <c r="L17" s="921"/>
      <c r="M17" s="922"/>
      <c r="N17" s="921"/>
      <c r="O17" s="922"/>
      <c r="P17" s="921"/>
      <c r="Q17" s="922"/>
      <c r="R17" s="936"/>
      <c r="S17" s="937"/>
      <c r="T17" s="938"/>
      <c r="U17" s="921"/>
      <c r="V17" s="922"/>
      <c r="W17" s="921"/>
      <c r="X17" s="922"/>
      <c r="Y17" s="54"/>
      <c r="Z17" s="54"/>
      <c r="AA17" s="54"/>
      <c r="AB17" s="54"/>
      <c r="AC17" s="60"/>
      <c r="AD17" s="60"/>
      <c r="AE17" s="60"/>
      <c r="AF17" s="60"/>
      <c r="AG17" s="60"/>
      <c r="AH17" s="60"/>
      <c r="AI17" s="60"/>
      <c r="AJ17" s="60"/>
      <c r="AK17" s="932"/>
      <c r="AL17" s="933"/>
      <c r="AM17" s="933"/>
      <c r="AN17" s="933"/>
      <c r="AO17" s="934"/>
      <c r="AP17" s="2"/>
      <c r="AQ17" s="59">
        <f t="shared" si="2"/>
        <v>1</v>
      </c>
    </row>
    <row r="18" spans="2:46" ht="12" customHeight="1" x14ac:dyDescent="0.15">
      <c r="B18" s="967"/>
      <c r="C18" s="972"/>
      <c r="D18" s="970"/>
      <c r="E18" s="970"/>
      <c r="F18" s="970"/>
      <c r="G18" s="970"/>
      <c r="H18" s="970"/>
      <c r="I18" s="970"/>
      <c r="J18" s="971"/>
      <c r="K18" s="100">
        <v>8</v>
      </c>
      <c r="L18" s="921"/>
      <c r="M18" s="922"/>
      <c r="N18" s="921"/>
      <c r="O18" s="922"/>
      <c r="P18" s="921"/>
      <c r="Q18" s="922"/>
      <c r="R18" s="936"/>
      <c r="S18" s="937"/>
      <c r="T18" s="938"/>
      <c r="U18" s="921"/>
      <c r="V18" s="922"/>
      <c r="W18" s="921"/>
      <c r="X18" s="922"/>
      <c r="Y18" s="54"/>
      <c r="Z18" s="54"/>
      <c r="AA18" s="54"/>
      <c r="AB18" s="54"/>
      <c r="AC18" s="60"/>
      <c r="AD18" s="60"/>
      <c r="AE18" s="60"/>
      <c r="AF18" s="60"/>
      <c r="AG18" s="60"/>
      <c r="AH18" s="60"/>
      <c r="AI18" s="60"/>
      <c r="AJ18" s="60"/>
      <c r="AK18" s="932"/>
      <c r="AL18" s="933"/>
      <c r="AM18" s="933"/>
      <c r="AN18" s="933"/>
      <c r="AO18" s="934"/>
      <c r="AP18" s="2"/>
      <c r="AQ18" s="59">
        <f t="shared" si="2"/>
        <v>1</v>
      </c>
    </row>
    <row r="19" spans="2:46" ht="12" customHeight="1" x14ac:dyDescent="0.15">
      <c r="B19" s="967"/>
      <c r="C19" s="972"/>
      <c r="D19" s="970"/>
      <c r="E19" s="970"/>
      <c r="F19" s="970"/>
      <c r="G19" s="970"/>
      <c r="H19" s="970"/>
      <c r="I19" s="970"/>
      <c r="J19" s="971"/>
      <c r="K19" s="100">
        <v>9</v>
      </c>
      <c r="L19" s="921"/>
      <c r="M19" s="922"/>
      <c r="N19" s="921"/>
      <c r="O19" s="922"/>
      <c r="P19" s="921"/>
      <c r="Q19" s="922"/>
      <c r="R19" s="936"/>
      <c r="S19" s="937"/>
      <c r="T19" s="938"/>
      <c r="U19" s="921"/>
      <c r="V19" s="922"/>
      <c r="W19" s="921"/>
      <c r="X19" s="922"/>
      <c r="Y19" s="54"/>
      <c r="Z19" s="54"/>
      <c r="AA19" s="54"/>
      <c r="AB19" s="54"/>
      <c r="AC19" s="60"/>
      <c r="AD19" s="60"/>
      <c r="AE19" s="60"/>
      <c r="AF19" s="60"/>
      <c r="AG19" s="60"/>
      <c r="AH19" s="60"/>
      <c r="AI19" s="60"/>
      <c r="AJ19" s="60"/>
      <c r="AK19" s="932"/>
      <c r="AL19" s="933"/>
      <c r="AM19" s="933"/>
      <c r="AN19" s="933"/>
      <c r="AO19" s="934"/>
      <c r="AP19" s="2"/>
      <c r="AQ19" s="59">
        <f t="shared" si="2"/>
        <v>1</v>
      </c>
    </row>
    <row r="20" spans="2:46" ht="12" customHeight="1" x14ac:dyDescent="0.15">
      <c r="B20" s="967"/>
      <c r="C20" s="972"/>
      <c r="D20" s="970"/>
      <c r="E20" s="970"/>
      <c r="F20" s="970"/>
      <c r="G20" s="970"/>
      <c r="H20" s="970"/>
      <c r="I20" s="970"/>
      <c r="J20" s="971"/>
      <c r="K20" s="100">
        <v>10</v>
      </c>
      <c r="L20" s="921"/>
      <c r="M20" s="922"/>
      <c r="N20" s="921"/>
      <c r="O20" s="922"/>
      <c r="P20" s="921"/>
      <c r="Q20" s="922"/>
      <c r="R20" s="936"/>
      <c r="S20" s="937"/>
      <c r="T20" s="938"/>
      <c r="U20" s="921"/>
      <c r="V20" s="922"/>
      <c r="W20" s="921"/>
      <c r="X20" s="922"/>
      <c r="Y20" s="54"/>
      <c r="Z20" s="54"/>
      <c r="AA20" s="54"/>
      <c r="AB20" s="54"/>
      <c r="AC20" s="60"/>
      <c r="AD20" s="60"/>
      <c r="AE20" s="60"/>
      <c r="AF20" s="60"/>
      <c r="AG20" s="60"/>
      <c r="AH20" s="60"/>
      <c r="AI20" s="60"/>
      <c r="AJ20" s="60"/>
      <c r="AK20" s="932"/>
      <c r="AL20" s="933"/>
      <c r="AM20" s="933"/>
      <c r="AN20" s="933"/>
      <c r="AO20" s="934"/>
      <c r="AP20" s="2"/>
      <c r="AQ20" s="59">
        <f t="shared" si="2"/>
        <v>1</v>
      </c>
    </row>
    <row r="21" spans="2:46" ht="12" customHeight="1" x14ac:dyDescent="0.15">
      <c r="B21" s="967"/>
      <c r="C21" s="972"/>
      <c r="D21" s="970"/>
      <c r="E21" s="970"/>
      <c r="F21" s="970"/>
      <c r="G21" s="970"/>
      <c r="H21" s="970"/>
      <c r="I21" s="970"/>
      <c r="J21" s="971"/>
      <c r="K21" s="100">
        <v>11</v>
      </c>
      <c r="L21" s="921"/>
      <c r="M21" s="922"/>
      <c r="N21" s="921"/>
      <c r="O21" s="922"/>
      <c r="P21" s="921"/>
      <c r="Q21" s="922"/>
      <c r="R21" s="936"/>
      <c r="S21" s="937"/>
      <c r="T21" s="938"/>
      <c r="U21" s="921"/>
      <c r="V21" s="922"/>
      <c r="W21" s="921"/>
      <c r="X21" s="922"/>
      <c r="Y21" s="54"/>
      <c r="Z21" s="54"/>
      <c r="AA21" s="54"/>
      <c r="AB21" s="54"/>
      <c r="AC21" s="60"/>
      <c r="AD21" s="60"/>
      <c r="AE21" s="60"/>
      <c r="AF21" s="60"/>
      <c r="AG21" s="60"/>
      <c r="AH21" s="60"/>
      <c r="AI21" s="60"/>
      <c r="AJ21" s="60"/>
      <c r="AK21" s="932"/>
      <c r="AL21" s="933"/>
      <c r="AM21" s="933"/>
      <c r="AN21" s="933"/>
      <c r="AO21" s="934"/>
      <c r="AP21" s="2"/>
      <c r="AQ21" s="59">
        <f t="shared" si="2"/>
        <v>1</v>
      </c>
    </row>
    <row r="22" spans="2:46" ht="12" customHeight="1" x14ac:dyDescent="0.15">
      <c r="B22" s="967"/>
      <c r="C22" s="972"/>
      <c r="D22" s="970"/>
      <c r="E22" s="970"/>
      <c r="F22" s="970"/>
      <c r="G22" s="970"/>
      <c r="H22" s="970"/>
      <c r="I22" s="970"/>
      <c r="J22" s="971"/>
      <c r="K22" s="100">
        <v>12</v>
      </c>
      <c r="L22" s="921"/>
      <c r="M22" s="922"/>
      <c r="N22" s="921"/>
      <c r="O22" s="922"/>
      <c r="P22" s="921"/>
      <c r="Q22" s="922"/>
      <c r="R22" s="936"/>
      <c r="S22" s="937"/>
      <c r="T22" s="938"/>
      <c r="U22" s="921"/>
      <c r="V22" s="922"/>
      <c r="W22" s="921"/>
      <c r="X22" s="922"/>
      <c r="Y22" s="54"/>
      <c r="Z22" s="54"/>
      <c r="AA22" s="54"/>
      <c r="AB22" s="54"/>
      <c r="AC22" s="60"/>
      <c r="AD22" s="60"/>
      <c r="AE22" s="60"/>
      <c r="AF22" s="60"/>
      <c r="AG22" s="60"/>
      <c r="AH22" s="60"/>
      <c r="AI22" s="60"/>
      <c r="AJ22" s="60"/>
      <c r="AK22" s="932"/>
      <c r="AL22" s="933"/>
      <c r="AM22" s="933"/>
      <c r="AN22" s="933"/>
      <c r="AO22" s="934"/>
      <c r="AP22" s="2"/>
      <c r="AQ22" s="59">
        <f t="shared" si="2"/>
        <v>1</v>
      </c>
    </row>
    <row r="23" spans="2:46" ht="12" customHeight="1" x14ac:dyDescent="0.15">
      <c r="B23" s="967"/>
      <c r="C23" s="972"/>
      <c r="D23" s="970"/>
      <c r="E23" s="970"/>
      <c r="F23" s="970"/>
      <c r="G23" s="970"/>
      <c r="H23" s="970"/>
      <c r="I23" s="970"/>
      <c r="J23" s="971"/>
      <c r="K23" s="100">
        <v>13</v>
      </c>
      <c r="L23" s="921"/>
      <c r="M23" s="922"/>
      <c r="N23" s="921"/>
      <c r="O23" s="922"/>
      <c r="P23" s="921"/>
      <c r="Q23" s="922"/>
      <c r="R23" s="936"/>
      <c r="S23" s="937"/>
      <c r="T23" s="938"/>
      <c r="U23" s="921"/>
      <c r="V23" s="922"/>
      <c r="W23" s="921"/>
      <c r="X23" s="922"/>
      <c r="Y23" s="54"/>
      <c r="Z23" s="54"/>
      <c r="AA23" s="54"/>
      <c r="AB23" s="54"/>
      <c r="AC23" s="60"/>
      <c r="AD23" s="60"/>
      <c r="AE23" s="60"/>
      <c r="AF23" s="60"/>
      <c r="AG23" s="60"/>
      <c r="AH23" s="60"/>
      <c r="AI23" s="60"/>
      <c r="AJ23" s="60"/>
      <c r="AK23" s="932"/>
      <c r="AL23" s="933"/>
      <c r="AM23" s="933"/>
      <c r="AN23" s="933"/>
      <c r="AO23" s="934"/>
      <c r="AP23" s="2"/>
      <c r="AQ23" s="59">
        <f t="shared" si="2"/>
        <v>1</v>
      </c>
    </row>
    <row r="24" spans="2:46" ht="12" customHeight="1" x14ac:dyDescent="0.15">
      <c r="B24" s="967"/>
      <c r="C24" s="972"/>
      <c r="D24" s="970"/>
      <c r="E24" s="970"/>
      <c r="F24" s="970"/>
      <c r="G24" s="970"/>
      <c r="H24" s="970"/>
      <c r="I24" s="970"/>
      <c r="J24" s="971"/>
      <c r="K24" s="100">
        <v>14</v>
      </c>
      <c r="L24" s="921"/>
      <c r="M24" s="922"/>
      <c r="N24" s="921"/>
      <c r="O24" s="922"/>
      <c r="P24" s="921"/>
      <c r="Q24" s="922"/>
      <c r="R24" s="936"/>
      <c r="S24" s="937"/>
      <c r="T24" s="938"/>
      <c r="U24" s="921"/>
      <c r="V24" s="922"/>
      <c r="W24" s="921"/>
      <c r="X24" s="922"/>
      <c r="Y24" s="54"/>
      <c r="Z24" s="54"/>
      <c r="AA24" s="54"/>
      <c r="AB24" s="54"/>
      <c r="AC24" s="60"/>
      <c r="AD24" s="60"/>
      <c r="AE24" s="60"/>
      <c r="AF24" s="60"/>
      <c r="AG24" s="60"/>
      <c r="AH24" s="60"/>
      <c r="AI24" s="60"/>
      <c r="AJ24" s="60"/>
      <c r="AK24" s="932"/>
      <c r="AL24" s="933"/>
      <c r="AM24" s="933"/>
      <c r="AN24" s="933"/>
      <c r="AO24" s="934"/>
      <c r="AP24" s="2"/>
      <c r="AQ24" s="59">
        <f t="shared" si="2"/>
        <v>1</v>
      </c>
    </row>
    <row r="25" spans="2:46" ht="12" customHeight="1" x14ac:dyDescent="0.15">
      <c r="B25" s="967"/>
      <c r="C25" s="972"/>
      <c r="D25" s="970"/>
      <c r="E25" s="970"/>
      <c r="F25" s="970"/>
      <c r="G25" s="970"/>
      <c r="H25" s="970"/>
      <c r="I25" s="970"/>
      <c r="J25" s="971"/>
      <c r="K25" s="100">
        <v>15</v>
      </c>
      <c r="L25" s="921"/>
      <c r="M25" s="922"/>
      <c r="N25" s="921"/>
      <c r="O25" s="922"/>
      <c r="P25" s="921"/>
      <c r="Q25" s="922"/>
      <c r="R25" s="936"/>
      <c r="S25" s="937"/>
      <c r="T25" s="938"/>
      <c r="U25" s="921"/>
      <c r="V25" s="922"/>
      <c r="W25" s="921"/>
      <c r="X25" s="922"/>
      <c r="Y25" s="54"/>
      <c r="Z25" s="54"/>
      <c r="AA25" s="54"/>
      <c r="AB25" s="54"/>
      <c r="AC25" s="60"/>
      <c r="AD25" s="60"/>
      <c r="AE25" s="60"/>
      <c r="AF25" s="60"/>
      <c r="AG25" s="60"/>
      <c r="AH25" s="60"/>
      <c r="AI25" s="60"/>
      <c r="AJ25" s="60"/>
      <c r="AK25" s="932"/>
      <c r="AL25" s="933"/>
      <c r="AM25" s="933"/>
      <c r="AN25" s="933"/>
      <c r="AO25" s="934"/>
      <c r="AP25" s="2"/>
      <c r="AQ25" s="59">
        <f t="shared" si="2"/>
        <v>1</v>
      </c>
    </row>
    <row r="26" spans="2:46" ht="12" customHeight="1" x14ac:dyDescent="0.15">
      <c r="B26" s="967"/>
      <c r="C26" s="972"/>
      <c r="D26" s="970"/>
      <c r="E26" s="970"/>
      <c r="F26" s="970"/>
      <c r="G26" s="970"/>
      <c r="H26" s="970"/>
      <c r="I26" s="970"/>
      <c r="J26" s="971"/>
      <c r="K26" s="100">
        <v>16</v>
      </c>
      <c r="L26" s="921"/>
      <c r="M26" s="922"/>
      <c r="N26" s="921"/>
      <c r="O26" s="922"/>
      <c r="P26" s="921"/>
      <c r="Q26" s="922"/>
      <c r="R26" s="936"/>
      <c r="S26" s="937"/>
      <c r="T26" s="938"/>
      <c r="U26" s="921"/>
      <c r="V26" s="922"/>
      <c r="W26" s="921"/>
      <c r="X26" s="922"/>
      <c r="Y26" s="54"/>
      <c r="Z26" s="54"/>
      <c r="AA26" s="54"/>
      <c r="AB26" s="54"/>
      <c r="AC26" s="60"/>
      <c r="AD26" s="60"/>
      <c r="AE26" s="60"/>
      <c r="AF26" s="60"/>
      <c r="AG26" s="60"/>
      <c r="AH26" s="60"/>
      <c r="AI26" s="60"/>
      <c r="AJ26" s="60"/>
      <c r="AK26" s="932"/>
      <c r="AL26" s="933"/>
      <c r="AM26" s="933"/>
      <c r="AN26" s="933"/>
      <c r="AO26" s="934"/>
      <c r="AP26" s="2"/>
      <c r="AQ26" s="59">
        <f t="shared" si="2"/>
        <v>1</v>
      </c>
    </row>
    <row r="27" spans="2:46" ht="12" customHeight="1" x14ac:dyDescent="0.15">
      <c r="B27" s="967"/>
      <c r="C27" s="972"/>
      <c r="D27" s="970"/>
      <c r="E27" s="970"/>
      <c r="F27" s="970"/>
      <c r="G27" s="970"/>
      <c r="H27" s="970"/>
      <c r="I27" s="970"/>
      <c r="J27" s="971"/>
      <c r="K27" s="100">
        <v>17</v>
      </c>
      <c r="L27" s="921"/>
      <c r="M27" s="922"/>
      <c r="N27" s="921"/>
      <c r="O27" s="922"/>
      <c r="P27" s="921"/>
      <c r="Q27" s="922"/>
      <c r="R27" s="936"/>
      <c r="S27" s="937"/>
      <c r="T27" s="938"/>
      <c r="U27" s="921"/>
      <c r="V27" s="922"/>
      <c r="W27" s="921"/>
      <c r="X27" s="922"/>
      <c r="Y27" s="54"/>
      <c r="Z27" s="54"/>
      <c r="AA27" s="54"/>
      <c r="AB27" s="54"/>
      <c r="AC27" s="60"/>
      <c r="AD27" s="60"/>
      <c r="AE27" s="60"/>
      <c r="AF27" s="60"/>
      <c r="AG27" s="60"/>
      <c r="AH27" s="60"/>
      <c r="AI27" s="60"/>
      <c r="AJ27" s="60"/>
      <c r="AK27" s="932"/>
      <c r="AL27" s="933"/>
      <c r="AM27" s="933"/>
      <c r="AN27" s="933"/>
      <c r="AO27" s="934"/>
      <c r="AP27" s="2"/>
      <c r="AQ27" s="59">
        <f t="shared" si="2"/>
        <v>1</v>
      </c>
    </row>
    <row r="28" spans="2:46" ht="12" customHeight="1" x14ac:dyDescent="0.15">
      <c r="B28" s="967"/>
      <c r="C28" s="972"/>
      <c r="D28" s="970"/>
      <c r="E28" s="970"/>
      <c r="F28" s="970"/>
      <c r="G28" s="970"/>
      <c r="H28" s="970"/>
      <c r="I28" s="970"/>
      <c r="J28" s="971"/>
      <c r="K28" s="100">
        <v>18</v>
      </c>
      <c r="L28" s="921"/>
      <c r="M28" s="922"/>
      <c r="N28" s="921"/>
      <c r="O28" s="922"/>
      <c r="P28" s="921"/>
      <c r="Q28" s="922"/>
      <c r="R28" s="936"/>
      <c r="S28" s="937"/>
      <c r="T28" s="938"/>
      <c r="U28" s="921"/>
      <c r="V28" s="922"/>
      <c r="W28" s="921"/>
      <c r="X28" s="922"/>
      <c r="Y28" s="54"/>
      <c r="Z28" s="54"/>
      <c r="AA28" s="54"/>
      <c r="AB28" s="54"/>
      <c r="AC28" s="60"/>
      <c r="AD28" s="60"/>
      <c r="AE28" s="60"/>
      <c r="AF28" s="60"/>
      <c r="AG28" s="60"/>
      <c r="AH28" s="60"/>
      <c r="AI28" s="60"/>
      <c r="AJ28" s="60"/>
      <c r="AK28" s="932"/>
      <c r="AL28" s="933"/>
      <c r="AM28" s="933"/>
      <c r="AN28" s="933"/>
      <c r="AO28" s="934"/>
      <c r="AP28" s="2"/>
      <c r="AQ28" s="59">
        <f>IF(P30="材質劣化",2,IF(P30="漏水",3,1))</f>
        <v>1</v>
      </c>
    </row>
    <row r="29" spans="2:46" ht="12" customHeight="1" x14ac:dyDescent="0.15">
      <c r="B29" s="967"/>
      <c r="C29" s="972"/>
      <c r="D29" s="970"/>
      <c r="E29" s="970"/>
      <c r="F29" s="970"/>
      <c r="G29" s="970"/>
      <c r="H29" s="970"/>
      <c r="I29" s="970"/>
      <c r="J29" s="971"/>
      <c r="K29" s="100">
        <v>19</v>
      </c>
      <c r="L29" s="921"/>
      <c r="M29" s="922"/>
      <c r="N29" s="921"/>
      <c r="O29" s="922"/>
      <c r="P29" s="921"/>
      <c r="Q29" s="922"/>
      <c r="R29" s="936"/>
      <c r="S29" s="937"/>
      <c r="T29" s="938"/>
      <c r="U29" s="921"/>
      <c r="V29" s="922"/>
      <c r="W29" s="921"/>
      <c r="X29" s="922"/>
      <c r="Y29" s="54"/>
      <c r="Z29" s="54"/>
      <c r="AA29" s="54"/>
      <c r="AB29" s="54"/>
      <c r="AC29" s="60"/>
      <c r="AD29" s="60"/>
      <c r="AE29" s="60"/>
      <c r="AF29" s="60"/>
      <c r="AG29" s="60"/>
      <c r="AH29" s="60"/>
      <c r="AI29" s="60"/>
      <c r="AJ29" s="60"/>
      <c r="AK29" s="932"/>
      <c r="AL29" s="933"/>
      <c r="AM29" s="933"/>
      <c r="AN29" s="933"/>
      <c r="AO29" s="934"/>
      <c r="AP29" s="2"/>
      <c r="AQ29" s="59">
        <f>IF(P34="材質劣化",2,IF(P34="漏水",3,1))</f>
        <v>1</v>
      </c>
    </row>
    <row r="30" spans="2:46" ht="12" customHeight="1" x14ac:dyDescent="0.15">
      <c r="B30" s="967"/>
      <c r="C30" s="972"/>
      <c r="D30" s="970"/>
      <c r="E30" s="970"/>
      <c r="F30" s="970"/>
      <c r="G30" s="970"/>
      <c r="H30" s="970"/>
      <c r="I30" s="970"/>
      <c r="J30" s="971"/>
      <c r="K30" s="100">
        <v>20</v>
      </c>
      <c r="L30" s="921"/>
      <c r="M30" s="922"/>
      <c r="N30" s="921"/>
      <c r="O30" s="922"/>
      <c r="P30" s="921"/>
      <c r="Q30" s="922"/>
      <c r="R30" s="936"/>
      <c r="S30" s="937"/>
      <c r="T30" s="938"/>
      <c r="U30" s="921"/>
      <c r="V30" s="922"/>
      <c r="W30" s="921"/>
      <c r="X30" s="922"/>
      <c r="Y30" s="54"/>
      <c r="Z30" s="54"/>
      <c r="AA30" s="54"/>
      <c r="AB30" s="54"/>
      <c r="AC30" s="60"/>
      <c r="AD30" s="60"/>
      <c r="AE30" s="60"/>
      <c r="AF30" s="60"/>
      <c r="AG30" s="60"/>
      <c r="AH30" s="60"/>
      <c r="AI30" s="60"/>
      <c r="AJ30" s="60"/>
      <c r="AK30" s="932"/>
      <c r="AL30" s="933"/>
      <c r="AM30" s="933"/>
      <c r="AN30" s="933"/>
      <c r="AO30" s="934"/>
      <c r="AP30" s="2"/>
      <c r="AQ30" s="59">
        <f>IF(P30="材質劣化",2,IF(P30="漏水",3,1))</f>
        <v>1</v>
      </c>
    </row>
    <row r="31" spans="2:46" ht="12" customHeight="1" x14ac:dyDescent="0.15">
      <c r="B31" s="967"/>
      <c r="C31" s="972"/>
      <c r="D31" s="970"/>
      <c r="E31" s="970"/>
      <c r="F31" s="970"/>
      <c r="G31" s="970"/>
      <c r="H31" s="970"/>
      <c r="I31" s="970"/>
      <c r="J31" s="971"/>
      <c r="K31" s="100">
        <v>21</v>
      </c>
      <c r="L31" s="921"/>
      <c r="M31" s="922"/>
      <c r="N31" s="921"/>
      <c r="O31" s="922"/>
      <c r="P31" s="921"/>
      <c r="Q31" s="922"/>
      <c r="R31" s="936"/>
      <c r="S31" s="937"/>
      <c r="T31" s="938"/>
      <c r="U31" s="921"/>
      <c r="V31" s="922"/>
      <c r="W31" s="921"/>
      <c r="X31" s="922"/>
      <c r="Y31" s="54"/>
      <c r="Z31" s="54"/>
      <c r="AA31" s="54"/>
      <c r="AB31" s="54"/>
      <c r="AC31" s="60"/>
      <c r="AD31" s="60"/>
      <c r="AE31" s="60"/>
      <c r="AF31" s="60"/>
      <c r="AG31" s="60"/>
      <c r="AH31" s="60"/>
      <c r="AI31" s="60"/>
      <c r="AJ31" s="60"/>
      <c r="AK31" s="932"/>
      <c r="AL31" s="933"/>
      <c r="AM31" s="933"/>
      <c r="AN31" s="933"/>
      <c r="AO31" s="934"/>
      <c r="AP31" s="2"/>
      <c r="AQ31" s="59">
        <f>IF(P33="材質劣化",2,IF(P33="漏水",3,1))</f>
        <v>1</v>
      </c>
    </row>
    <row r="32" spans="2:46" ht="12" customHeight="1" x14ac:dyDescent="0.15">
      <c r="B32" s="967"/>
      <c r="C32" s="972"/>
      <c r="D32" s="970"/>
      <c r="E32" s="970"/>
      <c r="F32" s="970"/>
      <c r="G32" s="970"/>
      <c r="H32" s="970"/>
      <c r="I32" s="970"/>
      <c r="J32" s="971"/>
      <c r="K32" s="100">
        <v>22</v>
      </c>
      <c r="L32" s="921"/>
      <c r="M32" s="922"/>
      <c r="N32" s="921"/>
      <c r="O32" s="922"/>
      <c r="P32" s="921"/>
      <c r="Q32" s="922"/>
      <c r="R32" s="936"/>
      <c r="S32" s="937"/>
      <c r="T32" s="938"/>
      <c r="U32" s="921"/>
      <c r="V32" s="922"/>
      <c r="W32" s="921"/>
      <c r="X32" s="922"/>
      <c r="Y32" s="54"/>
      <c r="Z32" s="54"/>
      <c r="AA32" s="54"/>
      <c r="AB32" s="54"/>
      <c r="AC32" s="60"/>
      <c r="AD32" s="60"/>
      <c r="AE32" s="60"/>
      <c r="AF32" s="60"/>
      <c r="AG32" s="60"/>
      <c r="AH32" s="60"/>
      <c r="AI32" s="60"/>
      <c r="AJ32" s="60"/>
      <c r="AK32" s="932"/>
      <c r="AL32" s="933"/>
      <c r="AM32" s="933"/>
      <c r="AN32" s="933"/>
      <c r="AO32" s="934"/>
      <c r="AP32" s="2"/>
      <c r="AQ32" s="59">
        <f>IF(P37="材質劣化",2,IF(P37="漏水",3,1))</f>
        <v>1</v>
      </c>
      <c r="AS32" s="3"/>
      <c r="AT32" s="3"/>
    </row>
    <row r="33" spans="2:86" ht="12" customHeight="1" x14ac:dyDescent="0.15">
      <c r="B33" s="967"/>
      <c r="C33" s="972"/>
      <c r="D33" s="970"/>
      <c r="E33" s="970"/>
      <c r="F33" s="970"/>
      <c r="G33" s="970"/>
      <c r="H33" s="970"/>
      <c r="I33" s="970"/>
      <c r="J33" s="971"/>
      <c r="K33" s="100">
        <v>23</v>
      </c>
      <c r="L33" s="921"/>
      <c r="M33" s="922"/>
      <c r="N33" s="921"/>
      <c r="O33" s="922"/>
      <c r="P33" s="921"/>
      <c r="Q33" s="922"/>
      <c r="R33" s="936"/>
      <c r="S33" s="937"/>
      <c r="T33" s="938"/>
      <c r="U33" s="921"/>
      <c r="V33" s="922"/>
      <c r="W33" s="921"/>
      <c r="X33" s="922"/>
      <c r="Y33" s="54"/>
      <c r="Z33" s="54"/>
      <c r="AA33" s="54"/>
      <c r="AB33" s="54"/>
      <c r="AC33" s="60"/>
      <c r="AD33" s="60"/>
      <c r="AE33" s="60"/>
      <c r="AF33" s="60"/>
      <c r="AG33" s="60"/>
      <c r="AH33" s="60"/>
      <c r="AI33" s="60"/>
      <c r="AJ33" s="60"/>
      <c r="AK33" s="932"/>
      <c r="AL33" s="933"/>
      <c r="AM33" s="933"/>
      <c r="AN33" s="933"/>
      <c r="AO33" s="934"/>
      <c r="AP33" s="2"/>
      <c r="AQ33" s="59">
        <f>IF(P33="材質劣化",2,IF(P33="漏水",3,1))</f>
        <v>1</v>
      </c>
      <c r="AS33" s="198"/>
      <c r="AT33" s="198"/>
    </row>
    <row r="34" spans="2:86" ht="12" customHeight="1" x14ac:dyDescent="0.15">
      <c r="B34" s="967"/>
      <c r="C34" s="972"/>
      <c r="D34" s="970"/>
      <c r="E34" s="970"/>
      <c r="F34" s="970"/>
      <c r="G34" s="970"/>
      <c r="H34" s="970"/>
      <c r="I34" s="970"/>
      <c r="J34" s="971"/>
      <c r="K34" s="100">
        <v>24</v>
      </c>
      <c r="L34" s="921"/>
      <c r="M34" s="922"/>
      <c r="N34" s="921"/>
      <c r="O34" s="922"/>
      <c r="P34" s="921"/>
      <c r="Q34" s="922"/>
      <c r="R34" s="936"/>
      <c r="S34" s="937"/>
      <c r="T34" s="938"/>
      <c r="U34" s="921"/>
      <c r="V34" s="922"/>
      <c r="W34" s="921"/>
      <c r="X34" s="922"/>
      <c r="Y34" s="54"/>
      <c r="Z34" s="54"/>
      <c r="AA34" s="54"/>
      <c r="AB34" s="54"/>
      <c r="AC34" s="60"/>
      <c r="AD34" s="60"/>
      <c r="AE34" s="60"/>
      <c r="AF34" s="60"/>
      <c r="AG34" s="60"/>
      <c r="AH34" s="60"/>
      <c r="AI34" s="60"/>
      <c r="AJ34" s="60"/>
      <c r="AK34" s="932"/>
      <c r="AL34" s="933"/>
      <c r="AM34" s="933"/>
      <c r="AN34" s="933"/>
      <c r="AO34" s="934"/>
      <c r="AP34" s="2"/>
      <c r="AQ34" s="59">
        <f>IF(P36="材質劣化",2,IF(P36="漏水",3,1))</f>
        <v>1</v>
      </c>
      <c r="AS34" s="199"/>
      <c r="AT34" s="199"/>
    </row>
    <row r="35" spans="2:86" ht="12" customHeight="1" x14ac:dyDescent="0.15">
      <c r="B35" s="967"/>
      <c r="C35" s="972"/>
      <c r="D35" s="970"/>
      <c r="E35" s="970"/>
      <c r="F35" s="970"/>
      <c r="G35" s="970"/>
      <c r="H35" s="970"/>
      <c r="I35" s="970"/>
      <c r="J35" s="971"/>
      <c r="K35" s="992" t="s">
        <v>678</v>
      </c>
      <c r="L35" s="939" t="s">
        <v>679</v>
      </c>
      <c r="M35" s="939"/>
      <c r="N35" s="939"/>
      <c r="O35" s="939"/>
      <c r="P35" s="939"/>
      <c r="Q35" s="939"/>
      <c r="R35" s="939"/>
      <c r="S35" s="939"/>
      <c r="T35" s="939"/>
      <c r="U35" s="939"/>
      <c r="V35" s="939"/>
      <c r="W35" s="939"/>
      <c r="X35" s="939"/>
      <c r="Y35" s="979" t="s">
        <v>523</v>
      </c>
      <c r="Z35" s="980"/>
      <c r="AA35" s="980"/>
      <c r="AB35" s="953"/>
      <c r="AC35" s="124">
        <f t="shared" ref="AC35:AJ35" si="3">SUM(AC11:AC34)</f>
        <v>0</v>
      </c>
      <c r="AD35" s="124">
        <f t="shared" si="3"/>
        <v>0</v>
      </c>
      <c r="AE35" s="124">
        <f>SUM(AE11:AE34)</f>
        <v>0</v>
      </c>
      <c r="AF35" s="124">
        <f t="shared" si="3"/>
        <v>0.02</v>
      </c>
      <c r="AG35" s="124">
        <f t="shared" si="3"/>
        <v>0</v>
      </c>
      <c r="AH35" s="124">
        <f t="shared" si="3"/>
        <v>0</v>
      </c>
      <c r="AI35" s="124">
        <f t="shared" si="3"/>
        <v>0</v>
      </c>
      <c r="AJ35" s="125">
        <f t="shared" si="3"/>
        <v>0</v>
      </c>
      <c r="AK35" s="939" t="s">
        <v>680</v>
      </c>
      <c r="AL35" s="939"/>
      <c r="AM35" s="999" t="s">
        <v>511</v>
      </c>
      <c r="AN35" s="999"/>
      <c r="AO35" s="999"/>
      <c r="AP35" s="2"/>
    </row>
    <row r="36" spans="2:86" ht="12" customHeight="1" x14ac:dyDescent="0.15">
      <c r="B36" s="967"/>
      <c r="C36" s="972"/>
      <c r="D36" s="970"/>
      <c r="E36" s="970"/>
      <c r="F36" s="970"/>
      <c r="G36" s="970"/>
      <c r="H36" s="970"/>
      <c r="I36" s="970"/>
      <c r="J36" s="971"/>
      <c r="K36" s="993"/>
      <c r="L36" s="941" t="s">
        <v>681</v>
      </c>
      <c r="M36" s="942"/>
      <c r="N36" s="960"/>
      <c r="O36" s="941" t="s">
        <v>682</v>
      </c>
      <c r="P36" s="942"/>
      <c r="Q36" s="942"/>
      <c r="R36" s="942"/>
      <c r="S36" s="942"/>
      <c r="T36" s="942"/>
      <c r="U36" s="942"/>
      <c r="V36" s="942"/>
      <c r="W36" s="942"/>
      <c r="X36" s="960"/>
      <c r="Y36" s="53" t="s">
        <v>516</v>
      </c>
      <c r="Z36" s="49" t="s">
        <v>515</v>
      </c>
      <c r="AA36" s="49" t="s">
        <v>554</v>
      </c>
      <c r="AB36" s="49" t="s">
        <v>531</v>
      </c>
      <c r="AC36" s="49" t="s">
        <v>516</v>
      </c>
      <c r="AD36" s="49" t="s">
        <v>515</v>
      </c>
      <c r="AE36" s="49" t="s">
        <v>554</v>
      </c>
      <c r="AF36" s="49" t="s">
        <v>531</v>
      </c>
      <c r="AG36" s="49" t="s">
        <v>516</v>
      </c>
      <c r="AH36" s="49" t="s">
        <v>515</v>
      </c>
      <c r="AI36" s="49" t="s">
        <v>554</v>
      </c>
      <c r="AJ36" s="82" t="s">
        <v>531</v>
      </c>
      <c r="AK36" s="939"/>
      <c r="AL36" s="939"/>
      <c r="AM36" s="999"/>
      <c r="AN36" s="999"/>
      <c r="AO36" s="999"/>
      <c r="AP36" s="2"/>
    </row>
    <row r="37" spans="2:86" ht="14.25" customHeight="1" x14ac:dyDescent="0.15">
      <c r="B37" s="967"/>
      <c r="C37" s="972"/>
      <c r="D37" s="970"/>
      <c r="E37" s="970"/>
      <c r="F37" s="970"/>
      <c r="G37" s="970"/>
      <c r="H37" s="970"/>
      <c r="I37" s="970"/>
      <c r="J37" s="971"/>
      <c r="K37" s="993"/>
      <c r="L37" s="945"/>
      <c r="M37" s="946"/>
      <c r="N37" s="965"/>
      <c r="O37" s="945"/>
      <c r="P37" s="946"/>
      <c r="Q37" s="946"/>
      <c r="R37" s="946"/>
      <c r="S37" s="946"/>
      <c r="T37" s="946"/>
      <c r="U37" s="946"/>
      <c r="V37" s="946"/>
      <c r="W37" s="946"/>
      <c r="X37" s="965"/>
      <c r="Y37" s="935">
        <f>IF(COUNTIF(Y11:Y34,"〇")&gt;0,1,0)</f>
        <v>0</v>
      </c>
      <c r="Z37" s="935">
        <f t="shared" ref="Z37:AB37" si="4">IF(COUNTIF(Z11:Z34,"〇")&gt;0,1,0)</f>
        <v>0</v>
      </c>
      <c r="AA37" s="935">
        <f t="shared" si="4"/>
        <v>0</v>
      </c>
      <c r="AB37" s="935">
        <f t="shared" si="4"/>
        <v>0</v>
      </c>
      <c r="AC37" s="935">
        <f>COUNTA(AC11:AC34)</f>
        <v>0</v>
      </c>
      <c r="AD37" s="935">
        <f t="shared" ref="AD37:AI37" si="5">COUNTA(AD11:AD34)</f>
        <v>0</v>
      </c>
      <c r="AE37" s="935">
        <f t="shared" si="5"/>
        <v>0</v>
      </c>
      <c r="AF37" s="935">
        <f t="shared" si="5"/>
        <v>1</v>
      </c>
      <c r="AG37" s="935">
        <f t="shared" si="5"/>
        <v>0</v>
      </c>
      <c r="AH37" s="935">
        <f t="shared" si="5"/>
        <v>0</v>
      </c>
      <c r="AI37" s="935">
        <f t="shared" si="5"/>
        <v>0</v>
      </c>
      <c r="AJ37" s="935">
        <f>COUNTA(AJ11:AJ34)</f>
        <v>0</v>
      </c>
      <c r="AK37" s="939"/>
      <c r="AL37" s="939"/>
      <c r="AM37" s="999"/>
      <c r="AN37" s="999"/>
      <c r="AO37" s="999"/>
      <c r="AP37" s="2"/>
      <c r="AU37" s="43">
        <f>+Y37</f>
        <v>0</v>
      </c>
    </row>
    <row r="38" spans="2:86" ht="14.25" customHeight="1" x14ac:dyDescent="0.15">
      <c r="B38" s="967"/>
      <c r="C38" s="972"/>
      <c r="D38" s="970"/>
      <c r="E38" s="970"/>
      <c r="F38" s="970"/>
      <c r="G38" s="970"/>
      <c r="H38" s="970"/>
      <c r="I38" s="970"/>
      <c r="J38" s="971"/>
      <c r="K38" s="993"/>
      <c r="L38" s="949"/>
      <c r="M38" s="950"/>
      <c r="N38" s="961"/>
      <c r="O38" s="949"/>
      <c r="P38" s="950"/>
      <c r="Q38" s="950"/>
      <c r="R38" s="950"/>
      <c r="S38" s="950"/>
      <c r="T38" s="950"/>
      <c r="U38" s="950"/>
      <c r="V38" s="950"/>
      <c r="W38" s="950"/>
      <c r="X38" s="961"/>
      <c r="Y38" s="935"/>
      <c r="Z38" s="935"/>
      <c r="AA38" s="935"/>
      <c r="AB38" s="935"/>
      <c r="AC38" s="935"/>
      <c r="AD38" s="935"/>
      <c r="AE38" s="935"/>
      <c r="AF38" s="935"/>
      <c r="AG38" s="935"/>
      <c r="AH38" s="935"/>
      <c r="AI38" s="935"/>
      <c r="AJ38" s="935"/>
      <c r="AK38" s="939"/>
      <c r="AL38" s="939"/>
      <c r="AM38" s="999"/>
      <c r="AN38" s="999"/>
      <c r="AO38" s="999"/>
      <c r="AP38" s="2"/>
    </row>
    <row r="39" spans="2:86" ht="12" customHeight="1" x14ac:dyDescent="0.15">
      <c r="B39" s="967"/>
      <c r="C39" s="972"/>
      <c r="D39" s="970"/>
      <c r="E39" s="970"/>
      <c r="F39" s="970"/>
      <c r="G39" s="970"/>
      <c r="H39" s="970"/>
      <c r="I39" s="970"/>
      <c r="J39" s="970"/>
      <c r="K39" s="987" t="s">
        <v>220</v>
      </c>
      <c r="L39" s="994"/>
      <c r="M39" s="994"/>
      <c r="N39" s="994"/>
      <c r="O39" s="994"/>
      <c r="P39" s="994"/>
      <c r="Q39" s="994"/>
      <c r="R39" s="994"/>
      <c r="S39" s="994"/>
      <c r="T39" s="994"/>
      <c r="U39" s="994"/>
      <c r="V39" s="994"/>
      <c r="W39" s="994"/>
      <c r="X39" s="994"/>
      <c r="Y39" s="994"/>
      <c r="Z39" s="994"/>
      <c r="AA39" s="994"/>
      <c r="AB39" s="994"/>
      <c r="AC39" s="994"/>
      <c r="AD39" s="994"/>
      <c r="AE39" s="994"/>
      <c r="AF39" s="994"/>
      <c r="AG39" s="994"/>
      <c r="AH39" s="994"/>
      <c r="AI39" s="994"/>
      <c r="AJ39" s="994"/>
      <c r="AK39" s="995"/>
      <c r="AL39" s="995"/>
      <c r="AM39" s="995"/>
      <c r="AN39" s="995"/>
      <c r="AO39" s="996"/>
      <c r="AP39" s="2"/>
    </row>
    <row r="40" spans="2:86" ht="12" customHeight="1" x14ac:dyDescent="0.15">
      <c r="B40" s="967"/>
      <c r="C40" s="972"/>
      <c r="D40" s="970"/>
      <c r="E40" s="970"/>
      <c r="F40" s="970"/>
      <c r="G40" s="970"/>
      <c r="H40" s="970"/>
      <c r="I40" s="970"/>
      <c r="J40" s="970"/>
      <c r="K40" s="988"/>
      <c r="L40" s="995"/>
      <c r="M40" s="995"/>
      <c r="N40" s="995"/>
      <c r="O40" s="995"/>
      <c r="P40" s="995"/>
      <c r="Q40" s="995"/>
      <c r="R40" s="995"/>
      <c r="S40" s="995"/>
      <c r="T40" s="995"/>
      <c r="U40" s="995"/>
      <c r="V40" s="995"/>
      <c r="W40" s="995"/>
      <c r="X40" s="995"/>
      <c r="Y40" s="995"/>
      <c r="Z40" s="995"/>
      <c r="AA40" s="995"/>
      <c r="AB40" s="995"/>
      <c r="AC40" s="995"/>
      <c r="AD40" s="995"/>
      <c r="AE40" s="995"/>
      <c r="AF40" s="995"/>
      <c r="AG40" s="995"/>
      <c r="AH40" s="995"/>
      <c r="AI40" s="995"/>
      <c r="AJ40" s="995"/>
      <c r="AK40" s="995"/>
      <c r="AL40" s="995"/>
      <c r="AM40" s="995"/>
      <c r="AN40" s="995"/>
      <c r="AO40" s="996"/>
      <c r="AP40" s="2"/>
    </row>
    <row r="41" spans="2:86" ht="12" customHeight="1" x14ac:dyDescent="0.15">
      <c r="B41" s="967"/>
      <c r="C41" s="972"/>
      <c r="D41" s="970"/>
      <c r="E41" s="970"/>
      <c r="F41" s="970"/>
      <c r="G41" s="970"/>
      <c r="H41" s="970"/>
      <c r="I41" s="970"/>
      <c r="J41" s="970"/>
      <c r="K41" s="988"/>
      <c r="L41" s="995"/>
      <c r="M41" s="995"/>
      <c r="N41" s="995"/>
      <c r="O41" s="995"/>
      <c r="P41" s="995"/>
      <c r="Q41" s="995"/>
      <c r="R41" s="995"/>
      <c r="S41" s="995"/>
      <c r="T41" s="995"/>
      <c r="U41" s="995"/>
      <c r="V41" s="995"/>
      <c r="W41" s="995"/>
      <c r="X41" s="995"/>
      <c r="Y41" s="995"/>
      <c r="Z41" s="995"/>
      <c r="AA41" s="995"/>
      <c r="AB41" s="995"/>
      <c r="AC41" s="995"/>
      <c r="AD41" s="995"/>
      <c r="AE41" s="995"/>
      <c r="AF41" s="995"/>
      <c r="AG41" s="995"/>
      <c r="AH41" s="995"/>
      <c r="AI41" s="995"/>
      <c r="AJ41" s="995"/>
      <c r="AK41" s="995"/>
      <c r="AL41" s="995"/>
      <c r="AM41" s="995"/>
      <c r="AN41" s="995"/>
      <c r="AO41" s="996"/>
      <c r="AP41" s="2"/>
    </row>
    <row r="42" spans="2:86" ht="12" customHeight="1" x14ac:dyDescent="0.15">
      <c r="B42" s="967"/>
      <c r="C42" s="972"/>
      <c r="D42" s="970"/>
      <c r="E42" s="970"/>
      <c r="F42" s="970"/>
      <c r="G42" s="970"/>
      <c r="H42" s="970"/>
      <c r="I42" s="970"/>
      <c r="J42" s="970"/>
      <c r="K42" s="988"/>
      <c r="L42" s="997"/>
      <c r="M42" s="997"/>
      <c r="N42" s="997"/>
      <c r="O42" s="997"/>
      <c r="P42" s="997"/>
      <c r="Q42" s="997"/>
      <c r="R42" s="997"/>
      <c r="S42" s="997"/>
      <c r="T42" s="997"/>
      <c r="U42" s="997"/>
      <c r="V42" s="997"/>
      <c r="W42" s="997"/>
      <c r="X42" s="997"/>
      <c r="Y42" s="997"/>
      <c r="Z42" s="997"/>
      <c r="AA42" s="997"/>
      <c r="AB42" s="997"/>
      <c r="AC42" s="997"/>
      <c r="AD42" s="997"/>
      <c r="AE42" s="997"/>
      <c r="AF42" s="997"/>
      <c r="AG42" s="997"/>
      <c r="AH42" s="997"/>
      <c r="AI42" s="997"/>
      <c r="AJ42" s="997"/>
      <c r="AK42" s="997"/>
      <c r="AL42" s="997"/>
      <c r="AM42" s="997"/>
      <c r="AN42" s="997"/>
      <c r="AO42" s="998"/>
      <c r="AP42" s="43"/>
      <c r="CD42" s="2"/>
      <c r="CE42" s="2"/>
      <c r="CF42" s="2"/>
      <c r="CG42" s="2"/>
      <c r="CH42" s="2"/>
    </row>
    <row r="43" spans="2:86" ht="12" customHeight="1" x14ac:dyDescent="0.15">
      <c r="B43" s="967"/>
      <c r="C43" s="972"/>
      <c r="D43" s="970"/>
      <c r="E43" s="970"/>
      <c r="F43" s="970"/>
      <c r="G43" s="970"/>
      <c r="H43" s="970"/>
      <c r="I43" s="970"/>
      <c r="J43" s="971"/>
      <c r="K43" s="1000" t="s">
        <v>221</v>
      </c>
      <c r="L43" s="1000"/>
      <c r="M43" s="1000"/>
      <c r="N43" s="1000"/>
      <c r="O43" s="1000"/>
      <c r="P43" s="1000"/>
      <c r="Q43" s="1000"/>
      <c r="R43" s="1000"/>
      <c r="S43" s="1000"/>
      <c r="T43" s="1000"/>
      <c r="U43" s="1000"/>
      <c r="V43" s="1000"/>
      <c r="W43" s="1000"/>
      <c r="X43" s="1000"/>
      <c r="Y43" s="1000"/>
      <c r="Z43" s="1000"/>
      <c r="AA43" s="1000"/>
      <c r="AB43" s="1000"/>
      <c r="AC43" s="1000"/>
      <c r="AD43" s="1000"/>
      <c r="AE43" s="1000"/>
      <c r="AF43" s="1000"/>
      <c r="AG43" s="1000"/>
      <c r="AH43" s="1000"/>
      <c r="AI43" s="1000"/>
      <c r="AJ43" s="1000"/>
      <c r="AK43" s="1000"/>
      <c r="AL43" s="1000"/>
      <c r="AM43" s="1000"/>
      <c r="AN43" s="1000"/>
      <c r="AO43" s="1000"/>
      <c r="AP43" s="43"/>
      <c r="CD43" s="2"/>
      <c r="CE43" s="2"/>
      <c r="CF43" s="2"/>
      <c r="CG43" s="2"/>
      <c r="CH43" s="2"/>
    </row>
    <row r="44" spans="2:86" ht="12" customHeight="1" x14ac:dyDescent="0.15">
      <c r="B44" s="967"/>
      <c r="C44" s="972"/>
      <c r="D44" s="970"/>
      <c r="E44" s="970"/>
      <c r="F44" s="970"/>
      <c r="G44" s="970"/>
      <c r="H44" s="970"/>
      <c r="I44" s="970"/>
      <c r="J44" s="971"/>
      <c r="K44" s="989" t="s">
        <v>222</v>
      </c>
      <c r="L44" s="990"/>
      <c r="M44" s="990"/>
      <c r="N44" s="990"/>
      <c r="O44" s="990"/>
      <c r="P44" s="990"/>
      <c r="Q44" s="990"/>
      <c r="R44" s="990"/>
      <c r="S44" s="990"/>
      <c r="T44" s="990"/>
      <c r="U44" s="990"/>
      <c r="V44" s="990"/>
      <c r="W44" s="990"/>
      <c r="X44" s="990"/>
      <c r="Y44" s="990"/>
      <c r="Z44" s="990"/>
      <c r="AA44" s="990"/>
      <c r="AB44" s="990"/>
      <c r="AC44" s="990"/>
      <c r="AD44" s="990"/>
      <c r="AE44" s="990"/>
      <c r="AF44" s="990"/>
      <c r="AG44" s="990"/>
      <c r="AH44" s="990"/>
      <c r="AI44" s="990"/>
      <c r="AJ44" s="990"/>
      <c r="AK44" s="990"/>
      <c r="AL44" s="990"/>
      <c r="AM44" s="990"/>
      <c r="AN44" s="990"/>
      <c r="AO44" s="991"/>
      <c r="AP44" s="43"/>
      <c r="CD44" s="2"/>
      <c r="CE44" s="2"/>
      <c r="CF44" s="2"/>
      <c r="CG44" s="2"/>
      <c r="CH44" s="2"/>
    </row>
    <row r="45" spans="2:86" ht="12" customHeight="1" x14ac:dyDescent="0.15">
      <c r="B45" s="583"/>
      <c r="C45" s="973"/>
      <c r="D45" s="974"/>
      <c r="E45" s="974"/>
      <c r="F45" s="974"/>
      <c r="G45" s="974"/>
      <c r="H45" s="974"/>
      <c r="I45" s="974"/>
      <c r="J45" s="975"/>
      <c r="K45" s="984" t="s">
        <v>223</v>
      </c>
      <c r="L45" s="985"/>
      <c r="M45" s="985"/>
      <c r="N45" s="985"/>
      <c r="O45" s="985"/>
      <c r="P45" s="985"/>
      <c r="Q45" s="985"/>
      <c r="R45" s="985"/>
      <c r="S45" s="985"/>
      <c r="T45" s="985"/>
      <c r="U45" s="985"/>
      <c r="V45" s="985"/>
      <c r="W45" s="985"/>
      <c r="X45" s="985"/>
      <c r="Y45" s="985"/>
      <c r="Z45" s="985"/>
      <c r="AA45" s="985"/>
      <c r="AB45" s="985"/>
      <c r="AC45" s="985"/>
      <c r="AD45" s="985"/>
      <c r="AE45" s="985"/>
      <c r="AF45" s="985"/>
      <c r="AG45" s="985"/>
      <c r="AH45" s="985"/>
      <c r="AI45" s="985"/>
      <c r="AJ45" s="985"/>
      <c r="AK45" s="985"/>
      <c r="AL45" s="985"/>
      <c r="AM45" s="985"/>
      <c r="AN45" s="985"/>
      <c r="AO45" s="986"/>
      <c r="AP45" s="43"/>
      <c r="CD45" s="2"/>
      <c r="CE45" s="2"/>
      <c r="CF45" s="2"/>
      <c r="CG45" s="2"/>
      <c r="CH45" s="2"/>
    </row>
    <row r="46" spans="2:86" ht="12" customHeight="1" x14ac:dyDescent="0.2">
      <c r="B46" s="6" t="s">
        <v>224</v>
      </c>
      <c r="C46" s="290"/>
      <c r="D46" s="290"/>
      <c r="E46" s="290"/>
      <c r="F46" s="290"/>
      <c r="G46" s="290"/>
      <c r="H46" s="290"/>
      <c r="I46" s="290"/>
      <c r="J46" s="290"/>
      <c r="K46" s="291"/>
      <c r="L46" s="291"/>
      <c r="M46" s="291"/>
      <c r="N46" s="291"/>
      <c r="O46" s="291"/>
      <c r="P46" s="291"/>
      <c r="Q46" s="291"/>
      <c r="R46" s="291"/>
      <c r="S46" s="291"/>
      <c r="T46" s="291"/>
      <c r="U46" s="291"/>
      <c r="V46" s="291"/>
      <c r="W46" s="291"/>
      <c r="X46" s="291"/>
      <c r="Y46" s="291"/>
      <c r="Z46" s="291"/>
      <c r="AA46" s="291"/>
      <c r="AB46" s="291"/>
      <c r="AC46" s="291"/>
      <c r="AD46" s="291"/>
      <c r="AE46" s="291"/>
      <c r="AF46" s="291"/>
      <c r="AG46" s="291"/>
      <c r="AH46" s="291"/>
      <c r="AI46" s="291"/>
      <c r="AJ46" s="291"/>
      <c r="AK46" s="291"/>
      <c r="AL46" s="291"/>
      <c r="AM46" s="291"/>
      <c r="AN46" s="291"/>
      <c r="AO46" s="291"/>
      <c r="AP46" s="43"/>
      <c r="CD46" s="2"/>
      <c r="CE46" s="2"/>
      <c r="CF46" s="2"/>
      <c r="CG46" s="2"/>
      <c r="CH46" s="2"/>
    </row>
    <row r="47" spans="2:86" s="6" customFormat="1" ht="12" customHeight="1" x14ac:dyDescent="0.15">
      <c r="B47" s="2" t="s">
        <v>225</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226</v>
      </c>
      <c r="AP48" s="43"/>
      <c r="CD48" s="2"/>
      <c r="CE48" s="2"/>
      <c r="CF48" s="2"/>
      <c r="CG48" s="2"/>
      <c r="CH48" s="2"/>
    </row>
    <row r="49" spans="2:86" ht="12" customHeight="1" x14ac:dyDescent="0.15">
      <c r="B49" s="2" t="s">
        <v>227</v>
      </c>
      <c r="AP49" s="43"/>
      <c r="CD49" s="2"/>
      <c r="CE49" s="2"/>
      <c r="CF49" s="2"/>
      <c r="CG49" s="2"/>
      <c r="CH49" s="2"/>
    </row>
    <row r="50" spans="2:86" ht="12" customHeight="1" x14ac:dyDescent="0.15">
      <c r="B50" s="2" t="s">
        <v>228</v>
      </c>
    </row>
    <row r="51" spans="2:86" ht="12" customHeight="1" x14ac:dyDescent="0.15">
      <c r="B51" s="2" t="s">
        <v>229</v>
      </c>
    </row>
    <row r="52" spans="2:86" ht="12" customHeight="1" x14ac:dyDescent="0.15">
      <c r="B52" s="2" t="s">
        <v>230</v>
      </c>
    </row>
    <row r="53" spans="2:86" x14ac:dyDescent="0.15">
      <c r="B53" s="2" t="s">
        <v>231</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2"/>
  <conditionalFormatting sqref="Y11:AB28">
    <cfRule type="expression" dxfId="434" priority="2">
      <formula>$AQ11=2</formula>
    </cfRule>
  </conditionalFormatting>
  <conditionalFormatting sqref="Y29:AB29">
    <cfRule type="expression" dxfId="433" priority="11">
      <formula>$AQ28=2</formula>
    </cfRule>
  </conditionalFormatting>
  <conditionalFormatting sqref="Y30:AB31">
    <cfRule type="expression" dxfId="432" priority="9">
      <formula>$AQ28=2</formula>
    </cfRule>
  </conditionalFormatting>
  <conditionalFormatting sqref="Y32:AB32">
    <cfRule type="expression" dxfId="431" priority="7">
      <formula>$AQ29=2</formula>
    </cfRule>
  </conditionalFormatting>
  <conditionalFormatting sqref="Y33:AB33">
    <cfRule type="expression" dxfId="430" priority="5">
      <formula>$AQ29=2</formula>
    </cfRule>
  </conditionalFormatting>
  <conditionalFormatting sqref="Y34:AB34">
    <cfRule type="expression" dxfId="429" priority="3">
      <formula>$AQ29=2</formula>
    </cfRule>
  </conditionalFormatting>
  <conditionalFormatting sqref="Y11:AF28">
    <cfRule type="expression" dxfId="428" priority="1">
      <formula>$AQ11=3</formula>
    </cfRule>
  </conditionalFormatting>
  <conditionalFormatting sqref="Y29:AF29">
    <cfRule type="expression" dxfId="427" priority="12">
      <formula>$AQ28=3</formula>
    </cfRule>
  </conditionalFormatting>
  <conditionalFormatting sqref="Y30:AF31">
    <cfRule type="expression" dxfId="426" priority="10">
      <formula>$AQ28=3</formula>
    </cfRule>
  </conditionalFormatting>
  <conditionalFormatting sqref="Y32:AF32">
    <cfRule type="expression" dxfId="425" priority="8">
      <formula>$AQ29=3</formula>
    </cfRule>
  </conditionalFormatting>
  <conditionalFormatting sqref="Y33:AF33">
    <cfRule type="expression" dxfId="424" priority="6">
      <formula>$AQ29=3</formula>
    </cfRule>
  </conditionalFormatting>
  <conditionalFormatting sqref="Y34:AF34">
    <cfRule type="expression" dxfId="423" priority="4">
      <formula>$AQ29=3</formula>
    </cfRule>
  </conditionalFormatting>
  <conditionalFormatting sqref="AC11:AJ28">
    <cfRule type="expression" dxfId="422" priority="13">
      <formula>$AQ11=1</formula>
    </cfRule>
  </conditionalFormatting>
  <conditionalFormatting sqref="AC29:AJ29">
    <cfRule type="expression" dxfId="421" priority="24">
      <formula>$AQ28=1</formula>
    </cfRule>
  </conditionalFormatting>
  <conditionalFormatting sqref="AC30:AJ31">
    <cfRule type="expression" dxfId="420" priority="22">
      <formula>$AQ28=1</formula>
    </cfRule>
  </conditionalFormatting>
  <conditionalFormatting sqref="AC32:AJ32">
    <cfRule type="expression" dxfId="419" priority="20">
      <formula>$AQ29=1</formula>
    </cfRule>
  </conditionalFormatting>
  <conditionalFormatting sqref="AC33:AJ33">
    <cfRule type="expression" dxfId="418" priority="18">
      <formula>$AQ29=1</formula>
    </cfRule>
  </conditionalFormatting>
  <conditionalFormatting sqref="AC34:AJ34">
    <cfRule type="expression" dxfId="417" priority="16">
      <formula>$AQ29=1</formula>
    </cfRule>
  </conditionalFormatting>
  <conditionalFormatting sqref="AG11:AJ28">
    <cfRule type="expression" dxfId="416" priority="14">
      <formula>$AQ11=2</formula>
    </cfRule>
  </conditionalFormatting>
  <conditionalFormatting sqref="AG29:AJ29">
    <cfRule type="expression" dxfId="415" priority="23">
      <formula>$AQ28=2</formula>
    </cfRule>
  </conditionalFormatting>
  <conditionalFormatting sqref="AG30:AJ31">
    <cfRule type="expression" dxfId="414" priority="21">
      <formula>$AQ28=2</formula>
    </cfRule>
  </conditionalFormatting>
  <conditionalFormatting sqref="AG32:AJ32">
    <cfRule type="expression" dxfId="413" priority="19">
      <formula>$AQ29=2</formula>
    </cfRule>
  </conditionalFormatting>
  <conditionalFormatting sqref="AG33:AJ33">
    <cfRule type="expression" dxfId="412" priority="17">
      <formula>$AQ29=2</formula>
    </cfRule>
  </conditionalFormatting>
  <conditionalFormatting sqref="AG34:AJ34">
    <cfRule type="expression" dxfId="411" priority="15">
      <formula>$AQ29=2</formula>
    </cfRule>
  </conditionalFormatting>
  <dataValidations count="2">
    <dataValidation type="list" allowBlank="1" showInputMessage="1" showErrorMessage="1" sqref="Y11:AB34" xr:uid="{6E3B09AA-E690-4ABF-8027-2194600AACFA}">
      <formula1>"〇,"</formula1>
    </dataValidation>
    <dataValidation type="list" allowBlank="1" showInputMessage="1" showErrorMessage="1" sqref="N11:O34" xr:uid="{F93F50CA-3425-4D0E-A2FB-8C12873EC7EC}">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F0D2155A-45B6-4A55-87C4-3F566240C10D}">
          <x14:formula1>
            <xm:f>'(参考)リスト'!$D$16:$D$18</xm:f>
          </x14:formula1>
          <xm:sqref>P11:Q34</xm:sqref>
        </x14:dataValidation>
        <x14:dataValidation type="list" allowBlank="1" showInputMessage="1" showErrorMessage="1" xr:uid="{AF23FE11-138C-40CF-B183-A076993473F3}">
          <x14:formula1>
            <xm:f>'(参考)リスト'!$B$16:$B$21</xm:f>
          </x14:formula1>
          <xm:sqref>L11:M34</xm:sqref>
        </x14:dataValidation>
        <x14:dataValidation type="list" allowBlank="1" showInputMessage="1" showErrorMessage="1" xr:uid="{899C0E61-A041-4813-85E0-4EA846FD8674}">
          <x14:formula1>
            <xm:f>'(参考)リスト'!$E$16:$E$27</xm:f>
          </x14:formula1>
          <xm:sqref>R11:T34</xm:sqref>
        </x14:dataValidation>
        <x14:dataValidation type="list" allowBlank="1" showInputMessage="1" showErrorMessage="1" xr:uid="{71AD3399-9D0D-4174-9645-FEB7B14E21EE}">
          <x14:formula1>
            <xm:f>'(参考)リスト'!$F$16:$F$21</xm:f>
          </x14:formula1>
          <xm:sqref>U11:X34</xm:sqref>
        </x14:dataValidation>
        <x14:dataValidation type="list" allowBlank="1" showInputMessage="1" showErrorMessage="1" xr:uid="{79633097-2C45-4E4C-9C6F-889C46C15A06}">
          <x14:formula1>
            <xm:f>'(参考)リスト'!$G$16:$G$19</xm:f>
          </x14:formula1>
          <xm:sqref>AM35:AO38</xm:sqref>
        </x14:dataValidation>
      </x14:dataValidations>
    </ext>
  </extLs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9D3982-073C-4C28-8CEC-8331327A4FCF}">
  <dimension ref="B1:CH53"/>
  <sheetViews>
    <sheetView showGridLines="0" showZeros="0" view="pageBreakPreview" zoomScaleNormal="85" zoomScaleSheetLayoutView="100" workbookViewId="0">
      <selection activeCell="B6" sqref="B6:Z15"/>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23" t="s">
        <v>200</v>
      </c>
      <c r="AV1" s="931" t="s">
        <v>201</v>
      </c>
      <c r="AW1" s="931"/>
      <c r="AX1" s="931"/>
      <c r="AY1" s="920" t="s">
        <v>202</v>
      </c>
      <c r="AZ1" s="920"/>
      <c r="BA1" s="920"/>
      <c r="BB1" s="920"/>
      <c r="BC1" s="920"/>
      <c r="BD1" s="920"/>
      <c r="BE1" s="920"/>
      <c r="BF1" s="920"/>
      <c r="BG1" s="920"/>
      <c r="BH1" s="920"/>
      <c r="BI1" s="920"/>
      <c r="BJ1" s="920"/>
      <c r="BK1" s="920" t="s">
        <v>203</v>
      </c>
      <c r="BL1" s="920"/>
      <c r="BM1" s="920"/>
      <c r="BN1" s="920"/>
      <c r="BO1" s="920"/>
      <c r="BP1" s="920"/>
      <c r="BQ1" s="920"/>
      <c r="BR1" s="920"/>
      <c r="BS1" s="920"/>
      <c r="BT1" s="920"/>
      <c r="BU1" s="920"/>
      <c r="BV1" s="920"/>
      <c r="BW1" s="918"/>
      <c r="BX1" s="918"/>
      <c r="BY1" s="918"/>
      <c r="BZ1" s="918"/>
      <c r="CA1" s="918"/>
      <c r="CB1" s="918"/>
      <c r="CC1" s="918"/>
      <c r="CD1" s="918"/>
      <c r="CE1" s="918"/>
      <c r="CF1" s="918"/>
      <c r="CG1" s="918"/>
      <c r="CH1" s="918"/>
    </row>
    <row r="2" spans="2:86" ht="8.25" customHeight="1" x14ac:dyDescent="0.15">
      <c r="AU2" s="923"/>
      <c r="AV2" s="931" t="s">
        <v>204</v>
      </c>
      <c r="AW2" s="940" t="s">
        <v>205</v>
      </c>
      <c r="AX2" s="940" t="s">
        <v>206</v>
      </c>
      <c r="AY2" s="920" t="s">
        <v>207</v>
      </c>
      <c r="AZ2" s="920"/>
      <c r="BA2" s="920"/>
      <c r="BB2" s="920"/>
      <c r="BC2" s="920"/>
      <c r="BD2" s="920"/>
      <c r="BE2" s="920"/>
      <c r="BF2" s="920"/>
      <c r="BG2" s="920"/>
      <c r="BH2" s="920"/>
      <c r="BI2" s="920"/>
      <c r="BJ2" s="920"/>
      <c r="BK2" s="920" t="s">
        <v>208</v>
      </c>
      <c r="BL2" s="920"/>
      <c r="BM2" s="920"/>
      <c r="BN2" s="920"/>
      <c r="BO2" s="920" t="s">
        <v>209</v>
      </c>
      <c r="BP2" s="920"/>
      <c r="BQ2" s="920"/>
      <c r="BR2" s="920"/>
      <c r="BS2" s="920"/>
      <c r="BT2" s="920"/>
      <c r="BU2" s="920"/>
      <c r="BV2" s="920"/>
      <c r="BW2" s="919"/>
      <c r="BX2" s="919"/>
      <c r="BY2" s="919"/>
      <c r="BZ2" s="919"/>
      <c r="CA2" s="918"/>
      <c r="CB2" s="918"/>
      <c r="CC2" s="918"/>
      <c r="CD2" s="918"/>
      <c r="CE2" s="918"/>
      <c r="CF2" s="918"/>
      <c r="CG2" s="918"/>
      <c r="CH2" s="918"/>
    </row>
    <row r="3" spans="2:86" ht="24.95" customHeight="1" x14ac:dyDescent="0.15">
      <c r="B3" s="688" t="s">
        <v>210</v>
      </c>
      <c r="C3" s="1001"/>
      <c r="D3" s="1001"/>
      <c r="E3" s="1002"/>
      <c r="F3" s="1002"/>
      <c r="G3" s="1002"/>
      <c r="H3" s="1002"/>
      <c r="I3" s="1002"/>
      <c r="J3" s="1002"/>
      <c r="K3" s="1001"/>
      <c r="L3" s="1001"/>
      <c r="M3" s="1001"/>
      <c r="N3" s="1001"/>
      <c r="O3" s="1001"/>
      <c r="P3" s="1001"/>
      <c r="Q3" s="1001"/>
      <c r="R3" s="1001"/>
      <c r="S3" s="1001"/>
      <c r="T3" s="1001"/>
      <c r="U3" s="1001"/>
      <c r="V3" s="1001"/>
      <c r="W3" s="1001"/>
      <c r="X3" s="1001"/>
      <c r="Y3" s="1001"/>
      <c r="Z3" s="1001"/>
      <c r="AA3" s="1001"/>
      <c r="AB3" s="1001"/>
      <c r="AC3" s="1001"/>
      <c r="AD3" s="1001"/>
      <c r="AE3" s="1001"/>
      <c r="AF3" s="1001"/>
      <c r="AG3" s="1001"/>
      <c r="AH3" s="1001"/>
      <c r="AI3" s="1001"/>
      <c r="AJ3" s="1001"/>
      <c r="AK3" s="1001"/>
      <c r="AL3" s="1001"/>
      <c r="AM3" s="1001"/>
      <c r="AN3" s="1001"/>
      <c r="AO3" s="1001"/>
      <c r="AU3" s="923"/>
      <c r="AV3" s="931"/>
      <c r="AW3" s="940"/>
      <c r="AX3" s="940"/>
      <c r="AY3" s="920" t="s">
        <v>211</v>
      </c>
      <c r="AZ3" s="920"/>
      <c r="BA3" s="920"/>
      <c r="BB3" s="920"/>
      <c r="BC3" s="920" t="s">
        <v>212</v>
      </c>
      <c r="BD3" s="920"/>
      <c r="BE3" s="920"/>
      <c r="BF3" s="920"/>
      <c r="BG3" s="920" t="s">
        <v>213</v>
      </c>
      <c r="BH3" s="920"/>
      <c r="BI3" s="920"/>
      <c r="BJ3" s="920"/>
      <c r="BK3" s="920" t="s">
        <v>214</v>
      </c>
      <c r="BL3" s="920"/>
      <c r="BM3" s="920"/>
      <c r="BN3" s="920"/>
      <c r="BO3" s="920" t="s">
        <v>212</v>
      </c>
      <c r="BP3" s="920"/>
      <c r="BQ3" s="920"/>
      <c r="BR3" s="920"/>
      <c r="BS3" s="920" t="s">
        <v>213</v>
      </c>
      <c r="BT3" s="920"/>
      <c r="BU3" s="920"/>
      <c r="BV3" s="920"/>
      <c r="BW3" s="918"/>
      <c r="BX3" s="918"/>
      <c r="BY3" s="918"/>
      <c r="BZ3" s="918"/>
      <c r="CA3" s="918"/>
      <c r="CB3" s="918"/>
      <c r="CC3" s="918"/>
      <c r="CD3" s="918"/>
      <c r="CE3" s="918"/>
      <c r="CF3" s="918"/>
      <c r="CG3" s="918"/>
      <c r="CH3" s="918"/>
    </row>
    <row r="4" spans="2:86" ht="18" customHeight="1" x14ac:dyDescent="0.15">
      <c r="B4" s="477" t="s">
        <v>383</v>
      </c>
      <c r="C4" s="477"/>
      <c r="D4" s="477"/>
      <c r="E4" s="956" t="s">
        <v>384</v>
      </c>
      <c r="F4" s="957"/>
      <c r="G4" s="957"/>
      <c r="H4" s="957"/>
      <c r="I4" s="957"/>
      <c r="J4" s="958"/>
      <c r="K4" s="571" t="s">
        <v>385</v>
      </c>
      <c r="L4" s="571"/>
      <c r="M4" s="571"/>
      <c r="N4" s="954" t="s">
        <v>501</v>
      </c>
      <c r="O4" s="954"/>
      <c r="P4" s="954"/>
      <c r="Q4" s="954"/>
      <c r="R4" s="954"/>
      <c r="S4" s="954"/>
      <c r="T4" s="313" t="s">
        <v>502</v>
      </c>
      <c r="U4" s="314"/>
      <c r="V4" s="314"/>
      <c r="W4" s="314"/>
      <c r="X4" s="315"/>
      <c r="Y4" s="959" t="s">
        <v>503</v>
      </c>
      <c r="Z4" s="959"/>
      <c r="AA4" s="959"/>
      <c r="AB4" s="959"/>
      <c r="AC4" s="959"/>
      <c r="AD4" s="959"/>
      <c r="AE4" s="959"/>
      <c r="AF4" s="959"/>
      <c r="AG4" s="313" t="s">
        <v>500</v>
      </c>
      <c r="AH4" s="314"/>
      <c r="AI4" s="314"/>
      <c r="AJ4" s="315"/>
      <c r="AK4" s="925">
        <v>45911</v>
      </c>
      <c r="AL4" s="926"/>
      <c r="AM4" s="926"/>
      <c r="AN4" s="926"/>
      <c r="AO4" s="927"/>
      <c r="AU4" s="923"/>
      <c r="AV4" s="931"/>
      <c r="AW4" s="940"/>
      <c r="AX4" s="940"/>
      <c r="AY4" s="294" t="s">
        <v>215</v>
      </c>
      <c r="AZ4" s="294" t="s">
        <v>216</v>
      </c>
      <c r="BA4" s="294" t="s">
        <v>217</v>
      </c>
      <c r="BB4" s="294" t="s">
        <v>218</v>
      </c>
      <c r="BC4" s="294" t="s">
        <v>215</v>
      </c>
      <c r="BD4" s="294" t="s">
        <v>216</v>
      </c>
      <c r="BE4" s="294" t="s">
        <v>217</v>
      </c>
      <c r="BF4" s="294" t="s">
        <v>218</v>
      </c>
      <c r="BG4" s="294" t="s">
        <v>215</v>
      </c>
      <c r="BH4" s="294" t="s">
        <v>216</v>
      </c>
      <c r="BI4" s="294" t="s">
        <v>217</v>
      </c>
      <c r="BJ4" s="294" t="s">
        <v>218</v>
      </c>
      <c r="BK4" s="294" t="s">
        <v>215</v>
      </c>
      <c r="BL4" s="294" t="s">
        <v>216</v>
      </c>
      <c r="BM4" s="294" t="s">
        <v>217</v>
      </c>
      <c r="BN4" s="294" t="s">
        <v>218</v>
      </c>
      <c r="BO4" s="294" t="s">
        <v>215</v>
      </c>
      <c r="BP4" s="294" t="s">
        <v>216</v>
      </c>
      <c r="BQ4" s="294" t="s">
        <v>217</v>
      </c>
      <c r="BR4" s="294" t="s">
        <v>218</v>
      </c>
      <c r="BS4" s="294" t="s">
        <v>215</v>
      </c>
      <c r="BT4" s="294" t="s">
        <v>216</v>
      </c>
      <c r="BU4" s="294" t="s">
        <v>217</v>
      </c>
      <c r="BV4" s="294" t="s">
        <v>218</v>
      </c>
      <c r="BW4" s="5"/>
      <c r="BX4" s="5"/>
      <c r="BY4" s="5"/>
      <c r="BZ4" s="5"/>
      <c r="CA4" s="5"/>
      <c r="CB4" s="5"/>
      <c r="CC4" s="5"/>
      <c r="CD4" s="5"/>
      <c r="CE4" s="5"/>
      <c r="CF4" s="5"/>
      <c r="CG4" s="5"/>
      <c r="CH4" s="5"/>
    </row>
    <row r="5" spans="2:86" ht="18" customHeight="1" x14ac:dyDescent="0.15">
      <c r="B5" s="485" t="s">
        <v>521</v>
      </c>
      <c r="C5" s="485"/>
      <c r="D5" s="485"/>
      <c r="E5" s="962" t="s">
        <v>390</v>
      </c>
      <c r="F5" s="963"/>
      <c r="G5" s="963"/>
      <c r="H5" s="963"/>
      <c r="I5" s="963"/>
      <c r="J5" s="964"/>
      <c r="K5" s="582" t="s">
        <v>386</v>
      </c>
      <c r="L5" s="582"/>
      <c r="M5" s="582"/>
      <c r="N5" s="954" t="s">
        <v>387</v>
      </c>
      <c r="O5" s="954"/>
      <c r="P5" s="954"/>
      <c r="Q5" s="954"/>
      <c r="R5" s="954"/>
      <c r="S5" s="954"/>
      <c r="T5" s="316"/>
      <c r="U5" s="317"/>
      <c r="V5" s="317"/>
      <c r="W5" s="317"/>
      <c r="X5" s="318"/>
      <c r="Y5" s="955" t="s">
        <v>504</v>
      </c>
      <c r="Z5" s="955"/>
      <c r="AA5" s="955"/>
      <c r="AB5" s="955"/>
      <c r="AC5" s="955"/>
      <c r="AD5" s="955"/>
      <c r="AE5" s="955"/>
      <c r="AF5" s="955"/>
      <c r="AG5" s="835"/>
      <c r="AH5" s="924"/>
      <c r="AI5" s="924"/>
      <c r="AJ5" s="836"/>
      <c r="AK5" s="928"/>
      <c r="AL5" s="929"/>
      <c r="AM5" s="929"/>
      <c r="AN5" s="929"/>
      <c r="AO5" s="930"/>
      <c r="AU5" s="923"/>
      <c r="AV5" s="50" t="str">
        <f>N7</f>
        <v>S007</v>
      </c>
      <c r="AW5" s="293">
        <f>R7</f>
        <v>10.45</v>
      </c>
      <c r="AX5" s="55" t="str">
        <f>AM35</f>
        <v>Ⅰ</v>
      </c>
      <c r="AY5" s="295" t="str">
        <f>IF(Y37&gt;0,Y37,"")</f>
        <v/>
      </c>
      <c r="AZ5" s="296" t="str">
        <f>IF(Y37&gt;0,"",IF(Z37&gt;0,Z37,""))</f>
        <v/>
      </c>
      <c r="BA5" s="296" t="str">
        <f>IF(Y37+Z37&gt;0,"",IF(AA37&gt;0,AA37,""))</f>
        <v/>
      </c>
      <c r="BB5" s="296" t="str">
        <f>IF(Y37+Z37+AA37&gt;0,"",IF(AB37&gt;0,AB37,""))</f>
        <v/>
      </c>
      <c r="BC5" s="55">
        <f t="shared" ref="BC5:BJ5" si="0">AC37</f>
        <v>0</v>
      </c>
      <c r="BD5" s="55">
        <f t="shared" si="0"/>
        <v>0</v>
      </c>
      <c r="BE5" s="55">
        <f t="shared" si="0"/>
        <v>0</v>
      </c>
      <c r="BF5" s="55">
        <f t="shared" si="0"/>
        <v>0</v>
      </c>
      <c r="BG5" s="55">
        <f t="shared" si="0"/>
        <v>0</v>
      </c>
      <c r="BH5" s="55">
        <f t="shared" si="0"/>
        <v>0</v>
      </c>
      <c r="BI5" s="55">
        <f t="shared" si="0"/>
        <v>0</v>
      </c>
      <c r="BJ5" s="55">
        <f t="shared" si="0"/>
        <v>0</v>
      </c>
      <c r="BK5" s="55" t="str">
        <f>IF(Y37&gt;0,R7,"")</f>
        <v/>
      </c>
      <c r="BL5" s="297" t="str">
        <f>IF(Y37&gt;0,"",IF(Z37&gt;0,R7,""))</f>
        <v/>
      </c>
      <c r="BM5" s="297" t="str">
        <f>IF(Y37+Z37&gt;0,"",IF(AA37&gt;0,R7,""))</f>
        <v/>
      </c>
      <c r="BN5" s="297" t="str">
        <f>IF(Y37+Z37+AA37&gt;0,"",IF(AB37&gt;0,R7,""))</f>
        <v/>
      </c>
      <c r="BO5" s="55">
        <f t="shared" ref="BO5:BV5" si="1">AC35</f>
        <v>0</v>
      </c>
      <c r="BP5" s="55">
        <f t="shared" si="1"/>
        <v>0</v>
      </c>
      <c r="BQ5" s="55">
        <f t="shared" si="1"/>
        <v>0</v>
      </c>
      <c r="BR5" s="55">
        <f t="shared" si="1"/>
        <v>0</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66" t="s">
        <v>219</v>
      </c>
      <c r="C6" s="968"/>
      <c r="D6" s="969"/>
      <c r="E6" s="970"/>
      <c r="F6" s="970"/>
      <c r="G6" s="970"/>
      <c r="H6" s="970"/>
      <c r="I6" s="970"/>
      <c r="J6" s="971"/>
      <c r="K6" s="976" t="s">
        <v>673</v>
      </c>
      <c r="L6" s="977"/>
      <c r="M6" s="977"/>
      <c r="N6" s="977"/>
      <c r="O6" s="977"/>
      <c r="P6" s="977"/>
      <c r="Q6" s="977"/>
      <c r="R6" s="977"/>
      <c r="S6" s="977"/>
      <c r="T6" s="977"/>
      <c r="U6" s="977"/>
      <c r="V6" s="977"/>
      <c r="W6" s="977"/>
      <c r="X6" s="977"/>
      <c r="Y6" s="977"/>
      <c r="Z6" s="977"/>
      <c r="AA6" s="977"/>
      <c r="AB6" s="977"/>
      <c r="AC6" s="977"/>
      <c r="AD6" s="977"/>
      <c r="AE6" s="977"/>
      <c r="AF6" s="977"/>
      <c r="AG6" s="977"/>
      <c r="AH6" s="977"/>
      <c r="AI6" s="977"/>
      <c r="AJ6" s="977"/>
      <c r="AK6" s="977"/>
      <c r="AL6" s="977"/>
      <c r="AM6" s="977"/>
      <c r="AN6" s="977"/>
      <c r="AO6" s="978"/>
      <c r="AP6" s="2"/>
    </row>
    <row r="7" spans="2:86" ht="12" customHeight="1" x14ac:dyDescent="0.15">
      <c r="B7" s="967"/>
      <c r="C7" s="972"/>
      <c r="D7" s="970"/>
      <c r="E7" s="970"/>
      <c r="F7" s="970"/>
      <c r="G7" s="970"/>
      <c r="H7" s="970"/>
      <c r="I7" s="970"/>
      <c r="J7" s="971"/>
      <c r="K7" s="979" t="s">
        <v>674</v>
      </c>
      <c r="L7" s="980"/>
      <c r="M7" s="953"/>
      <c r="N7" s="932" t="s">
        <v>482</v>
      </c>
      <c r="O7" s="933"/>
      <c r="P7" s="979" t="s">
        <v>675</v>
      </c>
      <c r="Q7" s="953"/>
      <c r="R7" s="981">
        <v>10.45</v>
      </c>
      <c r="S7" s="982"/>
      <c r="T7" s="983"/>
      <c r="U7" s="941" t="s">
        <v>676</v>
      </c>
      <c r="V7" s="960"/>
      <c r="W7" s="941" t="s">
        <v>677</v>
      </c>
      <c r="X7" s="960"/>
      <c r="Y7" s="953" t="s">
        <v>698</v>
      </c>
      <c r="Z7" s="939"/>
      <c r="AA7" s="939"/>
      <c r="AB7" s="939"/>
      <c r="AC7" s="941" t="s">
        <v>699</v>
      </c>
      <c r="AD7" s="942"/>
      <c r="AE7" s="942"/>
      <c r="AF7" s="942"/>
      <c r="AG7" s="942"/>
      <c r="AH7" s="942"/>
      <c r="AI7" s="942"/>
      <c r="AJ7" s="960"/>
      <c r="AK7" s="941" t="s">
        <v>700</v>
      </c>
      <c r="AL7" s="942"/>
      <c r="AM7" s="942"/>
      <c r="AN7" s="943"/>
      <c r="AO7" s="944"/>
      <c r="AP7" s="2"/>
      <c r="AW7" s="58"/>
    </row>
    <row r="8" spans="2:86" ht="12" customHeight="1" x14ac:dyDescent="0.15">
      <c r="B8" s="967"/>
      <c r="C8" s="972"/>
      <c r="D8" s="970"/>
      <c r="E8" s="970"/>
      <c r="F8" s="970"/>
      <c r="G8" s="970"/>
      <c r="H8" s="970"/>
      <c r="I8" s="970"/>
      <c r="J8" s="971"/>
      <c r="K8" s="939" t="s">
        <v>574</v>
      </c>
      <c r="L8" s="939" t="s">
        <v>576</v>
      </c>
      <c r="M8" s="939"/>
      <c r="N8" s="939" t="s">
        <v>275</v>
      </c>
      <c r="O8" s="939"/>
      <c r="P8" s="939" t="s">
        <v>276</v>
      </c>
      <c r="Q8" s="939"/>
      <c r="R8" s="939" t="s">
        <v>277</v>
      </c>
      <c r="S8" s="939"/>
      <c r="T8" s="939"/>
      <c r="U8" s="945"/>
      <c r="V8" s="965"/>
      <c r="W8" s="945"/>
      <c r="X8" s="965"/>
      <c r="Y8" s="953"/>
      <c r="Z8" s="939"/>
      <c r="AA8" s="939"/>
      <c r="AB8" s="939"/>
      <c r="AC8" s="949"/>
      <c r="AD8" s="950"/>
      <c r="AE8" s="950"/>
      <c r="AF8" s="950"/>
      <c r="AG8" s="950"/>
      <c r="AH8" s="950"/>
      <c r="AI8" s="950"/>
      <c r="AJ8" s="961"/>
      <c r="AK8" s="945"/>
      <c r="AL8" s="946"/>
      <c r="AM8" s="946"/>
      <c r="AN8" s="947"/>
      <c r="AO8" s="948"/>
      <c r="AP8" s="2"/>
    </row>
    <row r="9" spans="2:86" ht="12" customHeight="1" x14ac:dyDescent="0.15">
      <c r="B9" s="967"/>
      <c r="C9" s="972"/>
      <c r="D9" s="970"/>
      <c r="E9" s="970"/>
      <c r="F9" s="970"/>
      <c r="G9" s="970"/>
      <c r="H9" s="970"/>
      <c r="I9" s="970"/>
      <c r="J9" s="971"/>
      <c r="K9" s="939"/>
      <c r="L9" s="939"/>
      <c r="M9" s="939"/>
      <c r="N9" s="939"/>
      <c r="O9" s="939"/>
      <c r="P9" s="939"/>
      <c r="Q9" s="939"/>
      <c r="R9" s="939"/>
      <c r="S9" s="939"/>
      <c r="T9" s="939"/>
      <c r="U9" s="945"/>
      <c r="V9" s="965"/>
      <c r="W9" s="945"/>
      <c r="X9" s="965"/>
      <c r="Y9" s="953" t="s">
        <v>701</v>
      </c>
      <c r="Z9" s="939"/>
      <c r="AA9" s="939"/>
      <c r="AB9" s="939"/>
      <c r="AC9" s="939" t="s">
        <v>702</v>
      </c>
      <c r="AD9" s="939"/>
      <c r="AE9" s="939"/>
      <c r="AF9" s="939"/>
      <c r="AG9" s="939" t="s">
        <v>703</v>
      </c>
      <c r="AH9" s="939"/>
      <c r="AI9" s="939"/>
      <c r="AJ9" s="939"/>
      <c r="AK9" s="945"/>
      <c r="AL9" s="946"/>
      <c r="AM9" s="946"/>
      <c r="AN9" s="947"/>
      <c r="AO9" s="948"/>
      <c r="AP9" s="2"/>
    </row>
    <row r="10" spans="2:86" ht="12" customHeight="1" x14ac:dyDescent="0.15">
      <c r="B10" s="967"/>
      <c r="C10" s="972"/>
      <c r="D10" s="970"/>
      <c r="E10" s="970"/>
      <c r="F10" s="970"/>
      <c r="G10" s="970"/>
      <c r="H10" s="970"/>
      <c r="I10" s="970"/>
      <c r="J10" s="971"/>
      <c r="K10" s="939"/>
      <c r="L10" s="939"/>
      <c r="M10" s="939"/>
      <c r="N10" s="939"/>
      <c r="O10" s="939"/>
      <c r="P10" s="939"/>
      <c r="Q10" s="939"/>
      <c r="R10" s="939"/>
      <c r="S10" s="939"/>
      <c r="T10" s="939"/>
      <c r="U10" s="949"/>
      <c r="V10" s="961"/>
      <c r="W10" s="949"/>
      <c r="X10" s="961"/>
      <c r="Y10" s="53" t="s">
        <v>704</v>
      </c>
      <c r="Z10" s="49" t="s">
        <v>705</v>
      </c>
      <c r="AA10" s="49" t="s">
        <v>706</v>
      </c>
      <c r="AB10" s="49" t="s">
        <v>707</v>
      </c>
      <c r="AC10" s="49" t="s">
        <v>704</v>
      </c>
      <c r="AD10" s="49" t="s">
        <v>705</v>
      </c>
      <c r="AE10" s="49" t="s">
        <v>706</v>
      </c>
      <c r="AF10" s="49" t="s">
        <v>707</v>
      </c>
      <c r="AG10" s="49" t="s">
        <v>704</v>
      </c>
      <c r="AH10" s="49" t="s">
        <v>705</v>
      </c>
      <c r="AI10" s="49" t="s">
        <v>706</v>
      </c>
      <c r="AJ10" s="49" t="s">
        <v>707</v>
      </c>
      <c r="AK10" s="949"/>
      <c r="AL10" s="950"/>
      <c r="AM10" s="950"/>
      <c r="AN10" s="951"/>
      <c r="AO10" s="952"/>
      <c r="AP10" s="2"/>
    </row>
    <row r="11" spans="2:86" ht="12" customHeight="1" x14ac:dyDescent="0.15">
      <c r="B11" s="967"/>
      <c r="C11" s="972"/>
      <c r="D11" s="970"/>
      <c r="E11" s="970"/>
      <c r="F11" s="970"/>
      <c r="G11" s="970"/>
      <c r="H11" s="970"/>
      <c r="I11" s="970"/>
      <c r="J11" s="971"/>
      <c r="K11" s="100">
        <v>1</v>
      </c>
      <c r="L11" s="921" t="s">
        <v>528</v>
      </c>
      <c r="M11" s="922"/>
      <c r="N11" s="921" t="s">
        <v>529</v>
      </c>
      <c r="O11" s="922"/>
      <c r="P11" s="921" t="s">
        <v>514</v>
      </c>
      <c r="Q11" s="922"/>
      <c r="R11" s="843" t="s">
        <v>294</v>
      </c>
      <c r="S11" s="843"/>
      <c r="T11" s="843"/>
      <c r="U11" s="921" t="s">
        <v>524</v>
      </c>
      <c r="V11" s="922"/>
      <c r="W11" s="921"/>
      <c r="X11" s="922"/>
      <c r="Y11" s="54"/>
      <c r="Z11" s="54"/>
      <c r="AA11" s="54"/>
      <c r="AB11" s="54"/>
      <c r="AC11" s="60"/>
      <c r="AD11" s="60"/>
      <c r="AE11" s="60"/>
      <c r="AF11" s="60"/>
      <c r="AG11" s="60"/>
      <c r="AH11" s="60"/>
      <c r="AI11" s="60"/>
      <c r="AJ11" s="60"/>
      <c r="AK11" s="932"/>
      <c r="AL11" s="933"/>
      <c r="AM11" s="933"/>
      <c r="AN11" s="933"/>
      <c r="AO11" s="934"/>
      <c r="AP11" s="2"/>
      <c r="AQ11" s="59">
        <f t="shared" ref="AQ11:AQ27" si="2">IF(P11="材質劣化",2,IF(P11="漏水",3,1))</f>
        <v>2</v>
      </c>
      <c r="AS11" s="43" t="str">
        <f>IF(Y11&lt;&gt;"",1,"")</f>
        <v/>
      </c>
    </row>
    <row r="12" spans="2:86" ht="12" customHeight="1" x14ac:dyDescent="0.15">
      <c r="B12" s="967"/>
      <c r="C12" s="972"/>
      <c r="D12" s="970"/>
      <c r="E12" s="970"/>
      <c r="F12" s="970"/>
      <c r="G12" s="970"/>
      <c r="H12" s="970"/>
      <c r="I12" s="970"/>
      <c r="J12" s="971"/>
      <c r="K12" s="100">
        <v>2</v>
      </c>
      <c r="L12" s="921"/>
      <c r="M12" s="922"/>
      <c r="N12" s="921"/>
      <c r="O12" s="922"/>
      <c r="P12" s="921"/>
      <c r="Q12" s="922"/>
      <c r="R12" s="843"/>
      <c r="S12" s="843"/>
      <c r="T12" s="843"/>
      <c r="U12" s="921"/>
      <c r="V12" s="922"/>
      <c r="W12" s="921"/>
      <c r="X12" s="922"/>
      <c r="Y12" s="54"/>
      <c r="Z12" s="54"/>
      <c r="AA12" s="54"/>
      <c r="AB12" s="54"/>
      <c r="AC12" s="292"/>
      <c r="AD12" s="292"/>
      <c r="AE12" s="292"/>
      <c r="AF12" s="292"/>
      <c r="AG12" s="292"/>
      <c r="AH12" s="292"/>
      <c r="AI12" s="292"/>
      <c r="AJ12" s="292"/>
      <c r="AK12" s="932"/>
      <c r="AL12" s="933"/>
      <c r="AM12" s="933"/>
      <c r="AN12" s="933"/>
      <c r="AO12" s="934"/>
      <c r="AP12" s="2"/>
      <c r="AQ12" s="59">
        <f t="shared" si="2"/>
        <v>1</v>
      </c>
    </row>
    <row r="13" spans="2:86" ht="12" customHeight="1" x14ac:dyDescent="0.15">
      <c r="B13" s="967"/>
      <c r="C13" s="972"/>
      <c r="D13" s="970"/>
      <c r="E13" s="970"/>
      <c r="F13" s="970"/>
      <c r="G13" s="970"/>
      <c r="H13" s="970"/>
      <c r="I13" s="970"/>
      <c r="J13" s="971"/>
      <c r="K13" s="100">
        <v>3</v>
      </c>
      <c r="L13" s="921"/>
      <c r="M13" s="922"/>
      <c r="N13" s="921"/>
      <c r="O13" s="922"/>
      <c r="P13" s="921"/>
      <c r="Q13" s="922"/>
      <c r="R13" s="936"/>
      <c r="S13" s="937"/>
      <c r="T13" s="938"/>
      <c r="U13" s="921"/>
      <c r="V13" s="922"/>
      <c r="W13" s="921"/>
      <c r="X13" s="922"/>
      <c r="Y13" s="54"/>
      <c r="Z13" s="54"/>
      <c r="AA13" s="54"/>
      <c r="AB13" s="54"/>
      <c r="AC13" s="292"/>
      <c r="AD13" s="292"/>
      <c r="AE13" s="292"/>
      <c r="AF13" s="292"/>
      <c r="AG13" s="292"/>
      <c r="AH13" s="292"/>
      <c r="AI13" s="292"/>
      <c r="AJ13" s="292"/>
      <c r="AK13" s="932"/>
      <c r="AL13" s="933"/>
      <c r="AM13" s="933"/>
      <c r="AN13" s="933"/>
      <c r="AO13" s="934"/>
      <c r="AP13" s="2"/>
      <c r="AQ13" s="59">
        <f t="shared" si="2"/>
        <v>1</v>
      </c>
    </row>
    <row r="14" spans="2:86" ht="12" customHeight="1" x14ac:dyDescent="0.15">
      <c r="B14" s="967"/>
      <c r="C14" s="972"/>
      <c r="D14" s="970"/>
      <c r="E14" s="970"/>
      <c r="F14" s="970"/>
      <c r="G14" s="970"/>
      <c r="H14" s="970"/>
      <c r="I14" s="970"/>
      <c r="J14" s="971"/>
      <c r="K14" s="100">
        <v>4</v>
      </c>
      <c r="L14" s="921"/>
      <c r="M14" s="922"/>
      <c r="N14" s="921"/>
      <c r="O14" s="922"/>
      <c r="P14" s="921"/>
      <c r="Q14" s="922"/>
      <c r="R14" s="843"/>
      <c r="S14" s="843"/>
      <c r="T14" s="843"/>
      <c r="U14" s="921"/>
      <c r="V14" s="922"/>
      <c r="W14" s="921"/>
      <c r="X14" s="922"/>
      <c r="Y14" s="54"/>
      <c r="Z14" s="54"/>
      <c r="AA14" s="54"/>
      <c r="AB14" s="54"/>
      <c r="AC14" s="60"/>
      <c r="AD14" s="60"/>
      <c r="AE14" s="60"/>
      <c r="AF14" s="60"/>
      <c r="AG14" s="60"/>
      <c r="AH14" s="60"/>
      <c r="AI14" s="60"/>
      <c r="AJ14" s="60"/>
      <c r="AK14" s="932"/>
      <c r="AL14" s="933"/>
      <c r="AM14" s="933"/>
      <c r="AN14" s="933"/>
      <c r="AO14" s="934"/>
      <c r="AP14" s="2"/>
      <c r="AQ14" s="59">
        <f t="shared" si="2"/>
        <v>1</v>
      </c>
    </row>
    <row r="15" spans="2:86" ht="12" customHeight="1" x14ac:dyDescent="0.15">
      <c r="B15" s="967"/>
      <c r="C15" s="972"/>
      <c r="D15" s="970"/>
      <c r="E15" s="970"/>
      <c r="F15" s="970"/>
      <c r="G15" s="970"/>
      <c r="H15" s="970"/>
      <c r="I15" s="970"/>
      <c r="J15" s="971"/>
      <c r="K15" s="100">
        <v>5</v>
      </c>
      <c r="L15" s="921"/>
      <c r="M15" s="922"/>
      <c r="N15" s="921"/>
      <c r="O15" s="922"/>
      <c r="P15" s="921"/>
      <c r="Q15" s="922"/>
      <c r="R15" s="936"/>
      <c r="S15" s="937"/>
      <c r="T15" s="938"/>
      <c r="U15" s="921"/>
      <c r="V15" s="922"/>
      <c r="W15" s="921"/>
      <c r="X15" s="922"/>
      <c r="Y15" s="54"/>
      <c r="Z15" s="54"/>
      <c r="AA15" s="54"/>
      <c r="AB15" s="54"/>
      <c r="AC15" s="60"/>
      <c r="AD15" s="60"/>
      <c r="AE15" s="60"/>
      <c r="AF15" s="60"/>
      <c r="AG15" s="60"/>
      <c r="AH15" s="60"/>
      <c r="AI15" s="60"/>
      <c r="AJ15" s="60"/>
      <c r="AK15" s="932"/>
      <c r="AL15" s="933"/>
      <c r="AM15" s="933"/>
      <c r="AN15" s="933"/>
      <c r="AO15" s="934"/>
      <c r="AP15" s="2"/>
      <c r="AQ15" s="59">
        <f t="shared" si="2"/>
        <v>1</v>
      </c>
    </row>
    <row r="16" spans="2:86" ht="12" customHeight="1" x14ac:dyDescent="0.15">
      <c r="B16" s="967"/>
      <c r="C16" s="972"/>
      <c r="D16" s="970"/>
      <c r="E16" s="970"/>
      <c r="F16" s="970"/>
      <c r="G16" s="970"/>
      <c r="H16" s="970"/>
      <c r="I16" s="970"/>
      <c r="J16" s="971"/>
      <c r="K16" s="100">
        <v>6</v>
      </c>
      <c r="L16" s="921"/>
      <c r="M16" s="922"/>
      <c r="N16" s="921"/>
      <c r="O16" s="922"/>
      <c r="P16" s="921"/>
      <c r="Q16" s="922"/>
      <c r="R16" s="936"/>
      <c r="S16" s="937"/>
      <c r="T16" s="938"/>
      <c r="U16" s="921"/>
      <c r="V16" s="922"/>
      <c r="W16" s="921"/>
      <c r="X16" s="922"/>
      <c r="Y16" s="54"/>
      <c r="Z16" s="54"/>
      <c r="AA16" s="54"/>
      <c r="AB16" s="54"/>
      <c r="AC16" s="60"/>
      <c r="AD16" s="60"/>
      <c r="AE16" s="60"/>
      <c r="AF16" s="60"/>
      <c r="AG16" s="60"/>
      <c r="AH16" s="60"/>
      <c r="AI16" s="60"/>
      <c r="AJ16" s="60"/>
      <c r="AK16" s="932"/>
      <c r="AL16" s="933"/>
      <c r="AM16" s="933"/>
      <c r="AN16" s="933"/>
      <c r="AO16" s="934"/>
      <c r="AP16" s="2"/>
      <c r="AQ16" s="59">
        <f t="shared" si="2"/>
        <v>1</v>
      </c>
    </row>
    <row r="17" spans="2:46" ht="12" customHeight="1" x14ac:dyDescent="0.15">
      <c r="B17" s="967"/>
      <c r="C17" s="972"/>
      <c r="D17" s="970"/>
      <c r="E17" s="970"/>
      <c r="F17" s="970"/>
      <c r="G17" s="970"/>
      <c r="H17" s="970"/>
      <c r="I17" s="970"/>
      <c r="J17" s="971"/>
      <c r="K17" s="100">
        <v>7</v>
      </c>
      <c r="L17" s="921"/>
      <c r="M17" s="922"/>
      <c r="N17" s="921"/>
      <c r="O17" s="922"/>
      <c r="P17" s="921"/>
      <c r="Q17" s="922"/>
      <c r="R17" s="936"/>
      <c r="S17" s="937"/>
      <c r="T17" s="938"/>
      <c r="U17" s="921"/>
      <c r="V17" s="922"/>
      <c r="W17" s="921"/>
      <c r="X17" s="922"/>
      <c r="Y17" s="54"/>
      <c r="Z17" s="54"/>
      <c r="AA17" s="54"/>
      <c r="AB17" s="54"/>
      <c r="AC17" s="60"/>
      <c r="AD17" s="60"/>
      <c r="AE17" s="60"/>
      <c r="AF17" s="60"/>
      <c r="AG17" s="60"/>
      <c r="AH17" s="60"/>
      <c r="AI17" s="60"/>
      <c r="AJ17" s="60"/>
      <c r="AK17" s="932"/>
      <c r="AL17" s="933"/>
      <c r="AM17" s="933"/>
      <c r="AN17" s="933"/>
      <c r="AO17" s="934"/>
      <c r="AP17" s="2"/>
      <c r="AQ17" s="59">
        <f t="shared" si="2"/>
        <v>1</v>
      </c>
    </row>
    <row r="18" spans="2:46" ht="12" customHeight="1" x14ac:dyDescent="0.15">
      <c r="B18" s="967"/>
      <c r="C18" s="972"/>
      <c r="D18" s="970"/>
      <c r="E18" s="970"/>
      <c r="F18" s="970"/>
      <c r="G18" s="970"/>
      <c r="H18" s="970"/>
      <c r="I18" s="970"/>
      <c r="J18" s="971"/>
      <c r="K18" s="100">
        <v>8</v>
      </c>
      <c r="L18" s="921"/>
      <c r="M18" s="922"/>
      <c r="N18" s="921"/>
      <c r="O18" s="922"/>
      <c r="P18" s="921"/>
      <c r="Q18" s="922"/>
      <c r="R18" s="936"/>
      <c r="S18" s="937"/>
      <c r="T18" s="938"/>
      <c r="U18" s="921"/>
      <c r="V18" s="922"/>
      <c r="W18" s="921"/>
      <c r="X18" s="922"/>
      <c r="Y18" s="54"/>
      <c r="Z18" s="54"/>
      <c r="AA18" s="54"/>
      <c r="AB18" s="54"/>
      <c r="AC18" s="60"/>
      <c r="AD18" s="60"/>
      <c r="AE18" s="60"/>
      <c r="AF18" s="60"/>
      <c r="AG18" s="60"/>
      <c r="AH18" s="60"/>
      <c r="AI18" s="60"/>
      <c r="AJ18" s="60"/>
      <c r="AK18" s="932"/>
      <c r="AL18" s="933"/>
      <c r="AM18" s="933"/>
      <c r="AN18" s="933"/>
      <c r="AO18" s="934"/>
      <c r="AP18" s="2"/>
      <c r="AQ18" s="59">
        <f t="shared" si="2"/>
        <v>1</v>
      </c>
    </row>
    <row r="19" spans="2:46" ht="12" customHeight="1" x14ac:dyDescent="0.15">
      <c r="B19" s="967"/>
      <c r="C19" s="972"/>
      <c r="D19" s="970"/>
      <c r="E19" s="970"/>
      <c r="F19" s="970"/>
      <c r="G19" s="970"/>
      <c r="H19" s="970"/>
      <c r="I19" s="970"/>
      <c r="J19" s="971"/>
      <c r="K19" s="100">
        <v>9</v>
      </c>
      <c r="L19" s="921"/>
      <c r="M19" s="922"/>
      <c r="N19" s="921"/>
      <c r="O19" s="922"/>
      <c r="P19" s="921"/>
      <c r="Q19" s="922"/>
      <c r="R19" s="936"/>
      <c r="S19" s="937"/>
      <c r="T19" s="938"/>
      <c r="U19" s="921"/>
      <c r="V19" s="922"/>
      <c r="W19" s="921"/>
      <c r="X19" s="922"/>
      <c r="Y19" s="54"/>
      <c r="Z19" s="54"/>
      <c r="AA19" s="54"/>
      <c r="AB19" s="54"/>
      <c r="AC19" s="60"/>
      <c r="AD19" s="60"/>
      <c r="AE19" s="60"/>
      <c r="AF19" s="60"/>
      <c r="AG19" s="60"/>
      <c r="AH19" s="60"/>
      <c r="AI19" s="60"/>
      <c r="AJ19" s="60"/>
      <c r="AK19" s="932"/>
      <c r="AL19" s="933"/>
      <c r="AM19" s="933"/>
      <c r="AN19" s="933"/>
      <c r="AO19" s="934"/>
      <c r="AP19" s="2"/>
      <c r="AQ19" s="59">
        <f t="shared" si="2"/>
        <v>1</v>
      </c>
    </row>
    <row r="20" spans="2:46" ht="12" customHeight="1" x14ac:dyDescent="0.15">
      <c r="B20" s="967"/>
      <c r="C20" s="972"/>
      <c r="D20" s="970"/>
      <c r="E20" s="970"/>
      <c r="F20" s="970"/>
      <c r="G20" s="970"/>
      <c r="H20" s="970"/>
      <c r="I20" s="970"/>
      <c r="J20" s="971"/>
      <c r="K20" s="100">
        <v>10</v>
      </c>
      <c r="L20" s="921"/>
      <c r="M20" s="922"/>
      <c r="N20" s="921"/>
      <c r="O20" s="922"/>
      <c r="P20" s="921"/>
      <c r="Q20" s="922"/>
      <c r="R20" s="936"/>
      <c r="S20" s="937"/>
      <c r="T20" s="938"/>
      <c r="U20" s="921"/>
      <c r="V20" s="922"/>
      <c r="W20" s="921"/>
      <c r="X20" s="922"/>
      <c r="Y20" s="54"/>
      <c r="Z20" s="54"/>
      <c r="AA20" s="54"/>
      <c r="AB20" s="54"/>
      <c r="AC20" s="60"/>
      <c r="AD20" s="60"/>
      <c r="AE20" s="60"/>
      <c r="AF20" s="60"/>
      <c r="AG20" s="60"/>
      <c r="AH20" s="60"/>
      <c r="AI20" s="60"/>
      <c r="AJ20" s="60"/>
      <c r="AK20" s="932"/>
      <c r="AL20" s="933"/>
      <c r="AM20" s="933"/>
      <c r="AN20" s="933"/>
      <c r="AO20" s="934"/>
      <c r="AP20" s="2"/>
      <c r="AQ20" s="59">
        <f t="shared" si="2"/>
        <v>1</v>
      </c>
    </row>
    <row r="21" spans="2:46" ht="12" customHeight="1" x14ac:dyDescent="0.15">
      <c r="B21" s="967"/>
      <c r="C21" s="972"/>
      <c r="D21" s="970"/>
      <c r="E21" s="970"/>
      <c r="F21" s="970"/>
      <c r="G21" s="970"/>
      <c r="H21" s="970"/>
      <c r="I21" s="970"/>
      <c r="J21" s="971"/>
      <c r="K21" s="100">
        <v>11</v>
      </c>
      <c r="L21" s="921"/>
      <c r="M21" s="922"/>
      <c r="N21" s="921"/>
      <c r="O21" s="922"/>
      <c r="P21" s="921"/>
      <c r="Q21" s="922"/>
      <c r="R21" s="936"/>
      <c r="S21" s="937"/>
      <c r="T21" s="938"/>
      <c r="U21" s="921"/>
      <c r="V21" s="922"/>
      <c r="W21" s="921"/>
      <c r="X21" s="922"/>
      <c r="Y21" s="54"/>
      <c r="Z21" s="54"/>
      <c r="AA21" s="54"/>
      <c r="AB21" s="54"/>
      <c r="AC21" s="60"/>
      <c r="AD21" s="60"/>
      <c r="AE21" s="60"/>
      <c r="AF21" s="60"/>
      <c r="AG21" s="60"/>
      <c r="AH21" s="60"/>
      <c r="AI21" s="60"/>
      <c r="AJ21" s="60"/>
      <c r="AK21" s="932"/>
      <c r="AL21" s="933"/>
      <c r="AM21" s="933"/>
      <c r="AN21" s="933"/>
      <c r="AO21" s="934"/>
      <c r="AP21" s="2"/>
      <c r="AQ21" s="59">
        <f t="shared" si="2"/>
        <v>1</v>
      </c>
    </row>
    <row r="22" spans="2:46" ht="12" customHeight="1" x14ac:dyDescent="0.15">
      <c r="B22" s="967"/>
      <c r="C22" s="972"/>
      <c r="D22" s="970"/>
      <c r="E22" s="970"/>
      <c r="F22" s="970"/>
      <c r="G22" s="970"/>
      <c r="H22" s="970"/>
      <c r="I22" s="970"/>
      <c r="J22" s="971"/>
      <c r="K22" s="100">
        <v>12</v>
      </c>
      <c r="L22" s="921"/>
      <c r="M22" s="922"/>
      <c r="N22" s="921"/>
      <c r="O22" s="922"/>
      <c r="P22" s="921"/>
      <c r="Q22" s="922"/>
      <c r="R22" s="936"/>
      <c r="S22" s="937"/>
      <c r="T22" s="938"/>
      <c r="U22" s="921"/>
      <c r="V22" s="922"/>
      <c r="W22" s="921"/>
      <c r="X22" s="922"/>
      <c r="Y22" s="54"/>
      <c r="Z22" s="54"/>
      <c r="AA22" s="54"/>
      <c r="AB22" s="54"/>
      <c r="AC22" s="60"/>
      <c r="AD22" s="60"/>
      <c r="AE22" s="60"/>
      <c r="AF22" s="60"/>
      <c r="AG22" s="60"/>
      <c r="AH22" s="60"/>
      <c r="AI22" s="60"/>
      <c r="AJ22" s="60"/>
      <c r="AK22" s="932"/>
      <c r="AL22" s="933"/>
      <c r="AM22" s="933"/>
      <c r="AN22" s="933"/>
      <c r="AO22" s="934"/>
      <c r="AP22" s="2"/>
      <c r="AQ22" s="59">
        <f t="shared" si="2"/>
        <v>1</v>
      </c>
    </row>
    <row r="23" spans="2:46" ht="12" customHeight="1" x14ac:dyDescent="0.15">
      <c r="B23" s="967"/>
      <c r="C23" s="972"/>
      <c r="D23" s="970"/>
      <c r="E23" s="970"/>
      <c r="F23" s="970"/>
      <c r="G23" s="970"/>
      <c r="H23" s="970"/>
      <c r="I23" s="970"/>
      <c r="J23" s="971"/>
      <c r="K23" s="100">
        <v>13</v>
      </c>
      <c r="L23" s="921"/>
      <c r="M23" s="922"/>
      <c r="N23" s="921"/>
      <c r="O23" s="922"/>
      <c r="P23" s="921"/>
      <c r="Q23" s="922"/>
      <c r="R23" s="936"/>
      <c r="S23" s="937"/>
      <c r="T23" s="938"/>
      <c r="U23" s="921"/>
      <c r="V23" s="922"/>
      <c r="W23" s="921"/>
      <c r="X23" s="922"/>
      <c r="Y23" s="54"/>
      <c r="Z23" s="54"/>
      <c r="AA23" s="54"/>
      <c r="AB23" s="54"/>
      <c r="AC23" s="60"/>
      <c r="AD23" s="60"/>
      <c r="AE23" s="60"/>
      <c r="AF23" s="60"/>
      <c r="AG23" s="60"/>
      <c r="AH23" s="60"/>
      <c r="AI23" s="60"/>
      <c r="AJ23" s="60"/>
      <c r="AK23" s="932"/>
      <c r="AL23" s="933"/>
      <c r="AM23" s="933"/>
      <c r="AN23" s="933"/>
      <c r="AO23" s="934"/>
      <c r="AP23" s="2"/>
      <c r="AQ23" s="59">
        <f t="shared" si="2"/>
        <v>1</v>
      </c>
    </row>
    <row r="24" spans="2:46" ht="12" customHeight="1" x14ac:dyDescent="0.15">
      <c r="B24" s="967"/>
      <c r="C24" s="972"/>
      <c r="D24" s="970"/>
      <c r="E24" s="970"/>
      <c r="F24" s="970"/>
      <c r="G24" s="970"/>
      <c r="H24" s="970"/>
      <c r="I24" s="970"/>
      <c r="J24" s="971"/>
      <c r="K24" s="100">
        <v>14</v>
      </c>
      <c r="L24" s="921"/>
      <c r="M24" s="922"/>
      <c r="N24" s="921"/>
      <c r="O24" s="922"/>
      <c r="P24" s="921"/>
      <c r="Q24" s="922"/>
      <c r="R24" s="936"/>
      <c r="S24" s="937"/>
      <c r="T24" s="938"/>
      <c r="U24" s="921"/>
      <c r="V24" s="922"/>
      <c r="W24" s="921"/>
      <c r="X24" s="922"/>
      <c r="Y24" s="54"/>
      <c r="Z24" s="54"/>
      <c r="AA24" s="54"/>
      <c r="AB24" s="54"/>
      <c r="AC24" s="60"/>
      <c r="AD24" s="60"/>
      <c r="AE24" s="60"/>
      <c r="AF24" s="60"/>
      <c r="AG24" s="60"/>
      <c r="AH24" s="60"/>
      <c r="AI24" s="60"/>
      <c r="AJ24" s="60"/>
      <c r="AK24" s="932"/>
      <c r="AL24" s="933"/>
      <c r="AM24" s="933"/>
      <c r="AN24" s="933"/>
      <c r="AO24" s="934"/>
      <c r="AP24" s="2"/>
      <c r="AQ24" s="59">
        <f t="shared" si="2"/>
        <v>1</v>
      </c>
    </row>
    <row r="25" spans="2:46" ht="12" customHeight="1" x14ac:dyDescent="0.15">
      <c r="B25" s="967"/>
      <c r="C25" s="972"/>
      <c r="D25" s="970"/>
      <c r="E25" s="970"/>
      <c r="F25" s="970"/>
      <c r="G25" s="970"/>
      <c r="H25" s="970"/>
      <c r="I25" s="970"/>
      <c r="J25" s="971"/>
      <c r="K25" s="100">
        <v>15</v>
      </c>
      <c r="L25" s="921"/>
      <c r="M25" s="922"/>
      <c r="N25" s="921"/>
      <c r="O25" s="922"/>
      <c r="P25" s="921"/>
      <c r="Q25" s="922"/>
      <c r="R25" s="936"/>
      <c r="S25" s="937"/>
      <c r="T25" s="938"/>
      <c r="U25" s="921"/>
      <c r="V25" s="922"/>
      <c r="W25" s="921"/>
      <c r="X25" s="922"/>
      <c r="Y25" s="54"/>
      <c r="Z25" s="54"/>
      <c r="AA25" s="54"/>
      <c r="AB25" s="54"/>
      <c r="AC25" s="60"/>
      <c r="AD25" s="60"/>
      <c r="AE25" s="60"/>
      <c r="AF25" s="60"/>
      <c r="AG25" s="60"/>
      <c r="AH25" s="60"/>
      <c r="AI25" s="60"/>
      <c r="AJ25" s="60"/>
      <c r="AK25" s="932"/>
      <c r="AL25" s="933"/>
      <c r="AM25" s="933"/>
      <c r="AN25" s="933"/>
      <c r="AO25" s="934"/>
      <c r="AP25" s="2"/>
      <c r="AQ25" s="59">
        <f t="shared" si="2"/>
        <v>1</v>
      </c>
    </row>
    <row r="26" spans="2:46" ht="12" customHeight="1" x14ac:dyDescent="0.15">
      <c r="B26" s="967"/>
      <c r="C26" s="972"/>
      <c r="D26" s="970"/>
      <c r="E26" s="970"/>
      <c r="F26" s="970"/>
      <c r="G26" s="970"/>
      <c r="H26" s="970"/>
      <c r="I26" s="970"/>
      <c r="J26" s="971"/>
      <c r="K26" s="100">
        <v>16</v>
      </c>
      <c r="L26" s="921"/>
      <c r="M26" s="922"/>
      <c r="N26" s="921"/>
      <c r="O26" s="922"/>
      <c r="P26" s="921"/>
      <c r="Q26" s="922"/>
      <c r="R26" s="936"/>
      <c r="S26" s="937"/>
      <c r="T26" s="938"/>
      <c r="U26" s="921"/>
      <c r="V26" s="922"/>
      <c r="W26" s="921"/>
      <c r="X26" s="922"/>
      <c r="Y26" s="54"/>
      <c r="Z26" s="54"/>
      <c r="AA26" s="54"/>
      <c r="AB26" s="54"/>
      <c r="AC26" s="60"/>
      <c r="AD26" s="60"/>
      <c r="AE26" s="60"/>
      <c r="AF26" s="60"/>
      <c r="AG26" s="60"/>
      <c r="AH26" s="60"/>
      <c r="AI26" s="60"/>
      <c r="AJ26" s="60"/>
      <c r="AK26" s="932"/>
      <c r="AL26" s="933"/>
      <c r="AM26" s="933"/>
      <c r="AN26" s="933"/>
      <c r="AO26" s="934"/>
      <c r="AP26" s="2"/>
      <c r="AQ26" s="59">
        <f t="shared" si="2"/>
        <v>1</v>
      </c>
    </row>
    <row r="27" spans="2:46" ht="12" customHeight="1" x14ac:dyDescent="0.15">
      <c r="B27" s="967"/>
      <c r="C27" s="972"/>
      <c r="D27" s="970"/>
      <c r="E27" s="970"/>
      <c r="F27" s="970"/>
      <c r="G27" s="970"/>
      <c r="H27" s="970"/>
      <c r="I27" s="970"/>
      <c r="J27" s="971"/>
      <c r="K27" s="100">
        <v>17</v>
      </c>
      <c r="L27" s="921"/>
      <c r="M27" s="922"/>
      <c r="N27" s="921"/>
      <c r="O27" s="922"/>
      <c r="P27" s="921"/>
      <c r="Q27" s="922"/>
      <c r="R27" s="936"/>
      <c r="S27" s="937"/>
      <c r="T27" s="938"/>
      <c r="U27" s="921"/>
      <c r="V27" s="922"/>
      <c r="W27" s="921"/>
      <c r="X27" s="922"/>
      <c r="Y27" s="54"/>
      <c r="Z27" s="54"/>
      <c r="AA27" s="54"/>
      <c r="AB27" s="54"/>
      <c r="AC27" s="60"/>
      <c r="AD27" s="60"/>
      <c r="AE27" s="60"/>
      <c r="AF27" s="60"/>
      <c r="AG27" s="60"/>
      <c r="AH27" s="60"/>
      <c r="AI27" s="60"/>
      <c r="AJ27" s="60"/>
      <c r="AK27" s="932"/>
      <c r="AL27" s="933"/>
      <c r="AM27" s="933"/>
      <c r="AN27" s="933"/>
      <c r="AO27" s="934"/>
      <c r="AP27" s="2"/>
      <c r="AQ27" s="59">
        <f t="shared" si="2"/>
        <v>1</v>
      </c>
    </row>
    <row r="28" spans="2:46" ht="12" customHeight="1" x14ac:dyDescent="0.15">
      <c r="B28" s="967"/>
      <c r="C28" s="972"/>
      <c r="D28" s="970"/>
      <c r="E28" s="970"/>
      <c r="F28" s="970"/>
      <c r="G28" s="970"/>
      <c r="H28" s="970"/>
      <c r="I28" s="970"/>
      <c r="J28" s="971"/>
      <c r="K28" s="100">
        <v>18</v>
      </c>
      <c r="L28" s="921"/>
      <c r="M28" s="922"/>
      <c r="N28" s="921"/>
      <c r="O28" s="922"/>
      <c r="P28" s="921"/>
      <c r="Q28" s="922"/>
      <c r="R28" s="936"/>
      <c r="S28" s="937"/>
      <c r="T28" s="938"/>
      <c r="U28" s="921"/>
      <c r="V28" s="922"/>
      <c r="W28" s="921"/>
      <c r="X28" s="922"/>
      <c r="Y28" s="54"/>
      <c r="Z28" s="54"/>
      <c r="AA28" s="54"/>
      <c r="AB28" s="54"/>
      <c r="AC28" s="60"/>
      <c r="AD28" s="60"/>
      <c r="AE28" s="60"/>
      <c r="AF28" s="60"/>
      <c r="AG28" s="60"/>
      <c r="AH28" s="60"/>
      <c r="AI28" s="60"/>
      <c r="AJ28" s="60"/>
      <c r="AK28" s="932"/>
      <c r="AL28" s="933"/>
      <c r="AM28" s="933"/>
      <c r="AN28" s="933"/>
      <c r="AO28" s="934"/>
      <c r="AP28" s="2"/>
      <c r="AQ28" s="59">
        <f>IF(P30="材質劣化",2,IF(P30="漏水",3,1))</f>
        <v>1</v>
      </c>
    </row>
    <row r="29" spans="2:46" ht="12" customHeight="1" x14ac:dyDescent="0.15">
      <c r="B29" s="967"/>
      <c r="C29" s="972"/>
      <c r="D29" s="970"/>
      <c r="E29" s="970"/>
      <c r="F29" s="970"/>
      <c r="G29" s="970"/>
      <c r="H29" s="970"/>
      <c r="I29" s="970"/>
      <c r="J29" s="971"/>
      <c r="K29" s="100">
        <v>19</v>
      </c>
      <c r="L29" s="921"/>
      <c r="M29" s="922"/>
      <c r="N29" s="921"/>
      <c r="O29" s="922"/>
      <c r="P29" s="921"/>
      <c r="Q29" s="922"/>
      <c r="R29" s="936"/>
      <c r="S29" s="937"/>
      <c r="T29" s="938"/>
      <c r="U29" s="921"/>
      <c r="V29" s="922"/>
      <c r="W29" s="921"/>
      <c r="X29" s="922"/>
      <c r="Y29" s="54"/>
      <c r="Z29" s="54"/>
      <c r="AA29" s="54"/>
      <c r="AB29" s="54"/>
      <c r="AC29" s="60"/>
      <c r="AD29" s="60"/>
      <c r="AE29" s="60"/>
      <c r="AF29" s="60"/>
      <c r="AG29" s="60"/>
      <c r="AH29" s="60"/>
      <c r="AI29" s="60"/>
      <c r="AJ29" s="60"/>
      <c r="AK29" s="932"/>
      <c r="AL29" s="933"/>
      <c r="AM29" s="933"/>
      <c r="AN29" s="933"/>
      <c r="AO29" s="934"/>
      <c r="AP29" s="2"/>
      <c r="AQ29" s="59">
        <f>IF(P34="材質劣化",2,IF(P34="漏水",3,1))</f>
        <v>1</v>
      </c>
    </row>
    <row r="30" spans="2:46" ht="12" customHeight="1" x14ac:dyDescent="0.15">
      <c r="B30" s="967"/>
      <c r="C30" s="972"/>
      <c r="D30" s="970"/>
      <c r="E30" s="970"/>
      <c r="F30" s="970"/>
      <c r="G30" s="970"/>
      <c r="H30" s="970"/>
      <c r="I30" s="970"/>
      <c r="J30" s="971"/>
      <c r="K30" s="100">
        <v>20</v>
      </c>
      <c r="L30" s="921"/>
      <c r="M30" s="922"/>
      <c r="N30" s="921"/>
      <c r="O30" s="922"/>
      <c r="P30" s="921"/>
      <c r="Q30" s="922"/>
      <c r="R30" s="936"/>
      <c r="S30" s="937"/>
      <c r="T30" s="938"/>
      <c r="U30" s="921"/>
      <c r="V30" s="922"/>
      <c r="W30" s="921"/>
      <c r="X30" s="922"/>
      <c r="Y30" s="54"/>
      <c r="Z30" s="54"/>
      <c r="AA30" s="54"/>
      <c r="AB30" s="54"/>
      <c r="AC30" s="60"/>
      <c r="AD30" s="60"/>
      <c r="AE30" s="60"/>
      <c r="AF30" s="60"/>
      <c r="AG30" s="60"/>
      <c r="AH30" s="60"/>
      <c r="AI30" s="60"/>
      <c r="AJ30" s="60"/>
      <c r="AK30" s="932"/>
      <c r="AL30" s="933"/>
      <c r="AM30" s="933"/>
      <c r="AN30" s="933"/>
      <c r="AO30" s="934"/>
      <c r="AP30" s="2"/>
      <c r="AQ30" s="59">
        <f>IF(P30="材質劣化",2,IF(P30="漏水",3,1))</f>
        <v>1</v>
      </c>
    </row>
    <row r="31" spans="2:46" ht="12" customHeight="1" x14ac:dyDescent="0.15">
      <c r="B31" s="967"/>
      <c r="C31" s="972"/>
      <c r="D31" s="970"/>
      <c r="E31" s="970"/>
      <c r="F31" s="970"/>
      <c r="G31" s="970"/>
      <c r="H31" s="970"/>
      <c r="I31" s="970"/>
      <c r="J31" s="971"/>
      <c r="K31" s="100">
        <v>21</v>
      </c>
      <c r="L31" s="921"/>
      <c r="M31" s="922"/>
      <c r="N31" s="921"/>
      <c r="O31" s="922"/>
      <c r="P31" s="921"/>
      <c r="Q31" s="922"/>
      <c r="R31" s="936"/>
      <c r="S31" s="937"/>
      <c r="T31" s="938"/>
      <c r="U31" s="921"/>
      <c r="V31" s="922"/>
      <c r="W31" s="921"/>
      <c r="X31" s="922"/>
      <c r="Y31" s="54"/>
      <c r="Z31" s="54"/>
      <c r="AA31" s="54"/>
      <c r="AB31" s="54"/>
      <c r="AC31" s="60"/>
      <c r="AD31" s="60"/>
      <c r="AE31" s="60"/>
      <c r="AF31" s="60"/>
      <c r="AG31" s="60"/>
      <c r="AH31" s="60"/>
      <c r="AI31" s="60"/>
      <c r="AJ31" s="60"/>
      <c r="AK31" s="932"/>
      <c r="AL31" s="933"/>
      <c r="AM31" s="933"/>
      <c r="AN31" s="933"/>
      <c r="AO31" s="934"/>
      <c r="AP31" s="2"/>
      <c r="AQ31" s="59">
        <f>IF(P33="材質劣化",2,IF(P33="漏水",3,1))</f>
        <v>1</v>
      </c>
    </row>
    <row r="32" spans="2:46" ht="12" customHeight="1" x14ac:dyDescent="0.15">
      <c r="B32" s="967"/>
      <c r="C32" s="972"/>
      <c r="D32" s="970"/>
      <c r="E32" s="970"/>
      <c r="F32" s="970"/>
      <c r="G32" s="970"/>
      <c r="H32" s="970"/>
      <c r="I32" s="970"/>
      <c r="J32" s="971"/>
      <c r="K32" s="100">
        <v>22</v>
      </c>
      <c r="L32" s="921"/>
      <c r="M32" s="922"/>
      <c r="N32" s="921"/>
      <c r="O32" s="922"/>
      <c r="P32" s="921"/>
      <c r="Q32" s="922"/>
      <c r="R32" s="936"/>
      <c r="S32" s="937"/>
      <c r="T32" s="938"/>
      <c r="U32" s="921"/>
      <c r="V32" s="922"/>
      <c r="W32" s="921"/>
      <c r="X32" s="922"/>
      <c r="Y32" s="54"/>
      <c r="Z32" s="54"/>
      <c r="AA32" s="54"/>
      <c r="AB32" s="54"/>
      <c r="AC32" s="60"/>
      <c r="AD32" s="60"/>
      <c r="AE32" s="60"/>
      <c r="AF32" s="60"/>
      <c r="AG32" s="60"/>
      <c r="AH32" s="60"/>
      <c r="AI32" s="60"/>
      <c r="AJ32" s="60"/>
      <c r="AK32" s="932"/>
      <c r="AL32" s="933"/>
      <c r="AM32" s="933"/>
      <c r="AN32" s="933"/>
      <c r="AO32" s="934"/>
      <c r="AP32" s="2"/>
      <c r="AQ32" s="59">
        <f>IF(P37="材質劣化",2,IF(P37="漏水",3,1))</f>
        <v>1</v>
      </c>
      <c r="AS32" s="3"/>
      <c r="AT32" s="3"/>
    </row>
    <row r="33" spans="2:86" ht="12" customHeight="1" x14ac:dyDescent="0.15">
      <c r="B33" s="967"/>
      <c r="C33" s="972"/>
      <c r="D33" s="970"/>
      <c r="E33" s="970"/>
      <c r="F33" s="970"/>
      <c r="G33" s="970"/>
      <c r="H33" s="970"/>
      <c r="I33" s="970"/>
      <c r="J33" s="971"/>
      <c r="K33" s="100">
        <v>23</v>
      </c>
      <c r="L33" s="921"/>
      <c r="M33" s="922"/>
      <c r="N33" s="921"/>
      <c r="O33" s="922"/>
      <c r="P33" s="921"/>
      <c r="Q33" s="922"/>
      <c r="R33" s="936"/>
      <c r="S33" s="937"/>
      <c r="T33" s="938"/>
      <c r="U33" s="921"/>
      <c r="V33" s="922"/>
      <c r="W33" s="921"/>
      <c r="X33" s="922"/>
      <c r="Y33" s="54"/>
      <c r="Z33" s="54"/>
      <c r="AA33" s="54"/>
      <c r="AB33" s="54"/>
      <c r="AC33" s="60"/>
      <c r="AD33" s="60"/>
      <c r="AE33" s="60"/>
      <c r="AF33" s="60"/>
      <c r="AG33" s="60"/>
      <c r="AH33" s="60"/>
      <c r="AI33" s="60"/>
      <c r="AJ33" s="60"/>
      <c r="AK33" s="932"/>
      <c r="AL33" s="933"/>
      <c r="AM33" s="933"/>
      <c r="AN33" s="933"/>
      <c r="AO33" s="934"/>
      <c r="AP33" s="2"/>
      <c r="AQ33" s="59">
        <f>IF(P33="材質劣化",2,IF(P33="漏水",3,1))</f>
        <v>1</v>
      </c>
      <c r="AS33" s="198"/>
      <c r="AT33" s="198"/>
    </row>
    <row r="34" spans="2:86" ht="12" customHeight="1" x14ac:dyDescent="0.15">
      <c r="B34" s="967"/>
      <c r="C34" s="972"/>
      <c r="D34" s="970"/>
      <c r="E34" s="970"/>
      <c r="F34" s="970"/>
      <c r="G34" s="970"/>
      <c r="H34" s="970"/>
      <c r="I34" s="970"/>
      <c r="J34" s="971"/>
      <c r="K34" s="100">
        <v>24</v>
      </c>
      <c r="L34" s="921"/>
      <c r="M34" s="922"/>
      <c r="N34" s="921"/>
      <c r="O34" s="922"/>
      <c r="P34" s="921"/>
      <c r="Q34" s="922"/>
      <c r="R34" s="936"/>
      <c r="S34" s="937"/>
      <c r="T34" s="938"/>
      <c r="U34" s="921"/>
      <c r="V34" s="922"/>
      <c r="W34" s="921"/>
      <c r="X34" s="922"/>
      <c r="Y34" s="54"/>
      <c r="Z34" s="54"/>
      <c r="AA34" s="54"/>
      <c r="AB34" s="54"/>
      <c r="AC34" s="60"/>
      <c r="AD34" s="60"/>
      <c r="AE34" s="60"/>
      <c r="AF34" s="60"/>
      <c r="AG34" s="60"/>
      <c r="AH34" s="60"/>
      <c r="AI34" s="60"/>
      <c r="AJ34" s="60"/>
      <c r="AK34" s="932"/>
      <c r="AL34" s="933"/>
      <c r="AM34" s="933"/>
      <c r="AN34" s="933"/>
      <c r="AO34" s="934"/>
      <c r="AP34" s="2"/>
      <c r="AQ34" s="59">
        <f>IF(P36="材質劣化",2,IF(P36="漏水",3,1))</f>
        <v>1</v>
      </c>
      <c r="AS34" s="199"/>
      <c r="AT34" s="199"/>
    </row>
    <row r="35" spans="2:86" ht="12" customHeight="1" x14ac:dyDescent="0.15">
      <c r="B35" s="967"/>
      <c r="C35" s="972"/>
      <c r="D35" s="970"/>
      <c r="E35" s="970"/>
      <c r="F35" s="970"/>
      <c r="G35" s="970"/>
      <c r="H35" s="970"/>
      <c r="I35" s="970"/>
      <c r="J35" s="971"/>
      <c r="K35" s="992" t="s">
        <v>678</v>
      </c>
      <c r="L35" s="939" t="s">
        <v>679</v>
      </c>
      <c r="M35" s="939"/>
      <c r="N35" s="939"/>
      <c r="O35" s="939"/>
      <c r="P35" s="939"/>
      <c r="Q35" s="939"/>
      <c r="R35" s="939"/>
      <c r="S35" s="939"/>
      <c r="T35" s="939"/>
      <c r="U35" s="939"/>
      <c r="V35" s="939"/>
      <c r="W35" s="939"/>
      <c r="X35" s="939"/>
      <c r="Y35" s="979" t="s">
        <v>523</v>
      </c>
      <c r="Z35" s="980"/>
      <c r="AA35" s="980"/>
      <c r="AB35" s="953"/>
      <c r="AC35" s="124">
        <f t="shared" ref="AC35:AJ35" si="3">SUM(AC11:AC34)</f>
        <v>0</v>
      </c>
      <c r="AD35" s="124">
        <f t="shared" si="3"/>
        <v>0</v>
      </c>
      <c r="AE35" s="124">
        <f>SUM(AE11:AE34)</f>
        <v>0</v>
      </c>
      <c r="AF35" s="124">
        <f t="shared" si="3"/>
        <v>0</v>
      </c>
      <c r="AG35" s="124">
        <f t="shared" si="3"/>
        <v>0</v>
      </c>
      <c r="AH35" s="124">
        <f t="shared" si="3"/>
        <v>0</v>
      </c>
      <c r="AI35" s="124">
        <f t="shared" si="3"/>
        <v>0</v>
      </c>
      <c r="AJ35" s="125">
        <f t="shared" si="3"/>
        <v>0</v>
      </c>
      <c r="AK35" s="939" t="s">
        <v>680</v>
      </c>
      <c r="AL35" s="939"/>
      <c r="AM35" s="999" t="s">
        <v>524</v>
      </c>
      <c r="AN35" s="999"/>
      <c r="AO35" s="999"/>
      <c r="AP35" s="2"/>
    </row>
    <row r="36" spans="2:86" ht="12" customHeight="1" x14ac:dyDescent="0.15">
      <c r="B36" s="967"/>
      <c r="C36" s="972"/>
      <c r="D36" s="970"/>
      <c r="E36" s="970"/>
      <c r="F36" s="970"/>
      <c r="G36" s="970"/>
      <c r="H36" s="970"/>
      <c r="I36" s="970"/>
      <c r="J36" s="971"/>
      <c r="K36" s="993"/>
      <c r="L36" s="941" t="s">
        <v>681</v>
      </c>
      <c r="M36" s="942"/>
      <c r="N36" s="960"/>
      <c r="O36" s="941" t="s">
        <v>682</v>
      </c>
      <c r="P36" s="942"/>
      <c r="Q36" s="942"/>
      <c r="R36" s="942"/>
      <c r="S36" s="942"/>
      <c r="T36" s="942"/>
      <c r="U36" s="942"/>
      <c r="V36" s="942"/>
      <c r="W36" s="942"/>
      <c r="X36" s="960"/>
      <c r="Y36" s="53" t="s">
        <v>516</v>
      </c>
      <c r="Z36" s="49" t="s">
        <v>515</v>
      </c>
      <c r="AA36" s="49" t="s">
        <v>554</v>
      </c>
      <c r="AB36" s="49" t="s">
        <v>531</v>
      </c>
      <c r="AC36" s="49" t="s">
        <v>516</v>
      </c>
      <c r="AD36" s="49" t="s">
        <v>515</v>
      </c>
      <c r="AE36" s="49" t="s">
        <v>554</v>
      </c>
      <c r="AF36" s="49" t="s">
        <v>531</v>
      </c>
      <c r="AG36" s="49" t="s">
        <v>516</v>
      </c>
      <c r="AH36" s="49" t="s">
        <v>515</v>
      </c>
      <c r="AI36" s="49" t="s">
        <v>554</v>
      </c>
      <c r="AJ36" s="82" t="s">
        <v>531</v>
      </c>
      <c r="AK36" s="939"/>
      <c r="AL36" s="939"/>
      <c r="AM36" s="999"/>
      <c r="AN36" s="999"/>
      <c r="AO36" s="999"/>
      <c r="AP36" s="2"/>
    </row>
    <row r="37" spans="2:86" ht="14.25" customHeight="1" x14ac:dyDescent="0.15">
      <c r="B37" s="967"/>
      <c r="C37" s="972"/>
      <c r="D37" s="970"/>
      <c r="E37" s="970"/>
      <c r="F37" s="970"/>
      <c r="G37" s="970"/>
      <c r="H37" s="970"/>
      <c r="I37" s="970"/>
      <c r="J37" s="971"/>
      <c r="K37" s="993"/>
      <c r="L37" s="945"/>
      <c r="M37" s="946"/>
      <c r="N37" s="965"/>
      <c r="O37" s="945"/>
      <c r="P37" s="946"/>
      <c r="Q37" s="946"/>
      <c r="R37" s="946"/>
      <c r="S37" s="946"/>
      <c r="T37" s="946"/>
      <c r="U37" s="946"/>
      <c r="V37" s="946"/>
      <c r="W37" s="946"/>
      <c r="X37" s="965"/>
      <c r="Y37" s="935">
        <f>IF(COUNTIF(Y11:Y34,"〇")&gt;0,1,0)</f>
        <v>0</v>
      </c>
      <c r="Z37" s="935">
        <f t="shared" ref="Z37:AB37" si="4">IF(COUNTIF(Z11:Z34,"〇")&gt;0,1,0)</f>
        <v>0</v>
      </c>
      <c r="AA37" s="935">
        <f t="shared" si="4"/>
        <v>0</v>
      </c>
      <c r="AB37" s="935">
        <f t="shared" si="4"/>
        <v>0</v>
      </c>
      <c r="AC37" s="935">
        <f>COUNTA(AC11:AC34)</f>
        <v>0</v>
      </c>
      <c r="AD37" s="935">
        <f t="shared" ref="AD37:AI37" si="5">COUNTA(AD11:AD34)</f>
        <v>0</v>
      </c>
      <c r="AE37" s="935">
        <f t="shared" si="5"/>
        <v>0</v>
      </c>
      <c r="AF37" s="935">
        <f t="shared" si="5"/>
        <v>0</v>
      </c>
      <c r="AG37" s="935">
        <f t="shared" si="5"/>
        <v>0</v>
      </c>
      <c r="AH37" s="935">
        <f t="shared" si="5"/>
        <v>0</v>
      </c>
      <c r="AI37" s="935">
        <f t="shared" si="5"/>
        <v>0</v>
      </c>
      <c r="AJ37" s="935">
        <f>COUNTA(AJ11:AJ34)</f>
        <v>0</v>
      </c>
      <c r="AK37" s="939"/>
      <c r="AL37" s="939"/>
      <c r="AM37" s="999"/>
      <c r="AN37" s="999"/>
      <c r="AO37" s="999"/>
      <c r="AP37" s="2"/>
      <c r="AU37" s="43">
        <f>+Y37</f>
        <v>0</v>
      </c>
    </row>
    <row r="38" spans="2:86" ht="14.25" customHeight="1" x14ac:dyDescent="0.15">
      <c r="B38" s="967"/>
      <c r="C38" s="972"/>
      <c r="D38" s="970"/>
      <c r="E38" s="970"/>
      <c r="F38" s="970"/>
      <c r="G38" s="970"/>
      <c r="H38" s="970"/>
      <c r="I38" s="970"/>
      <c r="J38" s="971"/>
      <c r="K38" s="993"/>
      <c r="L38" s="949"/>
      <c r="M38" s="950"/>
      <c r="N38" s="961"/>
      <c r="O38" s="949"/>
      <c r="P38" s="950"/>
      <c r="Q38" s="950"/>
      <c r="R38" s="950"/>
      <c r="S38" s="950"/>
      <c r="T38" s="950"/>
      <c r="U38" s="950"/>
      <c r="V38" s="950"/>
      <c r="W38" s="950"/>
      <c r="X38" s="961"/>
      <c r="Y38" s="935"/>
      <c r="Z38" s="935"/>
      <c r="AA38" s="935"/>
      <c r="AB38" s="935"/>
      <c r="AC38" s="935"/>
      <c r="AD38" s="935"/>
      <c r="AE38" s="935"/>
      <c r="AF38" s="935"/>
      <c r="AG38" s="935"/>
      <c r="AH38" s="935"/>
      <c r="AI38" s="935"/>
      <c r="AJ38" s="935"/>
      <c r="AK38" s="939"/>
      <c r="AL38" s="939"/>
      <c r="AM38" s="999"/>
      <c r="AN38" s="999"/>
      <c r="AO38" s="999"/>
      <c r="AP38" s="2"/>
    </row>
    <row r="39" spans="2:86" ht="12" customHeight="1" x14ac:dyDescent="0.15">
      <c r="B39" s="967"/>
      <c r="C39" s="972"/>
      <c r="D39" s="970"/>
      <c r="E39" s="970"/>
      <c r="F39" s="970"/>
      <c r="G39" s="970"/>
      <c r="H39" s="970"/>
      <c r="I39" s="970"/>
      <c r="J39" s="970"/>
      <c r="K39" s="987" t="s">
        <v>220</v>
      </c>
      <c r="L39" s="994"/>
      <c r="M39" s="994"/>
      <c r="N39" s="994"/>
      <c r="O39" s="994"/>
      <c r="P39" s="994"/>
      <c r="Q39" s="994"/>
      <c r="R39" s="994"/>
      <c r="S39" s="994"/>
      <c r="T39" s="994"/>
      <c r="U39" s="994"/>
      <c r="V39" s="994"/>
      <c r="W39" s="994"/>
      <c r="X39" s="994"/>
      <c r="Y39" s="994"/>
      <c r="Z39" s="994"/>
      <c r="AA39" s="994"/>
      <c r="AB39" s="994"/>
      <c r="AC39" s="994"/>
      <c r="AD39" s="994"/>
      <c r="AE39" s="994"/>
      <c r="AF39" s="994"/>
      <c r="AG39" s="994"/>
      <c r="AH39" s="994"/>
      <c r="AI39" s="994"/>
      <c r="AJ39" s="994"/>
      <c r="AK39" s="995"/>
      <c r="AL39" s="995"/>
      <c r="AM39" s="995"/>
      <c r="AN39" s="995"/>
      <c r="AO39" s="996"/>
      <c r="AP39" s="2"/>
    </row>
    <row r="40" spans="2:86" ht="12" customHeight="1" x14ac:dyDescent="0.15">
      <c r="B40" s="967"/>
      <c r="C40" s="972"/>
      <c r="D40" s="970"/>
      <c r="E40" s="970"/>
      <c r="F40" s="970"/>
      <c r="G40" s="970"/>
      <c r="H40" s="970"/>
      <c r="I40" s="970"/>
      <c r="J40" s="970"/>
      <c r="K40" s="988"/>
      <c r="L40" s="995"/>
      <c r="M40" s="995"/>
      <c r="N40" s="995"/>
      <c r="O40" s="995"/>
      <c r="P40" s="995"/>
      <c r="Q40" s="995"/>
      <c r="R40" s="995"/>
      <c r="S40" s="995"/>
      <c r="T40" s="995"/>
      <c r="U40" s="995"/>
      <c r="V40" s="995"/>
      <c r="W40" s="995"/>
      <c r="X40" s="995"/>
      <c r="Y40" s="995"/>
      <c r="Z40" s="995"/>
      <c r="AA40" s="995"/>
      <c r="AB40" s="995"/>
      <c r="AC40" s="995"/>
      <c r="AD40" s="995"/>
      <c r="AE40" s="995"/>
      <c r="AF40" s="995"/>
      <c r="AG40" s="995"/>
      <c r="AH40" s="995"/>
      <c r="AI40" s="995"/>
      <c r="AJ40" s="995"/>
      <c r="AK40" s="995"/>
      <c r="AL40" s="995"/>
      <c r="AM40" s="995"/>
      <c r="AN40" s="995"/>
      <c r="AO40" s="996"/>
      <c r="AP40" s="2"/>
    </row>
    <row r="41" spans="2:86" ht="12" customHeight="1" x14ac:dyDescent="0.15">
      <c r="B41" s="967"/>
      <c r="C41" s="972"/>
      <c r="D41" s="970"/>
      <c r="E41" s="970"/>
      <c r="F41" s="970"/>
      <c r="G41" s="970"/>
      <c r="H41" s="970"/>
      <c r="I41" s="970"/>
      <c r="J41" s="970"/>
      <c r="K41" s="988"/>
      <c r="L41" s="995"/>
      <c r="M41" s="995"/>
      <c r="N41" s="995"/>
      <c r="O41" s="995"/>
      <c r="P41" s="995"/>
      <c r="Q41" s="995"/>
      <c r="R41" s="995"/>
      <c r="S41" s="995"/>
      <c r="T41" s="995"/>
      <c r="U41" s="995"/>
      <c r="V41" s="995"/>
      <c r="W41" s="995"/>
      <c r="X41" s="995"/>
      <c r="Y41" s="995"/>
      <c r="Z41" s="995"/>
      <c r="AA41" s="995"/>
      <c r="AB41" s="995"/>
      <c r="AC41" s="995"/>
      <c r="AD41" s="995"/>
      <c r="AE41" s="995"/>
      <c r="AF41" s="995"/>
      <c r="AG41" s="995"/>
      <c r="AH41" s="995"/>
      <c r="AI41" s="995"/>
      <c r="AJ41" s="995"/>
      <c r="AK41" s="995"/>
      <c r="AL41" s="995"/>
      <c r="AM41" s="995"/>
      <c r="AN41" s="995"/>
      <c r="AO41" s="996"/>
      <c r="AP41" s="2"/>
    </row>
    <row r="42" spans="2:86" ht="12" customHeight="1" x14ac:dyDescent="0.15">
      <c r="B42" s="967"/>
      <c r="C42" s="972"/>
      <c r="D42" s="970"/>
      <c r="E42" s="970"/>
      <c r="F42" s="970"/>
      <c r="G42" s="970"/>
      <c r="H42" s="970"/>
      <c r="I42" s="970"/>
      <c r="J42" s="970"/>
      <c r="K42" s="988"/>
      <c r="L42" s="997"/>
      <c r="M42" s="997"/>
      <c r="N42" s="997"/>
      <c r="O42" s="997"/>
      <c r="P42" s="997"/>
      <c r="Q42" s="997"/>
      <c r="R42" s="997"/>
      <c r="S42" s="997"/>
      <c r="T42" s="997"/>
      <c r="U42" s="997"/>
      <c r="V42" s="997"/>
      <c r="W42" s="997"/>
      <c r="X42" s="997"/>
      <c r="Y42" s="997"/>
      <c r="Z42" s="997"/>
      <c r="AA42" s="997"/>
      <c r="AB42" s="997"/>
      <c r="AC42" s="997"/>
      <c r="AD42" s="997"/>
      <c r="AE42" s="997"/>
      <c r="AF42" s="997"/>
      <c r="AG42" s="997"/>
      <c r="AH42" s="997"/>
      <c r="AI42" s="997"/>
      <c r="AJ42" s="997"/>
      <c r="AK42" s="997"/>
      <c r="AL42" s="997"/>
      <c r="AM42" s="997"/>
      <c r="AN42" s="997"/>
      <c r="AO42" s="998"/>
      <c r="AP42" s="43"/>
      <c r="CD42" s="2"/>
      <c r="CE42" s="2"/>
      <c r="CF42" s="2"/>
      <c r="CG42" s="2"/>
      <c r="CH42" s="2"/>
    </row>
    <row r="43" spans="2:86" ht="12" customHeight="1" x14ac:dyDescent="0.15">
      <c r="B43" s="967"/>
      <c r="C43" s="972"/>
      <c r="D43" s="970"/>
      <c r="E43" s="970"/>
      <c r="F43" s="970"/>
      <c r="G43" s="970"/>
      <c r="H43" s="970"/>
      <c r="I43" s="970"/>
      <c r="J43" s="971"/>
      <c r="K43" s="1000" t="s">
        <v>221</v>
      </c>
      <c r="L43" s="1000"/>
      <c r="M43" s="1000"/>
      <c r="N43" s="1000"/>
      <c r="O43" s="1000"/>
      <c r="P43" s="1000"/>
      <c r="Q43" s="1000"/>
      <c r="R43" s="1000"/>
      <c r="S43" s="1000"/>
      <c r="T43" s="1000"/>
      <c r="U43" s="1000"/>
      <c r="V43" s="1000"/>
      <c r="W43" s="1000"/>
      <c r="X43" s="1000"/>
      <c r="Y43" s="1000"/>
      <c r="Z43" s="1000"/>
      <c r="AA43" s="1000"/>
      <c r="AB43" s="1000"/>
      <c r="AC43" s="1000"/>
      <c r="AD43" s="1000"/>
      <c r="AE43" s="1000"/>
      <c r="AF43" s="1000"/>
      <c r="AG43" s="1000"/>
      <c r="AH43" s="1000"/>
      <c r="AI43" s="1000"/>
      <c r="AJ43" s="1000"/>
      <c r="AK43" s="1000"/>
      <c r="AL43" s="1000"/>
      <c r="AM43" s="1000"/>
      <c r="AN43" s="1000"/>
      <c r="AO43" s="1000"/>
      <c r="AP43" s="43"/>
      <c r="CD43" s="2"/>
      <c r="CE43" s="2"/>
      <c r="CF43" s="2"/>
      <c r="CG43" s="2"/>
      <c r="CH43" s="2"/>
    </row>
    <row r="44" spans="2:86" ht="12" customHeight="1" x14ac:dyDescent="0.15">
      <c r="B44" s="967"/>
      <c r="C44" s="972"/>
      <c r="D44" s="970"/>
      <c r="E44" s="970"/>
      <c r="F44" s="970"/>
      <c r="G44" s="970"/>
      <c r="H44" s="970"/>
      <c r="I44" s="970"/>
      <c r="J44" s="971"/>
      <c r="K44" s="989" t="s">
        <v>222</v>
      </c>
      <c r="L44" s="990"/>
      <c r="M44" s="990"/>
      <c r="N44" s="990"/>
      <c r="O44" s="990"/>
      <c r="P44" s="990"/>
      <c r="Q44" s="990"/>
      <c r="R44" s="990"/>
      <c r="S44" s="990"/>
      <c r="T44" s="990"/>
      <c r="U44" s="990"/>
      <c r="V44" s="990"/>
      <c r="W44" s="990"/>
      <c r="X44" s="990"/>
      <c r="Y44" s="990"/>
      <c r="Z44" s="990"/>
      <c r="AA44" s="990"/>
      <c r="AB44" s="990"/>
      <c r="AC44" s="990"/>
      <c r="AD44" s="990"/>
      <c r="AE44" s="990"/>
      <c r="AF44" s="990"/>
      <c r="AG44" s="990"/>
      <c r="AH44" s="990"/>
      <c r="AI44" s="990"/>
      <c r="AJ44" s="990"/>
      <c r="AK44" s="990"/>
      <c r="AL44" s="990"/>
      <c r="AM44" s="990"/>
      <c r="AN44" s="990"/>
      <c r="AO44" s="991"/>
      <c r="AP44" s="43"/>
      <c r="CD44" s="2"/>
      <c r="CE44" s="2"/>
      <c r="CF44" s="2"/>
      <c r="CG44" s="2"/>
      <c r="CH44" s="2"/>
    </row>
    <row r="45" spans="2:86" ht="12" customHeight="1" x14ac:dyDescent="0.15">
      <c r="B45" s="583"/>
      <c r="C45" s="973"/>
      <c r="D45" s="974"/>
      <c r="E45" s="974"/>
      <c r="F45" s="974"/>
      <c r="G45" s="974"/>
      <c r="H45" s="974"/>
      <c r="I45" s="974"/>
      <c r="J45" s="975"/>
      <c r="K45" s="984" t="s">
        <v>223</v>
      </c>
      <c r="L45" s="985"/>
      <c r="M45" s="985"/>
      <c r="N45" s="985"/>
      <c r="O45" s="985"/>
      <c r="P45" s="985"/>
      <c r="Q45" s="985"/>
      <c r="R45" s="985"/>
      <c r="S45" s="985"/>
      <c r="T45" s="985"/>
      <c r="U45" s="985"/>
      <c r="V45" s="985"/>
      <c r="W45" s="985"/>
      <c r="X45" s="985"/>
      <c r="Y45" s="985"/>
      <c r="Z45" s="985"/>
      <c r="AA45" s="985"/>
      <c r="AB45" s="985"/>
      <c r="AC45" s="985"/>
      <c r="AD45" s="985"/>
      <c r="AE45" s="985"/>
      <c r="AF45" s="985"/>
      <c r="AG45" s="985"/>
      <c r="AH45" s="985"/>
      <c r="AI45" s="985"/>
      <c r="AJ45" s="985"/>
      <c r="AK45" s="985"/>
      <c r="AL45" s="985"/>
      <c r="AM45" s="985"/>
      <c r="AN45" s="985"/>
      <c r="AO45" s="986"/>
      <c r="AP45" s="43"/>
      <c r="CD45" s="2"/>
      <c r="CE45" s="2"/>
      <c r="CF45" s="2"/>
      <c r="CG45" s="2"/>
      <c r="CH45" s="2"/>
    </row>
    <row r="46" spans="2:86" ht="12" customHeight="1" x14ac:dyDescent="0.2">
      <c r="B46" s="6" t="s">
        <v>224</v>
      </c>
      <c r="C46" s="290"/>
      <c r="D46" s="290"/>
      <c r="E46" s="290"/>
      <c r="F46" s="290"/>
      <c r="G46" s="290"/>
      <c r="H46" s="290"/>
      <c r="I46" s="290"/>
      <c r="J46" s="290"/>
      <c r="K46" s="291"/>
      <c r="L46" s="291"/>
      <c r="M46" s="291"/>
      <c r="N46" s="291"/>
      <c r="O46" s="291"/>
      <c r="P46" s="291"/>
      <c r="Q46" s="291"/>
      <c r="R46" s="291"/>
      <c r="S46" s="291"/>
      <c r="T46" s="291"/>
      <c r="U46" s="291"/>
      <c r="V46" s="291"/>
      <c r="W46" s="291"/>
      <c r="X46" s="291"/>
      <c r="Y46" s="291"/>
      <c r="Z46" s="291"/>
      <c r="AA46" s="291"/>
      <c r="AB46" s="291"/>
      <c r="AC46" s="291"/>
      <c r="AD46" s="291"/>
      <c r="AE46" s="291"/>
      <c r="AF46" s="291"/>
      <c r="AG46" s="291"/>
      <c r="AH46" s="291"/>
      <c r="AI46" s="291"/>
      <c r="AJ46" s="291"/>
      <c r="AK46" s="291"/>
      <c r="AL46" s="291"/>
      <c r="AM46" s="291"/>
      <c r="AN46" s="291"/>
      <c r="AO46" s="291"/>
      <c r="AP46" s="43"/>
      <c r="CD46" s="2"/>
      <c r="CE46" s="2"/>
      <c r="CF46" s="2"/>
      <c r="CG46" s="2"/>
      <c r="CH46" s="2"/>
    </row>
    <row r="47" spans="2:86" s="6" customFormat="1" ht="12" customHeight="1" x14ac:dyDescent="0.15">
      <c r="B47" s="2" t="s">
        <v>225</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226</v>
      </c>
      <c r="AP48" s="43"/>
      <c r="CD48" s="2"/>
      <c r="CE48" s="2"/>
      <c r="CF48" s="2"/>
      <c r="CG48" s="2"/>
      <c r="CH48" s="2"/>
    </row>
    <row r="49" spans="2:86" ht="12" customHeight="1" x14ac:dyDescent="0.15">
      <c r="B49" s="2" t="s">
        <v>227</v>
      </c>
      <c r="AP49" s="43"/>
      <c r="CD49" s="2"/>
      <c r="CE49" s="2"/>
      <c r="CF49" s="2"/>
      <c r="CG49" s="2"/>
      <c r="CH49" s="2"/>
    </row>
    <row r="50" spans="2:86" ht="12" customHeight="1" x14ac:dyDescent="0.15">
      <c r="B50" s="2" t="s">
        <v>228</v>
      </c>
    </row>
    <row r="51" spans="2:86" ht="12" customHeight="1" x14ac:dyDescent="0.15">
      <c r="B51" s="2" t="s">
        <v>229</v>
      </c>
    </row>
    <row r="52" spans="2:86" ht="12" customHeight="1" x14ac:dyDescent="0.15">
      <c r="B52" s="2" t="s">
        <v>230</v>
      </c>
    </row>
    <row r="53" spans="2:86" x14ac:dyDescent="0.15">
      <c r="B53" s="2" t="s">
        <v>231</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2"/>
  <conditionalFormatting sqref="Y11:AB28">
    <cfRule type="expression" dxfId="410" priority="2">
      <formula>$AQ11=2</formula>
    </cfRule>
  </conditionalFormatting>
  <conditionalFormatting sqref="Y29:AB29">
    <cfRule type="expression" dxfId="409" priority="11">
      <formula>$AQ28=2</formula>
    </cfRule>
  </conditionalFormatting>
  <conditionalFormatting sqref="Y30:AB31">
    <cfRule type="expression" dxfId="408" priority="9">
      <formula>$AQ28=2</formula>
    </cfRule>
  </conditionalFormatting>
  <conditionalFormatting sqref="Y32:AB32">
    <cfRule type="expression" dxfId="407" priority="7">
      <formula>$AQ29=2</formula>
    </cfRule>
  </conditionalFormatting>
  <conditionalFormatting sqref="Y33:AB33">
    <cfRule type="expression" dxfId="406" priority="5">
      <formula>$AQ29=2</formula>
    </cfRule>
  </conditionalFormatting>
  <conditionalFormatting sqref="Y34:AB34">
    <cfRule type="expression" dxfId="405" priority="3">
      <formula>$AQ29=2</formula>
    </cfRule>
  </conditionalFormatting>
  <conditionalFormatting sqref="Y11:AF28">
    <cfRule type="expression" dxfId="404" priority="1">
      <formula>$AQ11=3</formula>
    </cfRule>
  </conditionalFormatting>
  <conditionalFormatting sqref="Y29:AF29">
    <cfRule type="expression" dxfId="403" priority="12">
      <formula>$AQ28=3</formula>
    </cfRule>
  </conditionalFormatting>
  <conditionalFormatting sqref="Y30:AF31">
    <cfRule type="expression" dxfId="402" priority="10">
      <formula>$AQ28=3</formula>
    </cfRule>
  </conditionalFormatting>
  <conditionalFormatting sqref="Y32:AF32">
    <cfRule type="expression" dxfId="401" priority="8">
      <formula>$AQ29=3</formula>
    </cfRule>
  </conditionalFormatting>
  <conditionalFormatting sqref="Y33:AF33">
    <cfRule type="expression" dxfId="400" priority="6">
      <formula>$AQ29=3</formula>
    </cfRule>
  </conditionalFormatting>
  <conditionalFormatting sqref="Y34:AF34">
    <cfRule type="expression" dxfId="399" priority="4">
      <formula>$AQ29=3</formula>
    </cfRule>
  </conditionalFormatting>
  <conditionalFormatting sqref="AC11:AJ28">
    <cfRule type="expression" dxfId="398" priority="13">
      <formula>$AQ11=1</formula>
    </cfRule>
  </conditionalFormatting>
  <conditionalFormatting sqref="AC29:AJ29">
    <cfRule type="expression" dxfId="397" priority="24">
      <formula>$AQ28=1</formula>
    </cfRule>
  </conditionalFormatting>
  <conditionalFormatting sqref="AC30:AJ31">
    <cfRule type="expression" dxfId="396" priority="22">
      <formula>$AQ28=1</formula>
    </cfRule>
  </conditionalFormatting>
  <conditionalFormatting sqref="AC32:AJ32">
    <cfRule type="expression" dxfId="395" priority="20">
      <formula>$AQ29=1</formula>
    </cfRule>
  </conditionalFormatting>
  <conditionalFormatting sqref="AC33:AJ33">
    <cfRule type="expression" dxfId="394" priority="18">
      <formula>$AQ29=1</formula>
    </cfRule>
  </conditionalFormatting>
  <conditionalFormatting sqref="AC34:AJ34">
    <cfRule type="expression" dxfId="393" priority="16">
      <formula>$AQ29=1</formula>
    </cfRule>
  </conditionalFormatting>
  <conditionalFormatting sqref="AG11:AJ28">
    <cfRule type="expression" dxfId="392" priority="14">
      <formula>$AQ11=2</formula>
    </cfRule>
  </conditionalFormatting>
  <conditionalFormatting sqref="AG29:AJ29">
    <cfRule type="expression" dxfId="391" priority="23">
      <formula>$AQ28=2</formula>
    </cfRule>
  </conditionalFormatting>
  <conditionalFormatting sqref="AG30:AJ31">
    <cfRule type="expression" dxfId="390" priority="21">
      <formula>$AQ28=2</formula>
    </cfRule>
  </conditionalFormatting>
  <conditionalFormatting sqref="AG32:AJ32">
    <cfRule type="expression" dxfId="389" priority="19">
      <formula>$AQ29=2</formula>
    </cfRule>
  </conditionalFormatting>
  <conditionalFormatting sqref="AG33:AJ33">
    <cfRule type="expression" dxfId="388" priority="17">
      <formula>$AQ29=2</formula>
    </cfRule>
  </conditionalFormatting>
  <conditionalFormatting sqref="AG34:AJ34">
    <cfRule type="expression" dxfId="387" priority="15">
      <formula>$AQ29=2</formula>
    </cfRule>
  </conditionalFormatting>
  <dataValidations count="2">
    <dataValidation type="list" allowBlank="1" showInputMessage="1" showErrorMessage="1" sqref="N11:O34" xr:uid="{8C48A89F-0178-4F82-A8AE-D0C8522BB6BE}">
      <formula1>INDIRECT(L11)</formula1>
    </dataValidation>
    <dataValidation type="list" allowBlank="1" showInputMessage="1" showErrorMessage="1" sqref="Y11:AB34" xr:uid="{C6C6A362-A1EB-41AE-B01F-208C8158FEB2}">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7F801A0D-640E-4698-8DE8-0ED0B30818E7}">
          <x14:formula1>
            <xm:f>'(参考)リスト'!$G$16:$G$19</xm:f>
          </x14:formula1>
          <xm:sqref>AM35:AO38</xm:sqref>
        </x14:dataValidation>
        <x14:dataValidation type="list" allowBlank="1" showInputMessage="1" showErrorMessage="1" xr:uid="{7F8A2B86-8803-4741-B749-417F3D65C6C2}">
          <x14:formula1>
            <xm:f>'(参考)リスト'!$F$16:$F$21</xm:f>
          </x14:formula1>
          <xm:sqref>U11:X34</xm:sqref>
        </x14:dataValidation>
        <x14:dataValidation type="list" allowBlank="1" showInputMessage="1" showErrorMessage="1" xr:uid="{67A30BA2-6D04-4F7A-8D42-33D4EE712892}">
          <x14:formula1>
            <xm:f>'(参考)リスト'!$E$16:$E$27</xm:f>
          </x14:formula1>
          <xm:sqref>R11:T34</xm:sqref>
        </x14:dataValidation>
        <x14:dataValidation type="list" allowBlank="1" showInputMessage="1" showErrorMessage="1" xr:uid="{233F6B19-E267-493B-82C4-8FE064ED1195}">
          <x14:formula1>
            <xm:f>'(参考)リスト'!$B$16:$B$21</xm:f>
          </x14:formula1>
          <xm:sqref>L11:M34</xm:sqref>
        </x14:dataValidation>
        <x14:dataValidation type="list" allowBlank="1" showInputMessage="1" showErrorMessage="1" xr:uid="{9E72C608-000D-4190-B66F-6885DD4C5B25}">
          <x14:formula1>
            <xm:f>'(参考)リスト'!$D$16:$D$18</xm:f>
          </x14:formula1>
          <xm:sqref>P11:Q34</xm:sqref>
        </x14:dataValidation>
      </x14:dataValidations>
    </ext>
  </extLst>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489E6A-2917-4412-8127-2863AFE4D7D5}">
  <dimension ref="B1:CH53"/>
  <sheetViews>
    <sheetView showGridLines="0" showZeros="0" view="pageBreakPreview" zoomScaleNormal="85" zoomScaleSheetLayoutView="100" workbookViewId="0">
      <selection activeCell="B6" sqref="B6:Z15"/>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23" t="s">
        <v>200</v>
      </c>
      <c r="AV1" s="931" t="s">
        <v>201</v>
      </c>
      <c r="AW1" s="931"/>
      <c r="AX1" s="931"/>
      <c r="AY1" s="920" t="s">
        <v>202</v>
      </c>
      <c r="AZ1" s="920"/>
      <c r="BA1" s="920"/>
      <c r="BB1" s="920"/>
      <c r="BC1" s="920"/>
      <c r="BD1" s="920"/>
      <c r="BE1" s="920"/>
      <c r="BF1" s="920"/>
      <c r="BG1" s="920"/>
      <c r="BH1" s="920"/>
      <c r="BI1" s="920"/>
      <c r="BJ1" s="920"/>
      <c r="BK1" s="920" t="s">
        <v>203</v>
      </c>
      <c r="BL1" s="920"/>
      <c r="BM1" s="920"/>
      <c r="BN1" s="920"/>
      <c r="BO1" s="920"/>
      <c r="BP1" s="920"/>
      <c r="BQ1" s="920"/>
      <c r="BR1" s="920"/>
      <c r="BS1" s="920"/>
      <c r="BT1" s="920"/>
      <c r="BU1" s="920"/>
      <c r="BV1" s="920"/>
      <c r="BW1" s="918"/>
      <c r="BX1" s="918"/>
      <c r="BY1" s="918"/>
      <c r="BZ1" s="918"/>
      <c r="CA1" s="918"/>
      <c r="CB1" s="918"/>
      <c r="CC1" s="918"/>
      <c r="CD1" s="918"/>
      <c r="CE1" s="918"/>
      <c r="CF1" s="918"/>
      <c r="CG1" s="918"/>
      <c r="CH1" s="918"/>
    </row>
    <row r="2" spans="2:86" ht="8.25" customHeight="1" x14ac:dyDescent="0.15">
      <c r="AU2" s="923"/>
      <c r="AV2" s="931" t="s">
        <v>204</v>
      </c>
      <c r="AW2" s="940" t="s">
        <v>205</v>
      </c>
      <c r="AX2" s="940" t="s">
        <v>206</v>
      </c>
      <c r="AY2" s="920" t="s">
        <v>207</v>
      </c>
      <c r="AZ2" s="920"/>
      <c r="BA2" s="920"/>
      <c r="BB2" s="920"/>
      <c r="BC2" s="920"/>
      <c r="BD2" s="920"/>
      <c r="BE2" s="920"/>
      <c r="BF2" s="920"/>
      <c r="BG2" s="920"/>
      <c r="BH2" s="920"/>
      <c r="BI2" s="920"/>
      <c r="BJ2" s="920"/>
      <c r="BK2" s="920" t="s">
        <v>208</v>
      </c>
      <c r="BL2" s="920"/>
      <c r="BM2" s="920"/>
      <c r="BN2" s="920"/>
      <c r="BO2" s="920" t="s">
        <v>209</v>
      </c>
      <c r="BP2" s="920"/>
      <c r="BQ2" s="920"/>
      <c r="BR2" s="920"/>
      <c r="BS2" s="920"/>
      <c r="BT2" s="920"/>
      <c r="BU2" s="920"/>
      <c r="BV2" s="920"/>
      <c r="BW2" s="919"/>
      <c r="BX2" s="919"/>
      <c r="BY2" s="919"/>
      <c r="BZ2" s="919"/>
      <c r="CA2" s="918"/>
      <c r="CB2" s="918"/>
      <c r="CC2" s="918"/>
      <c r="CD2" s="918"/>
      <c r="CE2" s="918"/>
      <c r="CF2" s="918"/>
      <c r="CG2" s="918"/>
      <c r="CH2" s="918"/>
    </row>
    <row r="3" spans="2:86" ht="24.95" customHeight="1" x14ac:dyDescent="0.15">
      <c r="B3" s="688" t="s">
        <v>210</v>
      </c>
      <c r="C3" s="1001"/>
      <c r="D3" s="1001"/>
      <c r="E3" s="1002"/>
      <c r="F3" s="1002"/>
      <c r="G3" s="1002"/>
      <c r="H3" s="1002"/>
      <c r="I3" s="1002"/>
      <c r="J3" s="1002"/>
      <c r="K3" s="1001"/>
      <c r="L3" s="1001"/>
      <c r="M3" s="1001"/>
      <c r="N3" s="1001"/>
      <c r="O3" s="1001"/>
      <c r="P3" s="1001"/>
      <c r="Q3" s="1001"/>
      <c r="R3" s="1001"/>
      <c r="S3" s="1001"/>
      <c r="T3" s="1001"/>
      <c r="U3" s="1001"/>
      <c r="V3" s="1001"/>
      <c r="W3" s="1001"/>
      <c r="X3" s="1001"/>
      <c r="Y3" s="1001"/>
      <c r="Z3" s="1001"/>
      <c r="AA3" s="1001"/>
      <c r="AB3" s="1001"/>
      <c r="AC3" s="1001"/>
      <c r="AD3" s="1001"/>
      <c r="AE3" s="1001"/>
      <c r="AF3" s="1001"/>
      <c r="AG3" s="1001"/>
      <c r="AH3" s="1001"/>
      <c r="AI3" s="1001"/>
      <c r="AJ3" s="1001"/>
      <c r="AK3" s="1001"/>
      <c r="AL3" s="1001"/>
      <c r="AM3" s="1001"/>
      <c r="AN3" s="1001"/>
      <c r="AO3" s="1001"/>
      <c r="AU3" s="923"/>
      <c r="AV3" s="931"/>
      <c r="AW3" s="940"/>
      <c r="AX3" s="940"/>
      <c r="AY3" s="920" t="s">
        <v>211</v>
      </c>
      <c r="AZ3" s="920"/>
      <c r="BA3" s="920"/>
      <c r="BB3" s="920"/>
      <c r="BC3" s="920" t="s">
        <v>212</v>
      </c>
      <c r="BD3" s="920"/>
      <c r="BE3" s="920"/>
      <c r="BF3" s="920"/>
      <c r="BG3" s="920" t="s">
        <v>213</v>
      </c>
      <c r="BH3" s="920"/>
      <c r="BI3" s="920"/>
      <c r="BJ3" s="920"/>
      <c r="BK3" s="920" t="s">
        <v>214</v>
      </c>
      <c r="BL3" s="920"/>
      <c r="BM3" s="920"/>
      <c r="BN3" s="920"/>
      <c r="BO3" s="920" t="s">
        <v>212</v>
      </c>
      <c r="BP3" s="920"/>
      <c r="BQ3" s="920"/>
      <c r="BR3" s="920"/>
      <c r="BS3" s="920" t="s">
        <v>213</v>
      </c>
      <c r="BT3" s="920"/>
      <c r="BU3" s="920"/>
      <c r="BV3" s="920"/>
      <c r="BW3" s="918"/>
      <c r="BX3" s="918"/>
      <c r="BY3" s="918"/>
      <c r="BZ3" s="918"/>
      <c r="CA3" s="918"/>
      <c r="CB3" s="918"/>
      <c r="CC3" s="918"/>
      <c r="CD3" s="918"/>
      <c r="CE3" s="918"/>
      <c r="CF3" s="918"/>
      <c r="CG3" s="918"/>
      <c r="CH3" s="918"/>
    </row>
    <row r="4" spans="2:86" ht="18" customHeight="1" x14ac:dyDescent="0.15">
      <c r="B4" s="477" t="s">
        <v>383</v>
      </c>
      <c r="C4" s="477"/>
      <c r="D4" s="477"/>
      <c r="E4" s="956" t="s">
        <v>384</v>
      </c>
      <c r="F4" s="957"/>
      <c r="G4" s="957"/>
      <c r="H4" s="957"/>
      <c r="I4" s="957"/>
      <c r="J4" s="958"/>
      <c r="K4" s="571" t="s">
        <v>385</v>
      </c>
      <c r="L4" s="571"/>
      <c r="M4" s="571"/>
      <c r="N4" s="954" t="s">
        <v>501</v>
      </c>
      <c r="O4" s="954"/>
      <c r="P4" s="954"/>
      <c r="Q4" s="954"/>
      <c r="R4" s="954"/>
      <c r="S4" s="954"/>
      <c r="T4" s="313" t="s">
        <v>502</v>
      </c>
      <c r="U4" s="314"/>
      <c r="V4" s="314"/>
      <c r="W4" s="314"/>
      <c r="X4" s="315"/>
      <c r="Y4" s="959" t="s">
        <v>503</v>
      </c>
      <c r="Z4" s="959"/>
      <c r="AA4" s="959"/>
      <c r="AB4" s="959"/>
      <c r="AC4" s="959"/>
      <c r="AD4" s="959"/>
      <c r="AE4" s="959"/>
      <c r="AF4" s="959"/>
      <c r="AG4" s="313" t="s">
        <v>500</v>
      </c>
      <c r="AH4" s="314"/>
      <c r="AI4" s="314"/>
      <c r="AJ4" s="315"/>
      <c r="AK4" s="925">
        <v>45911</v>
      </c>
      <c r="AL4" s="926"/>
      <c r="AM4" s="926"/>
      <c r="AN4" s="926"/>
      <c r="AO4" s="927"/>
      <c r="AU4" s="923"/>
      <c r="AV4" s="931"/>
      <c r="AW4" s="940"/>
      <c r="AX4" s="940"/>
      <c r="AY4" s="294" t="s">
        <v>215</v>
      </c>
      <c r="AZ4" s="294" t="s">
        <v>216</v>
      </c>
      <c r="BA4" s="294" t="s">
        <v>217</v>
      </c>
      <c r="BB4" s="294" t="s">
        <v>218</v>
      </c>
      <c r="BC4" s="294" t="s">
        <v>215</v>
      </c>
      <c r="BD4" s="294" t="s">
        <v>216</v>
      </c>
      <c r="BE4" s="294" t="s">
        <v>217</v>
      </c>
      <c r="BF4" s="294" t="s">
        <v>218</v>
      </c>
      <c r="BG4" s="294" t="s">
        <v>215</v>
      </c>
      <c r="BH4" s="294" t="s">
        <v>216</v>
      </c>
      <c r="BI4" s="294" t="s">
        <v>217</v>
      </c>
      <c r="BJ4" s="294" t="s">
        <v>218</v>
      </c>
      <c r="BK4" s="294" t="s">
        <v>215</v>
      </c>
      <c r="BL4" s="294" t="s">
        <v>216</v>
      </c>
      <c r="BM4" s="294" t="s">
        <v>217</v>
      </c>
      <c r="BN4" s="294" t="s">
        <v>218</v>
      </c>
      <c r="BO4" s="294" t="s">
        <v>215</v>
      </c>
      <c r="BP4" s="294" t="s">
        <v>216</v>
      </c>
      <c r="BQ4" s="294" t="s">
        <v>217</v>
      </c>
      <c r="BR4" s="294" t="s">
        <v>218</v>
      </c>
      <c r="BS4" s="294" t="s">
        <v>215</v>
      </c>
      <c r="BT4" s="294" t="s">
        <v>216</v>
      </c>
      <c r="BU4" s="294" t="s">
        <v>217</v>
      </c>
      <c r="BV4" s="294" t="s">
        <v>218</v>
      </c>
      <c r="BW4" s="5"/>
      <c r="BX4" s="5"/>
      <c r="BY4" s="5"/>
      <c r="BZ4" s="5"/>
      <c r="CA4" s="5"/>
      <c r="CB4" s="5"/>
      <c r="CC4" s="5"/>
      <c r="CD4" s="5"/>
      <c r="CE4" s="5"/>
      <c r="CF4" s="5"/>
      <c r="CG4" s="5"/>
      <c r="CH4" s="5"/>
    </row>
    <row r="5" spans="2:86" ht="18" customHeight="1" x14ac:dyDescent="0.15">
      <c r="B5" s="485" t="s">
        <v>521</v>
      </c>
      <c r="C5" s="485"/>
      <c r="D5" s="485"/>
      <c r="E5" s="962" t="s">
        <v>390</v>
      </c>
      <c r="F5" s="963"/>
      <c r="G5" s="963"/>
      <c r="H5" s="963"/>
      <c r="I5" s="963"/>
      <c r="J5" s="964"/>
      <c r="K5" s="582" t="s">
        <v>386</v>
      </c>
      <c r="L5" s="582"/>
      <c r="M5" s="582"/>
      <c r="N5" s="954" t="s">
        <v>387</v>
      </c>
      <c r="O5" s="954"/>
      <c r="P5" s="954"/>
      <c r="Q5" s="954"/>
      <c r="R5" s="954"/>
      <c r="S5" s="954"/>
      <c r="T5" s="316"/>
      <c r="U5" s="317"/>
      <c r="V5" s="317"/>
      <c r="W5" s="317"/>
      <c r="X5" s="318"/>
      <c r="Y5" s="955" t="s">
        <v>504</v>
      </c>
      <c r="Z5" s="955"/>
      <c r="AA5" s="955"/>
      <c r="AB5" s="955"/>
      <c r="AC5" s="955"/>
      <c r="AD5" s="955"/>
      <c r="AE5" s="955"/>
      <c r="AF5" s="955"/>
      <c r="AG5" s="835"/>
      <c r="AH5" s="924"/>
      <c r="AI5" s="924"/>
      <c r="AJ5" s="836"/>
      <c r="AK5" s="928"/>
      <c r="AL5" s="929"/>
      <c r="AM5" s="929"/>
      <c r="AN5" s="929"/>
      <c r="AO5" s="930"/>
      <c r="AU5" s="923"/>
      <c r="AV5" s="50" t="str">
        <f>N7</f>
        <v>S008</v>
      </c>
      <c r="AW5" s="293">
        <f>R7</f>
        <v>10.475</v>
      </c>
      <c r="AX5" s="55" t="str">
        <f>AM35</f>
        <v>Ⅱ</v>
      </c>
      <c r="AY5" s="295" t="str">
        <f>IF(Y37&gt;0,Y37,"")</f>
        <v/>
      </c>
      <c r="AZ5" s="296" t="str">
        <f>IF(Y37&gt;0,"",IF(Z37&gt;0,Z37,""))</f>
        <v/>
      </c>
      <c r="BA5" s="296" t="str">
        <f>IF(Y37+Z37&gt;0,"",IF(AA37&gt;0,AA37,""))</f>
        <v/>
      </c>
      <c r="BB5" s="296" t="str">
        <f>IF(Y37+Z37+AA37&gt;0,"",IF(AB37&gt;0,AB37,""))</f>
        <v/>
      </c>
      <c r="BC5" s="55">
        <f t="shared" ref="BC5:BJ5" si="0">AC37</f>
        <v>0</v>
      </c>
      <c r="BD5" s="55">
        <f t="shared" si="0"/>
        <v>0</v>
      </c>
      <c r="BE5" s="55">
        <f t="shared" si="0"/>
        <v>0</v>
      </c>
      <c r="BF5" s="55">
        <f t="shared" si="0"/>
        <v>2</v>
      </c>
      <c r="BG5" s="55">
        <f t="shared" si="0"/>
        <v>0</v>
      </c>
      <c r="BH5" s="55">
        <f t="shared" si="0"/>
        <v>0</v>
      </c>
      <c r="BI5" s="55">
        <f t="shared" si="0"/>
        <v>0</v>
      </c>
      <c r="BJ5" s="55">
        <f t="shared" si="0"/>
        <v>0</v>
      </c>
      <c r="BK5" s="55" t="str">
        <f>IF(Y37&gt;0,R7,"")</f>
        <v/>
      </c>
      <c r="BL5" s="297" t="str">
        <f>IF(Y37&gt;0,"",IF(Z37&gt;0,R7,""))</f>
        <v/>
      </c>
      <c r="BM5" s="297" t="str">
        <f>IF(Y37+Z37&gt;0,"",IF(AA37&gt;0,R7,""))</f>
        <v/>
      </c>
      <c r="BN5" s="297" t="str">
        <f>IF(Y37+Z37+AA37&gt;0,"",IF(AB37&gt;0,R7,""))</f>
        <v/>
      </c>
      <c r="BO5" s="55">
        <f t="shared" ref="BO5:BV5" si="1">AC35</f>
        <v>0</v>
      </c>
      <c r="BP5" s="55">
        <f t="shared" si="1"/>
        <v>0</v>
      </c>
      <c r="BQ5" s="55">
        <f t="shared" si="1"/>
        <v>0</v>
      </c>
      <c r="BR5" s="55">
        <f t="shared" si="1"/>
        <v>9.99</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66" t="s">
        <v>219</v>
      </c>
      <c r="C6" s="968"/>
      <c r="D6" s="969"/>
      <c r="E6" s="970"/>
      <c r="F6" s="970"/>
      <c r="G6" s="970"/>
      <c r="H6" s="970"/>
      <c r="I6" s="970"/>
      <c r="J6" s="971"/>
      <c r="K6" s="976" t="s">
        <v>673</v>
      </c>
      <c r="L6" s="977"/>
      <c r="M6" s="977"/>
      <c r="N6" s="977"/>
      <c r="O6" s="977"/>
      <c r="P6" s="977"/>
      <c r="Q6" s="977"/>
      <c r="R6" s="977"/>
      <c r="S6" s="977"/>
      <c r="T6" s="977"/>
      <c r="U6" s="977"/>
      <c r="V6" s="977"/>
      <c r="W6" s="977"/>
      <c r="X6" s="977"/>
      <c r="Y6" s="977"/>
      <c r="Z6" s="977"/>
      <c r="AA6" s="977"/>
      <c r="AB6" s="977"/>
      <c r="AC6" s="977"/>
      <c r="AD6" s="977"/>
      <c r="AE6" s="977"/>
      <c r="AF6" s="977"/>
      <c r="AG6" s="977"/>
      <c r="AH6" s="977"/>
      <c r="AI6" s="977"/>
      <c r="AJ6" s="977"/>
      <c r="AK6" s="977"/>
      <c r="AL6" s="977"/>
      <c r="AM6" s="977"/>
      <c r="AN6" s="977"/>
      <c r="AO6" s="978"/>
      <c r="AP6" s="2"/>
    </row>
    <row r="7" spans="2:86" ht="12" customHeight="1" x14ac:dyDescent="0.15">
      <c r="B7" s="967"/>
      <c r="C7" s="972"/>
      <c r="D7" s="970"/>
      <c r="E7" s="970"/>
      <c r="F7" s="970"/>
      <c r="G7" s="970"/>
      <c r="H7" s="970"/>
      <c r="I7" s="970"/>
      <c r="J7" s="971"/>
      <c r="K7" s="979" t="s">
        <v>674</v>
      </c>
      <c r="L7" s="980"/>
      <c r="M7" s="953"/>
      <c r="N7" s="932" t="s">
        <v>483</v>
      </c>
      <c r="O7" s="933"/>
      <c r="P7" s="979" t="s">
        <v>675</v>
      </c>
      <c r="Q7" s="953"/>
      <c r="R7" s="981">
        <v>10.475</v>
      </c>
      <c r="S7" s="982"/>
      <c r="T7" s="983"/>
      <c r="U7" s="941" t="s">
        <v>676</v>
      </c>
      <c r="V7" s="960"/>
      <c r="W7" s="941" t="s">
        <v>677</v>
      </c>
      <c r="X7" s="960"/>
      <c r="Y7" s="953" t="s">
        <v>698</v>
      </c>
      <c r="Z7" s="939"/>
      <c r="AA7" s="939"/>
      <c r="AB7" s="939"/>
      <c r="AC7" s="941" t="s">
        <v>699</v>
      </c>
      <c r="AD7" s="942"/>
      <c r="AE7" s="942"/>
      <c r="AF7" s="942"/>
      <c r="AG7" s="942"/>
      <c r="AH7" s="942"/>
      <c r="AI7" s="942"/>
      <c r="AJ7" s="960"/>
      <c r="AK7" s="941" t="s">
        <v>700</v>
      </c>
      <c r="AL7" s="942"/>
      <c r="AM7" s="942"/>
      <c r="AN7" s="943"/>
      <c r="AO7" s="944"/>
      <c r="AP7" s="2"/>
      <c r="AW7" s="58"/>
    </row>
    <row r="8" spans="2:86" ht="12" customHeight="1" x14ac:dyDescent="0.15">
      <c r="B8" s="967"/>
      <c r="C8" s="972"/>
      <c r="D8" s="970"/>
      <c r="E8" s="970"/>
      <c r="F8" s="970"/>
      <c r="G8" s="970"/>
      <c r="H8" s="970"/>
      <c r="I8" s="970"/>
      <c r="J8" s="971"/>
      <c r="K8" s="939" t="s">
        <v>574</v>
      </c>
      <c r="L8" s="939" t="s">
        <v>576</v>
      </c>
      <c r="M8" s="939"/>
      <c r="N8" s="939" t="s">
        <v>275</v>
      </c>
      <c r="O8" s="939"/>
      <c r="P8" s="939" t="s">
        <v>276</v>
      </c>
      <c r="Q8" s="939"/>
      <c r="R8" s="939" t="s">
        <v>277</v>
      </c>
      <c r="S8" s="939"/>
      <c r="T8" s="939"/>
      <c r="U8" s="945"/>
      <c r="V8" s="965"/>
      <c r="W8" s="945"/>
      <c r="X8" s="965"/>
      <c r="Y8" s="953"/>
      <c r="Z8" s="939"/>
      <c r="AA8" s="939"/>
      <c r="AB8" s="939"/>
      <c r="AC8" s="949"/>
      <c r="AD8" s="950"/>
      <c r="AE8" s="950"/>
      <c r="AF8" s="950"/>
      <c r="AG8" s="950"/>
      <c r="AH8" s="950"/>
      <c r="AI8" s="950"/>
      <c r="AJ8" s="961"/>
      <c r="AK8" s="945"/>
      <c r="AL8" s="946"/>
      <c r="AM8" s="946"/>
      <c r="AN8" s="947"/>
      <c r="AO8" s="948"/>
      <c r="AP8" s="2"/>
    </row>
    <row r="9" spans="2:86" ht="12" customHeight="1" x14ac:dyDescent="0.15">
      <c r="B9" s="967"/>
      <c r="C9" s="972"/>
      <c r="D9" s="970"/>
      <c r="E9" s="970"/>
      <c r="F9" s="970"/>
      <c r="G9" s="970"/>
      <c r="H9" s="970"/>
      <c r="I9" s="970"/>
      <c r="J9" s="971"/>
      <c r="K9" s="939"/>
      <c r="L9" s="939"/>
      <c r="M9" s="939"/>
      <c r="N9" s="939"/>
      <c r="O9" s="939"/>
      <c r="P9" s="939"/>
      <c r="Q9" s="939"/>
      <c r="R9" s="939"/>
      <c r="S9" s="939"/>
      <c r="T9" s="939"/>
      <c r="U9" s="945"/>
      <c r="V9" s="965"/>
      <c r="W9" s="945"/>
      <c r="X9" s="965"/>
      <c r="Y9" s="953" t="s">
        <v>701</v>
      </c>
      <c r="Z9" s="939"/>
      <c r="AA9" s="939"/>
      <c r="AB9" s="939"/>
      <c r="AC9" s="939" t="s">
        <v>702</v>
      </c>
      <c r="AD9" s="939"/>
      <c r="AE9" s="939"/>
      <c r="AF9" s="939"/>
      <c r="AG9" s="939" t="s">
        <v>703</v>
      </c>
      <c r="AH9" s="939"/>
      <c r="AI9" s="939"/>
      <c r="AJ9" s="939"/>
      <c r="AK9" s="945"/>
      <c r="AL9" s="946"/>
      <c r="AM9" s="946"/>
      <c r="AN9" s="947"/>
      <c r="AO9" s="948"/>
      <c r="AP9" s="2"/>
    </row>
    <row r="10" spans="2:86" ht="12" customHeight="1" x14ac:dyDescent="0.15">
      <c r="B10" s="967"/>
      <c r="C10" s="972"/>
      <c r="D10" s="970"/>
      <c r="E10" s="970"/>
      <c r="F10" s="970"/>
      <c r="G10" s="970"/>
      <c r="H10" s="970"/>
      <c r="I10" s="970"/>
      <c r="J10" s="971"/>
      <c r="K10" s="939"/>
      <c r="L10" s="939"/>
      <c r="M10" s="939"/>
      <c r="N10" s="939"/>
      <c r="O10" s="939"/>
      <c r="P10" s="939"/>
      <c r="Q10" s="939"/>
      <c r="R10" s="939"/>
      <c r="S10" s="939"/>
      <c r="T10" s="939"/>
      <c r="U10" s="949"/>
      <c r="V10" s="961"/>
      <c r="W10" s="949"/>
      <c r="X10" s="961"/>
      <c r="Y10" s="53" t="s">
        <v>704</v>
      </c>
      <c r="Z10" s="49" t="s">
        <v>705</v>
      </c>
      <c r="AA10" s="49" t="s">
        <v>706</v>
      </c>
      <c r="AB10" s="49" t="s">
        <v>707</v>
      </c>
      <c r="AC10" s="49" t="s">
        <v>704</v>
      </c>
      <c r="AD10" s="49" t="s">
        <v>705</v>
      </c>
      <c r="AE10" s="49" t="s">
        <v>706</v>
      </c>
      <c r="AF10" s="49" t="s">
        <v>707</v>
      </c>
      <c r="AG10" s="49" t="s">
        <v>704</v>
      </c>
      <c r="AH10" s="49" t="s">
        <v>705</v>
      </c>
      <c r="AI10" s="49" t="s">
        <v>706</v>
      </c>
      <c r="AJ10" s="49" t="s">
        <v>707</v>
      </c>
      <c r="AK10" s="949"/>
      <c r="AL10" s="950"/>
      <c r="AM10" s="950"/>
      <c r="AN10" s="951"/>
      <c r="AO10" s="952"/>
      <c r="AP10" s="2"/>
    </row>
    <row r="11" spans="2:86" ht="12" customHeight="1" x14ac:dyDescent="0.15">
      <c r="B11" s="967"/>
      <c r="C11" s="972"/>
      <c r="D11" s="970"/>
      <c r="E11" s="970"/>
      <c r="F11" s="970"/>
      <c r="G11" s="970"/>
      <c r="H11" s="970"/>
      <c r="I11" s="970"/>
      <c r="J11" s="971"/>
      <c r="K11" s="100">
        <v>1</v>
      </c>
      <c r="L11" s="921" t="s">
        <v>528</v>
      </c>
      <c r="M11" s="922"/>
      <c r="N11" s="921" t="s">
        <v>534</v>
      </c>
      <c r="O11" s="922"/>
      <c r="P11" s="921" t="s">
        <v>514</v>
      </c>
      <c r="Q11" s="922"/>
      <c r="R11" s="843" t="s">
        <v>294</v>
      </c>
      <c r="S11" s="843"/>
      <c r="T11" s="843"/>
      <c r="U11" s="921" t="s">
        <v>531</v>
      </c>
      <c r="V11" s="922"/>
      <c r="W11" s="921"/>
      <c r="X11" s="922"/>
      <c r="Y11" s="54"/>
      <c r="Z11" s="54"/>
      <c r="AA11" s="54"/>
      <c r="AB11" s="54"/>
      <c r="AC11" s="60"/>
      <c r="AD11" s="60"/>
      <c r="AE11" s="60"/>
      <c r="AF11" s="60">
        <v>9.98</v>
      </c>
      <c r="AG11" s="60"/>
      <c r="AH11" s="60"/>
      <c r="AI11" s="60"/>
      <c r="AJ11" s="60"/>
      <c r="AK11" s="932"/>
      <c r="AL11" s="933"/>
      <c r="AM11" s="933"/>
      <c r="AN11" s="933"/>
      <c r="AO11" s="934"/>
      <c r="AP11" s="2"/>
      <c r="AQ11" s="59">
        <f t="shared" ref="AQ11:AQ27" si="2">IF(P11="材質劣化",2,IF(P11="漏水",3,1))</f>
        <v>2</v>
      </c>
      <c r="AS11" s="43" t="str">
        <f>IF(Y11&lt;&gt;"",1,"")</f>
        <v/>
      </c>
    </row>
    <row r="12" spans="2:86" ht="12" customHeight="1" x14ac:dyDescent="0.15">
      <c r="B12" s="967"/>
      <c r="C12" s="972"/>
      <c r="D12" s="970"/>
      <c r="E12" s="970"/>
      <c r="F12" s="970"/>
      <c r="G12" s="970"/>
      <c r="H12" s="970"/>
      <c r="I12" s="970"/>
      <c r="J12" s="971"/>
      <c r="K12" s="100">
        <v>2</v>
      </c>
      <c r="L12" s="921" t="s">
        <v>528</v>
      </c>
      <c r="M12" s="922"/>
      <c r="N12" s="921" t="s">
        <v>548</v>
      </c>
      <c r="O12" s="922"/>
      <c r="P12" s="921" t="s">
        <v>514</v>
      </c>
      <c r="Q12" s="922"/>
      <c r="R12" s="843" t="s">
        <v>294</v>
      </c>
      <c r="S12" s="843"/>
      <c r="T12" s="843"/>
      <c r="U12" s="921" t="s">
        <v>524</v>
      </c>
      <c r="V12" s="922"/>
      <c r="W12" s="921"/>
      <c r="X12" s="922"/>
      <c r="Y12" s="54"/>
      <c r="Z12" s="54"/>
      <c r="AA12" s="54"/>
      <c r="AB12" s="54"/>
      <c r="AC12" s="292"/>
      <c r="AD12" s="292"/>
      <c r="AE12" s="292"/>
      <c r="AF12" s="292"/>
      <c r="AG12" s="292"/>
      <c r="AH12" s="292"/>
      <c r="AI12" s="292"/>
      <c r="AJ12" s="292"/>
      <c r="AK12" s="932"/>
      <c r="AL12" s="933"/>
      <c r="AM12" s="933"/>
      <c r="AN12" s="933"/>
      <c r="AO12" s="934"/>
      <c r="AP12" s="2"/>
      <c r="AQ12" s="59">
        <f t="shared" si="2"/>
        <v>2</v>
      </c>
    </row>
    <row r="13" spans="2:86" ht="12" customHeight="1" x14ac:dyDescent="0.15">
      <c r="B13" s="967"/>
      <c r="C13" s="972"/>
      <c r="D13" s="970"/>
      <c r="E13" s="970"/>
      <c r="F13" s="970"/>
      <c r="G13" s="970"/>
      <c r="H13" s="970"/>
      <c r="I13" s="970"/>
      <c r="J13" s="971"/>
      <c r="K13" s="100">
        <v>3</v>
      </c>
      <c r="L13" s="921" t="s">
        <v>541</v>
      </c>
      <c r="M13" s="922"/>
      <c r="N13" s="921" t="s">
        <v>542</v>
      </c>
      <c r="O13" s="922"/>
      <c r="P13" s="921"/>
      <c r="Q13" s="922"/>
      <c r="R13" s="936" t="s">
        <v>328</v>
      </c>
      <c r="S13" s="937"/>
      <c r="T13" s="938"/>
      <c r="U13" s="921" t="s">
        <v>531</v>
      </c>
      <c r="V13" s="922"/>
      <c r="W13" s="921"/>
      <c r="X13" s="922"/>
      <c r="Y13" s="54"/>
      <c r="Z13" s="54"/>
      <c r="AA13" s="54"/>
      <c r="AB13" s="54"/>
      <c r="AC13" s="292"/>
      <c r="AD13" s="292"/>
      <c r="AE13" s="292"/>
      <c r="AF13" s="292"/>
      <c r="AG13" s="292"/>
      <c r="AH13" s="292"/>
      <c r="AI13" s="292"/>
      <c r="AJ13" s="292"/>
      <c r="AK13" s="932"/>
      <c r="AL13" s="933"/>
      <c r="AM13" s="933"/>
      <c r="AN13" s="933"/>
      <c r="AO13" s="934"/>
      <c r="AP13" s="2"/>
      <c r="AQ13" s="59">
        <f t="shared" si="2"/>
        <v>1</v>
      </c>
    </row>
    <row r="14" spans="2:86" ht="12" customHeight="1" x14ac:dyDescent="0.15">
      <c r="B14" s="967"/>
      <c r="C14" s="972"/>
      <c r="D14" s="970"/>
      <c r="E14" s="970"/>
      <c r="F14" s="970"/>
      <c r="G14" s="970"/>
      <c r="H14" s="970"/>
      <c r="I14" s="970"/>
      <c r="J14" s="971"/>
      <c r="K14" s="100">
        <v>4</v>
      </c>
      <c r="L14" s="921" t="s">
        <v>528</v>
      </c>
      <c r="M14" s="922"/>
      <c r="N14" s="921" t="s">
        <v>537</v>
      </c>
      <c r="O14" s="922"/>
      <c r="P14" s="921" t="s">
        <v>514</v>
      </c>
      <c r="Q14" s="922"/>
      <c r="R14" s="843" t="s">
        <v>294</v>
      </c>
      <c r="S14" s="843"/>
      <c r="T14" s="843"/>
      <c r="U14" s="921" t="s">
        <v>523</v>
      </c>
      <c r="V14" s="922"/>
      <c r="W14" s="921"/>
      <c r="X14" s="922"/>
      <c r="Y14" s="54"/>
      <c r="Z14" s="54"/>
      <c r="AA14" s="54"/>
      <c r="AB14" s="54"/>
      <c r="AC14" s="60"/>
      <c r="AD14" s="60"/>
      <c r="AE14" s="60"/>
      <c r="AF14" s="60">
        <v>0.01</v>
      </c>
      <c r="AG14" s="60"/>
      <c r="AH14" s="60"/>
      <c r="AI14" s="60"/>
      <c r="AJ14" s="60"/>
      <c r="AK14" s="932"/>
      <c r="AL14" s="933"/>
      <c r="AM14" s="933"/>
      <c r="AN14" s="933"/>
      <c r="AO14" s="934"/>
      <c r="AP14" s="2"/>
      <c r="AQ14" s="59">
        <f t="shared" si="2"/>
        <v>2</v>
      </c>
    </row>
    <row r="15" spans="2:86" ht="12" customHeight="1" x14ac:dyDescent="0.15">
      <c r="B15" s="967"/>
      <c r="C15" s="972"/>
      <c r="D15" s="970"/>
      <c r="E15" s="970"/>
      <c r="F15" s="970"/>
      <c r="G15" s="970"/>
      <c r="H15" s="970"/>
      <c r="I15" s="970"/>
      <c r="J15" s="971"/>
      <c r="K15" s="100">
        <v>5</v>
      </c>
      <c r="L15" s="921"/>
      <c r="M15" s="922"/>
      <c r="N15" s="921"/>
      <c r="O15" s="922"/>
      <c r="P15" s="921"/>
      <c r="Q15" s="922"/>
      <c r="R15" s="936"/>
      <c r="S15" s="937"/>
      <c r="T15" s="938"/>
      <c r="U15" s="921"/>
      <c r="V15" s="922"/>
      <c r="W15" s="921"/>
      <c r="X15" s="922"/>
      <c r="Y15" s="54"/>
      <c r="Z15" s="54"/>
      <c r="AA15" s="54"/>
      <c r="AB15" s="54"/>
      <c r="AC15" s="60"/>
      <c r="AD15" s="60"/>
      <c r="AE15" s="60"/>
      <c r="AF15" s="60"/>
      <c r="AG15" s="60"/>
      <c r="AH15" s="60"/>
      <c r="AI15" s="60"/>
      <c r="AJ15" s="60"/>
      <c r="AK15" s="932"/>
      <c r="AL15" s="933"/>
      <c r="AM15" s="933"/>
      <c r="AN15" s="933"/>
      <c r="AO15" s="934"/>
      <c r="AP15" s="2"/>
      <c r="AQ15" s="59">
        <f t="shared" si="2"/>
        <v>1</v>
      </c>
    </row>
    <row r="16" spans="2:86" ht="12" customHeight="1" x14ac:dyDescent="0.15">
      <c r="B16" s="967"/>
      <c r="C16" s="972"/>
      <c r="D16" s="970"/>
      <c r="E16" s="970"/>
      <c r="F16" s="970"/>
      <c r="G16" s="970"/>
      <c r="H16" s="970"/>
      <c r="I16" s="970"/>
      <c r="J16" s="971"/>
      <c r="K16" s="100">
        <v>6</v>
      </c>
      <c r="L16" s="921"/>
      <c r="M16" s="922"/>
      <c r="N16" s="921"/>
      <c r="O16" s="922"/>
      <c r="P16" s="921"/>
      <c r="Q16" s="922"/>
      <c r="R16" s="936"/>
      <c r="S16" s="937"/>
      <c r="T16" s="938"/>
      <c r="U16" s="921"/>
      <c r="V16" s="922"/>
      <c r="W16" s="921"/>
      <c r="X16" s="922"/>
      <c r="Y16" s="54"/>
      <c r="Z16" s="54"/>
      <c r="AA16" s="54"/>
      <c r="AB16" s="54"/>
      <c r="AC16" s="60"/>
      <c r="AD16" s="60"/>
      <c r="AE16" s="60"/>
      <c r="AF16" s="60"/>
      <c r="AG16" s="60"/>
      <c r="AH16" s="60"/>
      <c r="AI16" s="60"/>
      <c r="AJ16" s="60"/>
      <c r="AK16" s="932"/>
      <c r="AL16" s="933"/>
      <c r="AM16" s="933"/>
      <c r="AN16" s="933"/>
      <c r="AO16" s="934"/>
      <c r="AP16" s="2"/>
      <c r="AQ16" s="59">
        <f t="shared" si="2"/>
        <v>1</v>
      </c>
    </row>
    <row r="17" spans="2:46" ht="12" customHeight="1" x14ac:dyDescent="0.15">
      <c r="B17" s="967"/>
      <c r="C17" s="972"/>
      <c r="D17" s="970"/>
      <c r="E17" s="970"/>
      <c r="F17" s="970"/>
      <c r="G17" s="970"/>
      <c r="H17" s="970"/>
      <c r="I17" s="970"/>
      <c r="J17" s="971"/>
      <c r="K17" s="100">
        <v>7</v>
      </c>
      <c r="L17" s="921"/>
      <c r="M17" s="922"/>
      <c r="N17" s="921"/>
      <c r="O17" s="922"/>
      <c r="P17" s="921"/>
      <c r="Q17" s="922"/>
      <c r="R17" s="936"/>
      <c r="S17" s="937"/>
      <c r="T17" s="938"/>
      <c r="U17" s="921"/>
      <c r="V17" s="922"/>
      <c r="W17" s="921"/>
      <c r="X17" s="922"/>
      <c r="Y17" s="54"/>
      <c r="Z17" s="54"/>
      <c r="AA17" s="54"/>
      <c r="AB17" s="54"/>
      <c r="AC17" s="60"/>
      <c r="AD17" s="60"/>
      <c r="AE17" s="60"/>
      <c r="AF17" s="60"/>
      <c r="AG17" s="60"/>
      <c r="AH17" s="60"/>
      <c r="AI17" s="60"/>
      <c r="AJ17" s="60"/>
      <c r="AK17" s="932"/>
      <c r="AL17" s="933"/>
      <c r="AM17" s="933"/>
      <c r="AN17" s="933"/>
      <c r="AO17" s="934"/>
      <c r="AP17" s="2"/>
      <c r="AQ17" s="59">
        <f t="shared" si="2"/>
        <v>1</v>
      </c>
    </row>
    <row r="18" spans="2:46" ht="12" customHeight="1" x14ac:dyDescent="0.15">
      <c r="B18" s="967"/>
      <c r="C18" s="972"/>
      <c r="D18" s="970"/>
      <c r="E18" s="970"/>
      <c r="F18" s="970"/>
      <c r="G18" s="970"/>
      <c r="H18" s="970"/>
      <c r="I18" s="970"/>
      <c r="J18" s="971"/>
      <c r="K18" s="100">
        <v>8</v>
      </c>
      <c r="L18" s="921"/>
      <c r="M18" s="922"/>
      <c r="N18" s="921"/>
      <c r="O18" s="922"/>
      <c r="P18" s="921"/>
      <c r="Q18" s="922"/>
      <c r="R18" s="936"/>
      <c r="S18" s="937"/>
      <c r="T18" s="938"/>
      <c r="U18" s="921"/>
      <c r="V18" s="922"/>
      <c r="W18" s="921"/>
      <c r="X18" s="922"/>
      <c r="Y18" s="54"/>
      <c r="Z18" s="54"/>
      <c r="AA18" s="54"/>
      <c r="AB18" s="54"/>
      <c r="AC18" s="60"/>
      <c r="AD18" s="60"/>
      <c r="AE18" s="60"/>
      <c r="AF18" s="60"/>
      <c r="AG18" s="60"/>
      <c r="AH18" s="60"/>
      <c r="AI18" s="60"/>
      <c r="AJ18" s="60"/>
      <c r="AK18" s="932"/>
      <c r="AL18" s="933"/>
      <c r="AM18" s="933"/>
      <c r="AN18" s="933"/>
      <c r="AO18" s="934"/>
      <c r="AP18" s="2"/>
      <c r="AQ18" s="59">
        <f t="shared" si="2"/>
        <v>1</v>
      </c>
    </row>
    <row r="19" spans="2:46" ht="12" customHeight="1" x14ac:dyDescent="0.15">
      <c r="B19" s="967"/>
      <c r="C19" s="972"/>
      <c r="D19" s="970"/>
      <c r="E19" s="970"/>
      <c r="F19" s="970"/>
      <c r="G19" s="970"/>
      <c r="H19" s="970"/>
      <c r="I19" s="970"/>
      <c r="J19" s="971"/>
      <c r="K19" s="100">
        <v>9</v>
      </c>
      <c r="L19" s="921"/>
      <c r="M19" s="922"/>
      <c r="N19" s="921"/>
      <c r="O19" s="922"/>
      <c r="P19" s="921"/>
      <c r="Q19" s="922"/>
      <c r="R19" s="936"/>
      <c r="S19" s="937"/>
      <c r="T19" s="938"/>
      <c r="U19" s="921"/>
      <c r="V19" s="922"/>
      <c r="W19" s="921"/>
      <c r="X19" s="922"/>
      <c r="Y19" s="54"/>
      <c r="Z19" s="54"/>
      <c r="AA19" s="54"/>
      <c r="AB19" s="54"/>
      <c r="AC19" s="60"/>
      <c r="AD19" s="60"/>
      <c r="AE19" s="60"/>
      <c r="AF19" s="60"/>
      <c r="AG19" s="60"/>
      <c r="AH19" s="60"/>
      <c r="AI19" s="60"/>
      <c r="AJ19" s="60"/>
      <c r="AK19" s="932"/>
      <c r="AL19" s="933"/>
      <c r="AM19" s="933"/>
      <c r="AN19" s="933"/>
      <c r="AO19" s="934"/>
      <c r="AP19" s="2"/>
      <c r="AQ19" s="59">
        <f t="shared" si="2"/>
        <v>1</v>
      </c>
    </row>
    <row r="20" spans="2:46" ht="12" customHeight="1" x14ac:dyDescent="0.15">
      <c r="B20" s="967"/>
      <c r="C20" s="972"/>
      <c r="D20" s="970"/>
      <c r="E20" s="970"/>
      <c r="F20" s="970"/>
      <c r="G20" s="970"/>
      <c r="H20" s="970"/>
      <c r="I20" s="970"/>
      <c r="J20" s="971"/>
      <c r="K20" s="100">
        <v>10</v>
      </c>
      <c r="L20" s="921"/>
      <c r="M20" s="922"/>
      <c r="N20" s="921"/>
      <c r="O20" s="922"/>
      <c r="P20" s="921"/>
      <c r="Q20" s="922"/>
      <c r="R20" s="936"/>
      <c r="S20" s="937"/>
      <c r="T20" s="938"/>
      <c r="U20" s="921"/>
      <c r="V20" s="922"/>
      <c r="W20" s="921"/>
      <c r="X20" s="922"/>
      <c r="Y20" s="54"/>
      <c r="Z20" s="54"/>
      <c r="AA20" s="54"/>
      <c r="AB20" s="54"/>
      <c r="AC20" s="60"/>
      <c r="AD20" s="60"/>
      <c r="AE20" s="60"/>
      <c r="AF20" s="60"/>
      <c r="AG20" s="60"/>
      <c r="AH20" s="60"/>
      <c r="AI20" s="60"/>
      <c r="AJ20" s="60"/>
      <c r="AK20" s="932"/>
      <c r="AL20" s="933"/>
      <c r="AM20" s="933"/>
      <c r="AN20" s="933"/>
      <c r="AO20" s="934"/>
      <c r="AP20" s="2"/>
      <c r="AQ20" s="59">
        <f t="shared" si="2"/>
        <v>1</v>
      </c>
    </row>
    <row r="21" spans="2:46" ht="12" customHeight="1" x14ac:dyDescent="0.15">
      <c r="B21" s="967"/>
      <c r="C21" s="972"/>
      <c r="D21" s="970"/>
      <c r="E21" s="970"/>
      <c r="F21" s="970"/>
      <c r="G21" s="970"/>
      <c r="H21" s="970"/>
      <c r="I21" s="970"/>
      <c r="J21" s="971"/>
      <c r="K21" s="100">
        <v>11</v>
      </c>
      <c r="L21" s="921"/>
      <c r="M21" s="922"/>
      <c r="N21" s="921"/>
      <c r="O21" s="922"/>
      <c r="P21" s="921"/>
      <c r="Q21" s="922"/>
      <c r="R21" s="936"/>
      <c r="S21" s="937"/>
      <c r="T21" s="938"/>
      <c r="U21" s="921"/>
      <c r="V21" s="922"/>
      <c r="W21" s="921"/>
      <c r="X21" s="922"/>
      <c r="Y21" s="54"/>
      <c r="Z21" s="54"/>
      <c r="AA21" s="54"/>
      <c r="AB21" s="54"/>
      <c r="AC21" s="60"/>
      <c r="AD21" s="60"/>
      <c r="AE21" s="60"/>
      <c r="AF21" s="60"/>
      <c r="AG21" s="60"/>
      <c r="AH21" s="60"/>
      <c r="AI21" s="60"/>
      <c r="AJ21" s="60"/>
      <c r="AK21" s="932"/>
      <c r="AL21" s="933"/>
      <c r="AM21" s="933"/>
      <c r="AN21" s="933"/>
      <c r="AO21" s="934"/>
      <c r="AP21" s="2"/>
      <c r="AQ21" s="59">
        <f t="shared" si="2"/>
        <v>1</v>
      </c>
    </row>
    <row r="22" spans="2:46" ht="12" customHeight="1" x14ac:dyDescent="0.15">
      <c r="B22" s="967"/>
      <c r="C22" s="972"/>
      <c r="D22" s="970"/>
      <c r="E22" s="970"/>
      <c r="F22" s="970"/>
      <c r="G22" s="970"/>
      <c r="H22" s="970"/>
      <c r="I22" s="970"/>
      <c r="J22" s="971"/>
      <c r="K22" s="100">
        <v>12</v>
      </c>
      <c r="L22" s="921"/>
      <c r="M22" s="922"/>
      <c r="N22" s="921"/>
      <c r="O22" s="922"/>
      <c r="P22" s="921"/>
      <c r="Q22" s="922"/>
      <c r="R22" s="936"/>
      <c r="S22" s="937"/>
      <c r="T22" s="938"/>
      <c r="U22" s="921"/>
      <c r="V22" s="922"/>
      <c r="W22" s="921"/>
      <c r="X22" s="922"/>
      <c r="Y22" s="54"/>
      <c r="Z22" s="54"/>
      <c r="AA22" s="54"/>
      <c r="AB22" s="54"/>
      <c r="AC22" s="60"/>
      <c r="AD22" s="60"/>
      <c r="AE22" s="60"/>
      <c r="AF22" s="60"/>
      <c r="AG22" s="60"/>
      <c r="AH22" s="60"/>
      <c r="AI22" s="60"/>
      <c r="AJ22" s="60"/>
      <c r="AK22" s="932"/>
      <c r="AL22" s="933"/>
      <c r="AM22" s="933"/>
      <c r="AN22" s="933"/>
      <c r="AO22" s="934"/>
      <c r="AP22" s="2"/>
      <c r="AQ22" s="59">
        <f t="shared" si="2"/>
        <v>1</v>
      </c>
    </row>
    <row r="23" spans="2:46" ht="12" customHeight="1" x14ac:dyDescent="0.15">
      <c r="B23" s="967"/>
      <c r="C23" s="972"/>
      <c r="D23" s="970"/>
      <c r="E23" s="970"/>
      <c r="F23" s="970"/>
      <c r="G23" s="970"/>
      <c r="H23" s="970"/>
      <c r="I23" s="970"/>
      <c r="J23" s="971"/>
      <c r="K23" s="100">
        <v>13</v>
      </c>
      <c r="L23" s="921"/>
      <c r="M23" s="922"/>
      <c r="N23" s="921"/>
      <c r="O23" s="922"/>
      <c r="P23" s="921"/>
      <c r="Q23" s="922"/>
      <c r="R23" s="936"/>
      <c r="S23" s="937"/>
      <c r="T23" s="938"/>
      <c r="U23" s="921"/>
      <c r="V23" s="922"/>
      <c r="W23" s="921"/>
      <c r="X23" s="922"/>
      <c r="Y23" s="54"/>
      <c r="Z23" s="54"/>
      <c r="AA23" s="54"/>
      <c r="AB23" s="54"/>
      <c r="AC23" s="60"/>
      <c r="AD23" s="60"/>
      <c r="AE23" s="60"/>
      <c r="AF23" s="60"/>
      <c r="AG23" s="60"/>
      <c r="AH23" s="60"/>
      <c r="AI23" s="60"/>
      <c r="AJ23" s="60"/>
      <c r="AK23" s="932"/>
      <c r="AL23" s="933"/>
      <c r="AM23" s="933"/>
      <c r="AN23" s="933"/>
      <c r="AO23" s="934"/>
      <c r="AP23" s="2"/>
      <c r="AQ23" s="59">
        <f t="shared" si="2"/>
        <v>1</v>
      </c>
    </row>
    <row r="24" spans="2:46" ht="12" customHeight="1" x14ac:dyDescent="0.15">
      <c r="B24" s="967"/>
      <c r="C24" s="972"/>
      <c r="D24" s="970"/>
      <c r="E24" s="970"/>
      <c r="F24" s="970"/>
      <c r="G24" s="970"/>
      <c r="H24" s="970"/>
      <c r="I24" s="970"/>
      <c r="J24" s="971"/>
      <c r="K24" s="100">
        <v>14</v>
      </c>
      <c r="L24" s="921"/>
      <c r="M24" s="922"/>
      <c r="N24" s="921"/>
      <c r="O24" s="922"/>
      <c r="P24" s="921"/>
      <c r="Q24" s="922"/>
      <c r="R24" s="936"/>
      <c r="S24" s="937"/>
      <c r="T24" s="938"/>
      <c r="U24" s="921"/>
      <c r="V24" s="922"/>
      <c r="W24" s="921"/>
      <c r="X24" s="922"/>
      <c r="Y24" s="54"/>
      <c r="Z24" s="54"/>
      <c r="AA24" s="54"/>
      <c r="AB24" s="54"/>
      <c r="AC24" s="60"/>
      <c r="AD24" s="60"/>
      <c r="AE24" s="60"/>
      <c r="AF24" s="60"/>
      <c r="AG24" s="60"/>
      <c r="AH24" s="60"/>
      <c r="AI24" s="60"/>
      <c r="AJ24" s="60"/>
      <c r="AK24" s="932"/>
      <c r="AL24" s="933"/>
      <c r="AM24" s="933"/>
      <c r="AN24" s="933"/>
      <c r="AO24" s="934"/>
      <c r="AP24" s="2"/>
      <c r="AQ24" s="59">
        <f t="shared" si="2"/>
        <v>1</v>
      </c>
    </row>
    <row r="25" spans="2:46" ht="12" customHeight="1" x14ac:dyDescent="0.15">
      <c r="B25" s="967"/>
      <c r="C25" s="972"/>
      <c r="D25" s="970"/>
      <c r="E25" s="970"/>
      <c r="F25" s="970"/>
      <c r="G25" s="970"/>
      <c r="H25" s="970"/>
      <c r="I25" s="970"/>
      <c r="J25" s="971"/>
      <c r="K25" s="100">
        <v>15</v>
      </c>
      <c r="L25" s="921"/>
      <c r="M25" s="922"/>
      <c r="N25" s="921"/>
      <c r="O25" s="922"/>
      <c r="P25" s="921"/>
      <c r="Q25" s="922"/>
      <c r="R25" s="936"/>
      <c r="S25" s="937"/>
      <c r="T25" s="938"/>
      <c r="U25" s="921"/>
      <c r="V25" s="922"/>
      <c r="W25" s="921"/>
      <c r="X25" s="922"/>
      <c r="Y25" s="54"/>
      <c r="Z25" s="54"/>
      <c r="AA25" s="54"/>
      <c r="AB25" s="54"/>
      <c r="AC25" s="60"/>
      <c r="AD25" s="60"/>
      <c r="AE25" s="60"/>
      <c r="AF25" s="60"/>
      <c r="AG25" s="60"/>
      <c r="AH25" s="60"/>
      <c r="AI25" s="60"/>
      <c r="AJ25" s="60"/>
      <c r="AK25" s="932"/>
      <c r="AL25" s="933"/>
      <c r="AM25" s="933"/>
      <c r="AN25" s="933"/>
      <c r="AO25" s="934"/>
      <c r="AP25" s="2"/>
      <c r="AQ25" s="59">
        <f t="shared" si="2"/>
        <v>1</v>
      </c>
    </row>
    <row r="26" spans="2:46" ht="12" customHeight="1" x14ac:dyDescent="0.15">
      <c r="B26" s="967"/>
      <c r="C26" s="972"/>
      <c r="D26" s="970"/>
      <c r="E26" s="970"/>
      <c r="F26" s="970"/>
      <c r="G26" s="970"/>
      <c r="H26" s="970"/>
      <c r="I26" s="970"/>
      <c r="J26" s="971"/>
      <c r="K26" s="100">
        <v>16</v>
      </c>
      <c r="L26" s="921"/>
      <c r="M26" s="922"/>
      <c r="N26" s="921"/>
      <c r="O26" s="922"/>
      <c r="P26" s="921"/>
      <c r="Q26" s="922"/>
      <c r="R26" s="936"/>
      <c r="S26" s="937"/>
      <c r="T26" s="938"/>
      <c r="U26" s="921"/>
      <c r="V26" s="922"/>
      <c r="W26" s="921"/>
      <c r="X26" s="922"/>
      <c r="Y26" s="54"/>
      <c r="Z26" s="54"/>
      <c r="AA26" s="54"/>
      <c r="AB26" s="54"/>
      <c r="AC26" s="60"/>
      <c r="AD26" s="60"/>
      <c r="AE26" s="60"/>
      <c r="AF26" s="60"/>
      <c r="AG26" s="60"/>
      <c r="AH26" s="60"/>
      <c r="AI26" s="60"/>
      <c r="AJ26" s="60"/>
      <c r="AK26" s="932"/>
      <c r="AL26" s="933"/>
      <c r="AM26" s="933"/>
      <c r="AN26" s="933"/>
      <c r="AO26" s="934"/>
      <c r="AP26" s="2"/>
      <c r="AQ26" s="59">
        <f t="shared" si="2"/>
        <v>1</v>
      </c>
    </row>
    <row r="27" spans="2:46" ht="12" customHeight="1" x14ac:dyDescent="0.15">
      <c r="B27" s="967"/>
      <c r="C27" s="972"/>
      <c r="D27" s="970"/>
      <c r="E27" s="970"/>
      <c r="F27" s="970"/>
      <c r="G27" s="970"/>
      <c r="H27" s="970"/>
      <c r="I27" s="970"/>
      <c r="J27" s="971"/>
      <c r="K27" s="100">
        <v>17</v>
      </c>
      <c r="L27" s="921"/>
      <c r="M27" s="922"/>
      <c r="N27" s="921"/>
      <c r="O27" s="922"/>
      <c r="P27" s="921"/>
      <c r="Q27" s="922"/>
      <c r="R27" s="936"/>
      <c r="S27" s="937"/>
      <c r="T27" s="938"/>
      <c r="U27" s="921"/>
      <c r="V27" s="922"/>
      <c r="W27" s="921"/>
      <c r="X27" s="922"/>
      <c r="Y27" s="54"/>
      <c r="Z27" s="54"/>
      <c r="AA27" s="54"/>
      <c r="AB27" s="54"/>
      <c r="AC27" s="60"/>
      <c r="AD27" s="60"/>
      <c r="AE27" s="60"/>
      <c r="AF27" s="60"/>
      <c r="AG27" s="60"/>
      <c r="AH27" s="60"/>
      <c r="AI27" s="60"/>
      <c r="AJ27" s="60"/>
      <c r="AK27" s="932"/>
      <c r="AL27" s="933"/>
      <c r="AM27" s="933"/>
      <c r="AN27" s="933"/>
      <c r="AO27" s="934"/>
      <c r="AP27" s="2"/>
      <c r="AQ27" s="59">
        <f t="shared" si="2"/>
        <v>1</v>
      </c>
    </row>
    <row r="28" spans="2:46" ht="12" customHeight="1" x14ac:dyDescent="0.15">
      <c r="B28" s="967"/>
      <c r="C28" s="972"/>
      <c r="D28" s="970"/>
      <c r="E28" s="970"/>
      <c r="F28" s="970"/>
      <c r="G28" s="970"/>
      <c r="H28" s="970"/>
      <c r="I28" s="970"/>
      <c r="J28" s="971"/>
      <c r="K28" s="100">
        <v>18</v>
      </c>
      <c r="L28" s="921"/>
      <c r="M28" s="922"/>
      <c r="N28" s="921"/>
      <c r="O28" s="922"/>
      <c r="P28" s="921"/>
      <c r="Q28" s="922"/>
      <c r="R28" s="936"/>
      <c r="S28" s="937"/>
      <c r="T28" s="938"/>
      <c r="U28" s="921"/>
      <c r="V28" s="922"/>
      <c r="W28" s="921"/>
      <c r="X28" s="922"/>
      <c r="Y28" s="54"/>
      <c r="Z28" s="54"/>
      <c r="AA28" s="54"/>
      <c r="AB28" s="54"/>
      <c r="AC28" s="60"/>
      <c r="AD28" s="60"/>
      <c r="AE28" s="60"/>
      <c r="AF28" s="60"/>
      <c r="AG28" s="60"/>
      <c r="AH28" s="60"/>
      <c r="AI28" s="60"/>
      <c r="AJ28" s="60"/>
      <c r="AK28" s="932"/>
      <c r="AL28" s="933"/>
      <c r="AM28" s="933"/>
      <c r="AN28" s="933"/>
      <c r="AO28" s="934"/>
      <c r="AP28" s="2"/>
      <c r="AQ28" s="59">
        <f>IF(P30="材質劣化",2,IF(P30="漏水",3,1))</f>
        <v>1</v>
      </c>
    </row>
    <row r="29" spans="2:46" ht="12" customHeight="1" x14ac:dyDescent="0.15">
      <c r="B29" s="967"/>
      <c r="C29" s="972"/>
      <c r="D29" s="970"/>
      <c r="E29" s="970"/>
      <c r="F29" s="970"/>
      <c r="G29" s="970"/>
      <c r="H29" s="970"/>
      <c r="I29" s="970"/>
      <c r="J29" s="971"/>
      <c r="K29" s="100">
        <v>19</v>
      </c>
      <c r="L29" s="921"/>
      <c r="M29" s="922"/>
      <c r="N29" s="921"/>
      <c r="O29" s="922"/>
      <c r="P29" s="921"/>
      <c r="Q29" s="922"/>
      <c r="R29" s="936"/>
      <c r="S29" s="937"/>
      <c r="T29" s="938"/>
      <c r="U29" s="921"/>
      <c r="V29" s="922"/>
      <c r="W29" s="921"/>
      <c r="X29" s="922"/>
      <c r="Y29" s="54"/>
      <c r="Z29" s="54"/>
      <c r="AA29" s="54"/>
      <c r="AB29" s="54"/>
      <c r="AC29" s="60"/>
      <c r="AD29" s="60"/>
      <c r="AE29" s="60"/>
      <c r="AF29" s="60"/>
      <c r="AG29" s="60"/>
      <c r="AH29" s="60"/>
      <c r="AI29" s="60"/>
      <c r="AJ29" s="60"/>
      <c r="AK29" s="932"/>
      <c r="AL29" s="933"/>
      <c r="AM29" s="933"/>
      <c r="AN29" s="933"/>
      <c r="AO29" s="934"/>
      <c r="AP29" s="2"/>
      <c r="AQ29" s="59">
        <f>IF(P34="材質劣化",2,IF(P34="漏水",3,1))</f>
        <v>1</v>
      </c>
    </row>
    <row r="30" spans="2:46" ht="12" customHeight="1" x14ac:dyDescent="0.15">
      <c r="B30" s="967"/>
      <c r="C30" s="972"/>
      <c r="D30" s="970"/>
      <c r="E30" s="970"/>
      <c r="F30" s="970"/>
      <c r="G30" s="970"/>
      <c r="H30" s="970"/>
      <c r="I30" s="970"/>
      <c r="J30" s="971"/>
      <c r="K30" s="100">
        <v>20</v>
      </c>
      <c r="L30" s="921"/>
      <c r="M30" s="922"/>
      <c r="N30" s="921"/>
      <c r="O30" s="922"/>
      <c r="P30" s="921"/>
      <c r="Q30" s="922"/>
      <c r="R30" s="936"/>
      <c r="S30" s="937"/>
      <c r="T30" s="938"/>
      <c r="U30" s="921"/>
      <c r="V30" s="922"/>
      <c r="W30" s="921"/>
      <c r="X30" s="922"/>
      <c r="Y30" s="54"/>
      <c r="Z30" s="54"/>
      <c r="AA30" s="54"/>
      <c r="AB30" s="54"/>
      <c r="AC30" s="60"/>
      <c r="AD30" s="60"/>
      <c r="AE30" s="60"/>
      <c r="AF30" s="60"/>
      <c r="AG30" s="60"/>
      <c r="AH30" s="60"/>
      <c r="AI30" s="60"/>
      <c r="AJ30" s="60"/>
      <c r="AK30" s="932"/>
      <c r="AL30" s="933"/>
      <c r="AM30" s="933"/>
      <c r="AN30" s="933"/>
      <c r="AO30" s="934"/>
      <c r="AP30" s="2"/>
      <c r="AQ30" s="59">
        <f>IF(P30="材質劣化",2,IF(P30="漏水",3,1))</f>
        <v>1</v>
      </c>
    </row>
    <row r="31" spans="2:46" ht="12" customHeight="1" x14ac:dyDescent="0.15">
      <c r="B31" s="967"/>
      <c r="C31" s="972"/>
      <c r="D31" s="970"/>
      <c r="E31" s="970"/>
      <c r="F31" s="970"/>
      <c r="G31" s="970"/>
      <c r="H31" s="970"/>
      <c r="I31" s="970"/>
      <c r="J31" s="971"/>
      <c r="K31" s="100">
        <v>21</v>
      </c>
      <c r="L31" s="921"/>
      <c r="M31" s="922"/>
      <c r="N31" s="921"/>
      <c r="O31" s="922"/>
      <c r="P31" s="921"/>
      <c r="Q31" s="922"/>
      <c r="R31" s="936"/>
      <c r="S31" s="937"/>
      <c r="T31" s="938"/>
      <c r="U31" s="921"/>
      <c r="V31" s="922"/>
      <c r="W31" s="921"/>
      <c r="X31" s="922"/>
      <c r="Y31" s="54"/>
      <c r="Z31" s="54"/>
      <c r="AA31" s="54"/>
      <c r="AB31" s="54"/>
      <c r="AC31" s="60"/>
      <c r="AD31" s="60"/>
      <c r="AE31" s="60"/>
      <c r="AF31" s="60"/>
      <c r="AG31" s="60"/>
      <c r="AH31" s="60"/>
      <c r="AI31" s="60"/>
      <c r="AJ31" s="60"/>
      <c r="AK31" s="932"/>
      <c r="AL31" s="933"/>
      <c r="AM31" s="933"/>
      <c r="AN31" s="933"/>
      <c r="AO31" s="934"/>
      <c r="AP31" s="2"/>
      <c r="AQ31" s="59">
        <f>IF(P33="材質劣化",2,IF(P33="漏水",3,1))</f>
        <v>1</v>
      </c>
    </row>
    <row r="32" spans="2:46" ht="12" customHeight="1" x14ac:dyDescent="0.15">
      <c r="B32" s="967"/>
      <c r="C32" s="972"/>
      <c r="D32" s="970"/>
      <c r="E32" s="970"/>
      <c r="F32" s="970"/>
      <c r="G32" s="970"/>
      <c r="H32" s="970"/>
      <c r="I32" s="970"/>
      <c r="J32" s="971"/>
      <c r="K32" s="100">
        <v>22</v>
      </c>
      <c r="L32" s="921"/>
      <c r="M32" s="922"/>
      <c r="N32" s="921"/>
      <c r="O32" s="922"/>
      <c r="P32" s="921"/>
      <c r="Q32" s="922"/>
      <c r="R32" s="936"/>
      <c r="S32" s="937"/>
      <c r="T32" s="938"/>
      <c r="U32" s="921"/>
      <c r="V32" s="922"/>
      <c r="W32" s="921"/>
      <c r="X32" s="922"/>
      <c r="Y32" s="54"/>
      <c r="Z32" s="54"/>
      <c r="AA32" s="54"/>
      <c r="AB32" s="54"/>
      <c r="AC32" s="60"/>
      <c r="AD32" s="60"/>
      <c r="AE32" s="60"/>
      <c r="AF32" s="60"/>
      <c r="AG32" s="60"/>
      <c r="AH32" s="60"/>
      <c r="AI32" s="60"/>
      <c r="AJ32" s="60"/>
      <c r="AK32" s="932"/>
      <c r="AL32" s="933"/>
      <c r="AM32" s="933"/>
      <c r="AN32" s="933"/>
      <c r="AO32" s="934"/>
      <c r="AP32" s="2"/>
      <c r="AQ32" s="59">
        <f>IF(P37="材質劣化",2,IF(P37="漏水",3,1))</f>
        <v>1</v>
      </c>
      <c r="AS32" s="3"/>
      <c r="AT32" s="3"/>
    </row>
    <row r="33" spans="2:86" ht="12" customHeight="1" x14ac:dyDescent="0.15">
      <c r="B33" s="967"/>
      <c r="C33" s="972"/>
      <c r="D33" s="970"/>
      <c r="E33" s="970"/>
      <c r="F33" s="970"/>
      <c r="G33" s="970"/>
      <c r="H33" s="970"/>
      <c r="I33" s="970"/>
      <c r="J33" s="971"/>
      <c r="K33" s="100">
        <v>23</v>
      </c>
      <c r="L33" s="921"/>
      <c r="M33" s="922"/>
      <c r="N33" s="921"/>
      <c r="O33" s="922"/>
      <c r="P33" s="921"/>
      <c r="Q33" s="922"/>
      <c r="R33" s="936"/>
      <c r="S33" s="937"/>
      <c r="T33" s="938"/>
      <c r="U33" s="921"/>
      <c r="V33" s="922"/>
      <c r="W33" s="921"/>
      <c r="X33" s="922"/>
      <c r="Y33" s="54"/>
      <c r="Z33" s="54"/>
      <c r="AA33" s="54"/>
      <c r="AB33" s="54"/>
      <c r="AC33" s="60"/>
      <c r="AD33" s="60"/>
      <c r="AE33" s="60"/>
      <c r="AF33" s="60"/>
      <c r="AG33" s="60"/>
      <c r="AH33" s="60"/>
      <c r="AI33" s="60"/>
      <c r="AJ33" s="60"/>
      <c r="AK33" s="932"/>
      <c r="AL33" s="933"/>
      <c r="AM33" s="933"/>
      <c r="AN33" s="933"/>
      <c r="AO33" s="934"/>
      <c r="AP33" s="2"/>
      <c r="AQ33" s="59">
        <f>IF(P33="材質劣化",2,IF(P33="漏水",3,1))</f>
        <v>1</v>
      </c>
      <c r="AS33" s="198"/>
      <c r="AT33" s="198"/>
    </row>
    <row r="34" spans="2:86" ht="12" customHeight="1" x14ac:dyDescent="0.15">
      <c r="B34" s="967"/>
      <c r="C34" s="972"/>
      <c r="D34" s="970"/>
      <c r="E34" s="970"/>
      <c r="F34" s="970"/>
      <c r="G34" s="970"/>
      <c r="H34" s="970"/>
      <c r="I34" s="970"/>
      <c r="J34" s="971"/>
      <c r="K34" s="100">
        <v>24</v>
      </c>
      <c r="L34" s="921"/>
      <c r="M34" s="922"/>
      <c r="N34" s="921"/>
      <c r="O34" s="922"/>
      <c r="P34" s="921"/>
      <c r="Q34" s="922"/>
      <c r="R34" s="936"/>
      <c r="S34" s="937"/>
      <c r="T34" s="938"/>
      <c r="U34" s="921"/>
      <c r="V34" s="922"/>
      <c r="W34" s="921"/>
      <c r="X34" s="922"/>
      <c r="Y34" s="54"/>
      <c r="Z34" s="54"/>
      <c r="AA34" s="54"/>
      <c r="AB34" s="54"/>
      <c r="AC34" s="60"/>
      <c r="AD34" s="60"/>
      <c r="AE34" s="60"/>
      <c r="AF34" s="60"/>
      <c r="AG34" s="60"/>
      <c r="AH34" s="60"/>
      <c r="AI34" s="60"/>
      <c r="AJ34" s="60"/>
      <c r="AK34" s="932"/>
      <c r="AL34" s="933"/>
      <c r="AM34" s="933"/>
      <c r="AN34" s="933"/>
      <c r="AO34" s="934"/>
      <c r="AP34" s="2"/>
      <c r="AQ34" s="59">
        <f>IF(P36="材質劣化",2,IF(P36="漏水",3,1))</f>
        <v>1</v>
      </c>
      <c r="AS34" s="199"/>
      <c r="AT34" s="199"/>
    </row>
    <row r="35" spans="2:86" ht="12" customHeight="1" x14ac:dyDescent="0.15">
      <c r="B35" s="967"/>
      <c r="C35" s="972"/>
      <c r="D35" s="970"/>
      <c r="E35" s="970"/>
      <c r="F35" s="970"/>
      <c r="G35" s="970"/>
      <c r="H35" s="970"/>
      <c r="I35" s="970"/>
      <c r="J35" s="971"/>
      <c r="K35" s="992" t="s">
        <v>678</v>
      </c>
      <c r="L35" s="939" t="s">
        <v>679</v>
      </c>
      <c r="M35" s="939"/>
      <c r="N35" s="939"/>
      <c r="O35" s="939"/>
      <c r="P35" s="939"/>
      <c r="Q35" s="939"/>
      <c r="R35" s="939"/>
      <c r="S35" s="939"/>
      <c r="T35" s="939"/>
      <c r="U35" s="939"/>
      <c r="V35" s="939"/>
      <c r="W35" s="939"/>
      <c r="X35" s="939"/>
      <c r="Y35" s="979" t="s">
        <v>523</v>
      </c>
      <c r="Z35" s="980"/>
      <c r="AA35" s="980"/>
      <c r="AB35" s="953"/>
      <c r="AC35" s="124">
        <f t="shared" ref="AC35:AJ35" si="3">SUM(AC11:AC34)</f>
        <v>0</v>
      </c>
      <c r="AD35" s="124">
        <f t="shared" si="3"/>
        <v>0</v>
      </c>
      <c r="AE35" s="124">
        <f>SUM(AE11:AE34)</f>
        <v>0</v>
      </c>
      <c r="AF35" s="124">
        <f t="shared" si="3"/>
        <v>9.99</v>
      </c>
      <c r="AG35" s="124">
        <f t="shared" si="3"/>
        <v>0</v>
      </c>
      <c r="AH35" s="124">
        <f t="shared" si="3"/>
        <v>0</v>
      </c>
      <c r="AI35" s="124">
        <f t="shared" si="3"/>
        <v>0</v>
      </c>
      <c r="AJ35" s="125">
        <f t="shared" si="3"/>
        <v>0</v>
      </c>
      <c r="AK35" s="939" t="s">
        <v>680</v>
      </c>
      <c r="AL35" s="939"/>
      <c r="AM35" s="999" t="s">
        <v>511</v>
      </c>
      <c r="AN35" s="999"/>
      <c r="AO35" s="999"/>
      <c r="AP35" s="2"/>
    </row>
    <row r="36" spans="2:86" ht="12" customHeight="1" x14ac:dyDescent="0.15">
      <c r="B36" s="967"/>
      <c r="C36" s="972"/>
      <c r="D36" s="970"/>
      <c r="E36" s="970"/>
      <c r="F36" s="970"/>
      <c r="G36" s="970"/>
      <c r="H36" s="970"/>
      <c r="I36" s="970"/>
      <c r="J36" s="971"/>
      <c r="K36" s="993"/>
      <c r="L36" s="941" t="s">
        <v>681</v>
      </c>
      <c r="M36" s="942"/>
      <c r="N36" s="960"/>
      <c r="O36" s="941" t="s">
        <v>682</v>
      </c>
      <c r="P36" s="942"/>
      <c r="Q36" s="942"/>
      <c r="R36" s="942"/>
      <c r="S36" s="942"/>
      <c r="T36" s="942"/>
      <c r="U36" s="942"/>
      <c r="V36" s="942"/>
      <c r="W36" s="942"/>
      <c r="X36" s="960"/>
      <c r="Y36" s="53" t="s">
        <v>516</v>
      </c>
      <c r="Z36" s="49" t="s">
        <v>515</v>
      </c>
      <c r="AA36" s="49" t="s">
        <v>554</v>
      </c>
      <c r="AB36" s="49" t="s">
        <v>531</v>
      </c>
      <c r="AC36" s="49" t="s">
        <v>516</v>
      </c>
      <c r="AD36" s="49" t="s">
        <v>515</v>
      </c>
      <c r="AE36" s="49" t="s">
        <v>554</v>
      </c>
      <c r="AF36" s="49" t="s">
        <v>531</v>
      </c>
      <c r="AG36" s="49" t="s">
        <v>516</v>
      </c>
      <c r="AH36" s="49" t="s">
        <v>515</v>
      </c>
      <c r="AI36" s="49" t="s">
        <v>554</v>
      </c>
      <c r="AJ36" s="82" t="s">
        <v>531</v>
      </c>
      <c r="AK36" s="939"/>
      <c r="AL36" s="939"/>
      <c r="AM36" s="999"/>
      <c r="AN36" s="999"/>
      <c r="AO36" s="999"/>
      <c r="AP36" s="2"/>
    </row>
    <row r="37" spans="2:86" ht="14.25" customHeight="1" x14ac:dyDescent="0.15">
      <c r="B37" s="967"/>
      <c r="C37" s="972"/>
      <c r="D37" s="970"/>
      <c r="E37" s="970"/>
      <c r="F37" s="970"/>
      <c r="G37" s="970"/>
      <c r="H37" s="970"/>
      <c r="I37" s="970"/>
      <c r="J37" s="971"/>
      <c r="K37" s="993"/>
      <c r="L37" s="945"/>
      <c r="M37" s="946"/>
      <c r="N37" s="965"/>
      <c r="O37" s="945"/>
      <c r="P37" s="946"/>
      <c r="Q37" s="946"/>
      <c r="R37" s="946"/>
      <c r="S37" s="946"/>
      <c r="T37" s="946"/>
      <c r="U37" s="946"/>
      <c r="V37" s="946"/>
      <c r="W37" s="946"/>
      <c r="X37" s="965"/>
      <c r="Y37" s="935">
        <f>IF(COUNTIF(Y11:Y34,"〇")&gt;0,1,0)</f>
        <v>0</v>
      </c>
      <c r="Z37" s="935">
        <f t="shared" ref="Z37:AB37" si="4">IF(COUNTIF(Z11:Z34,"〇")&gt;0,1,0)</f>
        <v>0</v>
      </c>
      <c r="AA37" s="935">
        <f t="shared" si="4"/>
        <v>0</v>
      </c>
      <c r="AB37" s="935">
        <f t="shared" si="4"/>
        <v>0</v>
      </c>
      <c r="AC37" s="935">
        <f>COUNTA(AC11:AC34)</f>
        <v>0</v>
      </c>
      <c r="AD37" s="935">
        <f t="shared" ref="AD37:AI37" si="5">COUNTA(AD11:AD34)</f>
        <v>0</v>
      </c>
      <c r="AE37" s="935">
        <f t="shared" si="5"/>
        <v>0</v>
      </c>
      <c r="AF37" s="935">
        <f t="shared" si="5"/>
        <v>2</v>
      </c>
      <c r="AG37" s="935">
        <f t="shared" si="5"/>
        <v>0</v>
      </c>
      <c r="AH37" s="935">
        <f t="shared" si="5"/>
        <v>0</v>
      </c>
      <c r="AI37" s="935">
        <f t="shared" si="5"/>
        <v>0</v>
      </c>
      <c r="AJ37" s="935">
        <f>COUNTA(AJ11:AJ34)</f>
        <v>0</v>
      </c>
      <c r="AK37" s="939"/>
      <c r="AL37" s="939"/>
      <c r="AM37" s="999"/>
      <c r="AN37" s="999"/>
      <c r="AO37" s="999"/>
      <c r="AP37" s="2"/>
      <c r="AU37" s="43">
        <f>+Y37</f>
        <v>0</v>
      </c>
    </row>
    <row r="38" spans="2:86" ht="14.25" customHeight="1" x14ac:dyDescent="0.15">
      <c r="B38" s="967"/>
      <c r="C38" s="972"/>
      <c r="D38" s="970"/>
      <c r="E38" s="970"/>
      <c r="F38" s="970"/>
      <c r="G38" s="970"/>
      <c r="H38" s="970"/>
      <c r="I38" s="970"/>
      <c r="J38" s="971"/>
      <c r="K38" s="993"/>
      <c r="L38" s="949"/>
      <c r="M38" s="950"/>
      <c r="N38" s="961"/>
      <c r="O38" s="949"/>
      <c r="P38" s="950"/>
      <c r="Q38" s="950"/>
      <c r="R38" s="950"/>
      <c r="S38" s="950"/>
      <c r="T38" s="950"/>
      <c r="U38" s="950"/>
      <c r="V38" s="950"/>
      <c r="W38" s="950"/>
      <c r="X38" s="961"/>
      <c r="Y38" s="935"/>
      <c r="Z38" s="935"/>
      <c r="AA38" s="935"/>
      <c r="AB38" s="935"/>
      <c r="AC38" s="935"/>
      <c r="AD38" s="935"/>
      <c r="AE38" s="935"/>
      <c r="AF38" s="935"/>
      <c r="AG38" s="935"/>
      <c r="AH38" s="935"/>
      <c r="AI38" s="935"/>
      <c r="AJ38" s="935"/>
      <c r="AK38" s="939"/>
      <c r="AL38" s="939"/>
      <c r="AM38" s="999"/>
      <c r="AN38" s="999"/>
      <c r="AO38" s="999"/>
      <c r="AP38" s="2"/>
    </row>
    <row r="39" spans="2:86" ht="12" customHeight="1" x14ac:dyDescent="0.15">
      <c r="B39" s="967"/>
      <c r="C39" s="972"/>
      <c r="D39" s="970"/>
      <c r="E39" s="970"/>
      <c r="F39" s="970"/>
      <c r="G39" s="970"/>
      <c r="H39" s="970"/>
      <c r="I39" s="970"/>
      <c r="J39" s="970"/>
      <c r="K39" s="987" t="s">
        <v>220</v>
      </c>
      <c r="L39" s="994"/>
      <c r="M39" s="994"/>
      <c r="N39" s="994"/>
      <c r="O39" s="994"/>
      <c r="P39" s="994"/>
      <c r="Q39" s="994"/>
      <c r="R39" s="994"/>
      <c r="S39" s="994"/>
      <c r="T39" s="994"/>
      <c r="U39" s="994"/>
      <c r="V39" s="994"/>
      <c r="W39" s="994"/>
      <c r="X39" s="994"/>
      <c r="Y39" s="994"/>
      <c r="Z39" s="994"/>
      <c r="AA39" s="994"/>
      <c r="AB39" s="994"/>
      <c r="AC39" s="994"/>
      <c r="AD39" s="994"/>
      <c r="AE39" s="994"/>
      <c r="AF39" s="994"/>
      <c r="AG39" s="994"/>
      <c r="AH39" s="994"/>
      <c r="AI39" s="994"/>
      <c r="AJ39" s="994"/>
      <c r="AK39" s="995"/>
      <c r="AL39" s="995"/>
      <c r="AM39" s="995"/>
      <c r="AN39" s="995"/>
      <c r="AO39" s="996"/>
      <c r="AP39" s="2"/>
    </row>
    <row r="40" spans="2:86" ht="12" customHeight="1" x14ac:dyDescent="0.15">
      <c r="B40" s="967"/>
      <c r="C40" s="972"/>
      <c r="D40" s="970"/>
      <c r="E40" s="970"/>
      <c r="F40" s="970"/>
      <c r="G40" s="970"/>
      <c r="H40" s="970"/>
      <c r="I40" s="970"/>
      <c r="J40" s="970"/>
      <c r="K40" s="988"/>
      <c r="L40" s="995"/>
      <c r="M40" s="995"/>
      <c r="N40" s="995"/>
      <c r="O40" s="995"/>
      <c r="P40" s="995"/>
      <c r="Q40" s="995"/>
      <c r="R40" s="995"/>
      <c r="S40" s="995"/>
      <c r="T40" s="995"/>
      <c r="U40" s="995"/>
      <c r="V40" s="995"/>
      <c r="W40" s="995"/>
      <c r="X40" s="995"/>
      <c r="Y40" s="995"/>
      <c r="Z40" s="995"/>
      <c r="AA40" s="995"/>
      <c r="AB40" s="995"/>
      <c r="AC40" s="995"/>
      <c r="AD40" s="995"/>
      <c r="AE40" s="995"/>
      <c r="AF40" s="995"/>
      <c r="AG40" s="995"/>
      <c r="AH40" s="995"/>
      <c r="AI40" s="995"/>
      <c r="AJ40" s="995"/>
      <c r="AK40" s="995"/>
      <c r="AL40" s="995"/>
      <c r="AM40" s="995"/>
      <c r="AN40" s="995"/>
      <c r="AO40" s="996"/>
      <c r="AP40" s="2"/>
    </row>
    <row r="41" spans="2:86" ht="12" customHeight="1" x14ac:dyDescent="0.15">
      <c r="B41" s="967"/>
      <c r="C41" s="972"/>
      <c r="D41" s="970"/>
      <c r="E41" s="970"/>
      <c r="F41" s="970"/>
      <c r="G41" s="970"/>
      <c r="H41" s="970"/>
      <c r="I41" s="970"/>
      <c r="J41" s="970"/>
      <c r="K41" s="988"/>
      <c r="L41" s="995"/>
      <c r="M41" s="995"/>
      <c r="N41" s="995"/>
      <c r="O41" s="995"/>
      <c r="P41" s="995"/>
      <c r="Q41" s="995"/>
      <c r="R41" s="995"/>
      <c r="S41" s="995"/>
      <c r="T41" s="995"/>
      <c r="U41" s="995"/>
      <c r="V41" s="995"/>
      <c r="W41" s="995"/>
      <c r="X41" s="995"/>
      <c r="Y41" s="995"/>
      <c r="Z41" s="995"/>
      <c r="AA41" s="995"/>
      <c r="AB41" s="995"/>
      <c r="AC41" s="995"/>
      <c r="AD41" s="995"/>
      <c r="AE41" s="995"/>
      <c r="AF41" s="995"/>
      <c r="AG41" s="995"/>
      <c r="AH41" s="995"/>
      <c r="AI41" s="995"/>
      <c r="AJ41" s="995"/>
      <c r="AK41" s="995"/>
      <c r="AL41" s="995"/>
      <c r="AM41" s="995"/>
      <c r="AN41" s="995"/>
      <c r="AO41" s="996"/>
      <c r="AP41" s="2"/>
    </row>
    <row r="42" spans="2:86" ht="12" customHeight="1" x14ac:dyDescent="0.15">
      <c r="B42" s="967"/>
      <c r="C42" s="972"/>
      <c r="D42" s="970"/>
      <c r="E42" s="970"/>
      <c r="F42" s="970"/>
      <c r="G42" s="970"/>
      <c r="H42" s="970"/>
      <c r="I42" s="970"/>
      <c r="J42" s="970"/>
      <c r="K42" s="988"/>
      <c r="L42" s="997"/>
      <c r="M42" s="997"/>
      <c r="N42" s="997"/>
      <c r="O42" s="997"/>
      <c r="P42" s="997"/>
      <c r="Q42" s="997"/>
      <c r="R42" s="997"/>
      <c r="S42" s="997"/>
      <c r="T42" s="997"/>
      <c r="U42" s="997"/>
      <c r="V42" s="997"/>
      <c r="W42" s="997"/>
      <c r="X42" s="997"/>
      <c r="Y42" s="997"/>
      <c r="Z42" s="997"/>
      <c r="AA42" s="997"/>
      <c r="AB42" s="997"/>
      <c r="AC42" s="997"/>
      <c r="AD42" s="997"/>
      <c r="AE42" s="997"/>
      <c r="AF42" s="997"/>
      <c r="AG42" s="997"/>
      <c r="AH42" s="997"/>
      <c r="AI42" s="997"/>
      <c r="AJ42" s="997"/>
      <c r="AK42" s="997"/>
      <c r="AL42" s="997"/>
      <c r="AM42" s="997"/>
      <c r="AN42" s="997"/>
      <c r="AO42" s="998"/>
      <c r="AP42" s="43"/>
      <c r="CD42" s="2"/>
      <c r="CE42" s="2"/>
      <c r="CF42" s="2"/>
      <c r="CG42" s="2"/>
      <c r="CH42" s="2"/>
    </row>
    <row r="43" spans="2:86" ht="12" customHeight="1" x14ac:dyDescent="0.15">
      <c r="B43" s="967"/>
      <c r="C43" s="972"/>
      <c r="D43" s="970"/>
      <c r="E43" s="970"/>
      <c r="F43" s="970"/>
      <c r="G43" s="970"/>
      <c r="H43" s="970"/>
      <c r="I43" s="970"/>
      <c r="J43" s="971"/>
      <c r="K43" s="1000" t="s">
        <v>221</v>
      </c>
      <c r="L43" s="1000"/>
      <c r="M43" s="1000"/>
      <c r="N43" s="1000"/>
      <c r="O43" s="1000"/>
      <c r="P43" s="1000"/>
      <c r="Q43" s="1000"/>
      <c r="R43" s="1000"/>
      <c r="S43" s="1000"/>
      <c r="T43" s="1000"/>
      <c r="U43" s="1000"/>
      <c r="V43" s="1000"/>
      <c r="W43" s="1000"/>
      <c r="X43" s="1000"/>
      <c r="Y43" s="1000"/>
      <c r="Z43" s="1000"/>
      <c r="AA43" s="1000"/>
      <c r="AB43" s="1000"/>
      <c r="AC43" s="1000"/>
      <c r="AD43" s="1000"/>
      <c r="AE43" s="1000"/>
      <c r="AF43" s="1000"/>
      <c r="AG43" s="1000"/>
      <c r="AH43" s="1000"/>
      <c r="AI43" s="1000"/>
      <c r="AJ43" s="1000"/>
      <c r="AK43" s="1000"/>
      <c r="AL43" s="1000"/>
      <c r="AM43" s="1000"/>
      <c r="AN43" s="1000"/>
      <c r="AO43" s="1000"/>
      <c r="AP43" s="43"/>
      <c r="CD43" s="2"/>
      <c r="CE43" s="2"/>
      <c r="CF43" s="2"/>
      <c r="CG43" s="2"/>
      <c r="CH43" s="2"/>
    </row>
    <row r="44" spans="2:86" ht="12" customHeight="1" x14ac:dyDescent="0.15">
      <c r="B44" s="967"/>
      <c r="C44" s="972"/>
      <c r="D44" s="970"/>
      <c r="E44" s="970"/>
      <c r="F44" s="970"/>
      <c r="G44" s="970"/>
      <c r="H44" s="970"/>
      <c r="I44" s="970"/>
      <c r="J44" s="971"/>
      <c r="K44" s="989" t="s">
        <v>222</v>
      </c>
      <c r="L44" s="990"/>
      <c r="M44" s="990"/>
      <c r="N44" s="990"/>
      <c r="O44" s="990"/>
      <c r="P44" s="990"/>
      <c r="Q44" s="990"/>
      <c r="R44" s="990"/>
      <c r="S44" s="990"/>
      <c r="T44" s="990"/>
      <c r="U44" s="990"/>
      <c r="V44" s="990"/>
      <c r="W44" s="990"/>
      <c r="X44" s="990"/>
      <c r="Y44" s="990"/>
      <c r="Z44" s="990"/>
      <c r="AA44" s="990"/>
      <c r="AB44" s="990"/>
      <c r="AC44" s="990"/>
      <c r="AD44" s="990"/>
      <c r="AE44" s="990"/>
      <c r="AF44" s="990"/>
      <c r="AG44" s="990"/>
      <c r="AH44" s="990"/>
      <c r="AI44" s="990"/>
      <c r="AJ44" s="990"/>
      <c r="AK44" s="990"/>
      <c r="AL44" s="990"/>
      <c r="AM44" s="990"/>
      <c r="AN44" s="990"/>
      <c r="AO44" s="991"/>
      <c r="AP44" s="43"/>
      <c r="CD44" s="2"/>
      <c r="CE44" s="2"/>
      <c r="CF44" s="2"/>
      <c r="CG44" s="2"/>
      <c r="CH44" s="2"/>
    </row>
    <row r="45" spans="2:86" ht="12" customHeight="1" x14ac:dyDescent="0.15">
      <c r="B45" s="583"/>
      <c r="C45" s="973"/>
      <c r="D45" s="974"/>
      <c r="E45" s="974"/>
      <c r="F45" s="974"/>
      <c r="G45" s="974"/>
      <c r="H45" s="974"/>
      <c r="I45" s="974"/>
      <c r="J45" s="975"/>
      <c r="K45" s="984" t="s">
        <v>223</v>
      </c>
      <c r="L45" s="985"/>
      <c r="M45" s="985"/>
      <c r="N45" s="985"/>
      <c r="O45" s="985"/>
      <c r="P45" s="985"/>
      <c r="Q45" s="985"/>
      <c r="R45" s="985"/>
      <c r="S45" s="985"/>
      <c r="T45" s="985"/>
      <c r="U45" s="985"/>
      <c r="V45" s="985"/>
      <c r="W45" s="985"/>
      <c r="X45" s="985"/>
      <c r="Y45" s="985"/>
      <c r="Z45" s="985"/>
      <c r="AA45" s="985"/>
      <c r="AB45" s="985"/>
      <c r="AC45" s="985"/>
      <c r="AD45" s="985"/>
      <c r="AE45" s="985"/>
      <c r="AF45" s="985"/>
      <c r="AG45" s="985"/>
      <c r="AH45" s="985"/>
      <c r="AI45" s="985"/>
      <c r="AJ45" s="985"/>
      <c r="AK45" s="985"/>
      <c r="AL45" s="985"/>
      <c r="AM45" s="985"/>
      <c r="AN45" s="985"/>
      <c r="AO45" s="986"/>
      <c r="AP45" s="43"/>
      <c r="CD45" s="2"/>
      <c r="CE45" s="2"/>
      <c r="CF45" s="2"/>
      <c r="CG45" s="2"/>
      <c r="CH45" s="2"/>
    </row>
    <row r="46" spans="2:86" ht="12" customHeight="1" x14ac:dyDescent="0.2">
      <c r="B46" s="6" t="s">
        <v>224</v>
      </c>
      <c r="C46" s="290"/>
      <c r="D46" s="290"/>
      <c r="E46" s="290"/>
      <c r="F46" s="290"/>
      <c r="G46" s="290"/>
      <c r="H46" s="290"/>
      <c r="I46" s="290"/>
      <c r="J46" s="290"/>
      <c r="K46" s="291"/>
      <c r="L46" s="291"/>
      <c r="M46" s="291"/>
      <c r="N46" s="291"/>
      <c r="O46" s="291"/>
      <c r="P46" s="291"/>
      <c r="Q46" s="291"/>
      <c r="R46" s="291"/>
      <c r="S46" s="291"/>
      <c r="T46" s="291"/>
      <c r="U46" s="291"/>
      <c r="V46" s="291"/>
      <c r="W46" s="291"/>
      <c r="X46" s="291"/>
      <c r="Y46" s="291"/>
      <c r="Z46" s="291"/>
      <c r="AA46" s="291"/>
      <c r="AB46" s="291"/>
      <c r="AC46" s="291"/>
      <c r="AD46" s="291"/>
      <c r="AE46" s="291"/>
      <c r="AF46" s="291"/>
      <c r="AG46" s="291"/>
      <c r="AH46" s="291"/>
      <c r="AI46" s="291"/>
      <c r="AJ46" s="291"/>
      <c r="AK46" s="291"/>
      <c r="AL46" s="291"/>
      <c r="AM46" s="291"/>
      <c r="AN46" s="291"/>
      <c r="AO46" s="291"/>
      <c r="AP46" s="43"/>
      <c r="CD46" s="2"/>
      <c r="CE46" s="2"/>
      <c r="CF46" s="2"/>
      <c r="CG46" s="2"/>
      <c r="CH46" s="2"/>
    </row>
    <row r="47" spans="2:86" s="6" customFormat="1" ht="12" customHeight="1" x14ac:dyDescent="0.15">
      <c r="B47" s="2" t="s">
        <v>225</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226</v>
      </c>
      <c r="AP48" s="43"/>
      <c r="CD48" s="2"/>
      <c r="CE48" s="2"/>
      <c r="CF48" s="2"/>
      <c r="CG48" s="2"/>
      <c r="CH48" s="2"/>
    </row>
    <row r="49" spans="2:86" ht="12" customHeight="1" x14ac:dyDescent="0.15">
      <c r="B49" s="2" t="s">
        <v>227</v>
      </c>
      <c r="AP49" s="43"/>
      <c r="CD49" s="2"/>
      <c r="CE49" s="2"/>
      <c r="CF49" s="2"/>
      <c r="CG49" s="2"/>
      <c r="CH49" s="2"/>
    </row>
    <row r="50" spans="2:86" ht="12" customHeight="1" x14ac:dyDescent="0.15">
      <c r="B50" s="2" t="s">
        <v>228</v>
      </c>
    </row>
    <row r="51" spans="2:86" ht="12" customHeight="1" x14ac:dyDescent="0.15">
      <c r="B51" s="2" t="s">
        <v>229</v>
      </c>
    </row>
    <row r="52" spans="2:86" ht="12" customHeight="1" x14ac:dyDescent="0.15">
      <c r="B52" s="2" t="s">
        <v>230</v>
      </c>
    </row>
    <row r="53" spans="2:86" x14ac:dyDescent="0.15">
      <c r="B53" s="2" t="s">
        <v>231</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2"/>
  <conditionalFormatting sqref="Y11:AB28">
    <cfRule type="expression" dxfId="386" priority="2">
      <formula>$AQ11=2</formula>
    </cfRule>
  </conditionalFormatting>
  <conditionalFormatting sqref="Y29:AB29">
    <cfRule type="expression" dxfId="385" priority="11">
      <formula>$AQ28=2</formula>
    </cfRule>
  </conditionalFormatting>
  <conditionalFormatting sqref="Y30:AB31">
    <cfRule type="expression" dxfId="384" priority="9">
      <formula>$AQ28=2</formula>
    </cfRule>
  </conditionalFormatting>
  <conditionalFormatting sqref="Y32:AB32">
    <cfRule type="expression" dxfId="383" priority="7">
      <formula>$AQ29=2</formula>
    </cfRule>
  </conditionalFormatting>
  <conditionalFormatting sqref="Y33:AB33">
    <cfRule type="expression" dxfId="382" priority="5">
      <formula>$AQ29=2</formula>
    </cfRule>
  </conditionalFormatting>
  <conditionalFormatting sqref="Y34:AB34">
    <cfRule type="expression" dxfId="381" priority="3">
      <formula>$AQ29=2</formula>
    </cfRule>
  </conditionalFormatting>
  <conditionalFormatting sqref="Y11:AF28">
    <cfRule type="expression" dxfId="380" priority="1">
      <formula>$AQ11=3</formula>
    </cfRule>
  </conditionalFormatting>
  <conditionalFormatting sqref="Y29:AF29">
    <cfRule type="expression" dxfId="379" priority="12">
      <formula>$AQ28=3</formula>
    </cfRule>
  </conditionalFormatting>
  <conditionalFormatting sqref="Y30:AF31">
    <cfRule type="expression" dxfId="378" priority="10">
      <formula>$AQ28=3</formula>
    </cfRule>
  </conditionalFormatting>
  <conditionalFormatting sqref="Y32:AF32">
    <cfRule type="expression" dxfId="377" priority="8">
      <formula>$AQ29=3</formula>
    </cfRule>
  </conditionalFormatting>
  <conditionalFormatting sqref="Y33:AF33">
    <cfRule type="expression" dxfId="376" priority="6">
      <formula>$AQ29=3</formula>
    </cfRule>
  </conditionalFormatting>
  <conditionalFormatting sqref="Y34:AF34">
    <cfRule type="expression" dxfId="375" priority="4">
      <formula>$AQ29=3</formula>
    </cfRule>
  </conditionalFormatting>
  <conditionalFormatting sqref="AC11:AJ28">
    <cfRule type="expression" dxfId="374" priority="13">
      <formula>$AQ11=1</formula>
    </cfRule>
  </conditionalFormatting>
  <conditionalFormatting sqref="AC29:AJ29">
    <cfRule type="expression" dxfId="373" priority="24">
      <formula>$AQ28=1</formula>
    </cfRule>
  </conditionalFormatting>
  <conditionalFormatting sqref="AC30:AJ31">
    <cfRule type="expression" dxfId="372" priority="22">
      <formula>$AQ28=1</formula>
    </cfRule>
  </conditionalFormatting>
  <conditionalFormatting sqref="AC32:AJ32">
    <cfRule type="expression" dxfId="371" priority="20">
      <formula>$AQ29=1</formula>
    </cfRule>
  </conditionalFormatting>
  <conditionalFormatting sqref="AC33:AJ33">
    <cfRule type="expression" dxfId="370" priority="18">
      <formula>$AQ29=1</formula>
    </cfRule>
  </conditionalFormatting>
  <conditionalFormatting sqref="AC34:AJ34">
    <cfRule type="expression" dxfId="369" priority="16">
      <formula>$AQ29=1</formula>
    </cfRule>
  </conditionalFormatting>
  <conditionalFormatting sqref="AG11:AJ28">
    <cfRule type="expression" dxfId="368" priority="14">
      <formula>$AQ11=2</formula>
    </cfRule>
  </conditionalFormatting>
  <conditionalFormatting sqref="AG29:AJ29">
    <cfRule type="expression" dxfId="367" priority="23">
      <formula>$AQ28=2</formula>
    </cfRule>
  </conditionalFormatting>
  <conditionalFormatting sqref="AG30:AJ31">
    <cfRule type="expression" dxfId="366" priority="21">
      <formula>$AQ28=2</formula>
    </cfRule>
  </conditionalFormatting>
  <conditionalFormatting sqref="AG32:AJ32">
    <cfRule type="expression" dxfId="365" priority="19">
      <formula>$AQ29=2</formula>
    </cfRule>
  </conditionalFormatting>
  <conditionalFormatting sqref="AG33:AJ33">
    <cfRule type="expression" dxfId="364" priority="17">
      <formula>$AQ29=2</formula>
    </cfRule>
  </conditionalFormatting>
  <conditionalFormatting sqref="AG34:AJ34">
    <cfRule type="expression" dxfId="363" priority="15">
      <formula>$AQ29=2</formula>
    </cfRule>
  </conditionalFormatting>
  <dataValidations count="2">
    <dataValidation type="list" allowBlank="1" showInputMessage="1" showErrorMessage="1" sqref="N11:O34" xr:uid="{C2389DBB-97B2-4BE2-9B8F-176054FD2F4B}">
      <formula1>INDIRECT(L11)</formula1>
    </dataValidation>
    <dataValidation type="list" allowBlank="1" showInputMessage="1" showErrorMessage="1" sqref="Y11:AB34" xr:uid="{F06F1D0D-E032-46CC-83BF-3873F557C9D0}">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C191EDC7-CDF5-4170-A7C3-AB3A4FE88F08}">
          <x14:formula1>
            <xm:f>'(参考)リスト'!$G$16:$G$19</xm:f>
          </x14:formula1>
          <xm:sqref>AM35:AO38</xm:sqref>
        </x14:dataValidation>
        <x14:dataValidation type="list" allowBlank="1" showInputMessage="1" showErrorMessage="1" xr:uid="{4C8A8127-C79D-4412-A1E6-A6DAF58852FA}">
          <x14:formula1>
            <xm:f>'(参考)リスト'!$F$16:$F$21</xm:f>
          </x14:formula1>
          <xm:sqref>U11:X34</xm:sqref>
        </x14:dataValidation>
        <x14:dataValidation type="list" allowBlank="1" showInputMessage="1" showErrorMessage="1" xr:uid="{042EDF03-38A8-4E20-98B7-666395123D4F}">
          <x14:formula1>
            <xm:f>'(参考)リスト'!$E$16:$E$27</xm:f>
          </x14:formula1>
          <xm:sqref>R11:T34</xm:sqref>
        </x14:dataValidation>
        <x14:dataValidation type="list" allowBlank="1" showInputMessage="1" showErrorMessage="1" xr:uid="{5E00E107-05E7-464A-9789-2BBD0F8DC7E4}">
          <x14:formula1>
            <xm:f>'(参考)リスト'!$B$16:$B$21</xm:f>
          </x14:formula1>
          <xm:sqref>L11:M34</xm:sqref>
        </x14:dataValidation>
        <x14:dataValidation type="list" allowBlank="1" showInputMessage="1" showErrorMessage="1" xr:uid="{B1F24747-8B87-447B-8BDD-10A4D666456E}">
          <x14:formula1>
            <xm:f>'(参考)リスト'!$D$16:$D$18</xm:f>
          </x14:formula1>
          <xm:sqref>P11:Q34</xm:sqref>
        </x14:dataValidation>
      </x14:dataValidations>
    </ext>
  </extLst>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BB5B94-0A78-472D-931F-8C98AB65813B}">
  <dimension ref="B1:CH53"/>
  <sheetViews>
    <sheetView showGridLines="0" showZeros="0" view="pageBreakPreview" zoomScaleNormal="85" zoomScaleSheetLayoutView="100" workbookViewId="0">
      <selection activeCell="B6" sqref="B6:Z15"/>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23" t="s">
        <v>200</v>
      </c>
      <c r="AV1" s="931" t="s">
        <v>201</v>
      </c>
      <c r="AW1" s="931"/>
      <c r="AX1" s="931"/>
      <c r="AY1" s="920" t="s">
        <v>202</v>
      </c>
      <c r="AZ1" s="920"/>
      <c r="BA1" s="920"/>
      <c r="BB1" s="920"/>
      <c r="BC1" s="920"/>
      <c r="BD1" s="920"/>
      <c r="BE1" s="920"/>
      <c r="BF1" s="920"/>
      <c r="BG1" s="920"/>
      <c r="BH1" s="920"/>
      <c r="BI1" s="920"/>
      <c r="BJ1" s="920"/>
      <c r="BK1" s="920" t="s">
        <v>203</v>
      </c>
      <c r="BL1" s="920"/>
      <c r="BM1" s="920"/>
      <c r="BN1" s="920"/>
      <c r="BO1" s="920"/>
      <c r="BP1" s="920"/>
      <c r="BQ1" s="920"/>
      <c r="BR1" s="920"/>
      <c r="BS1" s="920"/>
      <c r="BT1" s="920"/>
      <c r="BU1" s="920"/>
      <c r="BV1" s="920"/>
      <c r="BW1" s="918"/>
      <c r="BX1" s="918"/>
      <c r="BY1" s="918"/>
      <c r="BZ1" s="918"/>
      <c r="CA1" s="918"/>
      <c r="CB1" s="918"/>
      <c r="CC1" s="918"/>
      <c r="CD1" s="918"/>
      <c r="CE1" s="918"/>
      <c r="CF1" s="918"/>
      <c r="CG1" s="918"/>
      <c r="CH1" s="918"/>
    </row>
    <row r="2" spans="2:86" ht="8.25" customHeight="1" x14ac:dyDescent="0.15">
      <c r="AU2" s="923"/>
      <c r="AV2" s="931" t="s">
        <v>204</v>
      </c>
      <c r="AW2" s="940" t="s">
        <v>205</v>
      </c>
      <c r="AX2" s="940" t="s">
        <v>206</v>
      </c>
      <c r="AY2" s="920" t="s">
        <v>207</v>
      </c>
      <c r="AZ2" s="920"/>
      <c r="BA2" s="920"/>
      <c r="BB2" s="920"/>
      <c r="BC2" s="920"/>
      <c r="BD2" s="920"/>
      <c r="BE2" s="920"/>
      <c r="BF2" s="920"/>
      <c r="BG2" s="920"/>
      <c r="BH2" s="920"/>
      <c r="BI2" s="920"/>
      <c r="BJ2" s="920"/>
      <c r="BK2" s="920" t="s">
        <v>208</v>
      </c>
      <c r="BL2" s="920"/>
      <c r="BM2" s="920"/>
      <c r="BN2" s="920"/>
      <c r="BO2" s="920" t="s">
        <v>209</v>
      </c>
      <c r="BP2" s="920"/>
      <c r="BQ2" s="920"/>
      <c r="BR2" s="920"/>
      <c r="BS2" s="920"/>
      <c r="BT2" s="920"/>
      <c r="BU2" s="920"/>
      <c r="BV2" s="920"/>
      <c r="BW2" s="919"/>
      <c r="BX2" s="919"/>
      <c r="BY2" s="919"/>
      <c r="BZ2" s="919"/>
      <c r="CA2" s="918"/>
      <c r="CB2" s="918"/>
      <c r="CC2" s="918"/>
      <c r="CD2" s="918"/>
      <c r="CE2" s="918"/>
      <c r="CF2" s="918"/>
      <c r="CG2" s="918"/>
      <c r="CH2" s="918"/>
    </row>
    <row r="3" spans="2:86" ht="24.95" customHeight="1" x14ac:dyDescent="0.15">
      <c r="B3" s="688" t="s">
        <v>210</v>
      </c>
      <c r="C3" s="1001"/>
      <c r="D3" s="1001"/>
      <c r="E3" s="1002"/>
      <c r="F3" s="1002"/>
      <c r="G3" s="1002"/>
      <c r="H3" s="1002"/>
      <c r="I3" s="1002"/>
      <c r="J3" s="1002"/>
      <c r="K3" s="1001"/>
      <c r="L3" s="1001"/>
      <c r="M3" s="1001"/>
      <c r="N3" s="1001"/>
      <c r="O3" s="1001"/>
      <c r="P3" s="1001"/>
      <c r="Q3" s="1001"/>
      <c r="R3" s="1001"/>
      <c r="S3" s="1001"/>
      <c r="T3" s="1001"/>
      <c r="U3" s="1001"/>
      <c r="V3" s="1001"/>
      <c r="W3" s="1001"/>
      <c r="X3" s="1001"/>
      <c r="Y3" s="1001"/>
      <c r="Z3" s="1001"/>
      <c r="AA3" s="1001"/>
      <c r="AB3" s="1001"/>
      <c r="AC3" s="1001"/>
      <c r="AD3" s="1001"/>
      <c r="AE3" s="1001"/>
      <c r="AF3" s="1001"/>
      <c r="AG3" s="1001"/>
      <c r="AH3" s="1001"/>
      <c r="AI3" s="1001"/>
      <c r="AJ3" s="1001"/>
      <c r="AK3" s="1001"/>
      <c r="AL3" s="1001"/>
      <c r="AM3" s="1001"/>
      <c r="AN3" s="1001"/>
      <c r="AO3" s="1001"/>
      <c r="AU3" s="923"/>
      <c r="AV3" s="931"/>
      <c r="AW3" s="940"/>
      <c r="AX3" s="940"/>
      <c r="AY3" s="920" t="s">
        <v>211</v>
      </c>
      <c r="AZ3" s="920"/>
      <c r="BA3" s="920"/>
      <c r="BB3" s="920"/>
      <c r="BC3" s="920" t="s">
        <v>212</v>
      </c>
      <c r="BD3" s="920"/>
      <c r="BE3" s="920"/>
      <c r="BF3" s="920"/>
      <c r="BG3" s="920" t="s">
        <v>213</v>
      </c>
      <c r="BH3" s="920"/>
      <c r="BI3" s="920"/>
      <c r="BJ3" s="920"/>
      <c r="BK3" s="920" t="s">
        <v>214</v>
      </c>
      <c r="BL3" s="920"/>
      <c r="BM3" s="920"/>
      <c r="BN3" s="920"/>
      <c r="BO3" s="920" t="s">
        <v>212</v>
      </c>
      <c r="BP3" s="920"/>
      <c r="BQ3" s="920"/>
      <c r="BR3" s="920"/>
      <c r="BS3" s="920" t="s">
        <v>213</v>
      </c>
      <c r="BT3" s="920"/>
      <c r="BU3" s="920"/>
      <c r="BV3" s="920"/>
      <c r="BW3" s="918"/>
      <c r="BX3" s="918"/>
      <c r="BY3" s="918"/>
      <c r="BZ3" s="918"/>
      <c r="CA3" s="918"/>
      <c r="CB3" s="918"/>
      <c r="CC3" s="918"/>
      <c r="CD3" s="918"/>
      <c r="CE3" s="918"/>
      <c r="CF3" s="918"/>
      <c r="CG3" s="918"/>
      <c r="CH3" s="918"/>
    </row>
    <row r="4" spans="2:86" ht="18" customHeight="1" x14ac:dyDescent="0.15">
      <c r="B4" s="477" t="s">
        <v>383</v>
      </c>
      <c r="C4" s="477"/>
      <c r="D4" s="477"/>
      <c r="E4" s="956" t="s">
        <v>384</v>
      </c>
      <c r="F4" s="957"/>
      <c r="G4" s="957"/>
      <c r="H4" s="957"/>
      <c r="I4" s="957"/>
      <c r="J4" s="958"/>
      <c r="K4" s="571" t="s">
        <v>385</v>
      </c>
      <c r="L4" s="571"/>
      <c r="M4" s="571"/>
      <c r="N4" s="954" t="s">
        <v>501</v>
      </c>
      <c r="O4" s="954"/>
      <c r="P4" s="954"/>
      <c r="Q4" s="954"/>
      <c r="R4" s="954"/>
      <c r="S4" s="954"/>
      <c r="T4" s="313" t="s">
        <v>502</v>
      </c>
      <c r="U4" s="314"/>
      <c r="V4" s="314"/>
      <c r="W4" s="314"/>
      <c r="X4" s="315"/>
      <c r="Y4" s="959" t="s">
        <v>503</v>
      </c>
      <c r="Z4" s="959"/>
      <c r="AA4" s="959"/>
      <c r="AB4" s="959"/>
      <c r="AC4" s="959"/>
      <c r="AD4" s="959"/>
      <c r="AE4" s="959"/>
      <c r="AF4" s="959"/>
      <c r="AG4" s="313" t="s">
        <v>500</v>
      </c>
      <c r="AH4" s="314"/>
      <c r="AI4" s="314"/>
      <c r="AJ4" s="315"/>
      <c r="AK4" s="925">
        <v>45911</v>
      </c>
      <c r="AL4" s="926"/>
      <c r="AM4" s="926"/>
      <c r="AN4" s="926"/>
      <c r="AO4" s="927"/>
      <c r="AU4" s="923"/>
      <c r="AV4" s="931"/>
      <c r="AW4" s="940"/>
      <c r="AX4" s="940"/>
      <c r="AY4" s="294" t="s">
        <v>215</v>
      </c>
      <c r="AZ4" s="294" t="s">
        <v>216</v>
      </c>
      <c r="BA4" s="294" t="s">
        <v>217</v>
      </c>
      <c r="BB4" s="294" t="s">
        <v>218</v>
      </c>
      <c r="BC4" s="294" t="s">
        <v>215</v>
      </c>
      <c r="BD4" s="294" t="s">
        <v>216</v>
      </c>
      <c r="BE4" s="294" t="s">
        <v>217</v>
      </c>
      <c r="BF4" s="294" t="s">
        <v>218</v>
      </c>
      <c r="BG4" s="294" t="s">
        <v>215</v>
      </c>
      <c r="BH4" s="294" t="s">
        <v>216</v>
      </c>
      <c r="BI4" s="294" t="s">
        <v>217</v>
      </c>
      <c r="BJ4" s="294" t="s">
        <v>218</v>
      </c>
      <c r="BK4" s="294" t="s">
        <v>215</v>
      </c>
      <c r="BL4" s="294" t="s">
        <v>216</v>
      </c>
      <c r="BM4" s="294" t="s">
        <v>217</v>
      </c>
      <c r="BN4" s="294" t="s">
        <v>218</v>
      </c>
      <c r="BO4" s="294" t="s">
        <v>215</v>
      </c>
      <c r="BP4" s="294" t="s">
        <v>216</v>
      </c>
      <c r="BQ4" s="294" t="s">
        <v>217</v>
      </c>
      <c r="BR4" s="294" t="s">
        <v>218</v>
      </c>
      <c r="BS4" s="294" t="s">
        <v>215</v>
      </c>
      <c r="BT4" s="294" t="s">
        <v>216</v>
      </c>
      <c r="BU4" s="294" t="s">
        <v>217</v>
      </c>
      <c r="BV4" s="294" t="s">
        <v>218</v>
      </c>
      <c r="BW4" s="5"/>
      <c r="BX4" s="5"/>
      <c r="BY4" s="5"/>
      <c r="BZ4" s="5"/>
      <c r="CA4" s="5"/>
      <c r="CB4" s="5"/>
      <c r="CC4" s="5"/>
      <c r="CD4" s="5"/>
      <c r="CE4" s="5"/>
      <c r="CF4" s="5"/>
      <c r="CG4" s="5"/>
      <c r="CH4" s="5"/>
    </row>
    <row r="5" spans="2:86" ht="18" customHeight="1" x14ac:dyDescent="0.15">
      <c r="B5" s="485" t="s">
        <v>521</v>
      </c>
      <c r="C5" s="485"/>
      <c r="D5" s="485"/>
      <c r="E5" s="962" t="s">
        <v>390</v>
      </c>
      <c r="F5" s="963"/>
      <c r="G5" s="963"/>
      <c r="H5" s="963"/>
      <c r="I5" s="963"/>
      <c r="J5" s="964"/>
      <c r="K5" s="582" t="s">
        <v>386</v>
      </c>
      <c r="L5" s="582"/>
      <c r="M5" s="582"/>
      <c r="N5" s="954" t="s">
        <v>387</v>
      </c>
      <c r="O5" s="954"/>
      <c r="P5" s="954"/>
      <c r="Q5" s="954"/>
      <c r="R5" s="954"/>
      <c r="S5" s="954"/>
      <c r="T5" s="316"/>
      <c r="U5" s="317"/>
      <c r="V5" s="317"/>
      <c r="W5" s="317"/>
      <c r="X5" s="318"/>
      <c r="Y5" s="955" t="s">
        <v>504</v>
      </c>
      <c r="Z5" s="955"/>
      <c r="AA5" s="955"/>
      <c r="AB5" s="955"/>
      <c r="AC5" s="955"/>
      <c r="AD5" s="955"/>
      <c r="AE5" s="955"/>
      <c r="AF5" s="955"/>
      <c r="AG5" s="835"/>
      <c r="AH5" s="924"/>
      <c r="AI5" s="924"/>
      <c r="AJ5" s="836"/>
      <c r="AK5" s="928"/>
      <c r="AL5" s="929"/>
      <c r="AM5" s="929"/>
      <c r="AN5" s="929"/>
      <c r="AO5" s="930"/>
      <c r="AU5" s="923"/>
      <c r="AV5" s="50" t="str">
        <f>N7</f>
        <v>S009</v>
      </c>
      <c r="AW5" s="293">
        <f>R7</f>
        <v>10.475</v>
      </c>
      <c r="AX5" s="55" t="str">
        <f>AM35</f>
        <v>Ⅱ</v>
      </c>
      <c r="AY5" s="295" t="str">
        <f>IF(Y37&gt;0,Y37,"")</f>
        <v/>
      </c>
      <c r="AZ5" s="296" t="str">
        <f>IF(Y37&gt;0,"",IF(Z37&gt;0,Z37,""))</f>
        <v/>
      </c>
      <c r="BA5" s="296" t="str">
        <f>IF(Y37+Z37&gt;0,"",IF(AA37&gt;0,AA37,""))</f>
        <v/>
      </c>
      <c r="BB5" s="296" t="str">
        <f>IF(Y37+Z37+AA37&gt;0,"",IF(AB37&gt;0,AB37,""))</f>
        <v/>
      </c>
      <c r="BC5" s="55">
        <f t="shared" ref="BC5:BJ5" si="0">AC37</f>
        <v>0</v>
      </c>
      <c r="BD5" s="55">
        <f t="shared" si="0"/>
        <v>0</v>
      </c>
      <c r="BE5" s="55">
        <f t="shared" si="0"/>
        <v>0</v>
      </c>
      <c r="BF5" s="55">
        <f t="shared" si="0"/>
        <v>1</v>
      </c>
      <c r="BG5" s="55">
        <f t="shared" si="0"/>
        <v>0</v>
      </c>
      <c r="BH5" s="55">
        <f t="shared" si="0"/>
        <v>0</v>
      </c>
      <c r="BI5" s="55">
        <f t="shared" si="0"/>
        <v>0</v>
      </c>
      <c r="BJ5" s="55">
        <f t="shared" si="0"/>
        <v>0</v>
      </c>
      <c r="BK5" s="55" t="str">
        <f>IF(Y37&gt;0,R7,"")</f>
        <v/>
      </c>
      <c r="BL5" s="297" t="str">
        <f>IF(Y37&gt;0,"",IF(Z37&gt;0,R7,""))</f>
        <v/>
      </c>
      <c r="BM5" s="297" t="str">
        <f>IF(Y37+Z37&gt;0,"",IF(AA37&gt;0,R7,""))</f>
        <v/>
      </c>
      <c r="BN5" s="297" t="str">
        <f>IF(Y37+Z37+AA37&gt;0,"",IF(AB37&gt;0,R7,""))</f>
        <v/>
      </c>
      <c r="BO5" s="55">
        <f t="shared" ref="BO5:BV5" si="1">AC35</f>
        <v>0</v>
      </c>
      <c r="BP5" s="55">
        <f t="shared" si="1"/>
        <v>0</v>
      </c>
      <c r="BQ5" s="55">
        <f t="shared" si="1"/>
        <v>0</v>
      </c>
      <c r="BR5" s="55">
        <f t="shared" si="1"/>
        <v>10.38</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66" t="s">
        <v>219</v>
      </c>
      <c r="C6" s="968"/>
      <c r="D6" s="969"/>
      <c r="E6" s="970"/>
      <c r="F6" s="970"/>
      <c r="G6" s="970"/>
      <c r="H6" s="970"/>
      <c r="I6" s="970"/>
      <c r="J6" s="971"/>
      <c r="K6" s="976" t="s">
        <v>673</v>
      </c>
      <c r="L6" s="977"/>
      <c r="M6" s="977"/>
      <c r="N6" s="977"/>
      <c r="O6" s="977"/>
      <c r="P6" s="977"/>
      <c r="Q6" s="977"/>
      <c r="R6" s="977"/>
      <c r="S6" s="977"/>
      <c r="T6" s="977"/>
      <c r="U6" s="977"/>
      <c r="V6" s="977"/>
      <c r="W6" s="977"/>
      <c r="X6" s="977"/>
      <c r="Y6" s="977"/>
      <c r="Z6" s="977"/>
      <c r="AA6" s="977"/>
      <c r="AB6" s="977"/>
      <c r="AC6" s="977"/>
      <c r="AD6" s="977"/>
      <c r="AE6" s="977"/>
      <c r="AF6" s="977"/>
      <c r="AG6" s="977"/>
      <c r="AH6" s="977"/>
      <c r="AI6" s="977"/>
      <c r="AJ6" s="977"/>
      <c r="AK6" s="977"/>
      <c r="AL6" s="977"/>
      <c r="AM6" s="977"/>
      <c r="AN6" s="977"/>
      <c r="AO6" s="978"/>
      <c r="AP6" s="2"/>
    </row>
    <row r="7" spans="2:86" ht="12" customHeight="1" x14ac:dyDescent="0.15">
      <c r="B7" s="967"/>
      <c r="C7" s="972"/>
      <c r="D7" s="970"/>
      <c r="E7" s="970"/>
      <c r="F7" s="970"/>
      <c r="G7" s="970"/>
      <c r="H7" s="970"/>
      <c r="I7" s="970"/>
      <c r="J7" s="971"/>
      <c r="K7" s="979" t="s">
        <v>674</v>
      </c>
      <c r="L7" s="980"/>
      <c r="M7" s="953"/>
      <c r="N7" s="932" t="s">
        <v>484</v>
      </c>
      <c r="O7" s="933"/>
      <c r="P7" s="979" t="s">
        <v>675</v>
      </c>
      <c r="Q7" s="953"/>
      <c r="R7" s="981">
        <v>10.475</v>
      </c>
      <c r="S7" s="982"/>
      <c r="T7" s="983"/>
      <c r="U7" s="941" t="s">
        <v>676</v>
      </c>
      <c r="V7" s="960"/>
      <c r="W7" s="941" t="s">
        <v>677</v>
      </c>
      <c r="X7" s="960"/>
      <c r="Y7" s="953" t="s">
        <v>698</v>
      </c>
      <c r="Z7" s="939"/>
      <c r="AA7" s="939"/>
      <c r="AB7" s="939"/>
      <c r="AC7" s="941" t="s">
        <v>699</v>
      </c>
      <c r="AD7" s="942"/>
      <c r="AE7" s="942"/>
      <c r="AF7" s="942"/>
      <c r="AG7" s="942"/>
      <c r="AH7" s="942"/>
      <c r="AI7" s="942"/>
      <c r="AJ7" s="960"/>
      <c r="AK7" s="941" t="s">
        <v>700</v>
      </c>
      <c r="AL7" s="942"/>
      <c r="AM7" s="942"/>
      <c r="AN7" s="943"/>
      <c r="AO7" s="944"/>
      <c r="AP7" s="2"/>
      <c r="AW7" s="58"/>
    </row>
    <row r="8" spans="2:86" ht="12" customHeight="1" x14ac:dyDescent="0.15">
      <c r="B8" s="967"/>
      <c r="C8" s="972"/>
      <c r="D8" s="970"/>
      <c r="E8" s="970"/>
      <c r="F8" s="970"/>
      <c r="G8" s="970"/>
      <c r="H8" s="970"/>
      <c r="I8" s="970"/>
      <c r="J8" s="971"/>
      <c r="K8" s="939" t="s">
        <v>574</v>
      </c>
      <c r="L8" s="939" t="s">
        <v>576</v>
      </c>
      <c r="M8" s="939"/>
      <c r="N8" s="939" t="s">
        <v>275</v>
      </c>
      <c r="O8" s="939"/>
      <c r="P8" s="939" t="s">
        <v>276</v>
      </c>
      <c r="Q8" s="939"/>
      <c r="R8" s="939" t="s">
        <v>277</v>
      </c>
      <c r="S8" s="939"/>
      <c r="T8" s="939"/>
      <c r="U8" s="945"/>
      <c r="V8" s="965"/>
      <c r="W8" s="945"/>
      <c r="X8" s="965"/>
      <c r="Y8" s="953"/>
      <c r="Z8" s="939"/>
      <c r="AA8" s="939"/>
      <c r="AB8" s="939"/>
      <c r="AC8" s="949"/>
      <c r="AD8" s="950"/>
      <c r="AE8" s="950"/>
      <c r="AF8" s="950"/>
      <c r="AG8" s="950"/>
      <c r="AH8" s="950"/>
      <c r="AI8" s="950"/>
      <c r="AJ8" s="961"/>
      <c r="AK8" s="945"/>
      <c r="AL8" s="946"/>
      <c r="AM8" s="946"/>
      <c r="AN8" s="947"/>
      <c r="AO8" s="948"/>
      <c r="AP8" s="2"/>
    </row>
    <row r="9" spans="2:86" ht="12" customHeight="1" x14ac:dyDescent="0.15">
      <c r="B9" s="967"/>
      <c r="C9" s="972"/>
      <c r="D9" s="970"/>
      <c r="E9" s="970"/>
      <c r="F9" s="970"/>
      <c r="G9" s="970"/>
      <c r="H9" s="970"/>
      <c r="I9" s="970"/>
      <c r="J9" s="971"/>
      <c r="K9" s="939"/>
      <c r="L9" s="939"/>
      <c r="M9" s="939"/>
      <c r="N9" s="939"/>
      <c r="O9" s="939"/>
      <c r="P9" s="939"/>
      <c r="Q9" s="939"/>
      <c r="R9" s="939"/>
      <c r="S9" s="939"/>
      <c r="T9" s="939"/>
      <c r="U9" s="945"/>
      <c r="V9" s="965"/>
      <c r="W9" s="945"/>
      <c r="X9" s="965"/>
      <c r="Y9" s="953" t="s">
        <v>701</v>
      </c>
      <c r="Z9" s="939"/>
      <c r="AA9" s="939"/>
      <c r="AB9" s="939"/>
      <c r="AC9" s="939" t="s">
        <v>702</v>
      </c>
      <c r="AD9" s="939"/>
      <c r="AE9" s="939"/>
      <c r="AF9" s="939"/>
      <c r="AG9" s="939" t="s">
        <v>703</v>
      </c>
      <c r="AH9" s="939"/>
      <c r="AI9" s="939"/>
      <c r="AJ9" s="939"/>
      <c r="AK9" s="945"/>
      <c r="AL9" s="946"/>
      <c r="AM9" s="946"/>
      <c r="AN9" s="947"/>
      <c r="AO9" s="948"/>
      <c r="AP9" s="2"/>
    </row>
    <row r="10" spans="2:86" ht="12" customHeight="1" x14ac:dyDescent="0.15">
      <c r="B10" s="967"/>
      <c r="C10" s="972"/>
      <c r="D10" s="970"/>
      <c r="E10" s="970"/>
      <c r="F10" s="970"/>
      <c r="G10" s="970"/>
      <c r="H10" s="970"/>
      <c r="I10" s="970"/>
      <c r="J10" s="971"/>
      <c r="K10" s="939"/>
      <c r="L10" s="939"/>
      <c r="M10" s="939"/>
      <c r="N10" s="939"/>
      <c r="O10" s="939"/>
      <c r="P10" s="939"/>
      <c r="Q10" s="939"/>
      <c r="R10" s="939"/>
      <c r="S10" s="939"/>
      <c r="T10" s="939"/>
      <c r="U10" s="949"/>
      <c r="V10" s="961"/>
      <c r="W10" s="949"/>
      <c r="X10" s="961"/>
      <c r="Y10" s="53" t="s">
        <v>704</v>
      </c>
      <c r="Z10" s="49" t="s">
        <v>705</v>
      </c>
      <c r="AA10" s="49" t="s">
        <v>706</v>
      </c>
      <c r="AB10" s="49" t="s">
        <v>707</v>
      </c>
      <c r="AC10" s="49" t="s">
        <v>704</v>
      </c>
      <c r="AD10" s="49" t="s">
        <v>705</v>
      </c>
      <c r="AE10" s="49" t="s">
        <v>706</v>
      </c>
      <c r="AF10" s="49" t="s">
        <v>707</v>
      </c>
      <c r="AG10" s="49" t="s">
        <v>704</v>
      </c>
      <c r="AH10" s="49" t="s">
        <v>705</v>
      </c>
      <c r="AI10" s="49" t="s">
        <v>706</v>
      </c>
      <c r="AJ10" s="49" t="s">
        <v>707</v>
      </c>
      <c r="AK10" s="949"/>
      <c r="AL10" s="950"/>
      <c r="AM10" s="950"/>
      <c r="AN10" s="951"/>
      <c r="AO10" s="952"/>
      <c r="AP10" s="2"/>
    </row>
    <row r="11" spans="2:86" ht="12" customHeight="1" x14ac:dyDescent="0.15">
      <c r="B11" s="967"/>
      <c r="C11" s="972"/>
      <c r="D11" s="970"/>
      <c r="E11" s="970"/>
      <c r="F11" s="970"/>
      <c r="G11" s="970"/>
      <c r="H11" s="970"/>
      <c r="I11" s="970"/>
      <c r="J11" s="971"/>
      <c r="K11" s="100">
        <v>1</v>
      </c>
      <c r="L11" s="921" t="s">
        <v>528</v>
      </c>
      <c r="M11" s="922"/>
      <c r="N11" s="921" t="s">
        <v>529</v>
      </c>
      <c r="O11" s="922"/>
      <c r="P11" s="921" t="s">
        <v>514</v>
      </c>
      <c r="Q11" s="922"/>
      <c r="R11" s="843" t="s">
        <v>328</v>
      </c>
      <c r="S11" s="843"/>
      <c r="T11" s="843"/>
      <c r="U11" s="921" t="s">
        <v>524</v>
      </c>
      <c r="V11" s="922"/>
      <c r="W11" s="921"/>
      <c r="X11" s="922"/>
      <c r="Y11" s="54"/>
      <c r="Z11" s="54"/>
      <c r="AA11" s="54"/>
      <c r="AB11" s="54"/>
      <c r="AC11" s="60"/>
      <c r="AD11" s="60"/>
      <c r="AE11" s="60"/>
      <c r="AF11" s="60"/>
      <c r="AG11" s="60"/>
      <c r="AH11" s="60"/>
      <c r="AI11" s="60"/>
      <c r="AJ11" s="60"/>
      <c r="AK11" s="932"/>
      <c r="AL11" s="933"/>
      <c r="AM11" s="933"/>
      <c r="AN11" s="933"/>
      <c r="AO11" s="934"/>
      <c r="AP11" s="2"/>
      <c r="AQ11" s="59">
        <f t="shared" ref="AQ11:AQ27" si="2">IF(P11="材質劣化",2,IF(P11="漏水",3,1))</f>
        <v>2</v>
      </c>
      <c r="AS11" s="43" t="str">
        <f>IF(Y11&lt;&gt;"",1,"")</f>
        <v/>
      </c>
    </row>
    <row r="12" spans="2:86" ht="12" customHeight="1" x14ac:dyDescent="0.15">
      <c r="B12" s="967"/>
      <c r="C12" s="972"/>
      <c r="D12" s="970"/>
      <c r="E12" s="970"/>
      <c r="F12" s="970"/>
      <c r="G12" s="970"/>
      <c r="H12" s="970"/>
      <c r="I12" s="970"/>
      <c r="J12" s="971"/>
      <c r="K12" s="100">
        <v>2</v>
      </c>
      <c r="L12" s="921" t="s">
        <v>528</v>
      </c>
      <c r="M12" s="922"/>
      <c r="N12" s="921" t="s">
        <v>534</v>
      </c>
      <c r="O12" s="922"/>
      <c r="P12" s="921" t="s">
        <v>514</v>
      </c>
      <c r="Q12" s="922"/>
      <c r="R12" s="843" t="s">
        <v>294</v>
      </c>
      <c r="S12" s="843"/>
      <c r="T12" s="843"/>
      <c r="U12" s="921" t="s">
        <v>531</v>
      </c>
      <c r="V12" s="922"/>
      <c r="W12" s="921"/>
      <c r="X12" s="922"/>
      <c r="Y12" s="54"/>
      <c r="Z12" s="54"/>
      <c r="AA12" s="54"/>
      <c r="AB12" s="54"/>
      <c r="AC12" s="292"/>
      <c r="AD12" s="292"/>
      <c r="AE12" s="292"/>
      <c r="AF12" s="292">
        <v>10.38</v>
      </c>
      <c r="AG12" s="292"/>
      <c r="AH12" s="292"/>
      <c r="AI12" s="292"/>
      <c r="AJ12" s="292"/>
      <c r="AK12" s="932"/>
      <c r="AL12" s="933"/>
      <c r="AM12" s="933"/>
      <c r="AN12" s="933"/>
      <c r="AO12" s="934"/>
      <c r="AP12" s="2"/>
      <c r="AQ12" s="59">
        <f t="shared" si="2"/>
        <v>2</v>
      </c>
    </row>
    <row r="13" spans="2:86" ht="12" customHeight="1" x14ac:dyDescent="0.15">
      <c r="B13" s="967"/>
      <c r="C13" s="972"/>
      <c r="D13" s="970"/>
      <c r="E13" s="970"/>
      <c r="F13" s="970"/>
      <c r="G13" s="970"/>
      <c r="H13" s="970"/>
      <c r="I13" s="970"/>
      <c r="J13" s="971"/>
      <c r="K13" s="100">
        <v>3</v>
      </c>
      <c r="L13" s="921" t="s">
        <v>528</v>
      </c>
      <c r="M13" s="922"/>
      <c r="N13" s="921" t="s">
        <v>548</v>
      </c>
      <c r="O13" s="922"/>
      <c r="P13" s="921" t="s">
        <v>514</v>
      </c>
      <c r="Q13" s="922"/>
      <c r="R13" s="936" t="s">
        <v>294</v>
      </c>
      <c r="S13" s="937"/>
      <c r="T13" s="938"/>
      <c r="U13" s="921" t="s">
        <v>524</v>
      </c>
      <c r="V13" s="922"/>
      <c r="W13" s="921"/>
      <c r="X13" s="922"/>
      <c r="Y13" s="54"/>
      <c r="Z13" s="54"/>
      <c r="AA13" s="54"/>
      <c r="AB13" s="54"/>
      <c r="AC13" s="292"/>
      <c r="AD13" s="292"/>
      <c r="AE13" s="292"/>
      <c r="AF13" s="292"/>
      <c r="AG13" s="292"/>
      <c r="AH13" s="292"/>
      <c r="AI13" s="292"/>
      <c r="AJ13" s="292"/>
      <c r="AK13" s="932"/>
      <c r="AL13" s="933"/>
      <c r="AM13" s="933"/>
      <c r="AN13" s="933"/>
      <c r="AO13" s="934"/>
      <c r="AP13" s="2"/>
      <c r="AQ13" s="59">
        <f t="shared" si="2"/>
        <v>2</v>
      </c>
    </row>
    <row r="14" spans="2:86" ht="12" customHeight="1" x14ac:dyDescent="0.15">
      <c r="B14" s="967"/>
      <c r="C14" s="972"/>
      <c r="D14" s="970"/>
      <c r="E14" s="970"/>
      <c r="F14" s="970"/>
      <c r="G14" s="970"/>
      <c r="H14" s="970"/>
      <c r="I14" s="970"/>
      <c r="J14" s="971"/>
      <c r="K14" s="100">
        <v>4</v>
      </c>
      <c r="L14" s="921" t="s">
        <v>541</v>
      </c>
      <c r="M14" s="922"/>
      <c r="N14" s="921" t="s">
        <v>542</v>
      </c>
      <c r="O14" s="922"/>
      <c r="P14" s="921"/>
      <c r="Q14" s="922"/>
      <c r="R14" s="843" t="s">
        <v>328</v>
      </c>
      <c r="S14" s="843"/>
      <c r="T14" s="843"/>
      <c r="U14" s="921" t="s">
        <v>531</v>
      </c>
      <c r="V14" s="922"/>
      <c r="W14" s="921"/>
      <c r="X14" s="922"/>
      <c r="Y14" s="54"/>
      <c r="Z14" s="54"/>
      <c r="AA14" s="54"/>
      <c r="AB14" s="54"/>
      <c r="AC14" s="60"/>
      <c r="AD14" s="60"/>
      <c r="AE14" s="60"/>
      <c r="AF14" s="60"/>
      <c r="AG14" s="60"/>
      <c r="AH14" s="60"/>
      <c r="AI14" s="60"/>
      <c r="AJ14" s="60"/>
      <c r="AK14" s="932"/>
      <c r="AL14" s="933"/>
      <c r="AM14" s="933"/>
      <c r="AN14" s="933"/>
      <c r="AO14" s="934"/>
      <c r="AP14" s="2"/>
      <c r="AQ14" s="59">
        <f t="shared" si="2"/>
        <v>1</v>
      </c>
    </row>
    <row r="15" spans="2:86" ht="12" customHeight="1" x14ac:dyDescent="0.15">
      <c r="B15" s="967"/>
      <c r="C15" s="972"/>
      <c r="D15" s="970"/>
      <c r="E15" s="970"/>
      <c r="F15" s="970"/>
      <c r="G15" s="970"/>
      <c r="H15" s="970"/>
      <c r="I15" s="970"/>
      <c r="J15" s="971"/>
      <c r="K15" s="100">
        <v>5</v>
      </c>
      <c r="L15" s="921" t="s">
        <v>541</v>
      </c>
      <c r="M15" s="922"/>
      <c r="N15" s="921" t="s">
        <v>542</v>
      </c>
      <c r="O15" s="922"/>
      <c r="P15" s="921"/>
      <c r="Q15" s="922"/>
      <c r="R15" s="936" t="s">
        <v>328</v>
      </c>
      <c r="S15" s="937"/>
      <c r="T15" s="938"/>
      <c r="U15" s="921" t="s">
        <v>531</v>
      </c>
      <c r="V15" s="922"/>
      <c r="W15" s="921"/>
      <c r="X15" s="922"/>
      <c r="Y15" s="54"/>
      <c r="Z15" s="54"/>
      <c r="AA15" s="54"/>
      <c r="AB15" s="54"/>
      <c r="AC15" s="60"/>
      <c r="AD15" s="60"/>
      <c r="AE15" s="60"/>
      <c r="AF15" s="60"/>
      <c r="AG15" s="60"/>
      <c r="AH15" s="60"/>
      <c r="AI15" s="60"/>
      <c r="AJ15" s="60"/>
      <c r="AK15" s="932"/>
      <c r="AL15" s="933"/>
      <c r="AM15" s="933"/>
      <c r="AN15" s="933"/>
      <c r="AO15" s="934"/>
      <c r="AP15" s="2"/>
      <c r="AQ15" s="59">
        <f t="shared" si="2"/>
        <v>1</v>
      </c>
    </row>
    <row r="16" spans="2:86" ht="12" customHeight="1" x14ac:dyDescent="0.15">
      <c r="B16" s="967"/>
      <c r="C16" s="972"/>
      <c r="D16" s="970"/>
      <c r="E16" s="970"/>
      <c r="F16" s="970"/>
      <c r="G16" s="970"/>
      <c r="H16" s="970"/>
      <c r="I16" s="970"/>
      <c r="J16" s="971"/>
      <c r="K16" s="100">
        <v>6</v>
      </c>
      <c r="L16" s="921"/>
      <c r="M16" s="922"/>
      <c r="N16" s="921"/>
      <c r="O16" s="922"/>
      <c r="P16" s="921"/>
      <c r="Q16" s="922"/>
      <c r="R16" s="936"/>
      <c r="S16" s="937"/>
      <c r="T16" s="938"/>
      <c r="U16" s="921"/>
      <c r="V16" s="922"/>
      <c r="W16" s="921"/>
      <c r="X16" s="922"/>
      <c r="Y16" s="54"/>
      <c r="Z16" s="54"/>
      <c r="AA16" s="54"/>
      <c r="AB16" s="54"/>
      <c r="AC16" s="60"/>
      <c r="AD16" s="60"/>
      <c r="AE16" s="60"/>
      <c r="AF16" s="60"/>
      <c r="AG16" s="60"/>
      <c r="AH16" s="60"/>
      <c r="AI16" s="60"/>
      <c r="AJ16" s="60"/>
      <c r="AK16" s="932"/>
      <c r="AL16" s="933"/>
      <c r="AM16" s="933"/>
      <c r="AN16" s="933"/>
      <c r="AO16" s="934"/>
      <c r="AP16" s="2"/>
      <c r="AQ16" s="59">
        <f t="shared" si="2"/>
        <v>1</v>
      </c>
    </row>
    <row r="17" spans="2:46" ht="12" customHeight="1" x14ac:dyDescent="0.15">
      <c r="B17" s="967"/>
      <c r="C17" s="972"/>
      <c r="D17" s="970"/>
      <c r="E17" s="970"/>
      <c r="F17" s="970"/>
      <c r="G17" s="970"/>
      <c r="H17" s="970"/>
      <c r="I17" s="970"/>
      <c r="J17" s="971"/>
      <c r="K17" s="100">
        <v>7</v>
      </c>
      <c r="L17" s="921"/>
      <c r="M17" s="922"/>
      <c r="N17" s="921"/>
      <c r="O17" s="922"/>
      <c r="P17" s="921"/>
      <c r="Q17" s="922"/>
      <c r="R17" s="936"/>
      <c r="S17" s="937"/>
      <c r="T17" s="938"/>
      <c r="U17" s="921"/>
      <c r="V17" s="922"/>
      <c r="W17" s="921"/>
      <c r="X17" s="922"/>
      <c r="Y17" s="54"/>
      <c r="Z17" s="54"/>
      <c r="AA17" s="54"/>
      <c r="AB17" s="54"/>
      <c r="AC17" s="60"/>
      <c r="AD17" s="60"/>
      <c r="AE17" s="60"/>
      <c r="AF17" s="60"/>
      <c r="AG17" s="60"/>
      <c r="AH17" s="60"/>
      <c r="AI17" s="60"/>
      <c r="AJ17" s="60"/>
      <c r="AK17" s="932"/>
      <c r="AL17" s="933"/>
      <c r="AM17" s="933"/>
      <c r="AN17" s="933"/>
      <c r="AO17" s="934"/>
      <c r="AP17" s="2"/>
      <c r="AQ17" s="59">
        <f t="shared" si="2"/>
        <v>1</v>
      </c>
    </row>
    <row r="18" spans="2:46" ht="12" customHeight="1" x14ac:dyDescent="0.15">
      <c r="B18" s="967"/>
      <c r="C18" s="972"/>
      <c r="D18" s="970"/>
      <c r="E18" s="970"/>
      <c r="F18" s="970"/>
      <c r="G18" s="970"/>
      <c r="H18" s="970"/>
      <c r="I18" s="970"/>
      <c r="J18" s="971"/>
      <c r="K18" s="100">
        <v>8</v>
      </c>
      <c r="L18" s="921"/>
      <c r="M18" s="922"/>
      <c r="N18" s="921"/>
      <c r="O18" s="922"/>
      <c r="P18" s="921"/>
      <c r="Q18" s="922"/>
      <c r="R18" s="936"/>
      <c r="S18" s="937"/>
      <c r="T18" s="938"/>
      <c r="U18" s="921"/>
      <c r="V18" s="922"/>
      <c r="W18" s="921"/>
      <c r="X18" s="922"/>
      <c r="Y18" s="54"/>
      <c r="Z18" s="54"/>
      <c r="AA18" s="54"/>
      <c r="AB18" s="54"/>
      <c r="AC18" s="60"/>
      <c r="AD18" s="60"/>
      <c r="AE18" s="60"/>
      <c r="AF18" s="60"/>
      <c r="AG18" s="60"/>
      <c r="AH18" s="60"/>
      <c r="AI18" s="60"/>
      <c r="AJ18" s="60"/>
      <c r="AK18" s="932"/>
      <c r="AL18" s="933"/>
      <c r="AM18" s="933"/>
      <c r="AN18" s="933"/>
      <c r="AO18" s="934"/>
      <c r="AP18" s="2"/>
      <c r="AQ18" s="59">
        <f t="shared" si="2"/>
        <v>1</v>
      </c>
    </row>
    <row r="19" spans="2:46" ht="12" customHeight="1" x14ac:dyDescent="0.15">
      <c r="B19" s="967"/>
      <c r="C19" s="972"/>
      <c r="D19" s="970"/>
      <c r="E19" s="970"/>
      <c r="F19" s="970"/>
      <c r="G19" s="970"/>
      <c r="H19" s="970"/>
      <c r="I19" s="970"/>
      <c r="J19" s="971"/>
      <c r="K19" s="100">
        <v>9</v>
      </c>
      <c r="L19" s="921"/>
      <c r="M19" s="922"/>
      <c r="N19" s="921"/>
      <c r="O19" s="922"/>
      <c r="P19" s="921"/>
      <c r="Q19" s="922"/>
      <c r="R19" s="936"/>
      <c r="S19" s="937"/>
      <c r="T19" s="938"/>
      <c r="U19" s="921"/>
      <c r="V19" s="922"/>
      <c r="W19" s="921"/>
      <c r="X19" s="922"/>
      <c r="Y19" s="54"/>
      <c r="Z19" s="54"/>
      <c r="AA19" s="54"/>
      <c r="AB19" s="54"/>
      <c r="AC19" s="60"/>
      <c r="AD19" s="60"/>
      <c r="AE19" s="60"/>
      <c r="AF19" s="60"/>
      <c r="AG19" s="60"/>
      <c r="AH19" s="60"/>
      <c r="AI19" s="60"/>
      <c r="AJ19" s="60"/>
      <c r="AK19" s="932"/>
      <c r="AL19" s="933"/>
      <c r="AM19" s="933"/>
      <c r="AN19" s="933"/>
      <c r="AO19" s="934"/>
      <c r="AP19" s="2"/>
      <c r="AQ19" s="59">
        <f t="shared" si="2"/>
        <v>1</v>
      </c>
    </row>
    <row r="20" spans="2:46" ht="12" customHeight="1" x14ac:dyDescent="0.15">
      <c r="B20" s="967"/>
      <c r="C20" s="972"/>
      <c r="D20" s="970"/>
      <c r="E20" s="970"/>
      <c r="F20" s="970"/>
      <c r="G20" s="970"/>
      <c r="H20" s="970"/>
      <c r="I20" s="970"/>
      <c r="J20" s="971"/>
      <c r="K20" s="100">
        <v>10</v>
      </c>
      <c r="L20" s="921"/>
      <c r="M20" s="922"/>
      <c r="N20" s="921"/>
      <c r="O20" s="922"/>
      <c r="P20" s="921"/>
      <c r="Q20" s="922"/>
      <c r="R20" s="936"/>
      <c r="S20" s="937"/>
      <c r="T20" s="938"/>
      <c r="U20" s="921"/>
      <c r="V20" s="922"/>
      <c r="W20" s="921"/>
      <c r="X20" s="922"/>
      <c r="Y20" s="54"/>
      <c r="Z20" s="54"/>
      <c r="AA20" s="54"/>
      <c r="AB20" s="54"/>
      <c r="AC20" s="60"/>
      <c r="AD20" s="60"/>
      <c r="AE20" s="60"/>
      <c r="AF20" s="60"/>
      <c r="AG20" s="60"/>
      <c r="AH20" s="60"/>
      <c r="AI20" s="60"/>
      <c r="AJ20" s="60"/>
      <c r="AK20" s="932"/>
      <c r="AL20" s="933"/>
      <c r="AM20" s="933"/>
      <c r="AN20" s="933"/>
      <c r="AO20" s="934"/>
      <c r="AP20" s="2"/>
      <c r="AQ20" s="59">
        <f t="shared" si="2"/>
        <v>1</v>
      </c>
    </row>
    <row r="21" spans="2:46" ht="12" customHeight="1" x14ac:dyDescent="0.15">
      <c r="B21" s="967"/>
      <c r="C21" s="972"/>
      <c r="D21" s="970"/>
      <c r="E21" s="970"/>
      <c r="F21" s="970"/>
      <c r="G21" s="970"/>
      <c r="H21" s="970"/>
      <c r="I21" s="970"/>
      <c r="J21" s="971"/>
      <c r="K21" s="100">
        <v>11</v>
      </c>
      <c r="L21" s="921"/>
      <c r="M21" s="922"/>
      <c r="N21" s="921"/>
      <c r="O21" s="922"/>
      <c r="P21" s="921"/>
      <c r="Q21" s="922"/>
      <c r="R21" s="936"/>
      <c r="S21" s="937"/>
      <c r="T21" s="938"/>
      <c r="U21" s="921"/>
      <c r="V21" s="922"/>
      <c r="W21" s="921"/>
      <c r="X21" s="922"/>
      <c r="Y21" s="54"/>
      <c r="Z21" s="54"/>
      <c r="AA21" s="54"/>
      <c r="AB21" s="54"/>
      <c r="AC21" s="60"/>
      <c r="AD21" s="60"/>
      <c r="AE21" s="60"/>
      <c r="AF21" s="60"/>
      <c r="AG21" s="60"/>
      <c r="AH21" s="60"/>
      <c r="AI21" s="60"/>
      <c r="AJ21" s="60"/>
      <c r="AK21" s="932"/>
      <c r="AL21" s="933"/>
      <c r="AM21" s="933"/>
      <c r="AN21" s="933"/>
      <c r="AO21" s="934"/>
      <c r="AP21" s="2"/>
      <c r="AQ21" s="59">
        <f t="shared" si="2"/>
        <v>1</v>
      </c>
    </row>
    <row r="22" spans="2:46" ht="12" customHeight="1" x14ac:dyDescent="0.15">
      <c r="B22" s="967"/>
      <c r="C22" s="972"/>
      <c r="D22" s="970"/>
      <c r="E22" s="970"/>
      <c r="F22" s="970"/>
      <c r="G22" s="970"/>
      <c r="H22" s="970"/>
      <c r="I22" s="970"/>
      <c r="J22" s="971"/>
      <c r="K22" s="100">
        <v>12</v>
      </c>
      <c r="L22" s="921"/>
      <c r="M22" s="922"/>
      <c r="N22" s="921"/>
      <c r="O22" s="922"/>
      <c r="P22" s="921"/>
      <c r="Q22" s="922"/>
      <c r="R22" s="936"/>
      <c r="S22" s="937"/>
      <c r="T22" s="938"/>
      <c r="U22" s="921"/>
      <c r="V22" s="922"/>
      <c r="W22" s="921"/>
      <c r="X22" s="922"/>
      <c r="Y22" s="54"/>
      <c r="Z22" s="54"/>
      <c r="AA22" s="54"/>
      <c r="AB22" s="54"/>
      <c r="AC22" s="60"/>
      <c r="AD22" s="60"/>
      <c r="AE22" s="60"/>
      <c r="AF22" s="60"/>
      <c r="AG22" s="60"/>
      <c r="AH22" s="60"/>
      <c r="AI22" s="60"/>
      <c r="AJ22" s="60"/>
      <c r="AK22" s="932"/>
      <c r="AL22" s="933"/>
      <c r="AM22" s="933"/>
      <c r="AN22" s="933"/>
      <c r="AO22" s="934"/>
      <c r="AP22" s="2"/>
      <c r="AQ22" s="59">
        <f t="shared" si="2"/>
        <v>1</v>
      </c>
    </row>
    <row r="23" spans="2:46" ht="12" customHeight="1" x14ac:dyDescent="0.15">
      <c r="B23" s="967"/>
      <c r="C23" s="972"/>
      <c r="D23" s="970"/>
      <c r="E23" s="970"/>
      <c r="F23" s="970"/>
      <c r="G23" s="970"/>
      <c r="H23" s="970"/>
      <c r="I23" s="970"/>
      <c r="J23" s="971"/>
      <c r="K23" s="100">
        <v>13</v>
      </c>
      <c r="L23" s="921"/>
      <c r="M23" s="922"/>
      <c r="N23" s="921"/>
      <c r="O23" s="922"/>
      <c r="P23" s="921"/>
      <c r="Q23" s="922"/>
      <c r="R23" s="936"/>
      <c r="S23" s="937"/>
      <c r="T23" s="938"/>
      <c r="U23" s="921"/>
      <c r="V23" s="922"/>
      <c r="W23" s="921"/>
      <c r="X23" s="922"/>
      <c r="Y23" s="54"/>
      <c r="Z23" s="54"/>
      <c r="AA23" s="54"/>
      <c r="AB23" s="54"/>
      <c r="AC23" s="60"/>
      <c r="AD23" s="60"/>
      <c r="AE23" s="60"/>
      <c r="AF23" s="60"/>
      <c r="AG23" s="60"/>
      <c r="AH23" s="60"/>
      <c r="AI23" s="60"/>
      <c r="AJ23" s="60"/>
      <c r="AK23" s="932"/>
      <c r="AL23" s="933"/>
      <c r="AM23" s="933"/>
      <c r="AN23" s="933"/>
      <c r="AO23" s="934"/>
      <c r="AP23" s="2"/>
      <c r="AQ23" s="59">
        <f t="shared" si="2"/>
        <v>1</v>
      </c>
    </row>
    <row r="24" spans="2:46" ht="12" customHeight="1" x14ac:dyDescent="0.15">
      <c r="B24" s="967"/>
      <c r="C24" s="972"/>
      <c r="D24" s="970"/>
      <c r="E24" s="970"/>
      <c r="F24" s="970"/>
      <c r="G24" s="970"/>
      <c r="H24" s="970"/>
      <c r="I24" s="970"/>
      <c r="J24" s="971"/>
      <c r="K24" s="100">
        <v>14</v>
      </c>
      <c r="L24" s="921"/>
      <c r="M24" s="922"/>
      <c r="N24" s="921"/>
      <c r="O24" s="922"/>
      <c r="P24" s="921"/>
      <c r="Q24" s="922"/>
      <c r="R24" s="936"/>
      <c r="S24" s="937"/>
      <c r="T24" s="938"/>
      <c r="U24" s="921"/>
      <c r="V24" s="922"/>
      <c r="W24" s="921"/>
      <c r="X24" s="922"/>
      <c r="Y24" s="54"/>
      <c r="Z24" s="54"/>
      <c r="AA24" s="54"/>
      <c r="AB24" s="54"/>
      <c r="AC24" s="60"/>
      <c r="AD24" s="60"/>
      <c r="AE24" s="60"/>
      <c r="AF24" s="60"/>
      <c r="AG24" s="60"/>
      <c r="AH24" s="60"/>
      <c r="AI24" s="60"/>
      <c r="AJ24" s="60"/>
      <c r="AK24" s="932"/>
      <c r="AL24" s="933"/>
      <c r="AM24" s="933"/>
      <c r="AN24" s="933"/>
      <c r="AO24" s="934"/>
      <c r="AP24" s="2"/>
      <c r="AQ24" s="59">
        <f t="shared" si="2"/>
        <v>1</v>
      </c>
    </row>
    <row r="25" spans="2:46" ht="12" customHeight="1" x14ac:dyDescent="0.15">
      <c r="B25" s="967"/>
      <c r="C25" s="972"/>
      <c r="D25" s="970"/>
      <c r="E25" s="970"/>
      <c r="F25" s="970"/>
      <c r="G25" s="970"/>
      <c r="H25" s="970"/>
      <c r="I25" s="970"/>
      <c r="J25" s="971"/>
      <c r="K25" s="100">
        <v>15</v>
      </c>
      <c r="L25" s="921"/>
      <c r="M25" s="922"/>
      <c r="N25" s="921"/>
      <c r="O25" s="922"/>
      <c r="P25" s="921"/>
      <c r="Q25" s="922"/>
      <c r="R25" s="936"/>
      <c r="S25" s="937"/>
      <c r="T25" s="938"/>
      <c r="U25" s="921"/>
      <c r="V25" s="922"/>
      <c r="W25" s="921"/>
      <c r="X25" s="922"/>
      <c r="Y25" s="54"/>
      <c r="Z25" s="54"/>
      <c r="AA25" s="54"/>
      <c r="AB25" s="54"/>
      <c r="AC25" s="60"/>
      <c r="AD25" s="60"/>
      <c r="AE25" s="60"/>
      <c r="AF25" s="60"/>
      <c r="AG25" s="60"/>
      <c r="AH25" s="60"/>
      <c r="AI25" s="60"/>
      <c r="AJ25" s="60"/>
      <c r="AK25" s="932"/>
      <c r="AL25" s="933"/>
      <c r="AM25" s="933"/>
      <c r="AN25" s="933"/>
      <c r="AO25" s="934"/>
      <c r="AP25" s="2"/>
      <c r="AQ25" s="59">
        <f t="shared" si="2"/>
        <v>1</v>
      </c>
    </row>
    <row r="26" spans="2:46" ht="12" customHeight="1" x14ac:dyDescent="0.15">
      <c r="B26" s="967"/>
      <c r="C26" s="972"/>
      <c r="D26" s="970"/>
      <c r="E26" s="970"/>
      <c r="F26" s="970"/>
      <c r="G26" s="970"/>
      <c r="H26" s="970"/>
      <c r="I26" s="970"/>
      <c r="J26" s="971"/>
      <c r="K26" s="100">
        <v>16</v>
      </c>
      <c r="L26" s="921"/>
      <c r="M26" s="922"/>
      <c r="N26" s="921"/>
      <c r="O26" s="922"/>
      <c r="P26" s="921"/>
      <c r="Q26" s="922"/>
      <c r="R26" s="936"/>
      <c r="S26" s="937"/>
      <c r="T26" s="938"/>
      <c r="U26" s="921"/>
      <c r="V26" s="922"/>
      <c r="W26" s="921"/>
      <c r="X26" s="922"/>
      <c r="Y26" s="54"/>
      <c r="Z26" s="54"/>
      <c r="AA26" s="54"/>
      <c r="AB26" s="54"/>
      <c r="AC26" s="60"/>
      <c r="AD26" s="60"/>
      <c r="AE26" s="60"/>
      <c r="AF26" s="60"/>
      <c r="AG26" s="60"/>
      <c r="AH26" s="60"/>
      <c r="AI26" s="60"/>
      <c r="AJ26" s="60"/>
      <c r="AK26" s="932"/>
      <c r="AL26" s="933"/>
      <c r="AM26" s="933"/>
      <c r="AN26" s="933"/>
      <c r="AO26" s="934"/>
      <c r="AP26" s="2"/>
      <c r="AQ26" s="59">
        <f t="shared" si="2"/>
        <v>1</v>
      </c>
    </row>
    <row r="27" spans="2:46" ht="12" customHeight="1" x14ac:dyDescent="0.15">
      <c r="B27" s="967"/>
      <c r="C27" s="972"/>
      <c r="D27" s="970"/>
      <c r="E27" s="970"/>
      <c r="F27" s="970"/>
      <c r="G27" s="970"/>
      <c r="H27" s="970"/>
      <c r="I27" s="970"/>
      <c r="J27" s="971"/>
      <c r="K27" s="100">
        <v>17</v>
      </c>
      <c r="L27" s="921"/>
      <c r="M27" s="922"/>
      <c r="N27" s="921"/>
      <c r="O27" s="922"/>
      <c r="P27" s="921"/>
      <c r="Q27" s="922"/>
      <c r="R27" s="936"/>
      <c r="S27" s="937"/>
      <c r="T27" s="938"/>
      <c r="U27" s="921"/>
      <c r="V27" s="922"/>
      <c r="W27" s="921"/>
      <c r="X27" s="922"/>
      <c r="Y27" s="54"/>
      <c r="Z27" s="54"/>
      <c r="AA27" s="54"/>
      <c r="AB27" s="54"/>
      <c r="AC27" s="60"/>
      <c r="AD27" s="60"/>
      <c r="AE27" s="60"/>
      <c r="AF27" s="60"/>
      <c r="AG27" s="60"/>
      <c r="AH27" s="60"/>
      <c r="AI27" s="60"/>
      <c r="AJ27" s="60"/>
      <c r="AK27" s="932"/>
      <c r="AL27" s="933"/>
      <c r="AM27" s="933"/>
      <c r="AN27" s="933"/>
      <c r="AO27" s="934"/>
      <c r="AP27" s="2"/>
      <c r="AQ27" s="59">
        <f t="shared" si="2"/>
        <v>1</v>
      </c>
    </row>
    <row r="28" spans="2:46" ht="12" customHeight="1" x14ac:dyDescent="0.15">
      <c r="B28" s="967"/>
      <c r="C28" s="972"/>
      <c r="D28" s="970"/>
      <c r="E28" s="970"/>
      <c r="F28" s="970"/>
      <c r="G28" s="970"/>
      <c r="H28" s="970"/>
      <c r="I28" s="970"/>
      <c r="J28" s="971"/>
      <c r="K28" s="100">
        <v>18</v>
      </c>
      <c r="L28" s="921"/>
      <c r="M28" s="922"/>
      <c r="N28" s="921"/>
      <c r="O28" s="922"/>
      <c r="P28" s="921"/>
      <c r="Q28" s="922"/>
      <c r="R28" s="936"/>
      <c r="S28" s="937"/>
      <c r="T28" s="938"/>
      <c r="U28" s="921"/>
      <c r="V28" s="922"/>
      <c r="W28" s="921"/>
      <c r="X28" s="922"/>
      <c r="Y28" s="54"/>
      <c r="Z28" s="54"/>
      <c r="AA28" s="54"/>
      <c r="AB28" s="54"/>
      <c r="AC28" s="60"/>
      <c r="AD28" s="60"/>
      <c r="AE28" s="60"/>
      <c r="AF28" s="60"/>
      <c r="AG28" s="60"/>
      <c r="AH28" s="60"/>
      <c r="AI28" s="60"/>
      <c r="AJ28" s="60"/>
      <c r="AK28" s="932"/>
      <c r="AL28" s="933"/>
      <c r="AM28" s="933"/>
      <c r="AN28" s="933"/>
      <c r="AO28" s="934"/>
      <c r="AP28" s="2"/>
      <c r="AQ28" s="59">
        <f>IF(P30="材質劣化",2,IF(P30="漏水",3,1))</f>
        <v>1</v>
      </c>
    </row>
    <row r="29" spans="2:46" ht="12" customHeight="1" x14ac:dyDescent="0.15">
      <c r="B29" s="967"/>
      <c r="C29" s="972"/>
      <c r="D29" s="970"/>
      <c r="E29" s="970"/>
      <c r="F29" s="970"/>
      <c r="G29" s="970"/>
      <c r="H29" s="970"/>
      <c r="I29" s="970"/>
      <c r="J29" s="971"/>
      <c r="K29" s="100">
        <v>19</v>
      </c>
      <c r="L29" s="921"/>
      <c r="M29" s="922"/>
      <c r="N29" s="921"/>
      <c r="O29" s="922"/>
      <c r="P29" s="921"/>
      <c r="Q29" s="922"/>
      <c r="R29" s="936"/>
      <c r="S29" s="937"/>
      <c r="T29" s="938"/>
      <c r="U29" s="921"/>
      <c r="V29" s="922"/>
      <c r="W29" s="921"/>
      <c r="X29" s="922"/>
      <c r="Y29" s="54"/>
      <c r="Z29" s="54"/>
      <c r="AA29" s="54"/>
      <c r="AB29" s="54"/>
      <c r="AC29" s="60"/>
      <c r="AD29" s="60"/>
      <c r="AE29" s="60"/>
      <c r="AF29" s="60"/>
      <c r="AG29" s="60"/>
      <c r="AH29" s="60"/>
      <c r="AI29" s="60"/>
      <c r="AJ29" s="60"/>
      <c r="AK29" s="932"/>
      <c r="AL29" s="933"/>
      <c r="AM29" s="933"/>
      <c r="AN29" s="933"/>
      <c r="AO29" s="934"/>
      <c r="AP29" s="2"/>
      <c r="AQ29" s="59">
        <f>IF(P34="材質劣化",2,IF(P34="漏水",3,1))</f>
        <v>1</v>
      </c>
    </row>
    <row r="30" spans="2:46" ht="12" customHeight="1" x14ac:dyDescent="0.15">
      <c r="B30" s="967"/>
      <c r="C30" s="972"/>
      <c r="D30" s="970"/>
      <c r="E30" s="970"/>
      <c r="F30" s="970"/>
      <c r="G30" s="970"/>
      <c r="H30" s="970"/>
      <c r="I30" s="970"/>
      <c r="J30" s="971"/>
      <c r="K30" s="100">
        <v>20</v>
      </c>
      <c r="L30" s="921"/>
      <c r="M30" s="922"/>
      <c r="N30" s="921"/>
      <c r="O30" s="922"/>
      <c r="P30" s="921"/>
      <c r="Q30" s="922"/>
      <c r="R30" s="936"/>
      <c r="S30" s="937"/>
      <c r="T30" s="938"/>
      <c r="U30" s="921"/>
      <c r="V30" s="922"/>
      <c r="W30" s="921"/>
      <c r="X30" s="922"/>
      <c r="Y30" s="54"/>
      <c r="Z30" s="54"/>
      <c r="AA30" s="54"/>
      <c r="AB30" s="54"/>
      <c r="AC30" s="60"/>
      <c r="AD30" s="60"/>
      <c r="AE30" s="60"/>
      <c r="AF30" s="60"/>
      <c r="AG30" s="60"/>
      <c r="AH30" s="60"/>
      <c r="AI30" s="60"/>
      <c r="AJ30" s="60"/>
      <c r="AK30" s="932"/>
      <c r="AL30" s="933"/>
      <c r="AM30" s="933"/>
      <c r="AN30" s="933"/>
      <c r="AO30" s="934"/>
      <c r="AP30" s="2"/>
      <c r="AQ30" s="59">
        <f>IF(P30="材質劣化",2,IF(P30="漏水",3,1))</f>
        <v>1</v>
      </c>
    </row>
    <row r="31" spans="2:46" ht="12" customHeight="1" x14ac:dyDescent="0.15">
      <c r="B31" s="967"/>
      <c r="C31" s="972"/>
      <c r="D31" s="970"/>
      <c r="E31" s="970"/>
      <c r="F31" s="970"/>
      <c r="G31" s="970"/>
      <c r="H31" s="970"/>
      <c r="I31" s="970"/>
      <c r="J31" s="971"/>
      <c r="K31" s="100">
        <v>21</v>
      </c>
      <c r="L31" s="921"/>
      <c r="M31" s="922"/>
      <c r="N31" s="921"/>
      <c r="O31" s="922"/>
      <c r="P31" s="921"/>
      <c r="Q31" s="922"/>
      <c r="R31" s="936"/>
      <c r="S31" s="937"/>
      <c r="T31" s="938"/>
      <c r="U31" s="921"/>
      <c r="V31" s="922"/>
      <c r="W31" s="921"/>
      <c r="X31" s="922"/>
      <c r="Y31" s="54"/>
      <c r="Z31" s="54"/>
      <c r="AA31" s="54"/>
      <c r="AB31" s="54"/>
      <c r="AC31" s="60"/>
      <c r="AD31" s="60"/>
      <c r="AE31" s="60"/>
      <c r="AF31" s="60"/>
      <c r="AG31" s="60"/>
      <c r="AH31" s="60"/>
      <c r="AI31" s="60"/>
      <c r="AJ31" s="60"/>
      <c r="AK31" s="932"/>
      <c r="AL31" s="933"/>
      <c r="AM31" s="933"/>
      <c r="AN31" s="933"/>
      <c r="AO31" s="934"/>
      <c r="AP31" s="2"/>
      <c r="AQ31" s="59">
        <f>IF(P33="材質劣化",2,IF(P33="漏水",3,1))</f>
        <v>1</v>
      </c>
    </row>
    <row r="32" spans="2:46" ht="12" customHeight="1" x14ac:dyDescent="0.15">
      <c r="B32" s="967"/>
      <c r="C32" s="972"/>
      <c r="D32" s="970"/>
      <c r="E32" s="970"/>
      <c r="F32" s="970"/>
      <c r="G32" s="970"/>
      <c r="H32" s="970"/>
      <c r="I32" s="970"/>
      <c r="J32" s="971"/>
      <c r="K32" s="100">
        <v>22</v>
      </c>
      <c r="L32" s="921"/>
      <c r="M32" s="922"/>
      <c r="N32" s="921"/>
      <c r="O32" s="922"/>
      <c r="P32" s="921"/>
      <c r="Q32" s="922"/>
      <c r="R32" s="936"/>
      <c r="S32" s="937"/>
      <c r="T32" s="938"/>
      <c r="U32" s="921"/>
      <c r="V32" s="922"/>
      <c r="W32" s="921"/>
      <c r="X32" s="922"/>
      <c r="Y32" s="54"/>
      <c r="Z32" s="54"/>
      <c r="AA32" s="54"/>
      <c r="AB32" s="54"/>
      <c r="AC32" s="60"/>
      <c r="AD32" s="60"/>
      <c r="AE32" s="60"/>
      <c r="AF32" s="60"/>
      <c r="AG32" s="60"/>
      <c r="AH32" s="60"/>
      <c r="AI32" s="60"/>
      <c r="AJ32" s="60"/>
      <c r="AK32" s="932"/>
      <c r="AL32" s="933"/>
      <c r="AM32" s="933"/>
      <c r="AN32" s="933"/>
      <c r="AO32" s="934"/>
      <c r="AP32" s="2"/>
      <c r="AQ32" s="59">
        <f>IF(P37="材質劣化",2,IF(P37="漏水",3,1))</f>
        <v>1</v>
      </c>
      <c r="AS32" s="3"/>
      <c r="AT32" s="3"/>
    </row>
    <row r="33" spans="2:86" ht="12" customHeight="1" x14ac:dyDescent="0.15">
      <c r="B33" s="967"/>
      <c r="C33" s="972"/>
      <c r="D33" s="970"/>
      <c r="E33" s="970"/>
      <c r="F33" s="970"/>
      <c r="G33" s="970"/>
      <c r="H33" s="970"/>
      <c r="I33" s="970"/>
      <c r="J33" s="971"/>
      <c r="K33" s="100">
        <v>23</v>
      </c>
      <c r="L33" s="921"/>
      <c r="M33" s="922"/>
      <c r="N33" s="921"/>
      <c r="O33" s="922"/>
      <c r="P33" s="921"/>
      <c r="Q33" s="922"/>
      <c r="R33" s="936"/>
      <c r="S33" s="937"/>
      <c r="T33" s="938"/>
      <c r="U33" s="921"/>
      <c r="V33" s="922"/>
      <c r="W33" s="921"/>
      <c r="X33" s="922"/>
      <c r="Y33" s="54"/>
      <c r="Z33" s="54"/>
      <c r="AA33" s="54"/>
      <c r="AB33" s="54"/>
      <c r="AC33" s="60"/>
      <c r="AD33" s="60"/>
      <c r="AE33" s="60"/>
      <c r="AF33" s="60"/>
      <c r="AG33" s="60"/>
      <c r="AH33" s="60"/>
      <c r="AI33" s="60"/>
      <c r="AJ33" s="60"/>
      <c r="AK33" s="932"/>
      <c r="AL33" s="933"/>
      <c r="AM33" s="933"/>
      <c r="AN33" s="933"/>
      <c r="AO33" s="934"/>
      <c r="AP33" s="2"/>
      <c r="AQ33" s="59">
        <f>IF(P33="材質劣化",2,IF(P33="漏水",3,1))</f>
        <v>1</v>
      </c>
      <c r="AS33" s="198"/>
      <c r="AT33" s="198"/>
    </row>
    <row r="34" spans="2:86" ht="12" customHeight="1" x14ac:dyDescent="0.15">
      <c r="B34" s="967"/>
      <c r="C34" s="972"/>
      <c r="D34" s="970"/>
      <c r="E34" s="970"/>
      <c r="F34" s="970"/>
      <c r="G34" s="970"/>
      <c r="H34" s="970"/>
      <c r="I34" s="970"/>
      <c r="J34" s="971"/>
      <c r="K34" s="100">
        <v>24</v>
      </c>
      <c r="L34" s="921"/>
      <c r="M34" s="922"/>
      <c r="N34" s="921"/>
      <c r="O34" s="922"/>
      <c r="P34" s="921"/>
      <c r="Q34" s="922"/>
      <c r="R34" s="936"/>
      <c r="S34" s="937"/>
      <c r="T34" s="938"/>
      <c r="U34" s="921"/>
      <c r="V34" s="922"/>
      <c r="W34" s="921"/>
      <c r="X34" s="922"/>
      <c r="Y34" s="54"/>
      <c r="Z34" s="54"/>
      <c r="AA34" s="54"/>
      <c r="AB34" s="54"/>
      <c r="AC34" s="60"/>
      <c r="AD34" s="60"/>
      <c r="AE34" s="60"/>
      <c r="AF34" s="60"/>
      <c r="AG34" s="60"/>
      <c r="AH34" s="60"/>
      <c r="AI34" s="60"/>
      <c r="AJ34" s="60"/>
      <c r="AK34" s="932"/>
      <c r="AL34" s="933"/>
      <c r="AM34" s="933"/>
      <c r="AN34" s="933"/>
      <c r="AO34" s="934"/>
      <c r="AP34" s="2"/>
      <c r="AQ34" s="59">
        <f>IF(P36="材質劣化",2,IF(P36="漏水",3,1))</f>
        <v>1</v>
      </c>
      <c r="AS34" s="199"/>
      <c r="AT34" s="199"/>
    </row>
    <row r="35" spans="2:86" ht="12" customHeight="1" x14ac:dyDescent="0.15">
      <c r="B35" s="967"/>
      <c r="C35" s="972"/>
      <c r="D35" s="970"/>
      <c r="E35" s="970"/>
      <c r="F35" s="970"/>
      <c r="G35" s="970"/>
      <c r="H35" s="970"/>
      <c r="I35" s="970"/>
      <c r="J35" s="971"/>
      <c r="K35" s="992" t="s">
        <v>678</v>
      </c>
      <c r="L35" s="939" t="s">
        <v>679</v>
      </c>
      <c r="M35" s="939"/>
      <c r="N35" s="939"/>
      <c r="O35" s="939"/>
      <c r="P35" s="939"/>
      <c r="Q35" s="939"/>
      <c r="R35" s="939"/>
      <c r="S35" s="939"/>
      <c r="T35" s="939"/>
      <c r="U35" s="939"/>
      <c r="V35" s="939"/>
      <c r="W35" s="939"/>
      <c r="X35" s="939"/>
      <c r="Y35" s="979" t="s">
        <v>523</v>
      </c>
      <c r="Z35" s="980"/>
      <c r="AA35" s="980"/>
      <c r="AB35" s="953"/>
      <c r="AC35" s="124">
        <f t="shared" ref="AC35:AJ35" si="3">SUM(AC11:AC34)</f>
        <v>0</v>
      </c>
      <c r="AD35" s="124">
        <f t="shared" si="3"/>
        <v>0</v>
      </c>
      <c r="AE35" s="124">
        <f>SUM(AE11:AE34)</f>
        <v>0</v>
      </c>
      <c r="AF35" s="124">
        <f t="shared" si="3"/>
        <v>10.38</v>
      </c>
      <c r="AG35" s="124">
        <f t="shared" si="3"/>
        <v>0</v>
      </c>
      <c r="AH35" s="124">
        <f t="shared" si="3"/>
        <v>0</v>
      </c>
      <c r="AI35" s="124">
        <f t="shared" si="3"/>
        <v>0</v>
      </c>
      <c r="AJ35" s="125">
        <f t="shared" si="3"/>
        <v>0</v>
      </c>
      <c r="AK35" s="939" t="s">
        <v>680</v>
      </c>
      <c r="AL35" s="939"/>
      <c r="AM35" s="999" t="s">
        <v>511</v>
      </c>
      <c r="AN35" s="999"/>
      <c r="AO35" s="999"/>
      <c r="AP35" s="2"/>
    </row>
    <row r="36" spans="2:86" ht="12" customHeight="1" x14ac:dyDescent="0.15">
      <c r="B36" s="967"/>
      <c r="C36" s="972"/>
      <c r="D36" s="970"/>
      <c r="E36" s="970"/>
      <c r="F36" s="970"/>
      <c r="G36" s="970"/>
      <c r="H36" s="970"/>
      <c r="I36" s="970"/>
      <c r="J36" s="971"/>
      <c r="K36" s="993"/>
      <c r="L36" s="941" t="s">
        <v>681</v>
      </c>
      <c r="M36" s="942"/>
      <c r="N36" s="960"/>
      <c r="O36" s="941" t="s">
        <v>682</v>
      </c>
      <c r="P36" s="942"/>
      <c r="Q36" s="942"/>
      <c r="R36" s="942"/>
      <c r="S36" s="942"/>
      <c r="T36" s="942"/>
      <c r="U36" s="942"/>
      <c r="V36" s="942"/>
      <c r="W36" s="942"/>
      <c r="X36" s="960"/>
      <c r="Y36" s="53" t="s">
        <v>516</v>
      </c>
      <c r="Z36" s="49" t="s">
        <v>515</v>
      </c>
      <c r="AA36" s="49" t="s">
        <v>554</v>
      </c>
      <c r="AB36" s="49" t="s">
        <v>531</v>
      </c>
      <c r="AC36" s="49" t="s">
        <v>516</v>
      </c>
      <c r="AD36" s="49" t="s">
        <v>515</v>
      </c>
      <c r="AE36" s="49" t="s">
        <v>554</v>
      </c>
      <c r="AF36" s="49" t="s">
        <v>531</v>
      </c>
      <c r="AG36" s="49" t="s">
        <v>516</v>
      </c>
      <c r="AH36" s="49" t="s">
        <v>515</v>
      </c>
      <c r="AI36" s="49" t="s">
        <v>554</v>
      </c>
      <c r="AJ36" s="82" t="s">
        <v>531</v>
      </c>
      <c r="AK36" s="939"/>
      <c r="AL36" s="939"/>
      <c r="AM36" s="999"/>
      <c r="AN36" s="999"/>
      <c r="AO36" s="999"/>
      <c r="AP36" s="2"/>
    </row>
    <row r="37" spans="2:86" ht="14.25" customHeight="1" x14ac:dyDescent="0.15">
      <c r="B37" s="967"/>
      <c r="C37" s="972"/>
      <c r="D37" s="970"/>
      <c r="E37" s="970"/>
      <c r="F37" s="970"/>
      <c r="G37" s="970"/>
      <c r="H37" s="970"/>
      <c r="I37" s="970"/>
      <c r="J37" s="971"/>
      <c r="K37" s="993"/>
      <c r="L37" s="945"/>
      <c r="M37" s="946"/>
      <c r="N37" s="965"/>
      <c r="O37" s="945"/>
      <c r="P37" s="946"/>
      <c r="Q37" s="946"/>
      <c r="R37" s="946"/>
      <c r="S37" s="946"/>
      <c r="T37" s="946"/>
      <c r="U37" s="946"/>
      <c r="V37" s="946"/>
      <c r="W37" s="946"/>
      <c r="X37" s="965"/>
      <c r="Y37" s="935">
        <f>IF(COUNTIF(Y11:Y34,"〇")&gt;0,1,0)</f>
        <v>0</v>
      </c>
      <c r="Z37" s="935">
        <f t="shared" ref="Z37:AB37" si="4">IF(COUNTIF(Z11:Z34,"〇")&gt;0,1,0)</f>
        <v>0</v>
      </c>
      <c r="AA37" s="935">
        <f t="shared" si="4"/>
        <v>0</v>
      </c>
      <c r="AB37" s="935">
        <f t="shared" si="4"/>
        <v>0</v>
      </c>
      <c r="AC37" s="935">
        <f>COUNTA(AC11:AC34)</f>
        <v>0</v>
      </c>
      <c r="AD37" s="935">
        <f t="shared" ref="AD37:AI37" si="5">COUNTA(AD11:AD34)</f>
        <v>0</v>
      </c>
      <c r="AE37" s="935">
        <f t="shared" si="5"/>
        <v>0</v>
      </c>
      <c r="AF37" s="935">
        <f t="shared" si="5"/>
        <v>1</v>
      </c>
      <c r="AG37" s="935">
        <f t="shared" si="5"/>
        <v>0</v>
      </c>
      <c r="AH37" s="935">
        <f t="shared" si="5"/>
        <v>0</v>
      </c>
      <c r="AI37" s="935">
        <f t="shared" si="5"/>
        <v>0</v>
      </c>
      <c r="AJ37" s="935">
        <f>COUNTA(AJ11:AJ34)</f>
        <v>0</v>
      </c>
      <c r="AK37" s="939"/>
      <c r="AL37" s="939"/>
      <c r="AM37" s="999"/>
      <c r="AN37" s="999"/>
      <c r="AO37" s="999"/>
      <c r="AP37" s="2"/>
      <c r="AU37" s="43">
        <f>+Y37</f>
        <v>0</v>
      </c>
    </row>
    <row r="38" spans="2:86" ht="14.25" customHeight="1" x14ac:dyDescent="0.15">
      <c r="B38" s="967"/>
      <c r="C38" s="972"/>
      <c r="D38" s="970"/>
      <c r="E38" s="970"/>
      <c r="F38" s="970"/>
      <c r="G38" s="970"/>
      <c r="H38" s="970"/>
      <c r="I38" s="970"/>
      <c r="J38" s="971"/>
      <c r="K38" s="993"/>
      <c r="L38" s="949"/>
      <c r="M38" s="950"/>
      <c r="N38" s="961"/>
      <c r="O38" s="949"/>
      <c r="P38" s="950"/>
      <c r="Q38" s="950"/>
      <c r="R38" s="950"/>
      <c r="S38" s="950"/>
      <c r="T38" s="950"/>
      <c r="U38" s="950"/>
      <c r="V38" s="950"/>
      <c r="W38" s="950"/>
      <c r="X38" s="961"/>
      <c r="Y38" s="935"/>
      <c r="Z38" s="935"/>
      <c r="AA38" s="935"/>
      <c r="AB38" s="935"/>
      <c r="AC38" s="935"/>
      <c r="AD38" s="935"/>
      <c r="AE38" s="935"/>
      <c r="AF38" s="935"/>
      <c r="AG38" s="935"/>
      <c r="AH38" s="935"/>
      <c r="AI38" s="935"/>
      <c r="AJ38" s="935"/>
      <c r="AK38" s="939"/>
      <c r="AL38" s="939"/>
      <c r="AM38" s="999"/>
      <c r="AN38" s="999"/>
      <c r="AO38" s="999"/>
      <c r="AP38" s="2"/>
    </row>
    <row r="39" spans="2:86" ht="12" customHeight="1" x14ac:dyDescent="0.15">
      <c r="B39" s="967"/>
      <c r="C39" s="972"/>
      <c r="D39" s="970"/>
      <c r="E39" s="970"/>
      <c r="F39" s="970"/>
      <c r="G39" s="970"/>
      <c r="H39" s="970"/>
      <c r="I39" s="970"/>
      <c r="J39" s="970"/>
      <c r="K39" s="987" t="s">
        <v>220</v>
      </c>
      <c r="L39" s="994"/>
      <c r="M39" s="994"/>
      <c r="N39" s="994"/>
      <c r="O39" s="994"/>
      <c r="P39" s="994"/>
      <c r="Q39" s="994"/>
      <c r="R39" s="994"/>
      <c r="S39" s="994"/>
      <c r="T39" s="994"/>
      <c r="U39" s="994"/>
      <c r="V39" s="994"/>
      <c r="W39" s="994"/>
      <c r="X39" s="994"/>
      <c r="Y39" s="994"/>
      <c r="Z39" s="994"/>
      <c r="AA39" s="994"/>
      <c r="AB39" s="994"/>
      <c r="AC39" s="994"/>
      <c r="AD39" s="994"/>
      <c r="AE39" s="994"/>
      <c r="AF39" s="994"/>
      <c r="AG39" s="994"/>
      <c r="AH39" s="994"/>
      <c r="AI39" s="994"/>
      <c r="AJ39" s="994"/>
      <c r="AK39" s="995"/>
      <c r="AL39" s="995"/>
      <c r="AM39" s="995"/>
      <c r="AN39" s="995"/>
      <c r="AO39" s="996"/>
      <c r="AP39" s="2"/>
    </row>
    <row r="40" spans="2:86" ht="12" customHeight="1" x14ac:dyDescent="0.15">
      <c r="B40" s="967"/>
      <c r="C40" s="972"/>
      <c r="D40" s="970"/>
      <c r="E40" s="970"/>
      <c r="F40" s="970"/>
      <c r="G40" s="970"/>
      <c r="H40" s="970"/>
      <c r="I40" s="970"/>
      <c r="J40" s="970"/>
      <c r="K40" s="988"/>
      <c r="L40" s="995"/>
      <c r="M40" s="995"/>
      <c r="N40" s="995"/>
      <c r="O40" s="995"/>
      <c r="P40" s="995"/>
      <c r="Q40" s="995"/>
      <c r="R40" s="995"/>
      <c r="S40" s="995"/>
      <c r="T40" s="995"/>
      <c r="U40" s="995"/>
      <c r="V40" s="995"/>
      <c r="W40" s="995"/>
      <c r="X40" s="995"/>
      <c r="Y40" s="995"/>
      <c r="Z40" s="995"/>
      <c r="AA40" s="995"/>
      <c r="AB40" s="995"/>
      <c r="AC40" s="995"/>
      <c r="AD40" s="995"/>
      <c r="AE40" s="995"/>
      <c r="AF40" s="995"/>
      <c r="AG40" s="995"/>
      <c r="AH40" s="995"/>
      <c r="AI40" s="995"/>
      <c r="AJ40" s="995"/>
      <c r="AK40" s="995"/>
      <c r="AL40" s="995"/>
      <c r="AM40" s="995"/>
      <c r="AN40" s="995"/>
      <c r="AO40" s="996"/>
      <c r="AP40" s="2"/>
    </row>
    <row r="41" spans="2:86" ht="12" customHeight="1" x14ac:dyDescent="0.15">
      <c r="B41" s="967"/>
      <c r="C41" s="972"/>
      <c r="D41" s="970"/>
      <c r="E41" s="970"/>
      <c r="F41" s="970"/>
      <c r="G41" s="970"/>
      <c r="H41" s="970"/>
      <c r="I41" s="970"/>
      <c r="J41" s="970"/>
      <c r="K41" s="988"/>
      <c r="L41" s="995"/>
      <c r="M41" s="995"/>
      <c r="N41" s="995"/>
      <c r="O41" s="995"/>
      <c r="P41" s="995"/>
      <c r="Q41" s="995"/>
      <c r="R41" s="995"/>
      <c r="S41" s="995"/>
      <c r="T41" s="995"/>
      <c r="U41" s="995"/>
      <c r="V41" s="995"/>
      <c r="W41" s="995"/>
      <c r="X41" s="995"/>
      <c r="Y41" s="995"/>
      <c r="Z41" s="995"/>
      <c r="AA41" s="995"/>
      <c r="AB41" s="995"/>
      <c r="AC41" s="995"/>
      <c r="AD41" s="995"/>
      <c r="AE41" s="995"/>
      <c r="AF41" s="995"/>
      <c r="AG41" s="995"/>
      <c r="AH41" s="995"/>
      <c r="AI41" s="995"/>
      <c r="AJ41" s="995"/>
      <c r="AK41" s="995"/>
      <c r="AL41" s="995"/>
      <c r="AM41" s="995"/>
      <c r="AN41" s="995"/>
      <c r="AO41" s="996"/>
      <c r="AP41" s="2"/>
    </row>
    <row r="42" spans="2:86" ht="12" customHeight="1" x14ac:dyDescent="0.15">
      <c r="B42" s="967"/>
      <c r="C42" s="972"/>
      <c r="D42" s="970"/>
      <c r="E42" s="970"/>
      <c r="F42" s="970"/>
      <c r="G42" s="970"/>
      <c r="H42" s="970"/>
      <c r="I42" s="970"/>
      <c r="J42" s="970"/>
      <c r="K42" s="988"/>
      <c r="L42" s="997"/>
      <c r="M42" s="997"/>
      <c r="N42" s="997"/>
      <c r="O42" s="997"/>
      <c r="P42" s="997"/>
      <c r="Q42" s="997"/>
      <c r="R42" s="997"/>
      <c r="S42" s="997"/>
      <c r="T42" s="997"/>
      <c r="U42" s="997"/>
      <c r="V42" s="997"/>
      <c r="W42" s="997"/>
      <c r="X42" s="997"/>
      <c r="Y42" s="997"/>
      <c r="Z42" s="997"/>
      <c r="AA42" s="997"/>
      <c r="AB42" s="997"/>
      <c r="AC42" s="997"/>
      <c r="AD42" s="997"/>
      <c r="AE42" s="997"/>
      <c r="AF42" s="997"/>
      <c r="AG42" s="997"/>
      <c r="AH42" s="997"/>
      <c r="AI42" s="997"/>
      <c r="AJ42" s="997"/>
      <c r="AK42" s="997"/>
      <c r="AL42" s="997"/>
      <c r="AM42" s="997"/>
      <c r="AN42" s="997"/>
      <c r="AO42" s="998"/>
      <c r="AP42" s="43"/>
      <c r="CD42" s="2"/>
      <c r="CE42" s="2"/>
      <c r="CF42" s="2"/>
      <c r="CG42" s="2"/>
      <c r="CH42" s="2"/>
    </row>
    <row r="43" spans="2:86" ht="12" customHeight="1" x14ac:dyDescent="0.15">
      <c r="B43" s="967"/>
      <c r="C43" s="972"/>
      <c r="D43" s="970"/>
      <c r="E43" s="970"/>
      <c r="F43" s="970"/>
      <c r="G43" s="970"/>
      <c r="H43" s="970"/>
      <c r="I43" s="970"/>
      <c r="J43" s="971"/>
      <c r="K43" s="1000" t="s">
        <v>221</v>
      </c>
      <c r="L43" s="1000"/>
      <c r="M43" s="1000"/>
      <c r="N43" s="1000"/>
      <c r="O43" s="1000"/>
      <c r="P43" s="1000"/>
      <c r="Q43" s="1000"/>
      <c r="R43" s="1000"/>
      <c r="S43" s="1000"/>
      <c r="T43" s="1000"/>
      <c r="U43" s="1000"/>
      <c r="V43" s="1000"/>
      <c r="W43" s="1000"/>
      <c r="X43" s="1000"/>
      <c r="Y43" s="1000"/>
      <c r="Z43" s="1000"/>
      <c r="AA43" s="1000"/>
      <c r="AB43" s="1000"/>
      <c r="AC43" s="1000"/>
      <c r="AD43" s="1000"/>
      <c r="AE43" s="1000"/>
      <c r="AF43" s="1000"/>
      <c r="AG43" s="1000"/>
      <c r="AH43" s="1000"/>
      <c r="AI43" s="1000"/>
      <c r="AJ43" s="1000"/>
      <c r="AK43" s="1000"/>
      <c r="AL43" s="1000"/>
      <c r="AM43" s="1000"/>
      <c r="AN43" s="1000"/>
      <c r="AO43" s="1000"/>
      <c r="AP43" s="43"/>
      <c r="CD43" s="2"/>
      <c r="CE43" s="2"/>
      <c r="CF43" s="2"/>
      <c r="CG43" s="2"/>
      <c r="CH43" s="2"/>
    </row>
    <row r="44" spans="2:86" ht="12" customHeight="1" x14ac:dyDescent="0.15">
      <c r="B44" s="967"/>
      <c r="C44" s="972"/>
      <c r="D44" s="970"/>
      <c r="E44" s="970"/>
      <c r="F44" s="970"/>
      <c r="G44" s="970"/>
      <c r="H44" s="970"/>
      <c r="I44" s="970"/>
      <c r="J44" s="971"/>
      <c r="K44" s="989" t="s">
        <v>222</v>
      </c>
      <c r="L44" s="990"/>
      <c r="M44" s="990"/>
      <c r="N44" s="990"/>
      <c r="O44" s="990"/>
      <c r="P44" s="990"/>
      <c r="Q44" s="990"/>
      <c r="R44" s="990"/>
      <c r="S44" s="990"/>
      <c r="T44" s="990"/>
      <c r="U44" s="990"/>
      <c r="V44" s="990"/>
      <c r="W44" s="990"/>
      <c r="X44" s="990"/>
      <c r="Y44" s="990"/>
      <c r="Z44" s="990"/>
      <c r="AA44" s="990"/>
      <c r="AB44" s="990"/>
      <c r="AC44" s="990"/>
      <c r="AD44" s="990"/>
      <c r="AE44" s="990"/>
      <c r="AF44" s="990"/>
      <c r="AG44" s="990"/>
      <c r="AH44" s="990"/>
      <c r="AI44" s="990"/>
      <c r="AJ44" s="990"/>
      <c r="AK44" s="990"/>
      <c r="AL44" s="990"/>
      <c r="AM44" s="990"/>
      <c r="AN44" s="990"/>
      <c r="AO44" s="991"/>
      <c r="AP44" s="43"/>
      <c r="CD44" s="2"/>
      <c r="CE44" s="2"/>
      <c r="CF44" s="2"/>
      <c r="CG44" s="2"/>
      <c r="CH44" s="2"/>
    </row>
    <row r="45" spans="2:86" ht="12" customHeight="1" x14ac:dyDescent="0.15">
      <c r="B45" s="583"/>
      <c r="C45" s="973"/>
      <c r="D45" s="974"/>
      <c r="E45" s="974"/>
      <c r="F45" s="974"/>
      <c r="G45" s="974"/>
      <c r="H45" s="974"/>
      <c r="I45" s="974"/>
      <c r="J45" s="975"/>
      <c r="K45" s="984" t="s">
        <v>223</v>
      </c>
      <c r="L45" s="985"/>
      <c r="M45" s="985"/>
      <c r="N45" s="985"/>
      <c r="O45" s="985"/>
      <c r="P45" s="985"/>
      <c r="Q45" s="985"/>
      <c r="R45" s="985"/>
      <c r="S45" s="985"/>
      <c r="T45" s="985"/>
      <c r="U45" s="985"/>
      <c r="V45" s="985"/>
      <c r="W45" s="985"/>
      <c r="X45" s="985"/>
      <c r="Y45" s="985"/>
      <c r="Z45" s="985"/>
      <c r="AA45" s="985"/>
      <c r="AB45" s="985"/>
      <c r="AC45" s="985"/>
      <c r="AD45" s="985"/>
      <c r="AE45" s="985"/>
      <c r="AF45" s="985"/>
      <c r="AG45" s="985"/>
      <c r="AH45" s="985"/>
      <c r="AI45" s="985"/>
      <c r="AJ45" s="985"/>
      <c r="AK45" s="985"/>
      <c r="AL45" s="985"/>
      <c r="AM45" s="985"/>
      <c r="AN45" s="985"/>
      <c r="AO45" s="986"/>
      <c r="AP45" s="43"/>
      <c r="CD45" s="2"/>
      <c r="CE45" s="2"/>
      <c r="CF45" s="2"/>
      <c r="CG45" s="2"/>
      <c r="CH45" s="2"/>
    </row>
    <row r="46" spans="2:86" ht="12" customHeight="1" x14ac:dyDescent="0.2">
      <c r="B46" s="6" t="s">
        <v>224</v>
      </c>
      <c r="C46" s="290"/>
      <c r="D46" s="290"/>
      <c r="E46" s="290"/>
      <c r="F46" s="290"/>
      <c r="G46" s="290"/>
      <c r="H46" s="290"/>
      <c r="I46" s="290"/>
      <c r="J46" s="290"/>
      <c r="K46" s="291"/>
      <c r="L46" s="291"/>
      <c r="M46" s="291"/>
      <c r="N46" s="291"/>
      <c r="O46" s="291"/>
      <c r="P46" s="291"/>
      <c r="Q46" s="291"/>
      <c r="R46" s="291"/>
      <c r="S46" s="291"/>
      <c r="T46" s="291"/>
      <c r="U46" s="291"/>
      <c r="V46" s="291"/>
      <c r="W46" s="291"/>
      <c r="X46" s="291"/>
      <c r="Y46" s="291"/>
      <c r="Z46" s="291"/>
      <c r="AA46" s="291"/>
      <c r="AB46" s="291"/>
      <c r="AC46" s="291"/>
      <c r="AD46" s="291"/>
      <c r="AE46" s="291"/>
      <c r="AF46" s="291"/>
      <c r="AG46" s="291"/>
      <c r="AH46" s="291"/>
      <c r="AI46" s="291"/>
      <c r="AJ46" s="291"/>
      <c r="AK46" s="291"/>
      <c r="AL46" s="291"/>
      <c r="AM46" s="291"/>
      <c r="AN46" s="291"/>
      <c r="AO46" s="291"/>
      <c r="AP46" s="43"/>
      <c r="CD46" s="2"/>
      <c r="CE46" s="2"/>
      <c r="CF46" s="2"/>
      <c r="CG46" s="2"/>
      <c r="CH46" s="2"/>
    </row>
    <row r="47" spans="2:86" s="6" customFormat="1" ht="12" customHeight="1" x14ac:dyDescent="0.15">
      <c r="B47" s="2" t="s">
        <v>225</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226</v>
      </c>
      <c r="AP48" s="43"/>
      <c r="CD48" s="2"/>
      <c r="CE48" s="2"/>
      <c r="CF48" s="2"/>
      <c r="CG48" s="2"/>
      <c r="CH48" s="2"/>
    </row>
    <row r="49" spans="2:86" ht="12" customHeight="1" x14ac:dyDescent="0.15">
      <c r="B49" s="2" t="s">
        <v>227</v>
      </c>
      <c r="AP49" s="43"/>
      <c r="CD49" s="2"/>
      <c r="CE49" s="2"/>
      <c r="CF49" s="2"/>
      <c r="CG49" s="2"/>
      <c r="CH49" s="2"/>
    </row>
    <row r="50" spans="2:86" ht="12" customHeight="1" x14ac:dyDescent="0.15">
      <c r="B50" s="2" t="s">
        <v>228</v>
      </c>
    </row>
    <row r="51" spans="2:86" ht="12" customHeight="1" x14ac:dyDescent="0.15">
      <c r="B51" s="2" t="s">
        <v>229</v>
      </c>
    </row>
    <row r="52" spans="2:86" ht="12" customHeight="1" x14ac:dyDescent="0.15">
      <c r="B52" s="2" t="s">
        <v>230</v>
      </c>
    </row>
    <row r="53" spans="2:86" x14ac:dyDescent="0.15">
      <c r="B53" s="2" t="s">
        <v>231</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2"/>
  <conditionalFormatting sqref="Y11:AB28">
    <cfRule type="expression" dxfId="362" priority="2">
      <formula>$AQ11=2</formula>
    </cfRule>
  </conditionalFormatting>
  <conditionalFormatting sqref="Y29:AB29">
    <cfRule type="expression" dxfId="361" priority="11">
      <formula>$AQ28=2</formula>
    </cfRule>
  </conditionalFormatting>
  <conditionalFormatting sqref="Y30:AB31">
    <cfRule type="expression" dxfId="360" priority="9">
      <formula>$AQ28=2</formula>
    </cfRule>
  </conditionalFormatting>
  <conditionalFormatting sqref="Y32:AB32">
    <cfRule type="expression" dxfId="359" priority="7">
      <formula>$AQ29=2</formula>
    </cfRule>
  </conditionalFormatting>
  <conditionalFormatting sqref="Y33:AB33">
    <cfRule type="expression" dxfId="358" priority="5">
      <formula>$AQ29=2</formula>
    </cfRule>
  </conditionalFormatting>
  <conditionalFormatting sqref="Y34:AB34">
    <cfRule type="expression" dxfId="357" priority="3">
      <formula>$AQ29=2</formula>
    </cfRule>
  </conditionalFormatting>
  <conditionalFormatting sqref="Y11:AF28">
    <cfRule type="expression" dxfId="356" priority="1">
      <formula>$AQ11=3</formula>
    </cfRule>
  </conditionalFormatting>
  <conditionalFormatting sqref="Y29:AF29">
    <cfRule type="expression" dxfId="355" priority="12">
      <formula>$AQ28=3</formula>
    </cfRule>
  </conditionalFormatting>
  <conditionalFormatting sqref="Y30:AF31">
    <cfRule type="expression" dxfId="354" priority="10">
      <formula>$AQ28=3</formula>
    </cfRule>
  </conditionalFormatting>
  <conditionalFormatting sqref="Y32:AF32">
    <cfRule type="expression" dxfId="353" priority="8">
      <formula>$AQ29=3</formula>
    </cfRule>
  </conditionalFormatting>
  <conditionalFormatting sqref="Y33:AF33">
    <cfRule type="expression" dxfId="352" priority="6">
      <formula>$AQ29=3</formula>
    </cfRule>
  </conditionalFormatting>
  <conditionalFormatting sqref="Y34:AF34">
    <cfRule type="expression" dxfId="351" priority="4">
      <formula>$AQ29=3</formula>
    </cfRule>
  </conditionalFormatting>
  <conditionalFormatting sqref="AC11:AJ28">
    <cfRule type="expression" dxfId="350" priority="13">
      <formula>$AQ11=1</formula>
    </cfRule>
  </conditionalFormatting>
  <conditionalFormatting sqref="AC29:AJ29">
    <cfRule type="expression" dxfId="349" priority="24">
      <formula>$AQ28=1</formula>
    </cfRule>
  </conditionalFormatting>
  <conditionalFormatting sqref="AC30:AJ31">
    <cfRule type="expression" dxfId="348" priority="22">
      <formula>$AQ28=1</formula>
    </cfRule>
  </conditionalFormatting>
  <conditionalFormatting sqref="AC32:AJ32">
    <cfRule type="expression" dxfId="347" priority="20">
      <formula>$AQ29=1</formula>
    </cfRule>
  </conditionalFormatting>
  <conditionalFormatting sqref="AC33:AJ33">
    <cfRule type="expression" dxfId="346" priority="18">
      <formula>$AQ29=1</formula>
    </cfRule>
  </conditionalFormatting>
  <conditionalFormatting sqref="AC34:AJ34">
    <cfRule type="expression" dxfId="345" priority="16">
      <formula>$AQ29=1</formula>
    </cfRule>
  </conditionalFormatting>
  <conditionalFormatting sqref="AG11:AJ28">
    <cfRule type="expression" dxfId="344" priority="14">
      <formula>$AQ11=2</formula>
    </cfRule>
  </conditionalFormatting>
  <conditionalFormatting sqref="AG29:AJ29">
    <cfRule type="expression" dxfId="343" priority="23">
      <formula>$AQ28=2</formula>
    </cfRule>
  </conditionalFormatting>
  <conditionalFormatting sqref="AG30:AJ31">
    <cfRule type="expression" dxfId="342" priority="21">
      <formula>$AQ28=2</formula>
    </cfRule>
  </conditionalFormatting>
  <conditionalFormatting sqref="AG32:AJ32">
    <cfRule type="expression" dxfId="341" priority="19">
      <formula>$AQ29=2</formula>
    </cfRule>
  </conditionalFormatting>
  <conditionalFormatting sqref="AG33:AJ33">
    <cfRule type="expression" dxfId="340" priority="17">
      <formula>$AQ29=2</formula>
    </cfRule>
  </conditionalFormatting>
  <conditionalFormatting sqref="AG34:AJ34">
    <cfRule type="expression" dxfId="339" priority="15">
      <formula>$AQ29=2</formula>
    </cfRule>
  </conditionalFormatting>
  <dataValidations count="2">
    <dataValidation type="list" allowBlank="1" showInputMessage="1" showErrorMessage="1" sqref="Y11:AB34" xr:uid="{5F03B9B7-C798-4A53-A84A-4E38AB216AC9}">
      <formula1>"〇,"</formula1>
    </dataValidation>
    <dataValidation type="list" allowBlank="1" showInputMessage="1" showErrorMessage="1" sqref="N11:O34" xr:uid="{E66162AF-CFE1-45A1-B327-F93F021DBBEB}">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CB141279-7A6E-4B13-B4E1-D4C58863598F}">
          <x14:formula1>
            <xm:f>'(参考)リスト'!$D$16:$D$18</xm:f>
          </x14:formula1>
          <xm:sqref>P11:Q34</xm:sqref>
        </x14:dataValidation>
        <x14:dataValidation type="list" allowBlank="1" showInputMessage="1" showErrorMessage="1" xr:uid="{D29D1ED2-7CFB-42EA-8AA6-C77CD2C76A32}">
          <x14:formula1>
            <xm:f>'(参考)リスト'!$B$16:$B$21</xm:f>
          </x14:formula1>
          <xm:sqref>L11:M34</xm:sqref>
        </x14:dataValidation>
        <x14:dataValidation type="list" allowBlank="1" showInputMessage="1" showErrorMessage="1" xr:uid="{968B9EC4-C5A9-43C7-A4BB-F4B2A6089E14}">
          <x14:formula1>
            <xm:f>'(参考)リスト'!$E$16:$E$27</xm:f>
          </x14:formula1>
          <xm:sqref>R11:T34</xm:sqref>
        </x14:dataValidation>
        <x14:dataValidation type="list" allowBlank="1" showInputMessage="1" showErrorMessage="1" xr:uid="{49D48D59-C440-4EB2-B5E9-968F79A53B62}">
          <x14:formula1>
            <xm:f>'(参考)リスト'!$F$16:$F$21</xm:f>
          </x14:formula1>
          <xm:sqref>U11:X34</xm:sqref>
        </x14:dataValidation>
        <x14:dataValidation type="list" allowBlank="1" showInputMessage="1" showErrorMessage="1" xr:uid="{23488410-7B10-4D16-AB00-D5B844AEC916}">
          <x14:formula1>
            <xm:f>'(参考)リスト'!$G$16:$G$19</xm:f>
          </x14:formula1>
          <xm:sqref>AM35:AO38</xm:sqref>
        </x14:dataValidation>
      </x14:dataValidations>
    </ext>
  </extLst>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11AE69-E30A-42E4-824C-DF72A6991841}">
  <dimension ref="B1:CH53"/>
  <sheetViews>
    <sheetView showGridLines="0" showZeros="0" view="pageBreakPreview" zoomScaleNormal="85" zoomScaleSheetLayoutView="100" workbookViewId="0">
      <selection activeCell="B6" sqref="B6:Z15"/>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23" t="s">
        <v>200</v>
      </c>
      <c r="AV1" s="931" t="s">
        <v>201</v>
      </c>
      <c r="AW1" s="931"/>
      <c r="AX1" s="931"/>
      <c r="AY1" s="920" t="s">
        <v>202</v>
      </c>
      <c r="AZ1" s="920"/>
      <c r="BA1" s="920"/>
      <c r="BB1" s="920"/>
      <c r="BC1" s="920"/>
      <c r="BD1" s="920"/>
      <c r="BE1" s="920"/>
      <c r="BF1" s="920"/>
      <c r="BG1" s="920"/>
      <c r="BH1" s="920"/>
      <c r="BI1" s="920"/>
      <c r="BJ1" s="920"/>
      <c r="BK1" s="920" t="s">
        <v>203</v>
      </c>
      <c r="BL1" s="920"/>
      <c r="BM1" s="920"/>
      <c r="BN1" s="920"/>
      <c r="BO1" s="920"/>
      <c r="BP1" s="920"/>
      <c r="BQ1" s="920"/>
      <c r="BR1" s="920"/>
      <c r="BS1" s="920"/>
      <c r="BT1" s="920"/>
      <c r="BU1" s="920"/>
      <c r="BV1" s="920"/>
      <c r="BW1" s="918"/>
      <c r="BX1" s="918"/>
      <c r="BY1" s="918"/>
      <c r="BZ1" s="918"/>
      <c r="CA1" s="918"/>
      <c r="CB1" s="918"/>
      <c r="CC1" s="918"/>
      <c r="CD1" s="918"/>
      <c r="CE1" s="918"/>
      <c r="CF1" s="918"/>
      <c r="CG1" s="918"/>
      <c r="CH1" s="918"/>
    </row>
    <row r="2" spans="2:86" ht="8.25" customHeight="1" x14ac:dyDescent="0.15">
      <c r="AU2" s="923"/>
      <c r="AV2" s="931" t="s">
        <v>204</v>
      </c>
      <c r="AW2" s="940" t="s">
        <v>205</v>
      </c>
      <c r="AX2" s="940" t="s">
        <v>206</v>
      </c>
      <c r="AY2" s="920" t="s">
        <v>207</v>
      </c>
      <c r="AZ2" s="920"/>
      <c r="BA2" s="920"/>
      <c r="BB2" s="920"/>
      <c r="BC2" s="920"/>
      <c r="BD2" s="920"/>
      <c r="BE2" s="920"/>
      <c r="BF2" s="920"/>
      <c r="BG2" s="920"/>
      <c r="BH2" s="920"/>
      <c r="BI2" s="920"/>
      <c r="BJ2" s="920"/>
      <c r="BK2" s="920" t="s">
        <v>208</v>
      </c>
      <c r="BL2" s="920"/>
      <c r="BM2" s="920"/>
      <c r="BN2" s="920"/>
      <c r="BO2" s="920" t="s">
        <v>209</v>
      </c>
      <c r="BP2" s="920"/>
      <c r="BQ2" s="920"/>
      <c r="BR2" s="920"/>
      <c r="BS2" s="920"/>
      <c r="BT2" s="920"/>
      <c r="BU2" s="920"/>
      <c r="BV2" s="920"/>
      <c r="BW2" s="919"/>
      <c r="BX2" s="919"/>
      <c r="BY2" s="919"/>
      <c r="BZ2" s="919"/>
      <c r="CA2" s="918"/>
      <c r="CB2" s="918"/>
      <c r="CC2" s="918"/>
      <c r="CD2" s="918"/>
      <c r="CE2" s="918"/>
      <c r="CF2" s="918"/>
      <c r="CG2" s="918"/>
      <c r="CH2" s="918"/>
    </row>
    <row r="3" spans="2:86" ht="24.95" customHeight="1" x14ac:dyDescent="0.15">
      <c r="B3" s="688" t="s">
        <v>210</v>
      </c>
      <c r="C3" s="1001"/>
      <c r="D3" s="1001"/>
      <c r="E3" s="1002"/>
      <c r="F3" s="1002"/>
      <c r="G3" s="1002"/>
      <c r="H3" s="1002"/>
      <c r="I3" s="1002"/>
      <c r="J3" s="1002"/>
      <c r="K3" s="1001"/>
      <c r="L3" s="1001"/>
      <c r="M3" s="1001"/>
      <c r="N3" s="1001"/>
      <c r="O3" s="1001"/>
      <c r="P3" s="1001"/>
      <c r="Q3" s="1001"/>
      <c r="R3" s="1001"/>
      <c r="S3" s="1001"/>
      <c r="T3" s="1001"/>
      <c r="U3" s="1001"/>
      <c r="V3" s="1001"/>
      <c r="W3" s="1001"/>
      <c r="X3" s="1001"/>
      <c r="Y3" s="1001"/>
      <c r="Z3" s="1001"/>
      <c r="AA3" s="1001"/>
      <c r="AB3" s="1001"/>
      <c r="AC3" s="1001"/>
      <c r="AD3" s="1001"/>
      <c r="AE3" s="1001"/>
      <c r="AF3" s="1001"/>
      <c r="AG3" s="1001"/>
      <c r="AH3" s="1001"/>
      <c r="AI3" s="1001"/>
      <c r="AJ3" s="1001"/>
      <c r="AK3" s="1001"/>
      <c r="AL3" s="1001"/>
      <c r="AM3" s="1001"/>
      <c r="AN3" s="1001"/>
      <c r="AO3" s="1001"/>
      <c r="AU3" s="923"/>
      <c r="AV3" s="931"/>
      <c r="AW3" s="940"/>
      <c r="AX3" s="940"/>
      <c r="AY3" s="920" t="s">
        <v>211</v>
      </c>
      <c r="AZ3" s="920"/>
      <c r="BA3" s="920"/>
      <c r="BB3" s="920"/>
      <c r="BC3" s="920" t="s">
        <v>212</v>
      </c>
      <c r="BD3" s="920"/>
      <c r="BE3" s="920"/>
      <c r="BF3" s="920"/>
      <c r="BG3" s="920" t="s">
        <v>213</v>
      </c>
      <c r="BH3" s="920"/>
      <c r="BI3" s="920"/>
      <c r="BJ3" s="920"/>
      <c r="BK3" s="920" t="s">
        <v>214</v>
      </c>
      <c r="BL3" s="920"/>
      <c r="BM3" s="920"/>
      <c r="BN3" s="920"/>
      <c r="BO3" s="920" t="s">
        <v>212</v>
      </c>
      <c r="BP3" s="920"/>
      <c r="BQ3" s="920"/>
      <c r="BR3" s="920"/>
      <c r="BS3" s="920" t="s">
        <v>213</v>
      </c>
      <c r="BT3" s="920"/>
      <c r="BU3" s="920"/>
      <c r="BV3" s="920"/>
      <c r="BW3" s="918"/>
      <c r="BX3" s="918"/>
      <c r="BY3" s="918"/>
      <c r="BZ3" s="918"/>
      <c r="CA3" s="918"/>
      <c r="CB3" s="918"/>
      <c r="CC3" s="918"/>
      <c r="CD3" s="918"/>
      <c r="CE3" s="918"/>
      <c r="CF3" s="918"/>
      <c r="CG3" s="918"/>
      <c r="CH3" s="918"/>
    </row>
    <row r="4" spans="2:86" ht="18" customHeight="1" x14ac:dyDescent="0.15">
      <c r="B4" s="477" t="s">
        <v>383</v>
      </c>
      <c r="C4" s="477"/>
      <c r="D4" s="477"/>
      <c r="E4" s="956" t="s">
        <v>384</v>
      </c>
      <c r="F4" s="957"/>
      <c r="G4" s="957"/>
      <c r="H4" s="957"/>
      <c r="I4" s="957"/>
      <c r="J4" s="958"/>
      <c r="K4" s="571" t="s">
        <v>385</v>
      </c>
      <c r="L4" s="571"/>
      <c r="M4" s="571"/>
      <c r="N4" s="954" t="s">
        <v>501</v>
      </c>
      <c r="O4" s="954"/>
      <c r="P4" s="954"/>
      <c r="Q4" s="954"/>
      <c r="R4" s="954"/>
      <c r="S4" s="954"/>
      <c r="T4" s="313" t="s">
        <v>502</v>
      </c>
      <c r="U4" s="314"/>
      <c r="V4" s="314"/>
      <c r="W4" s="314"/>
      <c r="X4" s="315"/>
      <c r="Y4" s="959" t="s">
        <v>503</v>
      </c>
      <c r="Z4" s="959"/>
      <c r="AA4" s="959"/>
      <c r="AB4" s="959"/>
      <c r="AC4" s="959"/>
      <c r="AD4" s="959"/>
      <c r="AE4" s="959"/>
      <c r="AF4" s="959"/>
      <c r="AG4" s="313" t="s">
        <v>500</v>
      </c>
      <c r="AH4" s="314"/>
      <c r="AI4" s="314"/>
      <c r="AJ4" s="315"/>
      <c r="AK4" s="925">
        <v>45911</v>
      </c>
      <c r="AL4" s="926"/>
      <c r="AM4" s="926"/>
      <c r="AN4" s="926"/>
      <c r="AO4" s="927"/>
      <c r="AU4" s="923"/>
      <c r="AV4" s="931"/>
      <c r="AW4" s="940"/>
      <c r="AX4" s="940"/>
      <c r="AY4" s="294" t="s">
        <v>215</v>
      </c>
      <c r="AZ4" s="294" t="s">
        <v>216</v>
      </c>
      <c r="BA4" s="294" t="s">
        <v>217</v>
      </c>
      <c r="BB4" s="294" t="s">
        <v>218</v>
      </c>
      <c r="BC4" s="294" t="s">
        <v>215</v>
      </c>
      <c r="BD4" s="294" t="s">
        <v>216</v>
      </c>
      <c r="BE4" s="294" t="s">
        <v>217</v>
      </c>
      <c r="BF4" s="294" t="s">
        <v>218</v>
      </c>
      <c r="BG4" s="294" t="s">
        <v>215</v>
      </c>
      <c r="BH4" s="294" t="s">
        <v>216</v>
      </c>
      <c r="BI4" s="294" t="s">
        <v>217</v>
      </c>
      <c r="BJ4" s="294" t="s">
        <v>218</v>
      </c>
      <c r="BK4" s="294" t="s">
        <v>215</v>
      </c>
      <c r="BL4" s="294" t="s">
        <v>216</v>
      </c>
      <c r="BM4" s="294" t="s">
        <v>217</v>
      </c>
      <c r="BN4" s="294" t="s">
        <v>218</v>
      </c>
      <c r="BO4" s="294" t="s">
        <v>215</v>
      </c>
      <c r="BP4" s="294" t="s">
        <v>216</v>
      </c>
      <c r="BQ4" s="294" t="s">
        <v>217</v>
      </c>
      <c r="BR4" s="294" t="s">
        <v>218</v>
      </c>
      <c r="BS4" s="294" t="s">
        <v>215</v>
      </c>
      <c r="BT4" s="294" t="s">
        <v>216</v>
      </c>
      <c r="BU4" s="294" t="s">
        <v>217</v>
      </c>
      <c r="BV4" s="294" t="s">
        <v>218</v>
      </c>
      <c r="BW4" s="5"/>
      <c r="BX4" s="5"/>
      <c r="BY4" s="5"/>
      <c r="BZ4" s="5"/>
      <c r="CA4" s="5"/>
      <c r="CB4" s="5"/>
      <c r="CC4" s="5"/>
      <c r="CD4" s="5"/>
      <c r="CE4" s="5"/>
      <c r="CF4" s="5"/>
      <c r="CG4" s="5"/>
      <c r="CH4" s="5"/>
    </row>
    <row r="5" spans="2:86" ht="18" customHeight="1" x14ac:dyDescent="0.15">
      <c r="B5" s="485" t="s">
        <v>521</v>
      </c>
      <c r="C5" s="485"/>
      <c r="D5" s="485"/>
      <c r="E5" s="962" t="s">
        <v>390</v>
      </c>
      <c r="F5" s="963"/>
      <c r="G5" s="963"/>
      <c r="H5" s="963"/>
      <c r="I5" s="963"/>
      <c r="J5" s="964"/>
      <c r="K5" s="582" t="s">
        <v>386</v>
      </c>
      <c r="L5" s="582"/>
      <c r="M5" s="582"/>
      <c r="N5" s="954" t="s">
        <v>387</v>
      </c>
      <c r="O5" s="954"/>
      <c r="P5" s="954"/>
      <c r="Q5" s="954"/>
      <c r="R5" s="954"/>
      <c r="S5" s="954"/>
      <c r="T5" s="316"/>
      <c r="U5" s="317"/>
      <c r="V5" s="317"/>
      <c r="W5" s="317"/>
      <c r="X5" s="318"/>
      <c r="Y5" s="955" t="s">
        <v>504</v>
      </c>
      <c r="Z5" s="955"/>
      <c r="AA5" s="955"/>
      <c r="AB5" s="955"/>
      <c r="AC5" s="955"/>
      <c r="AD5" s="955"/>
      <c r="AE5" s="955"/>
      <c r="AF5" s="955"/>
      <c r="AG5" s="835"/>
      <c r="AH5" s="924"/>
      <c r="AI5" s="924"/>
      <c r="AJ5" s="836"/>
      <c r="AK5" s="928"/>
      <c r="AL5" s="929"/>
      <c r="AM5" s="929"/>
      <c r="AN5" s="929"/>
      <c r="AO5" s="930"/>
      <c r="AU5" s="923"/>
      <c r="AV5" s="50" t="str">
        <f>N7</f>
        <v>S010</v>
      </c>
      <c r="AW5" s="293">
        <f>R7</f>
        <v>10.475</v>
      </c>
      <c r="AX5" s="55" t="str">
        <f>AM35</f>
        <v>Ⅱ</v>
      </c>
      <c r="AY5" s="295" t="str">
        <f>IF(Y37&gt;0,Y37,"")</f>
        <v/>
      </c>
      <c r="AZ5" s="296" t="str">
        <f>IF(Y37&gt;0,"",IF(Z37&gt;0,Z37,""))</f>
        <v/>
      </c>
      <c r="BA5" s="296" t="str">
        <f>IF(Y37+Z37&gt;0,"",IF(AA37&gt;0,AA37,""))</f>
        <v/>
      </c>
      <c r="BB5" s="296" t="str">
        <f>IF(Y37+Z37+AA37&gt;0,"",IF(AB37&gt;0,AB37,""))</f>
        <v/>
      </c>
      <c r="BC5" s="55">
        <f t="shared" ref="BC5:BJ5" si="0">AC37</f>
        <v>0</v>
      </c>
      <c r="BD5" s="55">
        <f t="shared" si="0"/>
        <v>0</v>
      </c>
      <c r="BE5" s="55">
        <f t="shared" si="0"/>
        <v>0</v>
      </c>
      <c r="BF5" s="55">
        <f t="shared" si="0"/>
        <v>1</v>
      </c>
      <c r="BG5" s="55">
        <f t="shared" si="0"/>
        <v>0</v>
      </c>
      <c r="BH5" s="55">
        <f t="shared" si="0"/>
        <v>0</v>
      </c>
      <c r="BI5" s="55">
        <f t="shared" si="0"/>
        <v>0</v>
      </c>
      <c r="BJ5" s="55">
        <f t="shared" si="0"/>
        <v>1</v>
      </c>
      <c r="BK5" s="55" t="str">
        <f>IF(Y37&gt;0,R7,"")</f>
        <v/>
      </c>
      <c r="BL5" s="297" t="str">
        <f>IF(Y37&gt;0,"",IF(Z37&gt;0,R7,""))</f>
        <v/>
      </c>
      <c r="BM5" s="297" t="str">
        <f>IF(Y37+Z37&gt;0,"",IF(AA37&gt;0,R7,""))</f>
        <v/>
      </c>
      <c r="BN5" s="297" t="str">
        <f>IF(Y37+Z37+AA37&gt;0,"",IF(AB37&gt;0,R7,""))</f>
        <v/>
      </c>
      <c r="BO5" s="55">
        <f t="shared" ref="BO5:BV5" si="1">AC35</f>
        <v>0</v>
      </c>
      <c r="BP5" s="55">
        <f t="shared" si="1"/>
        <v>0</v>
      </c>
      <c r="BQ5" s="55">
        <f t="shared" si="1"/>
        <v>0</v>
      </c>
      <c r="BR5" s="55">
        <f t="shared" si="1"/>
        <v>0.01</v>
      </c>
      <c r="BS5" s="55">
        <f t="shared" si="1"/>
        <v>0</v>
      </c>
      <c r="BT5" s="55">
        <f t="shared" si="1"/>
        <v>0</v>
      </c>
      <c r="BU5" s="55">
        <f t="shared" si="1"/>
        <v>0</v>
      </c>
      <c r="BV5" s="55">
        <f t="shared" si="1"/>
        <v>1.28</v>
      </c>
      <c r="BW5" s="177"/>
      <c r="BX5" s="178"/>
      <c r="BY5" s="178"/>
      <c r="BZ5" s="178"/>
      <c r="CA5" s="179"/>
      <c r="CB5" s="179"/>
      <c r="CC5" s="179"/>
      <c r="CD5" s="179"/>
      <c r="CE5" s="179"/>
      <c r="CF5" s="179"/>
      <c r="CG5" s="179"/>
      <c r="CH5" s="179"/>
    </row>
    <row r="6" spans="2:86" ht="12" customHeight="1" x14ac:dyDescent="0.15">
      <c r="B6" s="966" t="s">
        <v>219</v>
      </c>
      <c r="C6" s="968"/>
      <c r="D6" s="969"/>
      <c r="E6" s="970"/>
      <c r="F6" s="970"/>
      <c r="G6" s="970"/>
      <c r="H6" s="970"/>
      <c r="I6" s="970"/>
      <c r="J6" s="971"/>
      <c r="K6" s="976" t="s">
        <v>673</v>
      </c>
      <c r="L6" s="977"/>
      <c r="M6" s="977"/>
      <c r="N6" s="977"/>
      <c r="O6" s="977"/>
      <c r="P6" s="977"/>
      <c r="Q6" s="977"/>
      <c r="R6" s="977"/>
      <c r="S6" s="977"/>
      <c r="T6" s="977"/>
      <c r="U6" s="977"/>
      <c r="V6" s="977"/>
      <c r="W6" s="977"/>
      <c r="X6" s="977"/>
      <c r="Y6" s="977"/>
      <c r="Z6" s="977"/>
      <c r="AA6" s="977"/>
      <c r="AB6" s="977"/>
      <c r="AC6" s="977"/>
      <c r="AD6" s="977"/>
      <c r="AE6" s="977"/>
      <c r="AF6" s="977"/>
      <c r="AG6" s="977"/>
      <c r="AH6" s="977"/>
      <c r="AI6" s="977"/>
      <c r="AJ6" s="977"/>
      <c r="AK6" s="977"/>
      <c r="AL6" s="977"/>
      <c r="AM6" s="977"/>
      <c r="AN6" s="977"/>
      <c r="AO6" s="978"/>
      <c r="AP6" s="2"/>
    </row>
    <row r="7" spans="2:86" ht="12" customHeight="1" x14ac:dyDescent="0.15">
      <c r="B7" s="967"/>
      <c r="C7" s="972"/>
      <c r="D7" s="970"/>
      <c r="E7" s="970"/>
      <c r="F7" s="970"/>
      <c r="G7" s="970"/>
      <c r="H7" s="970"/>
      <c r="I7" s="970"/>
      <c r="J7" s="971"/>
      <c r="K7" s="979" t="s">
        <v>674</v>
      </c>
      <c r="L7" s="980"/>
      <c r="M7" s="953"/>
      <c r="N7" s="932" t="s">
        <v>485</v>
      </c>
      <c r="O7" s="933"/>
      <c r="P7" s="979" t="s">
        <v>675</v>
      </c>
      <c r="Q7" s="953"/>
      <c r="R7" s="981">
        <v>10.475</v>
      </c>
      <c r="S7" s="982"/>
      <c r="T7" s="983"/>
      <c r="U7" s="941" t="s">
        <v>676</v>
      </c>
      <c r="V7" s="960"/>
      <c r="W7" s="941" t="s">
        <v>677</v>
      </c>
      <c r="X7" s="960"/>
      <c r="Y7" s="953" t="s">
        <v>698</v>
      </c>
      <c r="Z7" s="939"/>
      <c r="AA7" s="939"/>
      <c r="AB7" s="939"/>
      <c r="AC7" s="941" t="s">
        <v>699</v>
      </c>
      <c r="AD7" s="942"/>
      <c r="AE7" s="942"/>
      <c r="AF7" s="942"/>
      <c r="AG7" s="942"/>
      <c r="AH7" s="942"/>
      <c r="AI7" s="942"/>
      <c r="AJ7" s="960"/>
      <c r="AK7" s="941" t="s">
        <v>700</v>
      </c>
      <c r="AL7" s="942"/>
      <c r="AM7" s="942"/>
      <c r="AN7" s="943"/>
      <c r="AO7" s="944"/>
      <c r="AP7" s="2"/>
      <c r="AW7" s="58"/>
    </row>
    <row r="8" spans="2:86" ht="12" customHeight="1" x14ac:dyDescent="0.15">
      <c r="B8" s="967"/>
      <c r="C8" s="972"/>
      <c r="D8" s="970"/>
      <c r="E8" s="970"/>
      <c r="F8" s="970"/>
      <c r="G8" s="970"/>
      <c r="H8" s="970"/>
      <c r="I8" s="970"/>
      <c r="J8" s="971"/>
      <c r="K8" s="939" t="s">
        <v>574</v>
      </c>
      <c r="L8" s="939" t="s">
        <v>576</v>
      </c>
      <c r="M8" s="939"/>
      <c r="N8" s="939" t="s">
        <v>275</v>
      </c>
      <c r="O8" s="939"/>
      <c r="P8" s="939" t="s">
        <v>276</v>
      </c>
      <c r="Q8" s="939"/>
      <c r="R8" s="939" t="s">
        <v>277</v>
      </c>
      <c r="S8" s="939"/>
      <c r="T8" s="939"/>
      <c r="U8" s="945"/>
      <c r="V8" s="965"/>
      <c r="W8" s="945"/>
      <c r="X8" s="965"/>
      <c r="Y8" s="953"/>
      <c r="Z8" s="939"/>
      <c r="AA8" s="939"/>
      <c r="AB8" s="939"/>
      <c r="AC8" s="949"/>
      <c r="AD8" s="950"/>
      <c r="AE8" s="950"/>
      <c r="AF8" s="950"/>
      <c r="AG8" s="950"/>
      <c r="AH8" s="950"/>
      <c r="AI8" s="950"/>
      <c r="AJ8" s="961"/>
      <c r="AK8" s="945"/>
      <c r="AL8" s="946"/>
      <c r="AM8" s="946"/>
      <c r="AN8" s="947"/>
      <c r="AO8" s="948"/>
      <c r="AP8" s="2"/>
    </row>
    <row r="9" spans="2:86" ht="12" customHeight="1" x14ac:dyDescent="0.15">
      <c r="B9" s="967"/>
      <c r="C9" s="972"/>
      <c r="D9" s="970"/>
      <c r="E9" s="970"/>
      <c r="F9" s="970"/>
      <c r="G9" s="970"/>
      <c r="H9" s="970"/>
      <c r="I9" s="970"/>
      <c r="J9" s="971"/>
      <c r="K9" s="939"/>
      <c r="L9" s="939"/>
      <c r="M9" s="939"/>
      <c r="N9" s="939"/>
      <c r="O9" s="939"/>
      <c r="P9" s="939"/>
      <c r="Q9" s="939"/>
      <c r="R9" s="939"/>
      <c r="S9" s="939"/>
      <c r="T9" s="939"/>
      <c r="U9" s="945"/>
      <c r="V9" s="965"/>
      <c r="W9" s="945"/>
      <c r="X9" s="965"/>
      <c r="Y9" s="953" t="s">
        <v>701</v>
      </c>
      <c r="Z9" s="939"/>
      <c r="AA9" s="939"/>
      <c r="AB9" s="939"/>
      <c r="AC9" s="939" t="s">
        <v>702</v>
      </c>
      <c r="AD9" s="939"/>
      <c r="AE9" s="939"/>
      <c r="AF9" s="939"/>
      <c r="AG9" s="939" t="s">
        <v>703</v>
      </c>
      <c r="AH9" s="939"/>
      <c r="AI9" s="939"/>
      <c r="AJ9" s="939"/>
      <c r="AK9" s="945"/>
      <c r="AL9" s="946"/>
      <c r="AM9" s="946"/>
      <c r="AN9" s="947"/>
      <c r="AO9" s="948"/>
      <c r="AP9" s="2"/>
    </row>
    <row r="10" spans="2:86" ht="12" customHeight="1" x14ac:dyDescent="0.15">
      <c r="B10" s="967"/>
      <c r="C10" s="972"/>
      <c r="D10" s="970"/>
      <c r="E10" s="970"/>
      <c r="F10" s="970"/>
      <c r="G10" s="970"/>
      <c r="H10" s="970"/>
      <c r="I10" s="970"/>
      <c r="J10" s="971"/>
      <c r="K10" s="939"/>
      <c r="L10" s="939"/>
      <c r="M10" s="939"/>
      <c r="N10" s="939"/>
      <c r="O10" s="939"/>
      <c r="P10" s="939"/>
      <c r="Q10" s="939"/>
      <c r="R10" s="939"/>
      <c r="S10" s="939"/>
      <c r="T10" s="939"/>
      <c r="U10" s="949"/>
      <c r="V10" s="961"/>
      <c r="W10" s="949"/>
      <c r="X10" s="961"/>
      <c r="Y10" s="53" t="s">
        <v>704</v>
      </c>
      <c r="Z10" s="49" t="s">
        <v>705</v>
      </c>
      <c r="AA10" s="49" t="s">
        <v>706</v>
      </c>
      <c r="AB10" s="49" t="s">
        <v>707</v>
      </c>
      <c r="AC10" s="49" t="s">
        <v>704</v>
      </c>
      <c r="AD10" s="49" t="s">
        <v>705</v>
      </c>
      <c r="AE10" s="49" t="s">
        <v>706</v>
      </c>
      <c r="AF10" s="49" t="s">
        <v>707</v>
      </c>
      <c r="AG10" s="49" t="s">
        <v>704</v>
      </c>
      <c r="AH10" s="49" t="s">
        <v>705</v>
      </c>
      <c r="AI10" s="49" t="s">
        <v>706</v>
      </c>
      <c r="AJ10" s="49" t="s">
        <v>707</v>
      </c>
      <c r="AK10" s="949"/>
      <c r="AL10" s="950"/>
      <c r="AM10" s="950"/>
      <c r="AN10" s="951"/>
      <c r="AO10" s="952"/>
      <c r="AP10" s="2"/>
    </row>
    <row r="11" spans="2:86" ht="12" customHeight="1" x14ac:dyDescent="0.15">
      <c r="B11" s="967"/>
      <c r="C11" s="972"/>
      <c r="D11" s="970"/>
      <c r="E11" s="970"/>
      <c r="F11" s="970"/>
      <c r="G11" s="970"/>
      <c r="H11" s="970"/>
      <c r="I11" s="970"/>
      <c r="J11" s="971"/>
      <c r="K11" s="100">
        <v>1</v>
      </c>
      <c r="L11" s="921" t="s">
        <v>528</v>
      </c>
      <c r="M11" s="922"/>
      <c r="N11" s="921" t="s">
        <v>537</v>
      </c>
      <c r="O11" s="922"/>
      <c r="P11" s="921" t="s">
        <v>322</v>
      </c>
      <c r="Q11" s="922"/>
      <c r="R11" s="843" t="s">
        <v>322</v>
      </c>
      <c r="S11" s="843"/>
      <c r="T11" s="843"/>
      <c r="U11" s="921" t="s">
        <v>531</v>
      </c>
      <c r="V11" s="922"/>
      <c r="W11" s="921"/>
      <c r="X11" s="922"/>
      <c r="Y11" s="54"/>
      <c r="Z11" s="54"/>
      <c r="AA11" s="54"/>
      <c r="AB11" s="54"/>
      <c r="AC11" s="60"/>
      <c r="AD11" s="60"/>
      <c r="AE11" s="60"/>
      <c r="AF11" s="60"/>
      <c r="AG11" s="60"/>
      <c r="AH11" s="60"/>
      <c r="AI11" s="60"/>
      <c r="AJ11" s="60">
        <v>1.28</v>
      </c>
      <c r="AK11" s="932"/>
      <c r="AL11" s="933"/>
      <c r="AM11" s="933"/>
      <c r="AN11" s="933"/>
      <c r="AO11" s="934"/>
      <c r="AP11" s="2"/>
      <c r="AQ11" s="59">
        <f t="shared" ref="AQ11:AQ27" si="2">IF(P11="材質劣化",2,IF(P11="漏水",3,1))</f>
        <v>3</v>
      </c>
      <c r="AS11" s="43" t="str">
        <f>IF(Y11&lt;&gt;"",1,"")</f>
        <v/>
      </c>
    </row>
    <row r="12" spans="2:86" ht="12" customHeight="1" x14ac:dyDescent="0.15">
      <c r="B12" s="967"/>
      <c r="C12" s="972"/>
      <c r="D12" s="970"/>
      <c r="E12" s="970"/>
      <c r="F12" s="970"/>
      <c r="G12" s="970"/>
      <c r="H12" s="970"/>
      <c r="I12" s="970"/>
      <c r="J12" s="971"/>
      <c r="K12" s="100">
        <v>2</v>
      </c>
      <c r="L12" s="921" t="s">
        <v>528</v>
      </c>
      <c r="M12" s="922"/>
      <c r="N12" s="921" t="s">
        <v>536</v>
      </c>
      <c r="O12" s="922"/>
      <c r="P12" s="921" t="s">
        <v>514</v>
      </c>
      <c r="Q12" s="922"/>
      <c r="R12" s="843" t="s">
        <v>303</v>
      </c>
      <c r="S12" s="843"/>
      <c r="T12" s="843"/>
      <c r="U12" s="921" t="s">
        <v>523</v>
      </c>
      <c r="V12" s="922"/>
      <c r="W12" s="921"/>
      <c r="X12" s="922"/>
      <c r="Y12" s="54"/>
      <c r="Z12" s="54"/>
      <c r="AA12" s="54"/>
      <c r="AB12" s="54"/>
      <c r="AC12" s="292"/>
      <c r="AD12" s="292"/>
      <c r="AE12" s="292"/>
      <c r="AF12" s="292">
        <v>0.01</v>
      </c>
      <c r="AG12" s="292"/>
      <c r="AH12" s="292"/>
      <c r="AI12" s="292"/>
      <c r="AJ12" s="292"/>
      <c r="AK12" s="932"/>
      <c r="AL12" s="933"/>
      <c r="AM12" s="933"/>
      <c r="AN12" s="933"/>
      <c r="AO12" s="934"/>
      <c r="AP12" s="2"/>
      <c r="AQ12" s="59">
        <f t="shared" si="2"/>
        <v>2</v>
      </c>
    </row>
    <row r="13" spans="2:86" ht="12" customHeight="1" x14ac:dyDescent="0.15">
      <c r="B13" s="967"/>
      <c r="C13" s="972"/>
      <c r="D13" s="970"/>
      <c r="E13" s="970"/>
      <c r="F13" s="970"/>
      <c r="G13" s="970"/>
      <c r="H13" s="970"/>
      <c r="I13" s="970"/>
      <c r="J13" s="971"/>
      <c r="K13" s="100">
        <v>3</v>
      </c>
      <c r="L13" s="921"/>
      <c r="M13" s="922"/>
      <c r="N13" s="921"/>
      <c r="O13" s="922"/>
      <c r="P13" s="921"/>
      <c r="Q13" s="922"/>
      <c r="R13" s="936"/>
      <c r="S13" s="937"/>
      <c r="T13" s="938"/>
      <c r="U13" s="921"/>
      <c r="V13" s="922"/>
      <c r="W13" s="921"/>
      <c r="X13" s="922"/>
      <c r="Y13" s="54"/>
      <c r="Z13" s="54"/>
      <c r="AA13" s="54"/>
      <c r="AB13" s="54"/>
      <c r="AC13" s="292"/>
      <c r="AD13" s="292"/>
      <c r="AE13" s="292"/>
      <c r="AF13" s="292"/>
      <c r="AG13" s="292"/>
      <c r="AH13" s="292"/>
      <c r="AI13" s="292"/>
      <c r="AJ13" s="292"/>
      <c r="AK13" s="932"/>
      <c r="AL13" s="933"/>
      <c r="AM13" s="933"/>
      <c r="AN13" s="933"/>
      <c r="AO13" s="934"/>
      <c r="AP13" s="2"/>
      <c r="AQ13" s="59">
        <f t="shared" si="2"/>
        <v>1</v>
      </c>
    </row>
    <row r="14" spans="2:86" ht="12" customHeight="1" x14ac:dyDescent="0.15">
      <c r="B14" s="967"/>
      <c r="C14" s="972"/>
      <c r="D14" s="970"/>
      <c r="E14" s="970"/>
      <c r="F14" s="970"/>
      <c r="G14" s="970"/>
      <c r="H14" s="970"/>
      <c r="I14" s="970"/>
      <c r="J14" s="971"/>
      <c r="K14" s="100">
        <v>4</v>
      </c>
      <c r="L14" s="921"/>
      <c r="M14" s="922"/>
      <c r="N14" s="921"/>
      <c r="O14" s="922"/>
      <c r="P14" s="921"/>
      <c r="Q14" s="922"/>
      <c r="R14" s="843"/>
      <c r="S14" s="843"/>
      <c r="T14" s="843"/>
      <c r="U14" s="921"/>
      <c r="V14" s="922"/>
      <c r="W14" s="921"/>
      <c r="X14" s="922"/>
      <c r="Y14" s="54"/>
      <c r="Z14" s="54"/>
      <c r="AA14" s="54"/>
      <c r="AB14" s="54"/>
      <c r="AC14" s="60"/>
      <c r="AD14" s="60"/>
      <c r="AE14" s="60"/>
      <c r="AF14" s="60"/>
      <c r="AG14" s="60"/>
      <c r="AH14" s="60"/>
      <c r="AI14" s="60"/>
      <c r="AJ14" s="60"/>
      <c r="AK14" s="932"/>
      <c r="AL14" s="933"/>
      <c r="AM14" s="933"/>
      <c r="AN14" s="933"/>
      <c r="AO14" s="934"/>
      <c r="AP14" s="2"/>
      <c r="AQ14" s="59">
        <f t="shared" si="2"/>
        <v>1</v>
      </c>
    </row>
    <row r="15" spans="2:86" ht="12" customHeight="1" x14ac:dyDescent="0.15">
      <c r="B15" s="967"/>
      <c r="C15" s="972"/>
      <c r="D15" s="970"/>
      <c r="E15" s="970"/>
      <c r="F15" s="970"/>
      <c r="G15" s="970"/>
      <c r="H15" s="970"/>
      <c r="I15" s="970"/>
      <c r="J15" s="971"/>
      <c r="K15" s="100">
        <v>5</v>
      </c>
      <c r="L15" s="921"/>
      <c r="M15" s="922"/>
      <c r="N15" s="921"/>
      <c r="O15" s="922"/>
      <c r="P15" s="921"/>
      <c r="Q15" s="922"/>
      <c r="R15" s="936"/>
      <c r="S15" s="937"/>
      <c r="T15" s="938"/>
      <c r="U15" s="921"/>
      <c r="V15" s="922"/>
      <c r="W15" s="921"/>
      <c r="X15" s="922"/>
      <c r="Y15" s="54"/>
      <c r="Z15" s="54"/>
      <c r="AA15" s="54"/>
      <c r="AB15" s="54"/>
      <c r="AC15" s="60"/>
      <c r="AD15" s="60"/>
      <c r="AE15" s="60"/>
      <c r="AF15" s="60"/>
      <c r="AG15" s="60"/>
      <c r="AH15" s="60"/>
      <c r="AI15" s="60"/>
      <c r="AJ15" s="60"/>
      <c r="AK15" s="932"/>
      <c r="AL15" s="933"/>
      <c r="AM15" s="933"/>
      <c r="AN15" s="933"/>
      <c r="AO15" s="934"/>
      <c r="AP15" s="2"/>
      <c r="AQ15" s="59">
        <f t="shared" si="2"/>
        <v>1</v>
      </c>
    </row>
    <row r="16" spans="2:86" ht="12" customHeight="1" x14ac:dyDescent="0.15">
      <c r="B16" s="967"/>
      <c r="C16" s="972"/>
      <c r="D16" s="970"/>
      <c r="E16" s="970"/>
      <c r="F16" s="970"/>
      <c r="G16" s="970"/>
      <c r="H16" s="970"/>
      <c r="I16" s="970"/>
      <c r="J16" s="971"/>
      <c r="K16" s="100">
        <v>6</v>
      </c>
      <c r="L16" s="921"/>
      <c r="M16" s="922"/>
      <c r="N16" s="921"/>
      <c r="O16" s="922"/>
      <c r="P16" s="921"/>
      <c r="Q16" s="922"/>
      <c r="R16" s="936"/>
      <c r="S16" s="937"/>
      <c r="T16" s="938"/>
      <c r="U16" s="921"/>
      <c r="V16" s="922"/>
      <c r="W16" s="921"/>
      <c r="X16" s="922"/>
      <c r="Y16" s="54"/>
      <c r="Z16" s="54"/>
      <c r="AA16" s="54"/>
      <c r="AB16" s="54"/>
      <c r="AC16" s="60"/>
      <c r="AD16" s="60"/>
      <c r="AE16" s="60"/>
      <c r="AF16" s="60"/>
      <c r="AG16" s="60"/>
      <c r="AH16" s="60"/>
      <c r="AI16" s="60"/>
      <c r="AJ16" s="60"/>
      <c r="AK16" s="932"/>
      <c r="AL16" s="933"/>
      <c r="AM16" s="933"/>
      <c r="AN16" s="933"/>
      <c r="AO16" s="934"/>
      <c r="AP16" s="2"/>
      <c r="AQ16" s="59">
        <f t="shared" si="2"/>
        <v>1</v>
      </c>
    </row>
    <row r="17" spans="2:46" ht="12" customHeight="1" x14ac:dyDescent="0.15">
      <c r="B17" s="967"/>
      <c r="C17" s="972"/>
      <c r="D17" s="970"/>
      <c r="E17" s="970"/>
      <c r="F17" s="970"/>
      <c r="G17" s="970"/>
      <c r="H17" s="970"/>
      <c r="I17" s="970"/>
      <c r="J17" s="971"/>
      <c r="K17" s="100">
        <v>7</v>
      </c>
      <c r="L17" s="921"/>
      <c r="M17" s="922"/>
      <c r="N17" s="921"/>
      <c r="O17" s="922"/>
      <c r="P17" s="921"/>
      <c r="Q17" s="922"/>
      <c r="R17" s="936"/>
      <c r="S17" s="937"/>
      <c r="T17" s="938"/>
      <c r="U17" s="921"/>
      <c r="V17" s="922"/>
      <c r="W17" s="921"/>
      <c r="X17" s="922"/>
      <c r="Y17" s="54"/>
      <c r="Z17" s="54"/>
      <c r="AA17" s="54"/>
      <c r="AB17" s="54"/>
      <c r="AC17" s="60"/>
      <c r="AD17" s="60"/>
      <c r="AE17" s="60"/>
      <c r="AF17" s="60"/>
      <c r="AG17" s="60"/>
      <c r="AH17" s="60"/>
      <c r="AI17" s="60"/>
      <c r="AJ17" s="60"/>
      <c r="AK17" s="932"/>
      <c r="AL17" s="933"/>
      <c r="AM17" s="933"/>
      <c r="AN17" s="933"/>
      <c r="AO17" s="934"/>
      <c r="AP17" s="2"/>
      <c r="AQ17" s="59">
        <f t="shared" si="2"/>
        <v>1</v>
      </c>
    </row>
    <row r="18" spans="2:46" ht="12" customHeight="1" x14ac:dyDescent="0.15">
      <c r="B18" s="967"/>
      <c r="C18" s="972"/>
      <c r="D18" s="970"/>
      <c r="E18" s="970"/>
      <c r="F18" s="970"/>
      <c r="G18" s="970"/>
      <c r="H18" s="970"/>
      <c r="I18" s="970"/>
      <c r="J18" s="971"/>
      <c r="K18" s="100">
        <v>8</v>
      </c>
      <c r="L18" s="921"/>
      <c r="M18" s="922"/>
      <c r="N18" s="921"/>
      <c r="O18" s="922"/>
      <c r="P18" s="921"/>
      <c r="Q18" s="922"/>
      <c r="R18" s="936"/>
      <c r="S18" s="937"/>
      <c r="T18" s="938"/>
      <c r="U18" s="921"/>
      <c r="V18" s="922"/>
      <c r="W18" s="921"/>
      <c r="X18" s="922"/>
      <c r="Y18" s="54"/>
      <c r="Z18" s="54"/>
      <c r="AA18" s="54"/>
      <c r="AB18" s="54"/>
      <c r="AC18" s="60"/>
      <c r="AD18" s="60"/>
      <c r="AE18" s="60"/>
      <c r="AF18" s="60"/>
      <c r="AG18" s="60"/>
      <c r="AH18" s="60"/>
      <c r="AI18" s="60"/>
      <c r="AJ18" s="60"/>
      <c r="AK18" s="932"/>
      <c r="AL18" s="933"/>
      <c r="AM18" s="933"/>
      <c r="AN18" s="933"/>
      <c r="AO18" s="934"/>
      <c r="AP18" s="2"/>
      <c r="AQ18" s="59">
        <f t="shared" si="2"/>
        <v>1</v>
      </c>
    </row>
    <row r="19" spans="2:46" ht="12" customHeight="1" x14ac:dyDescent="0.15">
      <c r="B19" s="967"/>
      <c r="C19" s="972"/>
      <c r="D19" s="970"/>
      <c r="E19" s="970"/>
      <c r="F19" s="970"/>
      <c r="G19" s="970"/>
      <c r="H19" s="970"/>
      <c r="I19" s="970"/>
      <c r="J19" s="971"/>
      <c r="K19" s="100">
        <v>9</v>
      </c>
      <c r="L19" s="921"/>
      <c r="M19" s="922"/>
      <c r="N19" s="921"/>
      <c r="O19" s="922"/>
      <c r="P19" s="921"/>
      <c r="Q19" s="922"/>
      <c r="R19" s="936"/>
      <c r="S19" s="937"/>
      <c r="T19" s="938"/>
      <c r="U19" s="921"/>
      <c r="V19" s="922"/>
      <c r="W19" s="921"/>
      <c r="X19" s="922"/>
      <c r="Y19" s="54"/>
      <c r="Z19" s="54"/>
      <c r="AA19" s="54"/>
      <c r="AB19" s="54"/>
      <c r="AC19" s="60"/>
      <c r="AD19" s="60"/>
      <c r="AE19" s="60"/>
      <c r="AF19" s="60"/>
      <c r="AG19" s="60"/>
      <c r="AH19" s="60"/>
      <c r="AI19" s="60"/>
      <c r="AJ19" s="60"/>
      <c r="AK19" s="932"/>
      <c r="AL19" s="933"/>
      <c r="AM19" s="933"/>
      <c r="AN19" s="933"/>
      <c r="AO19" s="934"/>
      <c r="AP19" s="2"/>
      <c r="AQ19" s="59">
        <f t="shared" si="2"/>
        <v>1</v>
      </c>
    </row>
    <row r="20" spans="2:46" ht="12" customHeight="1" x14ac:dyDescent="0.15">
      <c r="B20" s="967"/>
      <c r="C20" s="972"/>
      <c r="D20" s="970"/>
      <c r="E20" s="970"/>
      <c r="F20" s="970"/>
      <c r="G20" s="970"/>
      <c r="H20" s="970"/>
      <c r="I20" s="970"/>
      <c r="J20" s="971"/>
      <c r="K20" s="100">
        <v>10</v>
      </c>
      <c r="L20" s="921"/>
      <c r="M20" s="922"/>
      <c r="N20" s="921"/>
      <c r="O20" s="922"/>
      <c r="P20" s="921"/>
      <c r="Q20" s="922"/>
      <c r="R20" s="936"/>
      <c r="S20" s="937"/>
      <c r="T20" s="938"/>
      <c r="U20" s="921"/>
      <c r="V20" s="922"/>
      <c r="W20" s="921"/>
      <c r="X20" s="922"/>
      <c r="Y20" s="54"/>
      <c r="Z20" s="54"/>
      <c r="AA20" s="54"/>
      <c r="AB20" s="54"/>
      <c r="AC20" s="60"/>
      <c r="AD20" s="60"/>
      <c r="AE20" s="60"/>
      <c r="AF20" s="60"/>
      <c r="AG20" s="60"/>
      <c r="AH20" s="60"/>
      <c r="AI20" s="60"/>
      <c r="AJ20" s="60"/>
      <c r="AK20" s="932"/>
      <c r="AL20" s="933"/>
      <c r="AM20" s="933"/>
      <c r="AN20" s="933"/>
      <c r="AO20" s="934"/>
      <c r="AP20" s="2"/>
      <c r="AQ20" s="59">
        <f t="shared" si="2"/>
        <v>1</v>
      </c>
    </row>
    <row r="21" spans="2:46" ht="12" customHeight="1" x14ac:dyDescent="0.15">
      <c r="B21" s="967"/>
      <c r="C21" s="972"/>
      <c r="D21" s="970"/>
      <c r="E21" s="970"/>
      <c r="F21" s="970"/>
      <c r="G21" s="970"/>
      <c r="H21" s="970"/>
      <c r="I21" s="970"/>
      <c r="J21" s="971"/>
      <c r="K21" s="100">
        <v>11</v>
      </c>
      <c r="L21" s="921"/>
      <c r="M21" s="922"/>
      <c r="N21" s="921"/>
      <c r="O21" s="922"/>
      <c r="P21" s="921"/>
      <c r="Q21" s="922"/>
      <c r="R21" s="936"/>
      <c r="S21" s="937"/>
      <c r="T21" s="938"/>
      <c r="U21" s="921"/>
      <c r="V21" s="922"/>
      <c r="W21" s="921"/>
      <c r="X21" s="922"/>
      <c r="Y21" s="54"/>
      <c r="Z21" s="54"/>
      <c r="AA21" s="54"/>
      <c r="AB21" s="54"/>
      <c r="AC21" s="60"/>
      <c r="AD21" s="60"/>
      <c r="AE21" s="60"/>
      <c r="AF21" s="60"/>
      <c r="AG21" s="60"/>
      <c r="AH21" s="60"/>
      <c r="AI21" s="60"/>
      <c r="AJ21" s="60"/>
      <c r="AK21" s="932"/>
      <c r="AL21" s="933"/>
      <c r="AM21" s="933"/>
      <c r="AN21" s="933"/>
      <c r="AO21" s="934"/>
      <c r="AP21" s="2"/>
      <c r="AQ21" s="59">
        <f t="shared" si="2"/>
        <v>1</v>
      </c>
    </row>
    <row r="22" spans="2:46" ht="12" customHeight="1" x14ac:dyDescent="0.15">
      <c r="B22" s="967"/>
      <c r="C22" s="972"/>
      <c r="D22" s="970"/>
      <c r="E22" s="970"/>
      <c r="F22" s="970"/>
      <c r="G22" s="970"/>
      <c r="H22" s="970"/>
      <c r="I22" s="970"/>
      <c r="J22" s="971"/>
      <c r="K22" s="100">
        <v>12</v>
      </c>
      <c r="L22" s="921"/>
      <c r="M22" s="922"/>
      <c r="N22" s="921"/>
      <c r="O22" s="922"/>
      <c r="P22" s="921"/>
      <c r="Q22" s="922"/>
      <c r="R22" s="936"/>
      <c r="S22" s="937"/>
      <c r="T22" s="938"/>
      <c r="U22" s="921"/>
      <c r="V22" s="922"/>
      <c r="W22" s="921"/>
      <c r="X22" s="922"/>
      <c r="Y22" s="54"/>
      <c r="Z22" s="54"/>
      <c r="AA22" s="54"/>
      <c r="AB22" s="54"/>
      <c r="AC22" s="60"/>
      <c r="AD22" s="60"/>
      <c r="AE22" s="60"/>
      <c r="AF22" s="60"/>
      <c r="AG22" s="60"/>
      <c r="AH22" s="60"/>
      <c r="AI22" s="60"/>
      <c r="AJ22" s="60"/>
      <c r="AK22" s="932"/>
      <c r="AL22" s="933"/>
      <c r="AM22" s="933"/>
      <c r="AN22" s="933"/>
      <c r="AO22" s="934"/>
      <c r="AP22" s="2"/>
      <c r="AQ22" s="59">
        <f t="shared" si="2"/>
        <v>1</v>
      </c>
    </row>
    <row r="23" spans="2:46" ht="12" customHeight="1" x14ac:dyDescent="0.15">
      <c r="B23" s="967"/>
      <c r="C23" s="972"/>
      <c r="D23" s="970"/>
      <c r="E23" s="970"/>
      <c r="F23" s="970"/>
      <c r="G23" s="970"/>
      <c r="H23" s="970"/>
      <c r="I23" s="970"/>
      <c r="J23" s="971"/>
      <c r="K23" s="100">
        <v>13</v>
      </c>
      <c r="L23" s="921"/>
      <c r="M23" s="922"/>
      <c r="N23" s="921"/>
      <c r="O23" s="922"/>
      <c r="P23" s="921"/>
      <c r="Q23" s="922"/>
      <c r="R23" s="936"/>
      <c r="S23" s="937"/>
      <c r="T23" s="938"/>
      <c r="U23" s="921"/>
      <c r="V23" s="922"/>
      <c r="W23" s="921"/>
      <c r="X23" s="922"/>
      <c r="Y23" s="54"/>
      <c r="Z23" s="54"/>
      <c r="AA23" s="54"/>
      <c r="AB23" s="54"/>
      <c r="AC23" s="60"/>
      <c r="AD23" s="60"/>
      <c r="AE23" s="60"/>
      <c r="AF23" s="60"/>
      <c r="AG23" s="60"/>
      <c r="AH23" s="60"/>
      <c r="AI23" s="60"/>
      <c r="AJ23" s="60"/>
      <c r="AK23" s="932"/>
      <c r="AL23" s="933"/>
      <c r="AM23" s="933"/>
      <c r="AN23" s="933"/>
      <c r="AO23" s="934"/>
      <c r="AP23" s="2"/>
      <c r="AQ23" s="59">
        <f t="shared" si="2"/>
        <v>1</v>
      </c>
    </row>
    <row r="24" spans="2:46" ht="12" customHeight="1" x14ac:dyDescent="0.15">
      <c r="B24" s="967"/>
      <c r="C24" s="972"/>
      <c r="D24" s="970"/>
      <c r="E24" s="970"/>
      <c r="F24" s="970"/>
      <c r="G24" s="970"/>
      <c r="H24" s="970"/>
      <c r="I24" s="970"/>
      <c r="J24" s="971"/>
      <c r="K24" s="100">
        <v>14</v>
      </c>
      <c r="L24" s="921"/>
      <c r="M24" s="922"/>
      <c r="N24" s="921"/>
      <c r="O24" s="922"/>
      <c r="P24" s="921"/>
      <c r="Q24" s="922"/>
      <c r="R24" s="936"/>
      <c r="S24" s="937"/>
      <c r="T24" s="938"/>
      <c r="U24" s="921"/>
      <c r="V24" s="922"/>
      <c r="W24" s="921"/>
      <c r="X24" s="922"/>
      <c r="Y24" s="54"/>
      <c r="Z24" s="54"/>
      <c r="AA24" s="54"/>
      <c r="AB24" s="54"/>
      <c r="AC24" s="60"/>
      <c r="AD24" s="60"/>
      <c r="AE24" s="60"/>
      <c r="AF24" s="60"/>
      <c r="AG24" s="60"/>
      <c r="AH24" s="60"/>
      <c r="AI24" s="60"/>
      <c r="AJ24" s="60"/>
      <c r="AK24" s="932"/>
      <c r="AL24" s="933"/>
      <c r="AM24" s="933"/>
      <c r="AN24" s="933"/>
      <c r="AO24" s="934"/>
      <c r="AP24" s="2"/>
      <c r="AQ24" s="59">
        <f t="shared" si="2"/>
        <v>1</v>
      </c>
    </row>
    <row r="25" spans="2:46" ht="12" customHeight="1" x14ac:dyDescent="0.15">
      <c r="B25" s="967"/>
      <c r="C25" s="972"/>
      <c r="D25" s="970"/>
      <c r="E25" s="970"/>
      <c r="F25" s="970"/>
      <c r="G25" s="970"/>
      <c r="H25" s="970"/>
      <c r="I25" s="970"/>
      <c r="J25" s="971"/>
      <c r="K25" s="100">
        <v>15</v>
      </c>
      <c r="L25" s="921"/>
      <c r="M25" s="922"/>
      <c r="N25" s="921"/>
      <c r="O25" s="922"/>
      <c r="P25" s="921"/>
      <c r="Q25" s="922"/>
      <c r="R25" s="936"/>
      <c r="S25" s="937"/>
      <c r="T25" s="938"/>
      <c r="U25" s="921"/>
      <c r="V25" s="922"/>
      <c r="W25" s="921"/>
      <c r="X25" s="922"/>
      <c r="Y25" s="54"/>
      <c r="Z25" s="54"/>
      <c r="AA25" s="54"/>
      <c r="AB25" s="54"/>
      <c r="AC25" s="60"/>
      <c r="AD25" s="60"/>
      <c r="AE25" s="60"/>
      <c r="AF25" s="60"/>
      <c r="AG25" s="60"/>
      <c r="AH25" s="60"/>
      <c r="AI25" s="60"/>
      <c r="AJ25" s="60"/>
      <c r="AK25" s="932"/>
      <c r="AL25" s="933"/>
      <c r="AM25" s="933"/>
      <c r="AN25" s="933"/>
      <c r="AO25" s="934"/>
      <c r="AP25" s="2"/>
      <c r="AQ25" s="59">
        <f t="shared" si="2"/>
        <v>1</v>
      </c>
    </row>
    <row r="26" spans="2:46" ht="12" customHeight="1" x14ac:dyDescent="0.15">
      <c r="B26" s="967"/>
      <c r="C26" s="972"/>
      <c r="D26" s="970"/>
      <c r="E26" s="970"/>
      <c r="F26" s="970"/>
      <c r="G26" s="970"/>
      <c r="H26" s="970"/>
      <c r="I26" s="970"/>
      <c r="J26" s="971"/>
      <c r="K26" s="100">
        <v>16</v>
      </c>
      <c r="L26" s="921"/>
      <c r="M26" s="922"/>
      <c r="N26" s="921"/>
      <c r="O26" s="922"/>
      <c r="P26" s="921"/>
      <c r="Q26" s="922"/>
      <c r="R26" s="936"/>
      <c r="S26" s="937"/>
      <c r="T26" s="938"/>
      <c r="U26" s="921"/>
      <c r="V26" s="922"/>
      <c r="W26" s="921"/>
      <c r="X26" s="922"/>
      <c r="Y26" s="54"/>
      <c r="Z26" s="54"/>
      <c r="AA26" s="54"/>
      <c r="AB26" s="54"/>
      <c r="AC26" s="60"/>
      <c r="AD26" s="60"/>
      <c r="AE26" s="60"/>
      <c r="AF26" s="60"/>
      <c r="AG26" s="60"/>
      <c r="AH26" s="60"/>
      <c r="AI26" s="60"/>
      <c r="AJ26" s="60"/>
      <c r="AK26" s="932"/>
      <c r="AL26" s="933"/>
      <c r="AM26" s="933"/>
      <c r="AN26" s="933"/>
      <c r="AO26" s="934"/>
      <c r="AP26" s="2"/>
      <c r="AQ26" s="59">
        <f t="shared" si="2"/>
        <v>1</v>
      </c>
    </row>
    <row r="27" spans="2:46" ht="12" customHeight="1" x14ac:dyDescent="0.15">
      <c r="B27" s="967"/>
      <c r="C27" s="972"/>
      <c r="D27" s="970"/>
      <c r="E27" s="970"/>
      <c r="F27" s="970"/>
      <c r="G27" s="970"/>
      <c r="H27" s="970"/>
      <c r="I27" s="970"/>
      <c r="J27" s="971"/>
      <c r="K27" s="100">
        <v>17</v>
      </c>
      <c r="L27" s="921"/>
      <c r="M27" s="922"/>
      <c r="N27" s="921"/>
      <c r="O27" s="922"/>
      <c r="P27" s="921"/>
      <c r="Q27" s="922"/>
      <c r="R27" s="936"/>
      <c r="S27" s="937"/>
      <c r="T27" s="938"/>
      <c r="U27" s="921"/>
      <c r="V27" s="922"/>
      <c r="W27" s="921"/>
      <c r="X27" s="922"/>
      <c r="Y27" s="54"/>
      <c r="Z27" s="54"/>
      <c r="AA27" s="54"/>
      <c r="AB27" s="54"/>
      <c r="AC27" s="60"/>
      <c r="AD27" s="60"/>
      <c r="AE27" s="60"/>
      <c r="AF27" s="60"/>
      <c r="AG27" s="60"/>
      <c r="AH27" s="60"/>
      <c r="AI27" s="60"/>
      <c r="AJ27" s="60"/>
      <c r="AK27" s="932"/>
      <c r="AL27" s="933"/>
      <c r="AM27" s="933"/>
      <c r="AN27" s="933"/>
      <c r="AO27" s="934"/>
      <c r="AP27" s="2"/>
      <c r="AQ27" s="59">
        <f t="shared" si="2"/>
        <v>1</v>
      </c>
    </row>
    <row r="28" spans="2:46" ht="12" customHeight="1" x14ac:dyDescent="0.15">
      <c r="B28" s="967"/>
      <c r="C28" s="972"/>
      <c r="D28" s="970"/>
      <c r="E28" s="970"/>
      <c r="F28" s="970"/>
      <c r="G28" s="970"/>
      <c r="H28" s="970"/>
      <c r="I28" s="970"/>
      <c r="J28" s="971"/>
      <c r="K28" s="100">
        <v>18</v>
      </c>
      <c r="L28" s="921"/>
      <c r="M28" s="922"/>
      <c r="N28" s="921"/>
      <c r="O28" s="922"/>
      <c r="P28" s="921"/>
      <c r="Q28" s="922"/>
      <c r="R28" s="936"/>
      <c r="S28" s="937"/>
      <c r="T28" s="938"/>
      <c r="U28" s="921"/>
      <c r="V28" s="922"/>
      <c r="W28" s="921"/>
      <c r="X28" s="922"/>
      <c r="Y28" s="54"/>
      <c r="Z28" s="54"/>
      <c r="AA28" s="54"/>
      <c r="AB28" s="54"/>
      <c r="AC28" s="60"/>
      <c r="AD28" s="60"/>
      <c r="AE28" s="60"/>
      <c r="AF28" s="60"/>
      <c r="AG28" s="60"/>
      <c r="AH28" s="60"/>
      <c r="AI28" s="60"/>
      <c r="AJ28" s="60"/>
      <c r="AK28" s="932"/>
      <c r="AL28" s="933"/>
      <c r="AM28" s="933"/>
      <c r="AN28" s="933"/>
      <c r="AO28" s="934"/>
      <c r="AP28" s="2"/>
      <c r="AQ28" s="59">
        <f>IF(P30="材質劣化",2,IF(P30="漏水",3,1))</f>
        <v>1</v>
      </c>
    </row>
    <row r="29" spans="2:46" ht="12" customHeight="1" x14ac:dyDescent="0.15">
      <c r="B29" s="967"/>
      <c r="C29" s="972"/>
      <c r="D29" s="970"/>
      <c r="E29" s="970"/>
      <c r="F29" s="970"/>
      <c r="G29" s="970"/>
      <c r="H29" s="970"/>
      <c r="I29" s="970"/>
      <c r="J29" s="971"/>
      <c r="K29" s="100">
        <v>19</v>
      </c>
      <c r="L29" s="921"/>
      <c r="M29" s="922"/>
      <c r="N29" s="921"/>
      <c r="O29" s="922"/>
      <c r="P29" s="921"/>
      <c r="Q29" s="922"/>
      <c r="R29" s="936"/>
      <c r="S29" s="937"/>
      <c r="T29" s="938"/>
      <c r="U29" s="921"/>
      <c r="V29" s="922"/>
      <c r="W29" s="921"/>
      <c r="X29" s="922"/>
      <c r="Y29" s="54"/>
      <c r="Z29" s="54"/>
      <c r="AA29" s="54"/>
      <c r="AB29" s="54"/>
      <c r="AC29" s="60"/>
      <c r="AD29" s="60"/>
      <c r="AE29" s="60"/>
      <c r="AF29" s="60"/>
      <c r="AG29" s="60"/>
      <c r="AH29" s="60"/>
      <c r="AI29" s="60"/>
      <c r="AJ29" s="60"/>
      <c r="AK29" s="932"/>
      <c r="AL29" s="933"/>
      <c r="AM29" s="933"/>
      <c r="AN29" s="933"/>
      <c r="AO29" s="934"/>
      <c r="AP29" s="2"/>
      <c r="AQ29" s="59">
        <f>IF(P34="材質劣化",2,IF(P34="漏水",3,1))</f>
        <v>1</v>
      </c>
    </row>
    <row r="30" spans="2:46" ht="12" customHeight="1" x14ac:dyDescent="0.15">
      <c r="B30" s="967"/>
      <c r="C30" s="972"/>
      <c r="D30" s="970"/>
      <c r="E30" s="970"/>
      <c r="F30" s="970"/>
      <c r="G30" s="970"/>
      <c r="H30" s="970"/>
      <c r="I30" s="970"/>
      <c r="J30" s="971"/>
      <c r="K30" s="100">
        <v>20</v>
      </c>
      <c r="L30" s="921"/>
      <c r="M30" s="922"/>
      <c r="N30" s="921"/>
      <c r="O30" s="922"/>
      <c r="P30" s="921"/>
      <c r="Q30" s="922"/>
      <c r="R30" s="936"/>
      <c r="S30" s="937"/>
      <c r="T30" s="938"/>
      <c r="U30" s="921"/>
      <c r="V30" s="922"/>
      <c r="W30" s="921"/>
      <c r="X30" s="922"/>
      <c r="Y30" s="54"/>
      <c r="Z30" s="54"/>
      <c r="AA30" s="54"/>
      <c r="AB30" s="54"/>
      <c r="AC30" s="60"/>
      <c r="AD30" s="60"/>
      <c r="AE30" s="60"/>
      <c r="AF30" s="60"/>
      <c r="AG30" s="60"/>
      <c r="AH30" s="60"/>
      <c r="AI30" s="60"/>
      <c r="AJ30" s="60"/>
      <c r="AK30" s="932"/>
      <c r="AL30" s="933"/>
      <c r="AM30" s="933"/>
      <c r="AN30" s="933"/>
      <c r="AO30" s="934"/>
      <c r="AP30" s="2"/>
      <c r="AQ30" s="59">
        <f>IF(P30="材質劣化",2,IF(P30="漏水",3,1))</f>
        <v>1</v>
      </c>
    </row>
    <row r="31" spans="2:46" ht="12" customHeight="1" x14ac:dyDescent="0.15">
      <c r="B31" s="967"/>
      <c r="C31" s="972"/>
      <c r="D31" s="970"/>
      <c r="E31" s="970"/>
      <c r="F31" s="970"/>
      <c r="G31" s="970"/>
      <c r="H31" s="970"/>
      <c r="I31" s="970"/>
      <c r="J31" s="971"/>
      <c r="K31" s="100">
        <v>21</v>
      </c>
      <c r="L31" s="921"/>
      <c r="M31" s="922"/>
      <c r="N31" s="921"/>
      <c r="O31" s="922"/>
      <c r="P31" s="921"/>
      <c r="Q31" s="922"/>
      <c r="R31" s="936"/>
      <c r="S31" s="937"/>
      <c r="T31" s="938"/>
      <c r="U31" s="921"/>
      <c r="V31" s="922"/>
      <c r="W31" s="921"/>
      <c r="X31" s="922"/>
      <c r="Y31" s="54"/>
      <c r="Z31" s="54"/>
      <c r="AA31" s="54"/>
      <c r="AB31" s="54"/>
      <c r="AC31" s="60"/>
      <c r="AD31" s="60"/>
      <c r="AE31" s="60"/>
      <c r="AF31" s="60"/>
      <c r="AG31" s="60"/>
      <c r="AH31" s="60"/>
      <c r="AI31" s="60"/>
      <c r="AJ31" s="60"/>
      <c r="AK31" s="932"/>
      <c r="AL31" s="933"/>
      <c r="AM31" s="933"/>
      <c r="AN31" s="933"/>
      <c r="AO31" s="934"/>
      <c r="AP31" s="2"/>
      <c r="AQ31" s="59">
        <f>IF(P33="材質劣化",2,IF(P33="漏水",3,1))</f>
        <v>1</v>
      </c>
    </row>
    <row r="32" spans="2:46" ht="12" customHeight="1" x14ac:dyDescent="0.15">
      <c r="B32" s="967"/>
      <c r="C32" s="972"/>
      <c r="D32" s="970"/>
      <c r="E32" s="970"/>
      <c r="F32" s="970"/>
      <c r="G32" s="970"/>
      <c r="H32" s="970"/>
      <c r="I32" s="970"/>
      <c r="J32" s="971"/>
      <c r="K32" s="100">
        <v>22</v>
      </c>
      <c r="L32" s="921"/>
      <c r="M32" s="922"/>
      <c r="N32" s="921"/>
      <c r="O32" s="922"/>
      <c r="P32" s="921"/>
      <c r="Q32" s="922"/>
      <c r="R32" s="936"/>
      <c r="S32" s="937"/>
      <c r="T32" s="938"/>
      <c r="U32" s="921"/>
      <c r="V32" s="922"/>
      <c r="W32" s="921"/>
      <c r="X32" s="922"/>
      <c r="Y32" s="54"/>
      <c r="Z32" s="54"/>
      <c r="AA32" s="54"/>
      <c r="AB32" s="54"/>
      <c r="AC32" s="60"/>
      <c r="AD32" s="60"/>
      <c r="AE32" s="60"/>
      <c r="AF32" s="60"/>
      <c r="AG32" s="60"/>
      <c r="AH32" s="60"/>
      <c r="AI32" s="60"/>
      <c r="AJ32" s="60"/>
      <c r="AK32" s="932"/>
      <c r="AL32" s="933"/>
      <c r="AM32" s="933"/>
      <c r="AN32" s="933"/>
      <c r="AO32" s="934"/>
      <c r="AP32" s="2"/>
      <c r="AQ32" s="59">
        <f>IF(P37="材質劣化",2,IF(P37="漏水",3,1))</f>
        <v>1</v>
      </c>
      <c r="AS32" s="3"/>
      <c r="AT32" s="3"/>
    </row>
    <row r="33" spans="2:86" ht="12" customHeight="1" x14ac:dyDescent="0.15">
      <c r="B33" s="967"/>
      <c r="C33" s="972"/>
      <c r="D33" s="970"/>
      <c r="E33" s="970"/>
      <c r="F33" s="970"/>
      <c r="G33" s="970"/>
      <c r="H33" s="970"/>
      <c r="I33" s="970"/>
      <c r="J33" s="971"/>
      <c r="K33" s="100">
        <v>23</v>
      </c>
      <c r="L33" s="921"/>
      <c r="M33" s="922"/>
      <c r="N33" s="921"/>
      <c r="O33" s="922"/>
      <c r="P33" s="921"/>
      <c r="Q33" s="922"/>
      <c r="R33" s="936"/>
      <c r="S33" s="937"/>
      <c r="T33" s="938"/>
      <c r="U33" s="921"/>
      <c r="V33" s="922"/>
      <c r="W33" s="921"/>
      <c r="X33" s="922"/>
      <c r="Y33" s="54"/>
      <c r="Z33" s="54"/>
      <c r="AA33" s="54"/>
      <c r="AB33" s="54"/>
      <c r="AC33" s="60"/>
      <c r="AD33" s="60"/>
      <c r="AE33" s="60"/>
      <c r="AF33" s="60"/>
      <c r="AG33" s="60"/>
      <c r="AH33" s="60"/>
      <c r="AI33" s="60"/>
      <c r="AJ33" s="60"/>
      <c r="AK33" s="932"/>
      <c r="AL33" s="933"/>
      <c r="AM33" s="933"/>
      <c r="AN33" s="933"/>
      <c r="AO33" s="934"/>
      <c r="AP33" s="2"/>
      <c r="AQ33" s="59">
        <f>IF(P33="材質劣化",2,IF(P33="漏水",3,1))</f>
        <v>1</v>
      </c>
      <c r="AS33" s="198"/>
      <c r="AT33" s="198"/>
    </row>
    <row r="34" spans="2:86" ht="12" customHeight="1" x14ac:dyDescent="0.15">
      <c r="B34" s="967"/>
      <c r="C34" s="972"/>
      <c r="D34" s="970"/>
      <c r="E34" s="970"/>
      <c r="F34" s="970"/>
      <c r="G34" s="970"/>
      <c r="H34" s="970"/>
      <c r="I34" s="970"/>
      <c r="J34" s="971"/>
      <c r="K34" s="100">
        <v>24</v>
      </c>
      <c r="L34" s="921"/>
      <c r="M34" s="922"/>
      <c r="N34" s="921"/>
      <c r="O34" s="922"/>
      <c r="P34" s="921"/>
      <c r="Q34" s="922"/>
      <c r="R34" s="936"/>
      <c r="S34" s="937"/>
      <c r="T34" s="938"/>
      <c r="U34" s="921"/>
      <c r="V34" s="922"/>
      <c r="W34" s="921"/>
      <c r="X34" s="922"/>
      <c r="Y34" s="54"/>
      <c r="Z34" s="54"/>
      <c r="AA34" s="54"/>
      <c r="AB34" s="54"/>
      <c r="AC34" s="60"/>
      <c r="AD34" s="60"/>
      <c r="AE34" s="60"/>
      <c r="AF34" s="60"/>
      <c r="AG34" s="60"/>
      <c r="AH34" s="60"/>
      <c r="AI34" s="60"/>
      <c r="AJ34" s="60"/>
      <c r="AK34" s="932"/>
      <c r="AL34" s="933"/>
      <c r="AM34" s="933"/>
      <c r="AN34" s="933"/>
      <c r="AO34" s="934"/>
      <c r="AP34" s="2"/>
      <c r="AQ34" s="59">
        <f>IF(P36="材質劣化",2,IF(P36="漏水",3,1))</f>
        <v>1</v>
      </c>
      <c r="AS34" s="199"/>
      <c r="AT34" s="199"/>
    </row>
    <row r="35" spans="2:86" ht="12" customHeight="1" x14ac:dyDescent="0.15">
      <c r="B35" s="967"/>
      <c r="C35" s="972"/>
      <c r="D35" s="970"/>
      <c r="E35" s="970"/>
      <c r="F35" s="970"/>
      <c r="G35" s="970"/>
      <c r="H35" s="970"/>
      <c r="I35" s="970"/>
      <c r="J35" s="971"/>
      <c r="K35" s="992" t="s">
        <v>678</v>
      </c>
      <c r="L35" s="939" t="s">
        <v>679</v>
      </c>
      <c r="M35" s="939"/>
      <c r="N35" s="939"/>
      <c r="O35" s="939"/>
      <c r="P35" s="939"/>
      <c r="Q35" s="939"/>
      <c r="R35" s="939"/>
      <c r="S35" s="939"/>
      <c r="T35" s="939"/>
      <c r="U35" s="939"/>
      <c r="V35" s="939"/>
      <c r="W35" s="939"/>
      <c r="X35" s="939"/>
      <c r="Y35" s="979" t="s">
        <v>523</v>
      </c>
      <c r="Z35" s="980"/>
      <c r="AA35" s="980"/>
      <c r="AB35" s="953"/>
      <c r="AC35" s="124">
        <f t="shared" ref="AC35:AJ35" si="3">SUM(AC11:AC34)</f>
        <v>0</v>
      </c>
      <c r="AD35" s="124">
        <f t="shared" si="3"/>
        <v>0</v>
      </c>
      <c r="AE35" s="124">
        <f>SUM(AE11:AE34)</f>
        <v>0</v>
      </c>
      <c r="AF35" s="124">
        <f t="shared" si="3"/>
        <v>0.01</v>
      </c>
      <c r="AG35" s="124">
        <f t="shared" si="3"/>
        <v>0</v>
      </c>
      <c r="AH35" s="124">
        <f t="shared" si="3"/>
        <v>0</v>
      </c>
      <c r="AI35" s="124">
        <f t="shared" si="3"/>
        <v>0</v>
      </c>
      <c r="AJ35" s="125">
        <f t="shared" si="3"/>
        <v>1.28</v>
      </c>
      <c r="AK35" s="939" t="s">
        <v>680</v>
      </c>
      <c r="AL35" s="939"/>
      <c r="AM35" s="999" t="s">
        <v>511</v>
      </c>
      <c r="AN35" s="999"/>
      <c r="AO35" s="999"/>
      <c r="AP35" s="2"/>
    </row>
    <row r="36" spans="2:86" ht="12" customHeight="1" x14ac:dyDescent="0.15">
      <c r="B36" s="967"/>
      <c r="C36" s="972"/>
      <c r="D36" s="970"/>
      <c r="E36" s="970"/>
      <c r="F36" s="970"/>
      <c r="G36" s="970"/>
      <c r="H36" s="970"/>
      <c r="I36" s="970"/>
      <c r="J36" s="971"/>
      <c r="K36" s="993"/>
      <c r="L36" s="941" t="s">
        <v>681</v>
      </c>
      <c r="M36" s="942"/>
      <c r="N36" s="960"/>
      <c r="O36" s="941" t="s">
        <v>682</v>
      </c>
      <c r="P36" s="942"/>
      <c r="Q36" s="942"/>
      <c r="R36" s="942"/>
      <c r="S36" s="942"/>
      <c r="T36" s="942"/>
      <c r="U36" s="942"/>
      <c r="V36" s="942"/>
      <c r="W36" s="942"/>
      <c r="X36" s="960"/>
      <c r="Y36" s="53" t="s">
        <v>516</v>
      </c>
      <c r="Z36" s="49" t="s">
        <v>515</v>
      </c>
      <c r="AA36" s="49" t="s">
        <v>554</v>
      </c>
      <c r="AB36" s="49" t="s">
        <v>531</v>
      </c>
      <c r="AC36" s="49" t="s">
        <v>516</v>
      </c>
      <c r="AD36" s="49" t="s">
        <v>515</v>
      </c>
      <c r="AE36" s="49" t="s">
        <v>554</v>
      </c>
      <c r="AF36" s="49" t="s">
        <v>531</v>
      </c>
      <c r="AG36" s="49" t="s">
        <v>516</v>
      </c>
      <c r="AH36" s="49" t="s">
        <v>515</v>
      </c>
      <c r="AI36" s="49" t="s">
        <v>554</v>
      </c>
      <c r="AJ36" s="82" t="s">
        <v>531</v>
      </c>
      <c r="AK36" s="939"/>
      <c r="AL36" s="939"/>
      <c r="AM36" s="999"/>
      <c r="AN36" s="999"/>
      <c r="AO36" s="999"/>
      <c r="AP36" s="2"/>
    </row>
    <row r="37" spans="2:86" ht="14.25" customHeight="1" x14ac:dyDescent="0.15">
      <c r="B37" s="967"/>
      <c r="C37" s="972"/>
      <c r="D37" s="970"/>
      <c r="E37" s="970"/>
      <c r="F37" s="970"/>
      <c r="G37" s="970"/>
      <c r="H37" s="970"/>
      <c r="I37" s="970"/>
      <c r="J37" s="971"/>
      <c r="K37" s="993"/>
      <c r="L37" s="945"/>
      <c r="M37" s="946"/>
      <c r="N37" s="965"/>
      <c r="O37" s="945"/>
      <c r="P37" s="946"/>
      <c r="Q37" s="946"/>
      <c r="R37" s="946"/>
      <c r="S37" s="946"/>
      <c r="T37" s="946"/>
      <c r="U37" s="946"/>
      <c r="V37" s="946"/>
      <c r="W37" s="946"/>
      <c r="X37" s="965"/>
      <c r="Y37" s="935">
        <f>IF(COUNTIF(Y11:Y34,"〇")&gt;0,1,0)</f>
        <v>0</v>
      </c>
      <c r="Z37" s="935">
        <f t="shared" ref="Z37:AB37" si="4">IF(COUNTIF(Z11:Z34,"〇")&gt;0,1,0)</f>
        <v>0</v>
      </c>
      <c r="AA37" s="935">
        <f t="shared" si="4"/>
        <v>0</v>
      </c>
      <c r="AB37" s="935">
        <f t="shared" si="4"/>
        <v>0</v>
      </c>
      <c r="AC37" s="935">
        <f>COUNTA(AC11:AC34)</f>
        <v>0</v>
      </c>
      <c r="AD37" s="935">
        <f t="shared" ref="AD37:AI37" si="5">COUNTA(AD11:AD34)</f>
        <v>0</v>
      </c>
      <c r="AE37" s="935">
        <f t="shared" si="5"/>
        <v>0</v>
      </c>
      <c r="AF37" s="935">
        <f t="shared" si="5"/>
        <v>1</v>
      </c>
      <c r="AG37" s="935">
        <f t="shared" si="5"/>
        <v>0</v>
      </c>
      <c r="AH37" s="935">
        <f t="shared" si="5"/>
        <v>0</v>
      </c>
      <c r="AI37" s="935">
        <f t="shared" si="5"/>
        <v>0</v>
      </c>
      <c r="AJ37" s="935">
        <f>COUNTA(AJ11:AJ34)</f>
        <v>1</v>
      </c>
      <c r="AK37" s="939"/>
      <c r="AL37" s="939"/>
      <c r="AM37" s="999"/>
      <c r="AN37" s="999"/>
      <c r="AO37" s="999"/>
      <c r="AP37" s="2"/>
      <c r="AU37" s="43">
        <f>+Y37</f>
        <v>0</v>
      </c>
    </row>
    <row r="38" spans="2:86" ht="14.25" customHeight="1" x14ac:dyDescent="0.15">
      <c r="B38" s="967"/>
      <c r="C38" s="972"/>
      <c r="D38" s="970"/>
      <c r="E38" s="970"/>
      <c r="F38" s="970"/>
      <c r="G38" s="970"/>
      <c r="H38" s="970"/>
      <c r="I38" s="970"/>
      <c r="J38" s="971"/>
      <c r="K38" s="993"/>
      <c r="L38" s="949"/>
      <c r="M38" s="950"/>
      <c r="N38" s="961"/>
      <c r="O38" s="949"/>
      <c r="P38" s="950"/>
      <c r="Q38" s="950"/>
      <c r="R38" s="950"/>
      <c r="S38" s="950"/>
      <c r="T38" s="950"/>
      <c r="U38" s="950"/>
      <c r="V38" s="950"/>
      <c r="W38" s="950"/>
      <c r="X38" s="961"/>
      <c r="Y38" s="935"/>
      <c r="Z38" s="935"/>
      <c r="AA38" s="935"/>
      <c r="AB38" s="935"/>
      <c r="AC38" s="935"/>
      <c r="AD38" s="935"/>
      <c r="AE38" s="935"/>
      <c r="AF38" s="935"/>
      <c r="AG38" s="935"/>
      <c r="AH38" s="935"/>
      <c r="AI38" s="935"/>
      <c r="AJ38" s="935"/>
      <c r="AK38" s="939"/>
      <c r="AL38" s="939"/>
      <c r="AM38" s="999"/>
      <c r="AN38" s="999"/>
      <c r="AO38" s="999"/>
      <c r="AP38" s="2"/>
    </row>
    <row r="39" spans="2:86" ht="12" customHeight="1" x14ac:dyDescent="0.15">
      <c r="B39" s="967"/>
      <c r="C39" s="972"/>
      <c r="D39" s="970"/>
      <c r="E39" s="970"/>
      <c r="F39" s="970"/>
      <c r="G39" s="970"/>
      <c r="H39" s="970"/>
      <c r="I39" s="970"/>
      <c r="J39" s="970"/>
      <c r="K39" s="987" t="s">
        <v>220</v>
      </c>
      <c r="L39" s="994"/>
      <c r="M39" s="994"/>
      <c r="N39" s="994"/>
      <c r="O39" s="994"/>
      <c r="P39" s="994"/>
      <c r="Q39" s="994"/>
      <c r="R39" s="994"/>
      <c r="S39" s="994"/>
      <c r="T39" s="994"/>
      <c r="U39" s="994"/>
      <c r="V39" s="994"/>
      <c r="W39" s="994"/>
      <c r="X39" s="994"/>
      <c r="Y39" s="994"/>
      <c r="Z39" s="994"/>
      <c r="AA39" s="994"/>
      <c r="AB39" s="994"/>
      <c r="AC39" s="994"/>
      <c r="AD39" s="994"/>
      <c r="AE39" s="994"/>
      <c r="AF39" s="994"/>
      <c r="AG39" s="994"/>
      <c r="AH39" s="994"/>
      <c r="AI39" s="994"/>
      <c r="AJ39" s="994"/>
      <c r="AK39" s="995"/>
      <c r="AL39" s="995"/>
      <c r="AM39" s="995"/>
      <c r="AN39" s="995"/>
      <c r="AO39" s="996"/>
      <c r="AP39" s="2"/>
    </row>
    <row r="40" spans="2:86" ht="12" customHeight="1" x14ac:dyDescent="0.15">
      <c r="B40" s="967"/>
      <c r="C40" s="972"/>
      <c r="D40" s="970"/>
      <c r="E40" s="970"/>
      <c r="F40" s="970"/>
      <c r="G40" s="970"/>
      <c r="H40" s="970"/>
      <c r="I40" s="970"/>
      <c r="J40" s="970"/>
      <c r="K40" s="988"/>
      <c r="L40" s="995"/>
      <c r="M40" s="995"/>
      <c r="N40" s="995"/>
      <c r="O40" s="995"/>
      <c r="P40" s="995"/>
      <c r="Q40" s="995"/>
      <c r="R40" s="995"/>
      <c r="S40" s="995"/>
      <c r="T40" s="995"/>
      <c r="U40" s="995"/>
      <c r="V40" s="995"/>
      <c r="W40" s="995"/>
      <c r="X40" s="995"/>
      <c r="Y40" s="995"/>
      <c r="Z40" s="995"/>
      <c r="AA40" s="995"/>
      <c r="AB40" s="995"/>
      <c r="AC40" s="995"/>
      <c r="AD40" s="995"/>
      <c r="AE40" s="995"/>
      <c r="AF40" s="995"/>
      <c r="AG40" s="995"/>
      <c r="AH40" s="995"/>
      <c r="AI40" s="995"/>
      <c r="AJ40" s="995"/>
      <c r="AK40" s="995"/>
      <c r="AL40" s="995"/>
      <c r="AM40" s="995"/>
      <c r="AN40" s="995"/>
      <c r="AO40" s="996"/>
      <c r="AP40" s="2"/>
    </row>
    <row r="41" spans="2:86" ht="12" customHeight="1" x14ac:dyDescent="0.15">
      <c r="B41" s="967"/>
      <c r="C41" s="972"/>
      <c r="D41" s="970"/>
      <c r="E41" s="970"/>
      <c r="F41" s="970"/>
      <c r="G41" s="970"/>
      <c r="H41" s="970"/>
      <c r="I41" s="970"/>
      <c r="J41" s="970"/>
      <c r="K41" s="988"/>
      <c r="L41" s="995"/>
      <c r="M41" s="995"/>
      <c r="N41" s="995"/>
      <c r="O41" s="995"/>
      <c r="P41" s="995"/>
      <c r="Q41" s="995"/>
      <c r="R41" s="995"/>
      <c r="S41" s="995"/>
      <c r="T41" s="995"/>
      <c r="U41" s="995"/>
      <c r="V41" s="995"/>
      <c r="W41" s="995"/>
      <c r="X41" s="995"/>
      <c r="Y41" s="995"/>
      <c r="Z41" s="995"/>
      <c r="AA41" s="995"/>
      <c r="AB41" s="995"/>
      <c r="AC41" s="995"/>
      <c r="AD41" s="995"/>
      <c r="AE41" s="995"/>
      <c r="AF41" s="995"/>
      <c r="AG41" s="995"/>
      <c r="AH41" s="995"/>
      <c r="AI41" s="995"/>
      <c r="AJ41" s="995"/>
      <c r="AK41" s="995"/>
      <c r="AL41" s="995"/>
      <c r="AM41" s="995"/>
      <c r="AN41" s="995"/>
      <c r="AO41" s="996"/>
      <c r="AP41" s="2"/>
    </row>
    <row r="42" spans="2:86" ht="12" customHeight="1" x14ac:dyDescent="0.15">
      <c r="B42" s="967"/>
      <c r="C42" s="972"/>
      <c r="D42" s="970"/>
      <c r="E42" s="970"/>
      <c r="F42" s="970"/>
      <c r="G42" s="970"/>
      <c r="H42" s="970"/>
      <c r="I42" s="970"/>
      <c r="J42" s="970"/>
      <c r="K42" s="988"/>
      <c r="L42" s="997"/>
      <c r="M42" s="997"/>
      <c r="N42" s="997"/>
      <c r="O42" s="997"/>
      <c r="P42" s="997"/>
      <c r="Q42" s="997"/>
      <c r="R42" s="997"/>
      <c r="S42" s="997"/>
      <c r="T42" s="997"/>
      <c r="U42" s="997"/>
      <c r="V42" s="997"/>
      <c r="W42" s="997"/>
      <c r="X42" s="997"/>
      <c r="Y42" s="997"/>
      <c r="Z42" s="997"/>
      <c r="AA42" s="997"/>
      <c r="AB42" s="997"/>
      <c r="AC42" s="997"/>
      <c r="AD42" s="997"/>
      <c r="AE42" s="997"/>
      <c r="AF42" s="997"/>
      <c r="AG42" s="997"/>
      <c r="AH42" s="997"/>
      <c r="AI42" s="997"/>
      <c r="AJ42" s="997"/>
      <c r="AK42" s="997"/>
      <c r="AL42" s="997"/>
      <c r="AM42" s="997"/>
      <c r="AN42" s="997"/>
      <c r="AO42" s="998"/>
      <c r="AP42" s="43"/>
      <c r="CD42" s="2"/>
      <c r="CE42" s="2"/>
      <c r="CF42" s="2"/>
      <c r="CG42" s="2"/>
      <c r="CH42" s="2"/>
    </row>
    <row r="43" spans="2:86" ht="12" customHeight="1" x14ac:dyDescent="0.15">
      <c r="B43" s="967"/>
      <c r="C43" s="972"/>
      <c r="D43" s="970"/>
      <c r="E43" s="970"/>
      <c r="F43" s="970"/>
      <c r="G43" s="970"/>
      <c r="H43" s="970"/>
      <c r="I43" s="970"/>
      <c r="J43" s="971"/>
      <c r="K43" s="1000" t="s">
        <v>221</v>
      </c>
      <c r="L43" s="1000"/>
      <c r="M43" s="1000"/>
      <c r="N43" s="1000"/>
      <c r="O43" s="1000"/>
      <c r="P43" s="1000"/>
      <c r="Q43" s="1000"/>
      <c r="R43" s="1000"/>
      <c r="S43" s="1000"/>
      <c r="T43" s="1000"/>
      <c r="U43" s="1000"/>
      <c r="V43" s="1000"/>
      <c r="W43" s="1000"/>
      <c r="X43" s="1000"/>
      <c r="Y43" s="1000"/>
      <c r="Z43" s="1000"/>
      <c r="AA43" s="1000"/>
      <c r="AB43" s="1000"/>
      <c r="AC43" s="1000"/>
      <c r="AD43" s="1000"/>
      <c r="AE43" s="1000"/>
      <c r="AF43" s="1000"/>
      <c r="AG43" s="1000"/>
      <c r="AH43" s="1000"/>
      <c r="AI43" s="1000"/>
      <c r="AJ43" s="1000"/>
      <c r="AK43" s="1000"/>
      <c r="AL43" s="1000"/>
      <c r="AM43" s="1000"/>
      <c r="AN43" s="1000"/>
      <c r="AO43" s="1000"/>
      <c r="AP43" s="43"/>
      <c r="CD43" s="2"/>
      <c r="CE43" s="2"/>
      <c r="CF43" s="2"/>
      <c r="CG43" s="2"/>
      <c r="CH43" s="2"/>
    </row>
    <row r="44" spans="2:86" ht="12" customHeight="1" x14ac:dyDescent="0.15">
      <c r="B44" s="967"/>
      <c r="C44" s="972"/>
      <c r="D44" s="970"/>
      <c r="E44" s="970"/>
      <c r="F44" s="970"/>
      <c r="G44" s="970"/>
      <c r="H44" s="970"/>
      <c r="I44" s="970"/>
      <c r="J44" s="971"/>
      <c r="K44" s="989" t="s">
        <v>222</v>
      </c>
      <c r="L44" s="990"/>
      <c r="M44" s="990"/>
      <c r="N44" s="990"/>
      <c r="O44" s="990"/>
      <c r="P44" s="990"/>
      <c r="Q44" s="990"/>
      <c r="R44" s="990"/>
      <c r="S44" s="990"/>
      <c r="T44" s="990"/>
      <c r="U44" s="990"/>
      <c r="V44" s="990"/>
      <c r="W44" s="990"/>
      <c r="X44" s="990"/>
      <c r="Y44" s="990"/>
      <c r="Z44" s="990"/>
      <c r="AA44" s="990"/>
      <c r="AB44" s="990"/>
      <c r="AC44" s="990"/>
      <c r="AD44" s="990"/>
      <c r="AE44" s="990"/>
      <c r="AF44" s="990"/>
      <c r="AG44" s="990"/>
      <c r="AH44" s="990"/>
      <c r="AI44" s="990"/>
      <c r="AJ44" s="990"/>
      <c r="AK44" s="990"/>
      <c r="AL44" s="990"/>
      <c r="AM44" s="990"/>
      <c r="AN44" s="990"/>
      <c r="AO44" s="991"/>
      <c r="AP44" s="43"/>
      <c r="CD44" s="2"/>
      <c r="CE44" s="2"/>
      <c r="CF44" s="2"/>
      <c r="CG44" s="2"/>
      <c r="CH44" s="2"/>
    </row>
    <row r="45" spans="2:86" ht="12" customHeight="1" x14ac:dyDescent="0.15">
      <c r="B45" s="583"/>
      <c r="C45" s="973"/>
      <c r="D45" s="974"/>
      <c r="E45" s="974"/>
      <c r="F45" s="974"/>
      <c r="G45" s="974"/>
      <c r="H45" s="974"/>
      <c r="I45" s="974"/>
      <c r="J45" s="975"/>
      <c r="K45" s="984" t="s">
        <v>223</v>
      </c>
      <c r="L45" s="985"/>
      <c r="M45" s="985"/>
      <c r="N45" s="985"/>
      <c r="O45" s="985"/>
      <c r="P45" s="985"/>
      <c r="Q45" s="985"/>
      <c r="R45" s="985"/>
      <c r="S45" s="985"/>
      <c r="T45" s="985"/>
      <c r="U45" s="985"/>
      <c r="V45" s="985"/>
      <c r="W45" s="985"/>
      <c r="X45" s="985"/>
      <c r="Y45" s="985"/>
      <c r="Z45" s="985"/>
      <c r="AA45" s="985"/>
      <c r="AB45" s="985"/>
      <c r="AC45" s="985"/>
      <c r="AD45" s="985"/>
      <c r="AE45" s="985"/>
      <c r="AF45" s="985"/>
      <c r="AG45" s="985"/>
      <c r="AH45" s="985"/>
      <c r="AI45" s="985"/>
      <c r="AJ45" s="985"/>
      <c r="AK45" s="985"/>
      <c r="AL45" s="985"/>
      <c r="AM45" s="985"/>
      <c r="AN45" s="985"/>
      <c r="AO45" s="986"/>
      <c r="AP45" s="43"/>
      <c r="CD45" s="2"/>
      <c r="CE45" s="2"/>
      <c r="CF45" s="2"/>
      <c r="CG45" s="2"/>
      <c r="CH45" s="2"/>
    </row>
    <row r="46" spans="2:86" ht="12" customHeight="1" x14ac:dyDescent="0.2">
      <c r="B46" s="6" t="s">
        <v>224</v>
      </c>
      <c r="C46" s="290"/>
      <c r="D46" s="290"/>
      <c r="E46" s="290"/>
      <c r="F46" s="290"/>
      <c r="G46" s="290"/>
      <c r="H46" s="290"/>
      <c r="I46" s="290"/>
      <c r="J46" s="290"/>
      <c r="K46" s="291"/>
      <c r="L46" s="291"/>
      <c r="M46" s="291"/>
      <c r="N46" s="291"/>
      <c r="O46" s="291"/>
      <c r="P46" s="291"/>
      <c r="Q46" s="291"/>
      <c r="R46" s="291"/>
      <c r="S46" s="291"/>
      <c r="T46" s="291"/>
      <c r="U46" s="291"/>
      <c r="V46" s="291"/>
      <c r="W46" s="291"/>
      <c r="X46" s="291"/>
      <c r="Y46" s="291"/>
      <c r="Z46" s="291"/>
      <c r="AA46" s="291"/>
      <c r="AB46" s="291"/>
      <c r="AC46" s="291"/>
      <c r="AD46" s="291"/>
      <c r="AE46" s="291"/>
      <c r="AF46" s="291"/>
      <c r="AG46" s="291"/>
      <c r="AH46" s="291"/>
      <c r="AI46" s="291"/>
      <c r="AJ46" s="291"/>
      <c r="AK46" s="291"/>
      <c r="AL46" s="291"/>
      <c r="AM46" s="291"/>
      <c r="AN46" s="291"/>
      <c r="AO46" s="291"/>
      <c r="AP46" s="43"/>
      <c r="CD46" s="2"/>
      <c r="CE46" s="2"/>
      <c r="CF46" s="2"/>
      <c r="CG46" s="2"/>
      <c r="CH46" s="2"/>
    </row>
    <row r="47" spans="2:86" s="6" customFormat="1" ht="12" customHeight="1" x14ac:dyDescent="0.15">
      <c r="B47" s="2" t="s">
        <v>225</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226</v>
      </c>
      <c r="AP48" s="43"/>
      <c r="CD48" s="2"/>
      <c r="CE48" s="2"/>
      <c r="CF48" s="2"/>
      <c r="CG48" s="2"/>
      <c r="CH48" s="2"/>
    </row>
    <row r="49" spans="2:86" ht="12" customHeight="1" x14ac:dyDescent="0.15">
      <c r="B49" s="2" t="s">
        <v>227</v>
      </c>
      <c r="AP49" s="43"/>
      <c r="CD49" s="2"/>
      <c r="CE49" s="2"/>
      <c r="CF49" s="2"/>
      <c r="CG49" s="2"/>
      <c r="CH49" s="2"/>
    </row>
    <row r="50" spans="2:86" ht="12" customHeight="1" x14ac:dyDescent="0.15">
      <c r="B50" s="2" t="s">
        <v>228</v>
      </c>
    </row>
    <row r="51" spans="2:86" ht="12" customHeight="1" x14ac:dyDescent="0.15">
      <c r="B51" s="2" t="s">
        <v>229</v>
      </c>
    </row>
    <row r="52" spans="2:86" ht="12" customHeight="1" x14ac:dyDescent="0.15">
      <c r="B52" s="2" t="s">
        <v>230</v>
      </c>
    </row>
    <row r="53" spans="2:86" x14ac:dyDescent="0.15">
      <c r="B53" s="2" t="s">
        <v>231</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2"/>
  <conditionalFormatting sqref="Y11:AB28">
    <cfRule type="expression" dxfId="338" priority="2">
      <formula>$AQ11=2</formula>
    </cfRule>
  </conditionalFormatting>
  <conditionalFormatting sqref="Y29:AB29">
    <cfRule type="expression" dxfId="337" priority="11">
      <formula>$AQ28=2</formula>
    </cfRule>
  </conditionalFormatting>
  <conditionalFormatting sqref="Y30:AB31">
    <cfRule type="expression" dxfId="336" priority="9">
      <formula>$AQ28=2</formula>
    </cfRule>
  </conditionalFormatting>
  <conditionalFormatting sqref="Y32:AB32">
    <cfRule type="expression" dxfId="335" priority="7">
      <formula>$AQ29=2</formula>
    </cfRule>
  </conditionalFormatting>
  <conditionalFormatting sqref="Y33:AB33">
    <cfRule type="expression" dxfId="334" priority="5">
      <formula>$AQ29=2</formula>
    </cfRule>
  </conditionalFormatting>
  <conditionalFormatting sqref="Y34:AB34">
    <cfRule type="expression" dxfId="333" priority="3">
      <formula>$AQ29=2</formula>
    </cfRule>
  </conditionalFormatting>
  <conditionalFormatting sqref="Y11:AF28">
    <cfRule type="expression" dxfId="332" priority="1">
      <formula>$AQ11=3</formula>
    </cfRule>
  </conditionalFormatting>
  <conditionalFormatting sqref="Y29:AF29">
    <cfRule type="expression" dxfId="331" priority="12">
      <formula>$AQ28=3</formula>
    </cfRule>
  </conditionalFormatting>
  <conditionalFormatting sqref="Y30:AF31">
    <cfRule type="expression" dxfId="330" priority="10">
      <formula>$AQ28=3</formula>
    </cfRule>
  </conditionalFormatting>
  <conditionalFormatting sqref="Y32:AF32">
    <cfRule type="expression" dxfId="329" priority="8">
      <formula>$AQ29=3</formula>
    </cfRule>
  </conditionalFormatting>
  <conditionalFormatting sqref="Y33:AF33">
    <cfRule type="expression" dxfId="328" priority="6">
      <formula>$AQ29=3</formula>
    </cfRule>
  </conditionalFormatting>
  <conditionalFormatting sqref="Y34:AF34">
    <cfRule type="expression" dxfId="327" priority="4">
      <formula>$AQ29=3</formula>
    </cfRule>
  </conditionalFormatting>
  <conditionalFormatting sqref="AC11:AJ28">
    <cfRule type="expression" dxfId="326" priority="13">
      <formula>$AQ11=1</formula>
    </cfRule>
  </conditionalFormatting>
  <conditionalFormatting sqref="AC29:AJ29">
    <cfRule type="expression" dxfId="325" priority="24">
      <formula>$AQ28=1</formula>
    </cfRule>
  </conditionalFormatting>
  <conditionalFormatting sqref="AC30:AJ31">
    <cfRule type="expression" dxfId="324" priority="22">
      <formula>$AQ28=1</formula>
    </cfRule>
  </conditionalFormatting>
  <conditionalFormatting sqref="AC32:AJ32">
    <cfRule type="expression" dxfId="323" priority="20">
      <formula>$AQ29=1</formula>
    </cfRule>
  </conditionalFormatting>
  <conditionalFormatting sqref="AC33:AJ33">
    <cfRule type="expression" dxfId="322" priority="18">
      <formula>$AQ29=1</formula>
    </cfRule>
  </conditionalFormatting>
  <conditionalFormatting sqref="AC34:AJ34">
    <cfRule type="expression" dxfId="321" priority="16">
      <formula>$AQ29=1</formula>
    </cfRule>
  </conditionalFormatting>
  <conditionalFormatting sqref="AG11:AJ28">
    <cfRule type="expression" dxfId="320" priority="14">
      <formula>$AQ11=2</formula>
    </cfRule>
  </conditionalFormatting>
  <conditionalFormatting sqref="AG29:AJ29">
    <cfRule type="expression" dxfId="319" priority="23">
      <formula>$AQ28=2</formula>
    </cfRule>
  </conditionalFormatting>
  <conditionalFormatting sqref="AG30:AJ31">
    <cfRule type="expression" dxfId="318" priority="21">
      <formula>$AQ28=2</formula>
    </cfRule>
  </conditionalFormatting>
  <conditionalFormatting sqref="AG32:AJ32">
    <cfRule type="expression" dxfId="317" priority="19">
      <formula>$AQ29=2</formula>
    </cfRule>
  </conditionalFormatting>
  <conditionalFormatting sqref="AG33:AJ33">
    <cfRule type="expression" dxfId="316" priority="17">
      <formula>$AQ29=2</formula>
    </cfRule>
  </conditionalFormatting>
  <conditionalFormatting sqref="AG34:AJ34">
    <cfRule type="expression" dxfId="315" priority="15">
      <formula>$AQ29=2</formula>
    </cfRule>
  </conditionalFormatting>
  <dataValidations count="2">
    <dataValidation type="list" allowBlank="1" showInputMessage="1" showErrorMessage="1" sqref="Y11:AB34" xr:uid="{88120036-8956-4F90-AD57-38CC3E09733A}">
      <formula1>"〇,"</formula1>
    </dataValidation>
    <dataValidation type="list" allowBlank="1" showInputMessage="1" showErrorMessage="1" sqref="N11:O34" xr:uid="{3366DD2F-3D7A-45C6-B6A7-B1A53CEB5E53}">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D3BB1C-87E6-4D25-B107-2ECDC96A7391}">
          <x14:formula1>
            <xm:f>'(参考)リスト'!$D$16:$D$18</xm:f>
          </x14:formula1>
          <xm:sqref>P11:Q34</xm:sqref>
        </x14:dataValidation>
        <x14:dataValidation type="list" allowBlank="1" showInputMessage="1" showErrorMessage="1" xr:uid="{CCA4AD1D-0C72-4029-B3DF-A8DCF4F00013}">
          <x14:formula1>
            <xm:f>'(参考)リスト'!$B$16:$B$21</xm:f>
          </x14:formula1>
          <xm:sqref>L11:M34</xm:sqref>
        </x14:dataValidation>
        <x14:dataValidation type="list" allowBlank="1" showInputMessage="1" showErrorMessage="1" xr:uid="{56D04A17-0E46-4DF3-AAE5-A57F35BEC1FC}">
          <x14:formula1>
            <xm:f>'(参考)リスト'!$E$16:$E$27</xm:f>
          </x14:formula1>
          <xm:sqref>R11:T34</xm:sqref>
        </x14:dataValidation>
        <x14:dataValidation type="list" allowBlank="1" showInputMessage="1" showErrorMessage="1" xr:uid="{1884CDCE-737A-4F5F-AA83-523F0949D820}">
          <x14:formula1>
            <xm:f>'(参考)リスト'!$F$16:$F$21</xm:f>
          </x14:formula1>
          <xm:sqref>U11:X34</xm:sqref>
        </x14:dataValidation>
        <x14:dataValidation type="list" allowBlank="1" showInputMessage="1" showErrorMessage="1" xr:uid="{024D454A-3663-4454-A8FF-6F567EF160EF}">
          <x14:formula1>
            <xm:f>'(参考)リスト'!$G$16:$G$19</xm:f>
          </x14:formula1>
          <xm:sqref>AM35:AO38</xm:sqref>
        </x14:dataValidation>
      </x14:dataValidations>
    </ext>
  </extLst>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6181F5-069E-43A2-B352-9AE0E28DA1AC}">
  <dimension ref="B1:CH53"/>
  <sheetViews>
    <sheetView showGridLines="0" showZeros="0" view="pageBreakPreview" zoomScaleNormal="85" zoomScaleSheetLayoutView="100" workbookViewId="0">
      <selection activeCell="B6" sqref="B6:Z15"/>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23" t="s">
        <v>200</v>
      </c>
      <c r="AV1" s="931" t="s">
        <v>201</v>
      </c>
      <c r="AW1" s="931"/>
      <c r="AX1" s="931"/>
      <c r="AY1" s="920" t="s">
        <v>202</v>
      </c>
      <c r="AZ1" s="920"/>
      <c r="BA1" s="920"/>
      <c r="BB1" s="920"/>
      <c r="BC1" s="920"/>
      <c r="BD1" s="920"/>
      <c r="BE1" s="920"/>
      <c r="BF1" s="920"/>
      <c r="BG1" s="920"/>
      <c r="BH1" s="920"/>
      <c r="BI1" s="920"/>
      <c r="BJ1" s="920"/>
      <c r="BK1" s="920" t="s">
        <v>203</v>
      </c>
      <c r="BL1" s="920"/>
      <c r="BM1" s="920"/>
      <c r="BN1" s="920"/>
      <c r="BO1" s="920"/>
      <c r="BP1" s="920"/>
      <c r="BQ1" s="920"/>
      <c r="BR1" s="920"/>
      <c r="BS1" s="920"/>
      <c r="BT1" s="920"/>
      <c r="BU1" s="920"/>
      <c r="BV1" s="920"/>
      <c r="BW1" s="918"/>
      <c r="BX1" s="918"/>
      <c r="BY1" s="918"/>
      <c r="BZ1" s="918"/>
      <c r="CA1" s="918"/>
      <c r="CB1" s="918"/>
      <c r="CC1" s="918"/>
      <c r="CD1" s="918"/>
      <c r="CE1" s="918"/>
      <c r="CF1" s="918"/>
      <c r="CG1" s="918"/>
      <c r="CH1" s="918"/>
    </row>
    <row r="2" spans="2:86" ht="8.25" customHeight="1" x14ac:dyDescent="0.15">
      <c r="AU2" s="923"/>
      <c r="AV2" s="931" t="s">
        <v>204</v>
      </c>
      <c r="AW2" s="940" t="s">
        <v>205</v>
      </c>
      <c r="AX2" s="940" t="s">
        <v>206</v>
      </c>
      <c r="AY2" s="920" t="s">
        <v>207</v>
      </c>
      <c r="AZ2" s="920"/>
      <c r="BA2" s="920"/>
      <c r="BB2" s="920"/>
      <c r="BC2" s="920"/>
      <c r="BD2" s="920"/>
      <c r="BE2" s="920"/>
      <c r="BF2" s="920"/>
      <c r="BG2" s="920"/>
      <c r="BH2" s="920"/>
      <c r="BI2" s="920"/>
      <c r="BJ2" s="920"/>
      <c r="BK2" s="920" t="s">
        <v>208</v>
      </c>
      <c r="BL2" s="920"/>
      <c r="BM2" s="920"/>
      <c r="BN2" s="920"/>
      <c r="BO2" s="920" t="s">
        <v>209</v>
      </c>
      <c r="BP2" s="920"/>
      <c r="BQ2" s="920"/>
      <c r="BR2" s="920"/>
      <c r="BS2" s="920"/>
      <c r="BT2" s="920"/>
      <c r="BU2" s="920"/>
      <c r="BV2" s="920"/>
      <c r="BW2" s="919"/>
      <c r="BX2" s="919"/>
      <c r="BY2" s="919"/>
      <c r="BZ2" s="919"/>
      <c r="CA2" s="918"/>
      <c r="CB2" s="918"/>
      <c r="CC2" s="918"/>
      <c r="CD2" s="918"/>
      <c r="CE2" s="918"/>
      <c r="CF2" s="918"/>
      <c r="CG2" s="918"/>
      <c r="CH2" s="918"/>
    </row>
    <row r="3" spans="2:86" ht="24.95" customHeight="1" x14ac:dyDescent="0.15">
      <c r="B3" s="688" t="s">
        <v>210</v>
      </c>
      <c r="C3" s="1001"/>
      <c r="D3" s="1001"/>
      <c r="E3" s="1002"/>
      <c r="F3" s="1002"/>
      <c r="G3" s="1002"/>
      <c r="H3" s="1002"/>
      <c r="I3" s="1002"/>
      <c r="J3" s="1002"/>
      <c r="K3" s="1001"/>
      <c r="L3" s="1001"/>
      <c r="M3" s="1001"/>
      <c r="N3" s="1001"/>
      <c r="O3" s="1001"/>
      <c r="P3" s="1001"/>
      <c r="Q3" s="1001"/>
      <c r="R3" s="1001"/>
      <c r="S3" s="1001"/>
      <c r="T3" s="1001"/>
      <c r="U3" s="1001"/>
      <c r="V3" s="1001"/>
      <c r="W3" s="1001"/>
      <c r="X3" s="1001"/>
      <c r="Y3" s="1001"/>
      <c r="Z3" s="1001"/>
      <c r="AA3" s="1001"/>
      <c r="AB3" s="1001"/>
      <c r="AC3" s="1001"/>
      <c r="AD3" s="1001"/>
      <c r="AE3" s="1001"/>
      <c r="AF3" s="1001"/>
      <c r="AG3" s="1001"/>
      <c r="AH3" s="1001"/>
      <c r="AI3" s="1001"/>
      <c r="AJ3" s="1001"/>
      <c r="AK3" s="1001"/>
      <c r="AL3" s="1001"/>
      <c r="AM3" s="1001"/>
      <c r="AN3" s="1001"/>
      <c r="AO3" s="1001"/>
      <c r="AU3" s="923"/>
      <c r="AV3" s="931"/>
      <c r="AW3" s="940"/>
      <c r="AX3" s="940"/>
      <c r="AY3" s="920" t="s">
        <v>211</v>
      </c>
      <c r="AZ3" s="920"/>
      <c r="BA3" s="920"/>
      <c r="BB3" s="920"/>
      <c r="BC3" s="920" t="s">
        <v>212</v>
      </c>
      <c r="BD3" s="920"/>
      <c r="BE3" s="920"/>
      <c r="BF3" s="920"/>
      <c r="BG3" s="920" t="s">
        <v>213</v>
      </c>
      <c r="BH3" s="920"/>
      <c r="BI3" s="920"/>
      <c r="BJ3" s="920"/>
      <c r="BK3" s="920" t="s">
        <v>214</v>
      </c>
      <c r="BL3" s="920"/>
      <c r="BM3" s="920"/>
      <c r="BN3" s="920"/>
      <c r="BO3" s="920" t="s">
        <v>212</v>
      </c>
      <c r="BP3" s="920"/>
      <c r="BQ3" s="920"/>
      <c r="BR3" s="920"/>
      <c r="BS3" s="920" t="s">
        <v>213</v>
      </c>
      <c r="BT3" s="920"/>
      <c r="BU3" s="920"/>
      <c r="BV3" s="920"/>
      <c r="BW3" s="918"/>
      <c r="BX3" s="918"/>
      <c r="BY3" s="918"/>
      <c r="BZ3" s="918"/>
      <c r="CA3" s="918"/>
      <c r="CB3" s="918"/>
      <c r="CC3" s="918"/>
      <c r="CD3" s="918"/>
      <c r="CE3" s="918"/>
      <c r="CF3" s="918"/>
      <c r="CG3" s="918"/>
      <c r="CH3" s="918"/>
    </row>
    <row r="4" spans="2:86" ht="18" customHeight="1" x14ac:dyDescent="0.15">
      <c r="B4" s="477" t="s">
        <v>383</v>
      </c>
      <c r="C4" s="477"/>
      <c r="D4" s="477"/>
      <c r="E4" s="956" t="s">
        <v>384</v>
      </c>
      <c r="F4" s="957"/>
      <c r="G4" s="957"/>
      <c r="H4" s="957"/>
      <c r="I4" s="957"/>
      <c r="J4" s="958"/>
      <c r="K4" s="571" t="s">
        <v>385</v>
      </c>
      <c r="L4" s="571"/>
      <c r="M4" s="571"/>
      <c r="N4" s="954" t="s">
        <v>501</v>
      </c>
      <c r="O4" s="954"/>
      <c r="P4" s="954"/>
      <c r="Q4" s="954"/>
      <c r="R4" s="954"/>
      <c r="S4" s="954"/>
      <c r="T4" s="313" t="s">
        <v>502</v>
      </c>
      <c r="U4" s="314"/>
      <c r="V4" s="314"/>
      <c r="W4" s="314"/>
      <c r="X4" s="315"/>
      <c r="Y4" s="959" t="s">
        <v>503</v>
      </c>
      <c r="Z4" s="959"/>
      <c r="AA4" s="959"/>
      <c r="AB4" s="959"/>
      <c r="AC4" s="959"/>
      <c r="AD4" s="959"/>
      <c r="AE4" s="959"/>
      <c r="AF4" s="959"/>
      <c r="AG4" s="313" t="s">
        <v>500</v>
      </c>
      <c r="AH4" s="314"/>
      <c r="AI4" s="314"/>
      <c r="AJ4" s="315"/>
      <c r="AK4" s="925">
        <v>45911</v>
      </c>
      <c r="AL4" s="926"/>
      <c r="AM4" s="926"/>
      <c r="AN4" s="926"/>
      <c r="AO4" s="927"/>
      <c r="AU4" s="923"/>
      <c r="AV4" s="931"/>
      <c r="AW4" s="940"/>
      <c r="AX4" s="940"/>
      <c r="AY4" s="294" t="s">
        <v>215</v>
      </c>
      <c r="AZ4" s="294" t="s">
        <v>216</v>
      </c>
      <c r="BA4" s="294" t="s">
        <v>217</v>
      </c>
      <c r="BB4" s="294" t="s">
        <v>218</v>
      </c>
      <c r="BC4" s="294" t="s">
        <v>215</v>
      </c>
      <c r="BD4" s="294" t="s">
        <v>216</v>
      </c>
      <c r="BE4" s="294" t="s">
        <v>217</v>
      </c>
      <c r="BF4" s="294" t="s">
        <v>218</v>
      </c>
      <c r="BG4" s="294" t="s">
        <v>215</v>
      </c>
      <c r="BH4" s="294" t="s">
        <v>216</v>
      </c>
      <c r="BI4" s="294" t="s">
        <v>217</v>
      </c>
      <c r="BJ4" s="294" t="s">
        <v>218</v>
      </c>
      <c r="BK4" s="294" t="s">
        <v>215</v>
      </c>
      <c r="BL4" s="294" t="s">
        <v>216</v>
      </c>
      <c r="BM4" s="294" t="s">
        <v>217</v>
      </c>
      <c r="BN4" s="294" t="s">
        <v>218</v>
      </c>
      <c r="BO4" s="294" t="s">
        <v>215</v>
      </c>
      <c r="BP4" s="294" t="s">
        <v>216</v>
      </c>
      <c r="BQ4" s="294" t="s">
        <v>217</v>
      </c>
      <c r="BR4" s="294" t="s">
        <v>218</v>
      </c>
      <c r="BS4" s="294" t="s">
        <v>215</v>
      </c>
      <c r="BT4" s="294" t="s">
        <v>216</v>
      </c>
      <c r="BU4" s="294" t="s">
        <v>217</v>
      </c>
      <c r="BV4" s="294" t="s">
        <v>218</v>
      </c>
      <c r="BW4" s="5"/>
      <c r="BX4" s="5"/>
      <c r="BY4" s="5"/>
      <c r="BZ4" s="5"/>
      <c r="CA4" s="5"/>
      <c r="CB4" s="5"/>
      <c r="CC4" s="5"/>
      <c r="CD4" s="5"/>
      <c r="CE4" s="5"/>
      <c r="CF4" s="5"/>
      <c r="CG4" s="5"/>
      <c r="CH4" s="5"/>
    </row>
    <row r="5" spans="2:86" ht="18" customHeight="1" x14ac:dyDescent="0.15">
      <c r="B5" s="485" t="s">
        <v>521</v>
      </c>
      <c r="C5" s="485"/>
      <c r="D5" s="485"/>
      <c r="E5" s="962" t="s">
        <v>390</v>
      </c>
      <c r="F5" s="963"/>
      <c r="G5" s="963"/>
      <c r="H5" s="963"/>
      <c r="I5" s="963"/>
      <c r="J5" s="964"/>
      <c r="K5" s="582" t="s">
        <v>386</v>
      </c>
      <c r="L5" s="582"/>
      <c r="M5" s="582"/>
      <c r="N5" s="954" t="s">
        <v>387</v>
      </c>
      <c r="O5" s="954"/>
      <c r="P5" s="954"/>
      <c r="Q5" s="954"/>
      <c r="R5" s="954"/>
      <c r="S5" s="954"/>
      <c r="T5" s="316"/>
      <c r="U5" s="317"/>
      <c r="V5" s="317"/>
      <c r="W5" s="317"/>
      <c r="X5" s="318"/>
      <c r="Y5" s="955" t="s">
        <v>504</v>
      </c>
      <c r="Z5" s="955"/>
      <c r="AA5" s="955"/>
      <c r="AB5" s="955"/>
      <c r="AC5" s="955"/>
      <c r="AD5" s="955"/>
      <c r="AE5" s="955"/>
      <c r="AF5" s="955"/>
      <c r="AG5" s="835"/>
      <c r="AH5" s="924"/>
      <c r="AI5" s="924"/>
      <c r="AJ5" s="836"/>
      <c r="AK5" s="928"/>
      <c r="AL5" s="929"/>
      <c r="AM5" s="929"/>
      <c r="AN5" s="929"/>
      <c r="AO5" s="930"/>
      <c r="AU5" s="923"/>
      <c r="AV5" s="50" t="str">
        <f>N7</f>
        <v>S011</v>
      </c>
      <c r="AW5" s="293">
        <f>R7</f>
        <v>10.5</v>
      </c>
      <c r="AX5" s="55" t="str">
        <f>AM35</f>
        <v>Ⅱ</v>
      </c>
      <c r="AY5" s="295" t="str">
        <f>IF(Y37&gt;0,Y37,"")</f>
        <v/>
      </c>
      <c r="AZ5" s="296" t="str">
        <f>IF(Y37&gt;0,"",IF(Z37&gt;0,Z37,""))</f>
        <v/>
      </c>
      <c r="BA5" s="296" t="str">
        <f>IF(Y37+Z37&gt;0,"",IF(AA37&gt;0,AA37,""))</f>
        <v/>
      </c>
      <c r="BB5" s="296" t="str">
        <f>IF(Y37+Z37+AA37&gt;0,"",IF(AB37&gt;0,AB37,""))</f>
        <v/>
      </c>
      <c r="BC5" s="55">
        <f t="shared" ref="BC5:BJ5" si="0">AC37</f>
        <v>0</v>
      </c>
      <c r="BD5" s="55">
        <f t="shared" si="0"/>
        <v>0</v>
      </c>
      <c r="BE5" s="55">
        <f t="shared" si="0"/>
        <v>1</v>
      </c>
      <c r="BF5" s="55">
        <f t="shared" si="0"/>
        <v>1</v>
      </c>
      <c r="BG5" s="55">
        <f t="shared" si="0"/>
        <v>0</v>
      </c>
      <c r="BH5" s="55">
        <f t="shared" si="0"/>
        <v>0</v>
      </c>
      <c r="BI5" s="55">
        <f t="shared" si="0"/>
        <v>0</v>
      </c>
      <c r="BJ5" s="55">
        <f t="shared" si="0"/>
        <v>0</v>
      </c>
      <c r="BK5" s="55" t="str">
        <f>IF(Y37&gt;0,R7,"")</f>
        <v/>
      </c>
      <c r="BL5" s="297" t="str">
        <f>IF(Y37&gt;0,"",IF(Z37&gt;0,R7,""))</f>
        <v/>
      </c>
      <c r="BM5" s="297" t="str">
        <f>IF(Y37+Z37&gt;0,"",IF(AA37&gt;0,R7,""))</f>
        <v/>
      </c>
      <c r="BN5" s="297" t="str">
        <f>IF(Y37+Z37+AA37&gt;0,"",IF(AB37&gt;0,R7,""))</f>
        <v/>
      </c>
      <c r="BO5" s="55">
        <f t="shared" ref="BO5:BV5" si="1">AC35</f>
        <v>0</v>
      </c>
      <c r="BP5" s="55">
        <f t="shared" si="1"/>
        <v>0</v>
      </c>
      <c r="BQ5" s="55">
        <f t="shared" si="1"/>
        <v>0.03</v>
      </c>
      <c r="BR5" s="55">
        <f t="shared" si="1"/>
        <v>0.02</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66" t="s">
        <v>219</v>
      </c>
      <c r="C6" s="968"/>
      <c r="D6" s="969"/>
      <c r="E6" s="970"/>
      <c r="F6" s="970"/>
      <c r="G6" s="970"/>
      <c r="H6" s="970"/>
      <c r="I6" s="970"/>
      <c r="J6" s="971"/>
      <c r="K6" s="976" t="s">
        <v>673</v>
      </c>
      <c r="L6" s="977"/>
      <c r="M6" s="977"/>
      <c r="N6" s="977"/>
      <c r="O6" s="977"/>
      <c r="P6" s="977"/>
      <c r="Q6" s="977"/>
      <c r="R6" s="977"/>
      <c r="S6" s="977"/>
      <c r="T6" s="977"/>
      <c r="U6" s="977"/>
      <c r="V6" s="977"/>
      <c r="W6" s="977"/>
      <c r="X6" s="977"/>
      <c r="Y6" s="977"/>
      <c r="Z6" s="977"/>
      <c r="AA6" s="977"/>
      <c r="AB6" s="977"/>
      <c r="AC6" s="977"/>
      <c r="AD6" s="977"/>
      <c r="AE6" s="977"/>
      <c r="AF6" s="977"/>
      <c r="AG6" s="977"/>
      <c r="AH6" s="977"/>
      <c r="AI6" s="977"/>
      <c r="AJ6" s="977"/>
      <c r="AK6" s="977"/>
      <c r="AL6" s="977"/>
      <c r="AM6" s="977"/>
      <c r="AN6" s="977"/>
      <c r="AO6" s="978"/>
      <c r="AP6" s="2"/>
    </row>
    <row r="7" spans="2:86" ht="12" customHeight="1" x14ac:dyDescent="0.15">
      <c r="B7" s="967"/>
      <c r="C7" s="972"/>
      <c r="D7" s="970"/>
      <c r="E7" s="970"/>
      <c r="F7" s="970"/>
      <c r="G7" s="970"/>
      <c r="H7" s="970"/>
      <c r="I7" s="970"/>
      <c r="J7" s="971"/>
      <c r="K7" s="979" t="s">
        <v>674</v>
      </c>
      <c r="L7" s="980"/>
      <c r="M7" s="953"/>
      <c r="N7" s="932" t="s">
        <v>486</v>
      </c>
      <c r="O7" s="933"/>
      <c r="P7" s="979" t="s">
        <v>675</v>
      </c>
      <c r="Q7" s="953"/>
      <c r="R7" s="981">
        <v>10.5</v>
      </c>
      <c r="S7" s="982"/>
      <c r="T7" s="983"/>
      <c r="U7" s="941" t="s">
        <v>676</v>
      </c>
      <c r="V7" s="960"/>
      <c r="W7" s="941" t="s">
        <v>677</v>
      </c>
      <c r="X7" s="960"/>
      <c r="Y7" s="953" t="s">
        <v>698</v>
      </c>
      <c r="Z7" s="939"/>
      <c r="AA7" s="939"/>
      <c r="AB7" s="939"/>
      <c r="AC7" s="941" t="s">
        <v>699</v>
      </c>
      <c r="AD7" s="942"/>
      <c r="AE7" s="942"/>
      <c r="AF7" s="942"/>
      <c r="AG7" s="942"/>
      <c r="AH7" s="942"/>
      <c r="AI7" s="942"/>
      <c r="AJ7" s="960"/>
      <c r="AK7" s="941" t="s">
        <v>700</v>
      </c>
      <c r="AL7" s="942"/>
      <c r="AM7" s="942"/>
      <c r="AN7" s="943"/>
      <c r="AO7" s="944"/>
      <c r="AP7" s="2"/>
      <c r="AW7" s="58"/>
    </row>
    <row r="8" spans="2:86" ht="12" customHeight="1" x14ac:dyDescent="0.15">
      <c r="B8" s="967"/>
      <c r="C8" s="972"/>
      <c r="D8" s="970"/>
      <c r="E8" s="970"/>
      <c r="F8" s="970"/>
      <c r="G8" s="970"/>
      <c r="H8" s="970"/>
      <c r="I8" s="970"/>
      <c r="J8" s="971"/>
      <c r="K8" s="939" t="s">
        <v>574</v>
      </c>
      <c r="L8" s="939" t="s">
        <v>576</v>
      </c>
      <c r="M8" s="939"/>
      <c r="N8" s="939" t="s">
        <v>275</v>
      </c>
      <c r="O8" s="939"/>
      <c r="P8" s="939" t="s">
        <v>276</v>
      </c>
      <c r="Q8" s="939"/>
      <c r="R8" s="939" t="s">
        <v>277</v>
      </c>
      <c r="S8" s="939"/>
      <c r="T8" s="939"/>
      <c r="U8" s="945"/>
      <c r="V8" s="965"/>
      <c r="W8" s="945"/>
      <c r="X8" s="965"/>
      <c r="Y8" s="953"/>
      <c r="Z8" s="939"/>
      <c r="AA8" s="939"/>
      <c r="AB8" s="939"/>
      <c r="AC8" s="949"/>
      <c r="AD8" s="950"/>
      <c r="AE8" s="950"/>
      <c r="AF8" s="950"/>
      <c r="AG8" s="950"/>
      <c r="AH8" s="950"/>
      <c r="AI8" s="950"/>
      <c r="AJ8" s="961"/>
      <c r="AK8" s="945"/>
      <c r="AL8" s="946"/>
      <c r="AM8" s="946"/>
      <c r="AN8" s="947"/>
      <c r="AO8" s="948"/>
      <c r="AP8" s="2"/>
    </row>
    <row r="9" spans="2:86" ht="12" customHeight="1" x14ac:dyDescent="0.15">
      <c r="B9" s="967"/>
      <c r="C9" s="972"/>
      <c r="D9" s="970"/>
      <c r="E9" s="970"/>
      <c r="F9" s="970"/>
      <c r="G9" s="970"/>
      <c r="H9" s="970"/>
      <c r="I9" s="970"/>
      <c r="J9" s="971"/>
      <c r="K9" s="939"/>
      <c r="L9" s="939"/>
      <c r="M9" s="939"/>
      <c r="N9" s="939"/>
      <c r="O9" s="939"/>
      <c r="P9" s="939"/>
      <c r="Q9" s="939"/>
      <c r="R9" s="939"/>
      <c r="S9" s="939"/>
      <c r="T9" s="939"/>
      <c r="U9" s="945"/>
      <c r="V9" s="965"/>
      <c r="W9" s="945"/>
      <c r="X9" s="965"/>
      <c r="Y9" s="953" t="s">
        <v>701</v>
      </c>
      <c r="Z9" s="939"/>
      <c r="AA9" s="939"/>
      <c r="AB9" s="939"/>
      <c r="AC9" s="939" t="s">
        <v>702</v>
      </c>
      <c r="AD9" s="939"/>
      <c r="AE9" s="939"/>
      <c r="AF9" s="939"/>
      <c r="AG9" s="939" t="s">
        <v>703</v>
      </c>
      <c r="AH9" s="939"/>
      <c r="AI9" s="939"/>
      <c r="AJ9" s="939"/>
      <c r="AK9" s="945"/>
      <c r="AL9" s="946"/>
      <c r="AM9" s="946"/>
      <c r="AN9" s="947"/>
      <c r="AO9" s="948"/>
      <c r="AP9" s="2"/>
    </row>
    <row r="10" spans="2:86" ht="12" customHeight="1" x14ac:dyDescent="0.15">
      <c r="B10" s="967"/>
      <c r="C10" s="972"/>
      <c r="D10" s="970"/>
      <c r="E10" s="970"/>
      <c r="F10" s="970"/>
      <c r="G10" s="970"/>
      <c r="H10" s="970"/>
      <c r="I10" s="970"/>
      <c r="J10" s="971"/>
      <c r="K10" s="939"/>
      <c r="L10" s="939"/>
      <c r="M10" s="939"/>
      <c r="N10" s="939"/>
      <c r="O10" s="939"/>
      <c r="P10" s="939"/>
      <c r="Q10" s="939"/>
      <c r="R10" s="939"/>
      <c r="S10" s="939"/>
      <c r="T10" s="939"/>
      <c r="U10" s="949"/>
      <c r="V10" s="961"/>
      <c r="W10" s="949"/>
      <c r="X10" s="961"/>
      <c r="Y10" s="53" t="s">
        <v>704</v>
      </c>
      <c r="Z10" s="49" t="s">
        <v>705</v>
      </c>
      <c r="AA10" s="49" t="s">
        <v>706</v>
      </c>
      <c r="AB10" s="49" t="s">
        <v>707</v>
      </c>
      <c r="AC10" s="49" t="s">
        <v>704</v>
      </c>
      <c r="AD10" s="49" t="s">
        <v>705</v>
      </c>
      <c r="AE10" s="49" t="s">
        <v>706</v>
      </c>
      <c r="AF10" s="49" t="s">
        <v>707</v>
      </c>
      <c r="AG10" s="49" t="s">
        <v>704</v>
      </c>
      <c r="AH10" s="49" t="s">
        <v>705</v>
      </c>
      <c r="AI10" s="49" t="s">
        <v>706</v>
      </c>
      <c r="AJ10" s="49" t="s">
        <v>707</v>
      </c>
      <c r="AK10" s="949"/>
      <c r="AL10" s="950"/>
      <c r="AM10" s="950"/>
      <c r="AN10" s="951"/>
      <c r="AO10" s="952"/>
      <c r="AP10" s="2"/>
    </row>
    <row r="11" spans="2:86" ht="12" customHeight="1" x14ac:dyDescent="0.15">
      <c r="B11" s="967"/>
      <c r="C11" s="972"/>
      <c r="D11" s="970"/>
      <c r="E11" s="970"/>
      <c r="F11" s="970"/>
      <c r="G11" s="970"/>
      <c r="H11" s="970"/>
      <c r="I11" s="970"/>
      <c r="J11" s="971"/>
      <c r="K11" s="100">
        <v>1</v>
      </c>
      <c r="L11" s="921" t="s">
        <v>528</v>
      </c>
      <c r="M11" s="922"/>
      <c r="N11" s="921" t="s">
        <v>537</v>
      </c>
      <c r="O11" s="922"/>
      <c r="P11" s="921" t="s">
        <v>514</v>
      </c>
      <c r="Q11" s="922"/>
      <c r="R11" s="843" t="s">
        <v>294</v>
      </c>
      <c r="S11" s="843"/>
      <c r="T11" s="843"/>
      <c r="U11" s="921" t="s">
        <v>531</v>
      </c>
      <c r="V11" s="922"/>
      <c r="W11" s="921"/>
      <c r="X11" s="922"/>
      <c r="Y11" s="54"/>
      <c r="Z11" s="54"/>
      <c r="AA11" s="54"/>
      <c r="AB11" s="54"/>
      <c r="AC11" s="60"/>
      <c r="AD11" s="60"/>
      <c r="AE11" s="60"/>
      <c r="AF11" s="60">
        <v>0.02</v>
      </c>
      <c r="AG11" s="60"/>
      <c r="AH11" s="60"/>
      <c r="AI11" s="60"/>
      <c r="AJ11" s="60"/>
      <c r="AK11" s="932"/>
      <c r="AL11" s="933"/>
      <c r="AM11" s="933"/>
      <c r="AN11" s="933"/>
      <c r="AO11" s="934"/>
      <c r="AP11" s="2"/>
      <c r="AQ11" s="59">
        <f t="shared" ref="AQ11:AQ27" si="2">IF(P11="材質劣化",2,IF(P11="漏水",3,1))</f>
        <v>2</v>
      </c>
      <c r="AS11" s="43" t="str">
        <f>IF(Y11&lt;&gt;"",1,"")</f>
        <v/>
      </c>
    </row>
    <row r="12" spans="2:86" ht="12" customHeight="1" x14ac:dyDescent="0.15">
      <c r="B12" s="967"/>
      <c r="C12" s="972"/>
      <c r="D12" s="970"/>
      <c r="E12" s="970"/>
      <c r="F12" s="970"/>
      <c r="G12" s="970"/>
      <c r="H12" s="970"/>
      <c r="I12" s="970"/>
      <c r="J12" s="971"/>
      <c r="K12" s="100">
        <v>2</v>
      </c>
      <c r="L12" s="921" t="s">
        <v>528</v>
      </c>
      <c r="M12" s="922"/>
      <c r="N12" s="921" t="s">
        <v>537</v>
      </c>
      <c r="O12" s="922"/>
      <c r="P12" s="921" t="s">
        <v>514</v>
      </c>
      <c r="Q12" s="922"/>
      <c r="R12" s="843" t="s">
        <v>294</v>
      </c>
      <c r="S12" s="843"/>
      <c r="T12" s="843"/>
      <c r="U12" s="921" t="s">
        <v>531</v>
      </c>
      <c r="V12" s="922"/>
      <c r="W12" s="921"/>
      <c r="X12" s="922"/>
      <c r="Y12" s="54"/>
      <c r="Z12" s="54"/>
      <c r="AA12" s="54"/>
      <c r="AB12" s="54"/>
      <c r="AC12" s="292"/>
      <c r="AD12" s="292"/>
      <c r="AE12" s="292">
        <v>0.03</v>
      </c>
      <c r="AF12" s="292"/>
      <c r="AG12" s="292"/>
      <c r="AH12" s="292"/>
      <c r="AI12" s="292"/>
      <c r="AJ12" s="292"/>
      <c r="AK12" s="932"/>
      <c r="AL12" s="933"/>
      <c r="AM12" s="933"/>
      <c r="AN12" s="933"/>
      <c r="AO12" s="934"/>
      <c r="AP12" s="2"/>
      <c r="AQ12" s="59">
        <f t="shared" si="2"/>
        <v>2</v>
      </c>
    </row>
    <row r="13" spans="2:86" ht="12" customHeight="1" x14ac:dyDescent="0.15">
      <c r="B13" s="967"/>
      <c r="C13" s="972"/>
      <c r="D13" s="970"/>
      <c r="E13" s="970"/>
      <c r="F13" s="970"/>
      <c r="G13" s="970"/>
      <c r="H13" s="970"/>
      <c r="I13" s="970"/>
      <c r="J13" s="971"/>
      <c r="K13" s="100">
        <v>3</v>
      </c>
      <c r="L13" s="921"/>
      <c r="M13" s="922"/>
      <c r="N13" s="921"/>
      <c r="O13" s="922"/>
      <c r="P13" s="921"/>
      <c r="Q13" s="922"/>
      <c r="R13" s="936"/>
      <c r="S13" s="937"/>
      <c r="T13" s="938"/>
      <c r="U13" s="921"/>
      <c r="V13" s="922"/>
      <c r="W13" s="921"/>
      <c r="X13" s="922"/>
      <c r="Y13" s="54"/>
      <c r="Z13" s="54"/>
      <c r="AA13" s="54"/>
      <c r="AB13" s="54"/>
      <c r="AC13" s="292"/>
      <c r="AD13" s="292"/>
      <c r="AE13" s="292"/>
      <c r="AF13" s="292"/>
      <c r="AG13" s="292"/>
      <c r="AH13" s="292"/>
      <c r="AI13" s="292"/>
      <c r="AJ13" s="292"/>
      <c r="AK13" s="932"/>
      <c r="AL13" s="933"/>
      <c r="AM13" s="933"/>
      <c r="AN13" s="933"/>
      <c r="AO13" s="934"/>
      <c r="AP13" s="2"/>
      <c r="AQ13" s="59">
        <f t="shared" si="2"/>
        <v>1</v>
      </c>
    </row>
    <row r="14" spans="2:86" ht="12" customHeight="1" x14ac:dyDescent="0.15">
      <c r="B14" s="967"/>
      <c r="C14" s="972"/>
      <c r="D14" s="970"/>
      <c r="E14" s="970"/>
      <c r="F14" s="970"/>
      <c r="G14" s="970"/>
      <c r="H14" s="970"/>
      <c r="I14" s="970"/>
      <c r="J14" s="971"/>
      <c r="K14" s="100">
        <v>4</v>
      </c>
      <c r="L14" s="921"/>
      <c r="M14" s="922"/>
      <c r="N14" s="921"/>
      <c r="O14" s="922"/>
      <c r="P14" s="921"/>
      <c r="Q14" s="922"/>
      <c r="R14" s="843"/>
      <c r="S14" s="843"/>
      <c r="T14" s="843"/>
      <c r="U14" s="921"/>
      <c r="V14" s="922"/>
      <c r="W14" s="921"/>
      <c r="X14" s="922"/>
      <c r="Y14" s="54"/>
      <c r="Z14" s="54"/>
      <c r="AA14" s="54"/>
      <c r="AB14" s="54"/>
      <c r="AC14" s="60"/>
      <c r="AD14" s="60"/>
      <c r="AE14" s="60"/>
      <c r="AF14" s="60"/>
      <c r="AG14" s="60"/>
      <c r="AH14" s="60"/>
      <c r="AI14" s="60"/>
      <c r="AJ14" s="60"/>
      <c r="AK14" s="932"/>
      <c r="AL14" s="933"/>
      <c r="AM14" s="933"/>
      <c r="AN14" s="933"/>
      <c r="AO14" s="934"/>
      <c r="AP14" s="2"/>
      <c r="AQ14" s="59">
        <f t="shared" si="2"/>
        <v>1</v>
      </c>
    </row>
    <row r="15" spans="2:86" ht="12" customHeight="1" x14ac:dyDescent="0.15">
      <c r="B15" s="967"/>
      <c r="C15" s="972"/>
      <c r="D15" s="970"/>
      <c r="E15" s="970"/>
      <c r="F15" s="970"/>
      <c r="G15" s="970"/>
      <c r="H15" s="970"/>
      <c r="I15" s="970"/>
      <c r="J15" s="971"/>
      <c r="K15" s="100">
        <v>5</v>
      </c>
      <c r="L15" s="921"/>
      <c r="M15" s="922"/>
      <c r="N15" s="921"/>
      <c r="O15" s="922"/>
      <c r="P15" s="921"/>
      <c r="Q15" s="922"/>
      <c r="R15" s="936"/>
      <c r="S15" s="937"/>
      <c r="T15" s="938"/>
      <c r="U15" s="921"/>
      <c r="V15" s="922"/>
      <c r="W15" s="921"/>
      <c r="X15" s="922"/>
      <c r="Y15" s="54"/>
      <c r="Z15" s="54"/>
      <c r="AA15" s="54"/>
      <c r="AB15" s="54"/>
      <c r="AC15" s="60"/>
      <c r="AD15" s="60"/>
      <c r="AE15" s="60"/>
      <c r="AF15" s="60"/>
      <c r="AG15" s="60"/>
      <c r="AH15" s="60"/>
      <c r="AI15" s="60"/>
      <c r="AJ15" s="60"/>
      <c r="AK15" s="932"/>
      <c r="AL15" s="933"/>
      <c r="AM15" s="933"/>
      <c r="AN15" s="933"/>
      <c r="AO15" s="934"/>
      <c r="AP15" s="2"/>
      <c r="AQ15" s="59">
        <f t="shared" si="2"/>
        <v>1</v>
      </c>
    </row>
    <row r="16" spans="2:86" ht="12" customHeight="1" x14ac:dyDescent="0.15">
      <c r="B16" s="967"/>
      <c r="C16" s="972"/>
      <c r="D16" s="970"/>
      <c r="E16" s="970"/>
      <c r="F16" s="970"/>
      <c r="G16" s="970"/>
      <c r="H16" s="970"/>
      <c r="I16" s="970"/>
      <c r="J16" s="971"/>
      <c r="K16" s="100">
        <v>6</v>
      </c>
      <c r="L16" s="921"/>
      <c r="M16" s="922"/>
      <c r="N16" s="921"/>
      <c r="O16" s="922"/>
      <c r="P16" s="921"/>
      <c r="Q16" s="922"/>
      <c r="R16" s="936"/>
      <c r="S16" s="937"/>
      <c r="T16" s="938"/>
      <c r="U16" s="921"/>
      <c r="V16" s="922"/>
      <c r="W16" s="921"/>
      <c r="X16" s="922"/>
      <c r="Y16" s="54"/>
      <c r="Z16" s="54"/>
      <c r="AA16" s="54"/>
      <c r="AB16" s="54"/>
      <c r="AC16" s="60"/>
      <c r="AD16" s="60"/>
      <c r="AE16" s="60"/>
      <c r="AF16" s="60"/>
      <c r="AG16" s="60"/>
      <c r="AH16" s="60"/>
      <c r="AI16" s="60"/>
      <c r="AJ16" s="60"/>
      <c r="AK16" s="932"/>
      <c r="AL16" s="933"/>
      <c r="AM16" s="933"/>
      <c r="AN16" s="933"/>
      <c r="AO16" s="934"/>
      <c r="AP16" s="2"/>
      <c r="AQ16" s="59">
        <f t="shared" si="2"/>
        <v>1</v>
      </c>
    </row>
    <row r="17" spans="2:46" ht="12" customHeight="1" x14ac:dyDescent="0.15">
      <c r="B17" s="967"/>
      <c r="C17" s="972"/>
      <c r="D17" s="970"/>
      <c r="E17" s="970"/>
      <c r="F17" s="970"/>
      <c r="G17" s="970"/>
      <c r="H17" s="970"/>
      <c r="I17" s="970"/>
      <c r="J17" s="971"/>
      <c r="K17" s="100">
        <v>7</v>
      </c>
      <c r="L17" s="921"/>
      <c r="M17" s="922"/>
      <c r="N17" s="921"/>
      <c r="O17" s="922"/>
      <c r="P17" s="921"/>
      <c r="Q17" s="922"/>
      <c r="R17" s="936"/>
      <c r="S17" s="937"/>
      <c r="T17" s="938"/>
      <c r="U17" s="921"/>
      <c r="V17" s="922"/>
      <c r="W17" s="921"/>
      <c r="X17" s="922"/>
      <c r="Y17" s="54"/>
      <c r="Z17" s="54"/>
      <c r="AA17" s="54"/>
      <c r="AB17" s="54"/>
      <c r="AC17" s="60"/>
      <c r="AD17" s="60"/>
      <c r="AE17" s="60"/>
      <c r="AF17" s="60"/>
      <c r="AG17" s="60"/>
      <c r="AH17" s="60"/>
      <c r="AI17" s="60"/>
      <c r="AJ17" s="60"/>
      <c r="AK17" s="932"/>
      <c r="AL17" s="933"/>
      <c r="AM17" s="933"/>
      <c r="AN17" s="933"/>
      <c r="AO17" s="934"/>
      <c r="AP17" s="2"/>
      <c r="AQ17" s="59">
        <f t="shared" si="2"/>
        <v>1</v>
      </c>
    </row>
    <row r="18" spans="2:46" ht="12" customHeight="1" x14ac:dyDescent="0.15">
      <c r="B18" s="967"/>
      <c r="C18" s="972"/>
      <c r="D18" s="970"/>
      <c r="E18" s="970"/>
      <c r="F18" s="970"/>
      <c r="G18" s="970"/>
      <c r="H18" s="970"/>
      <c r="I18" s="970"/>
      <c r="J18" s="971"/>
      <c r="K18" s="100">
        <v>8</v>
      </c>
      <c r="L18" s="921"/>
      <c r="M18" s="922"/>
      <c r="N18" s="921"/>
      <c r="O18" s="922"/>
      <c r="P18" s="921"/>
      <c r="Q18" s="922"/>
      <c r="R18" s="936"/>
      <c r="S18" s="937"/>
      <c r="T18" s="938"/>
      <c r="U18" s="921"/>
      <c r="V18" s="922"/>
      <c r="W18" s="921"/>
      <c r="X18" s="922"/>
      <c r="Y18" s="54"/>
      <c r="Z18" s="54"/>
      <c r="AA18" s="54"/>
      <c r="AB18" s="54"/>
      <c r="AC18" s="60"/>
      <c r="AD18" s="60"/>
      <c r="AE18" s="60"/>
      <c r="AF18" s="60"/>
      <c r="AG18" s="60"/>
      <c r="AH18" s="60"/>
      <c r="AI18" s="60"/>
      <c r="AJ18" s="60"/>
      <c r="AK18" s="932"/>
      <c r="AL18" s="933"/>
      <c r="AM18" s="933"/>
      <c r="AN18" s="933"/>
      <c r="AO18" s="934"/>
      <c r="AP18" s="2"/>
      <c r="AQ18" s="59">
        <f t="shared" si="2"/>
        <v>1</v>
      </c>
    </row>
    <row r="19" spans="2:46" ht="12" customHeight="1" x14ac:dyDescent="0.15">
      <c r="B19" s="967"/>
      <c r="C19" s="972"/>
      <c r="D19" s="970"/>
      <c r="E19" s="970"/>
      <c r="F19" s="970"/>
      <c r="G19" s="970"/>
      <c r="H19" s="970"/>
      <c r="I19" s="970"/>
      <c r="J19" s="971"/>
      <c r="K19" s="100">
        <v>9</v>
      </c>
      <c r="L19" s="921"/>
      <c r="M19" s="922"/>
      <c r="N19" s="921"/>
      <c r="O19" s="922"/>
      <c r="P19" s="921"/>
      <c r="Q19" s="922"/>
      <c r="R19" s="936"/>
      <c r="S19" s="937"/>
      <c r="T19" s="938"/>
      <c r="U19" s="921"/>
      <c r="V19" s="922"/>
      <c r="W19" s="921"/>
      <c r="X19" s="922"/>
      <c r="Y19" s="54"/>
      <c r="Z19" s="54"/>
      <c r="AA19" s="54"/>
      <c r="AB19" s="54"/>
      <c r="AC19" s="60"/>
      <c r="AD19" s="60"/>
      <c r="AE19" s="60"/>
      <c r="AF19" s="60"/>
      <c r="AG19" s="60"/>
      <c r="AH19" s="60"/>
      <c r="AI19" s="60"/>
      <c r="AJ19" s="60"/>
      <c r="AK19" s="932"/>
      <c r="AL19" s="933"/>
      <c r="AM19" s="933"/>
      <c r="AN19" s="933"/>
      <c r="AO19" s="934"/>
      <c r="AP19" s="2"/>
      <c r="AQ19" s="59">
        <f t="shared" si="2"/>
        <v>1</v>
      </c>
    </row>
    <row r="20" spans="2:46" ht="12" customHeight="1" x14ac:dyDescent="0.15">
      <c r="B20" s="967"/>
      <c r="C20" s="972"/>
      <c r="D20" s="970"/>
      <c r="E20" s="970"/>
      <c r="F20" s="970"/>
      <c r="G20" s="970"/>
      <c r="H20" s="970"/>
      <c r="I20" s="970"/>
      <c r="J20" s="971"/>
      <c r="K20" s="100">
        <v>10</v>
      </c>
      <c r="L20" s="921"/>
      <c r="M20" s="922"/>
      <c r="N20" s="921"/>
      <c r="O20" s="922"/>
      <c r="P20" s="921"/>
      <c r="Q20" s="922"/>
      <c r="R20" s="936"/>
      <c r="S20" s="937"/>
      <c r="T20" s="938"/>
      <c r="U20" s="921"/>
      <c r="V20" s="922"/>
      <c r="W20" s="921"/>
      <c r="X20" s="922"/>
      <c r="Y20" s="54"/>
      <c r="Z20" s="54"/>
      <c r="AA20" s="54"/>
      <c r="AB20" s="54"/>
      <c r="AC20" s="60"/>
      <c r="AD20" s="60"/>
      <c r="AE20" s="60"/>
      <c r="AF20" s="60"/>
      <c r="AG20" s="60"/>
      <c r="AH20" s="60"/>
      <c r="AI20" s="60"/>
      <c r="AJ20" s="60"/>
      <c r="AK20" s="932"/>
      <c r="AL20" s="933"/>
      <c r="AM20" s="933"/>
      <c r="AN20" s="933"/>
      <c r="AO20" s="934"/>
      <c r="AP20" s="2"/>
      <c r="AQ20" s="59">
        <f t="shared" si="2"/>
        <v>1</v>
      </c>
    </row>
    <row r="21" spans="2:46" ht="12" customHeight="1" x14ac:dyDescent="0.15">
      <c r="B21" s="967"/>
      <c r="C21" s="972"/>
      <c r="D21" s="970"/>
      <c r="E21" s="970"/>
      <c r="F21" s="970"/>
      <c r="G21" s="970"/>
      <c r="H21" s="970"/>
      <c r="I21" s="970"/>
      <c r="J21" s="971"/>
      <c r="K21" s="100">
        <v>11</v>
      </c>
      <c r="L21" s="921"/>
      <c r="M21" s="922"/>
      <c r="N21" s="921"/>
      <c r="O21" s="922"/>
      <c r="P21" s="921"/>
      <c r="Q21" s="922"/>
      <c r="R21" s="936"/>
      <c r="S21" s="937"/>
      <c r="T21" s="938"/>
      <c r="U21" s="921"/>
      <c r="V21" s="922"/>
      <c r="W21" s="921"/>
      <c r="X21" s="922"/>
      <c r="Y21" s="54"/>
      <c r="Z21" s="54"/>
      <c r="AA21" s="54"/>
      <c r="AB21" s="54"/>
      <c r="AC21" s="60"/>
      <c r="AD21" s="60"/>
      <c r="AE21" s="60"/>
      <c r="AF21" s="60"/>
      <c r="AG21" s="60"/>
      <c r="AH21" s="60"/>
      <c r="AI21" s="60"/>
      <c r="AJ21" s="60"/>
      <c r="AK21" s="932"/>
      <c r="AL21" s="933"/>
      <c r="AM21" s="933"/>
      <c r="AN21" s="933"/>
      <c r="AO21" s="934"/>
      <c r="AP21" s="2"/>
      <c r="AQ21" s="59">
        <f t="shared" si="2"/>
        <v>1</v>
      </c>
    </row>
    <row r="22" spans="2:46" ht="12" customHeight="1" x14ac:dyDescent="0.15">
      <c r="B22" s="967"/>
      <c r="C22" s="972"/>
      <c r="D22" s="970"/>
      <c r="E22" s="970"/>
      <c r="F22" s="970"/>
      <c r="G22" s="970"/>
      <c r="H22" s="970"/>
      <c r="I22" s="970"/>
      <c r="J22" s="971"/>
      <c r="K22" s="100">
        <v>12</v>
      </c>
      <c r="L22" s="921"/>
      <c r="M22" s="922"/>
      <c r="N22" s="921"/>
      <c r="O22" s="922"/>
      <c r="P22" s="921"/>
      <c r="Q22" s="922"/>
      <c r="R22" s="936"/>
      <c r="S22" s="937"/>
      <c r="T22" s="938"/>
      <c r="U22" s="921"/>
      <c r="V22" s="922"/>
      <c r="W22" s="921"/>
      <c r="X22" s="922"/>
      <c r="Y22" s="54"/>
      <c r="Z22" s="54"/>
      <c r="AA22" s="54"/>
      <c r="AB22" s="54"/>
      <c r="AC22" s="60"/>
      <c r="AD22" s="60"/>
      <c r="AE22" s="60"/>
      <c r="AF22" s="60"/>
      <c r="AG22" s="60"/>
      <c r="AH22" s="60"/>
      <c r="AI22" s="60"/>
      <c r="AJ22" s="60"/>
      <c r="AK22" s="932"/>
      <c r="AL22" s="933"/>
      <c r="AM22" s="933"/>
      <c r="AN22" s="933"/>
      <c r="AO22" s="934"/>
      <c r="AP22" s="2"/>
      <c r="AQ22" s="59">
        <f t="shared" si="2"/>
        <v>1</v>
      </c>
    </row>
    <row r="23" spans="2:46" ht="12" customHeight="1" x14ac:dyDescent="0.15">
      <c r="B23" s="967"/>
      <c r="C23" s="972"/>
      <c r="D23" s="970"/>
      <c r="E23" s="970"/>
      <c r="F23" s="970"/>
      <c r="G23" s="970"/>
      <c r="H23" s="970"/>
      <c r="I23" s="970"/>
      <c r="J23" s="971"/>
      <c r="K23" s="100">
        <v>13</v>
      </c>
      <c r="L23" s="921"/>
      <c r="M23" s="922"/>
      <c r="N23" s="921"/>
      <c r="O23" s="922"/>
      <c r="P23" s="921"/>
      <c r="Q23" s="922"/>
      <c r="R23" s="936"/>
      <c r="S23" s="937"/>
      <c r="T23" s="938"/>
      <c r="U23" s="921"/>
      <c r="V23" s="922"/>
      <c r="W23" s="921"/>
      <c r="X23" s="922"/>
      <c r="Y23" s="54"/>
      <c r="Z23" s="54"/>
      <c r="AA23" s="54"/>
      <c r="AB23" s="54"/>
      <c r="AC23" s="60"/>
      <c r="AD23" s="60"/>
      <c r="AE23" s="60"/>
      <c r="AF23" s="60"/>
      <c r="AG23" s="60"/>
      <c r="AH23" s="60"/>
      <c r="AI23" s="60"/>
      <c r="AJ23" s="60"/>
      <c r="AK23" s="932"/>
      <c r="AL23" s="933"/>
      <c r="AM23" s="933"/>
      <c r="AN23" s="933"/>
      <c r="AO23" s="934"/>
      <c r="AP23" s="2"/>
      <c r="AQ23" s="59">
        <f t="shared" si="2"/>
        <v>1</v>
      </c>
    </row>
    <row r="24" spans="2:46" ht="12" customHeight="1" x14ac:dyDescent="0.15">
      <c r="B24" s="967"/>
      <c r="C24" s="972"/>
      <c r="D24" s="970"/>
      <c r="E24" s="970"/>
      <c r="F24" s="970"/>
      <c r="G24" s="970"/>
      <c r="H24" s="970"/>
      <c r="I24" s="970"/>
      <c r="J24" s="971"/>
      <c r="K24" s="100">
        <v>14</v>
      </c>
      <c r="L24" s="921"/>
      <c r="M24" s="922"/>
      <c r="N24" s="921"/>
      <c r="O24" s="922"/>
      <c r="P24" s="921"/>
      <c r="Q24" s="922"/>
      <c r="R24" s="936"/>
      <c r="S24" s="937"/>
      <c r="T24" s="938"/>
      <c r="U24" s="921"/>
      <c r="V24" s="922"/>
      <c r="W24" s="921"/>
      <c r="X24" s="922"/>
      <c r="Y24" s="54"/>
      <c r="Z24" s="54"/>
      <c r="AA24" s="54"/>
      <c r="AB24" s="54"/>
      <c r="AC24" s="60"/>
      <c r="AD24" s="60"/>
      <c r="AE24" s="60"/>
      <c r="AF24" s="60"/>
      <c r="AG24" s="60"/>
      <c r="AH24" s="60"/>
      <c r="AI24" s="60"/>
      <c r="AJ24" s="60"/>
      <c r="AK24" s="932"/>
      <c r="AL24" s="933"/>
      <c r="AM24" s="933"/>
      <c r="AN24" s="933"/>
      <c r="AO24" s="934"/>
      <c r="AP24" s="2"/>
      <c r="AQ24" s="59">
        <f t="shared" si="2"/>
        <v>1</v>
      </c>
    </row>
    <row r="25" spans="2:46" ht="12" customHeight="1" x14ac:dyDescent="0.15">
      <c r="B25" s="967"/>
      <c r="C25" s="972"/>
      <c r="D25" s="970"/>
      <c r="E25" s="970"/>
      <c r="F25" s="970"/>
      <c r="G25" s="970"/>
      <c r="H25" s="970"/>
      <c r="I25" s="970"/>
      <c r="J25" s="971"/>
      <c r="K25" s="100">
        <v>15</v>
      </c>
      <c r="L25" s="921"/>
      <c r="M25" s="922"/>
      <c r="N25" s="921"/>
      <c r="O25" s="922"/>
      <c r="P25" s="921"/>
      <c r="Q25" s="922"/>
      <c r="R25" s="936"/>
      <c r="S25" s="937"/>
      <c r="T25" s="938"/>
      <c r="U25" s="921"/>
      <c r="V25" s="922"/>
      <c r="W25" s="921"/>
      <c r="X25" s="922"/>
      <c r="Y25" s="54"/>
      <c r="Z25" s="54"/>
      <c r="AA25" s="54"/>
      <c r="AB25" s="54"/>
      <c r="AC25" s="60"/>
      <c r="AD25" s="60"/>
      <c r="AE25" s="60"/>
      <c r="AF25" s="60"/>
      <c r="AG25" s="60"/>
      <c r="AH25" s="60"/>
      <c r="AI25" s="60"/>
      <c r="AJ25" s="60"/>
      <c r="AK25" s="932"/>
      <c r="AL25" s="933"/>
      <c r="AM25" s="933"/>
      <c r="AN25" s="933"/>
      <c r="AO25" s="934"/>
      <c r="AP25" s="2"/>
      <c r="AQ25" s="59">
        <f t="shared" si="2"/>
        <v>1</v>
      </c>
    </row>
    <row r="26" spans="2:46" ht="12" customHeight="1" x14ac:dyDescent="0.15">
      <c r="B26" s="967"/>
      <c r="C26" s="972"/>
      <c r="D26" s="970"/>
      <c r="E26" s="970"/>
      <c r="F26" s="970"/>
      <c r="G26" s="970"/>
      <c r="H26" s="970"/>
      <c r="I26" s="970"/>
      <c r="J26" s="971"/>
      <c r="K26" s="100">
        <v>16</v>
      </c>
      <c r="L26" s="921"/>
      <c r="M26" s="922"/>
      <c r="N26" s="921"/>
      <c r="O26" s="922"/>
      <c r="P26" s="921"/>
      <c r="Q26" s="922"/>
      <c r="R26" s="936"/>
      <c r="S26" s="937"/>
      <c r="T26" s="938"/>
      <c r="U26" s="921"/>
      <c r="V26" s="922"/>
      <c r="W26" s="921"/>
      <c r="X26" s="922"/>
      <c r="Y26" s="54"/>
      <c r="Z26" s="54"/>
      <c r="AA26" s="54"/>
      <c r="AB26" s="54"/>
      <c r="AC26" s="60"/>
      <c r="AD26" s="60"/>
      <c r="AE26" s="60"/>
      <c r="AF26" s="60"/>
      <c r="AG26" s="60"/>
      <c r="AH26" s="60"/>
      <c r="AI26" s="60"/>
      <c r="AJ26" s="60"/>
      <c r="AK26" s="932"/>
      <c r="AL26" s="933"/>
      <c r="AM26" s="933"/>
      <c r="AN26" s="933"/>
      <c r="AO26" s="934"/>
      <c r="AP26" s="2"/>
      <c r="AQ26" s="59">
        <f t="shared" si="2"/>
        <v>1</v>
      </c>
    </row>
    <row r="27" spans="2:46" ht="12" customHeight="1" x14ac:dyDescent="0.15">
      <c r="B27" s="967"/>
      <c r="C27" s="972"/>
      <c r="D27" s="970"/>
      <c r="E27" s="970"/>
      <c r="F27" s="970"/>
      <c r="G27" s="970"/>
      <c r="H27" s="970"/>
      <c r="I27" s="970"/>
      <c r="J27" s="971"/>
      <c r="K27" s="100">
        <v>17</v>
      </c>
      <c r="L27" s="921"/>
      <c r="M27" s="922"/>
      <c r="N27" s="921"/>
      <c r="O27" s="922"/>
      <c r="P27" s="921"/>
      <c r="Q27" s="922"/>
      <c r="R27" s="936"/>
      <c r="S27" s="937"/>
      <c r="T27" s="938"/>
      <c r="U27" s="921"/>
      <c r="V27" s="922"/>
      <c r="W27" s="921"/>
      <c r="X27" s="922"/>
      <c r="Y27" s="54"/>
      <c r="Z27" s="54"/>
      <c r="AA27" s="54"/>
      <c r="AB27" s="54"/>
      <c r="AC27" s="60"/>
      <c r="AD27" s="60"/>
      <c r="AE27" s="60"/>
      <c r="AF27" s="60"/>
      <c r="AG27" s="60"/>
      <c r="AH27" s="60"/>
      <c r="AI27" s="60"/>
      <c r="AJ27" s="60"/>
      <c r="AK27" s="932"/>
      <c r="AL27" s="933"/>
      <c r="AM27" s="933"/>
      <c r="AN27" s="933"/>
      <c r="AO27" s="934"/>
      <c r="AP27" s="2"/>
      <c r="AQ27" s="59">
        <f t="shared" si="2"/>
        <v>1</v>
      </c>
    </row>
    <row r="28" spans="2:46" ht="12" customHeight="1" x14ac:dyDescent="0.15">
      <c r="B28" s="967"/>
      <c r="C28" s="972"/>
      <c r="D28" s="970"/>
      <c r="E28" s="970"/>
      <c r="F28" s="970"/>
      <c r="G28" s="970"/>
      <c r="H28" s="970"/>
      <c r="I28" s="970"/>
      <c r="J28" s="971"/>
      <c r="K28" s="100">
        <v>18</v>
      </c>
      <c r="L28" s="921"/>
      <c r="M28" s="922"/>
      <c r="N28" s="921"/>
      <c r="O28" s="922"/>
      <c r="P28" s="921"/>
      <c r="Q28" s="922"/>
      <c r="R28" s="936"/>
      <c r="S28" s="937"/>
      <c r="T28" s="938"/>
      <c r="U28" s="921"/>
      <c r="V28" s="922"/>
      <c r="W28" s="921"/>
      <c r="X28" s="922"/>
      <c r="Y28" s="54"/>
      <c r="Z28" s="54"/>
      <c r="AA28" s="54"/>
      <c r="AB28" s="54"/>
      <c r="AC28" s="60"/>
      <c r="AD28" s="60"/>
      <c r="AE28" s="60"/>
      <c r="AF28" s="60"/>
      <c r="AG28" s="60"/>
      <c r="AH28" s="60"/>
      <c r="AI28" s="60"/>
      <c r="AJ28" s="60"/>
      <c r="AK28" s="932"/>
      <c r="AL28" s="933"/>
      <c r="AM28" s="933"/>
      <c r="AN28" s="933"/>
      <c r="AO28" s="934"/>
      <c r="AP28" s="2"/>
      <c r="AQ28" s="59">
        <f>IF(P30="材質劣化",2,IF(P30="漏水",3,1))</f>
        <v>1</v>
      </c>
    </row>
    <row r="29" spans="2:46" ht="12" customHeight="1" x14ac:dyDescent="0.15">
      <c r="B29" s="967"/>
      <c r="C29" s="972"/>
      <c r="D29" s="970"/>
      <c r="E29" s="970"/>
      <c r="F29" s="970"/>
      <c r="G29" s="970"/>
      <c r="H29" s="970"/>
      <c r="I29" s="970"/>
      <c r="J29" s="971"/>
      <c r="K29" s="100">
        <v>19</v>
      </c>
      <c r="L29" s="921"/>
      <c r="M29" s="922"/>
      <c r="N29" s="921"/>
      <c r="O29" s="922"/>
      <c r="P29" s="921"/>
      <c r="Q29" s="922"/>
      <c r="R29" s="936"/>
      <c r="S29" s="937"/>
      <c r="T29" s="938"/>
      <c r="U29" s="921"/>
      <c r="V29" s="922"/>
      <c r="W29" s="921"/>
      <c r="X29" s="922"/>
      <c r="Y29" s="54"/>
      <c r="Z29" s="54"/>
      <c r="AA29" s="54"/>
      <c r="AB29" s="54"/>
      <c r="AC29" s="60"/>
      <c r="AD29" s="60"/>
      <c r="AE29" s="60"/>
      <c r="AF29" s="60"/>
      <c r="AG29" s="60"/>
      <c r="AH29" s="60"/>
      <c r="AI29" s="60"/>
      <c r="AJ29" s="60"/>
      <c r="AK29" s="932"/>
      <c r="AL29" s="933"/>
      <c r="AM29" s="933"/>
      <c r="AN29" s="933"/>
      <c r="AO29" s="934"/>
      <c r="AP29" s="2"/>
      <c r="AQ29" s="59">
        <f>IF(P34="材質劣化",2,IF(P34="漏水",3,1))</f>
        <v>1</v>
      </c>
    </row>
    <row r="30" spans="2:46" ht="12" customHeight="1" x14ac:dyDescent="0.15">
      <c r="B30" s="967"/>
      <c r="C30" s="972"/>
      <c r="D30" s="970"/>
      <c r="E30" s="970"/>
      <c r="F30" s="970"/>
      <c r="G30" s="970"/>
      <c r="H30" s="970"/>
      <c r="I30" s="970"/>
      <c r="J30" s="971"/>
      <c r="K30" s="100">
        <v>20</v>
      </c>
      <c r="L30" s="921"/>
      <c r="M30" s="922"/>
      <c r="N30" s="921"/>
      <c r="O30" s="922"/>
      <c r="P30" s="921"/>
      <c r="Q30" s="922"/>
      <c r="R30" s="936"/>
      <c r="S30" s="937"/>
      <c r="T30" s="938"/>
      <c r="U30" s="921"/>
      <c r="V30" s="922"/>
      <c r="W30" s="921"/>
      <c r="X30" s="922"/>
      <c r="Y30" s="54"/>
      <c r="Z30" s="54"/>
      <c r="AA30" s="54"/>
      <c r="AB30" s="54"/>
      <c r="AC30" s="60"/>
      <c r="AD30" s="60"/>
      <c r="AE30" s="60"/>
      <c r="AF30" s="60"/>
      <c r="AG30" s="60"/>
      <c r="AH30" s="60"/>
      <c r="AI30" s="60"/>
      <c r="AJ30" s="60"/>
      <c r="AK30" s="932"/>
      <c r="AL30" s="933"/>
      <c r="AM30" s="933"/>
      <c r="AN30" s="933"/>
      <c r="AO30" s="934"/>
      <c r="AP30" s="2"/>
      <c r="AQ30" s="59">
        <f>IF(P30="材質劣化",2,IF(P30="漏水",3,1))</f>
        <v>1</v>
      </c>
    </row>
    <row r="31" spans="2:46" ht="12" customHeight="1" x14ac:dyDescent="0.15">
      <c r="B31" s="967"/>
      <c r="C31" s="972"/>
      <c r="D31" s="970"/>
      <c r="E31" s="970"/>
      <c r="F31" s="970"/>
      <c r="G31" s="970"/>
      <c r="H31" s="970"/>
      <c r="I31" s="970"/>
      <c r="J31" s="971"/>
      <c r="K31" s="100">
        <v>21</v>
      </c>
      <c r="L31" s="921"/>
      <c r="M31" s="922"/>
      <c r="N31" s="921"/>
      <c r="O31" s="922"/>
      <c r="P31" s="921"/>
      <c r="Q31" s="922"/>
      <c r="R31" s="936"/>
      <c r="S31" s="937"/>
      <c r="T31" s="938"/>
      <c r="U31" s="921"/>
      <c r="V31" s="922"/>
      <c r="W31" s="921"/>
      <c r="X31" s="922"/>
      <c r="Y31" s="54"/>
      <c r="Z31" s="54"/>
      <c r="AA31" s="54"/>
      <c r="AB31" s="54"/>
      <c r="AC31" s="60"/>
      <c r="AD31" s="60"/>
      <c r="AE31" s="60"/>
      <c r="AF31" s="60"/>
      <c r="AG31" s="60"/>
      <c r="AH31" s="60"/>
      <c r="AI31" s="60"/>
      <c r="AJ31" s="60"/>
      <c r="AK31" s="932"/>
      <c r="AL31" s="933"/>
      <c r="AM31" s="933"/>
      <c r="AN31" s="933"/>
      <c r="AO31" s="934"/>
      <c r="AP31" s="2"/>
      <c r="AQ31" s="59">
        <f>IF(P33="材質劣化",2,IF(P33="漏水",3,1))</f>
        <v>1</v>
      </c>
    </row>
    <row r="32" spans="2:46" ht="12" customHeight="1" x14ac:dyDescent="0.15">
      <c r="B32" s="967"/>
      <c r="C32" s="972"/>
      <c r="D32" s="970"/>
      <c r="E32" s="970"/>
      <c r="F32" s="970"/>
      <c r="G32" s="970"/>
      <c r="H32" s="970"/>
      <c r="I32" s="970"/>
      <c r="J32" s="971"/>
      <c r="K32" s="100">
        <v>22</v>
      </c>
      <c r="L32" s="921"/>
      <c r="M32" s="922"/>
      <c r="N32" s="921"/>
      <c r="O32" s="922"/>
      <c r="P32" s="921"/>
      <c r="Q32" s="922"/>
      <c r="R32" s="936"/>
      <c r="S32" s="937"/>
      <c r="T32" s="938"/>
      <c r="U32" s="921"/>
      <c r="V32" s="922"/>
      <c r="W32" s="921"/>
      <c r="X32" s="922"/>
      <c r="Y32" s="54"/>
      <c r="Z32" s="54"/>
      <c r="AA32" s="54"/>
      <c r="AB32" s="54"/>
      <c r="AC32" s="60"/>
      <c r="AD32" s="60"/>
      <c r="AE32" s="60"/>
      <c r="AF32" s="60"/>
      <c r="AG32" s="60"/>
      <c r="AH32" s="60"/>
      <c r="AI32" s="60"/>
      <c r="AJ32" s="60"/>
      <c r="AK32" s="932"/>
      <c r="AL32" s="933"/>
      <c r="AM32" s="933"/>
      <c r="AN32" s="933"/>
      <c r="AO32" s="934"/>
      <c r="AP32" s="2"/>
      <c r="AQ32" s="59">
        <f>IF(P37="材質劣化",2,IF(P37="漏水",3,1))</f>
        <v>1</v>
      </c>
      <c r="AS32" s="3"/>
      <c r="AT32" s="3"/>
    </row>
    <row r="33" spans="2:86" ht="12" customHeight="1" x14ac:dyDescent="0.15">
      <c r="B33" s="967"/>
      <c r="C33" s="972"/>
      <c r="D33" s="970"/>
      <c r="E33" s="970"/>
      <c r="F33" s="970"/>
      <c r="G33" s="970"/>
      <c r="H33" s="970"/>
      <c r="I33" s="970"/>
      <c r="J33" s="971"/>
      <c r="K33" s="100">
        <v>23</v>
      </c>
      <c r="L33" s="921"/>
      <c r="M33" s="922"/>
      <c r="N33" s="921"/>
      <c r="O33" s="922"/>
      <c r="P33" s="921"/>
      <c r="Q33" s="922"/>
      <c r="R33" s="936"/>
      <c r="S33" s="937"/>
      <c r="T33" s="938"/>
      <c r="U33" s="921"/>
      <c r="V33" s="922"/>
      <c r="W33" s="921"/>
      <c r="X33" s="922"/>
      <c r="Y33" s="54"/>
      <c r="Z33" s="54"/>
      <c r="AA33" s="54"/>
      <c r="AB33" s="54"/>
      <c r="AC33" s="60"/>
      <c r="AD33" s="60"/>
      <c r="AE33" s="60"/>
      <c r="AF33" s="60"/>
      <c r="AG33" s="60"/>
      <c r="AH33" s="60"/>
      <c r="AI33" s="60"/>
      <c r="AJ33" s="60"/>
      <c r="AK33" s="932"/>
      <c r="AL33" s="933"/>
      <c r="AM33" s="933"/>
      <c r="AN33" s="933"/>
      <c r="AO33" s="934"/>
      <c r="AP33" s="2"/>
      <c r="AQ33" s="59">
        <f>IF(P33="材質劣化",2,IF(P33="漏水",3,1))</f>
        <v>1</v>
      </c>
      <c r="AS33" s="198"/>
      <c r="AT33" s="198"/>
    </row>
    <row r="34" spans="2:86" ht="12" customHeight="1" x14ac:dyDescent="0.15">
      <c r="B34" s="967"/>
      <c r="C34" s="972"/>
      <c r="D34" s="970"/>
      <c r="E34" s="970"/>
      <c r="F34" s="970"/>
      <c r="G34" s="970"/>
      <c r="H34" s="970"/>
      <c r="I34" s="970"/>
      <c r="J34" s="971"/>
      <c r="K34" s="100">
        <v>24</v>
      </c>
      <c r="L34" s="921"/>
      <c r="M34" s="922"/>
      <c r="N34" s="921"/>
      <c r="O34" s="922"/>
      <c r="P34" s="921"/>
      <c r="Q34" s="922"/>
      <c r="R34" s="936"/>
      <c r="S34" s="937"/>
      <c r="T34" s="938"/>
      <c r="U34" s="921"/>
      <c r="V34" s="922"/>
      <c r="W34" s="921"/>
      <c r="X34" s="922"/>
      <c r="Y34" s="54"/>
      <c r="Z34" s="54"/>
      <c r="AA34" s="54"/>
      <c r="AB34" s="54"/>
      <c r="AC34" s="60"/>
      <c r="AD34" s="60"/>
      <c r="AE34" s="60"/>
      <c r="AF34" s="60"/>
      <c r="AG34" s="60"/>
      <c r="AH34" s="60"/>
      <c r="AI34" s="60"/>
      <c r="AJ34" s="60"/>
      <c r="AK34" s="932"/>
      <c r="AL34" s="933"/>
      <c r="AM34" s="933"/>
      <c r="AN34" s="933"/>
      <c r="AO34" s="934"/>
      <c r="AP34" s="2"/>
      <c r="AQ34" s="59">
        <f>IF(P36="材質劣化",2,IF(P36="漏水",3,1))</f>
        <v>1</v>
      </c>
      <c r="AS34" s="199"/>
      <c r="AT34" s="199"/>
    </row>
    <row r="35" spans="2:86" ht="12" customHeight="1" x14ac:dyDescent="0.15">
      <c r="B35" s="967"/>
      <c r="C35" s="972"/>
      <c r="D35" s="970"/>
      <c r="E35" s="970"/>
      <c r="F35" s="970"/>
      <c r="G35" s="970"/>
      <c r="H35" s="970"/>
      <c r="I35" s="970"/>
      <c r="J35" s="971"/>
      <c r="K35" s="992" t="s">
        <v>678</v>
      </c>
      <c r="L35" s="939" t="s">
        <v>679</v>
      </c>
      <c r="M35" s="939"/>
      <c r="N35" s="939"/>
      <c r="O35" s="939"/>
      <c r="P35" s="939"/>
      <c r="Q35" s="939"/>
      <c r="R35" s="939"/>
      <c r="S35" s="939"/>
      <c r="T35" s="939"/>
      <c r="U35" s="939"/>
      <c r="V35" s="939"/>
      <c r="W35" s="939"/>
      <c r="X35" s="939"/>
      <c r="Y35" s="979" t="s">
        <v>523</v>
      </c>
      <c r="Z35" s="980"/>
      <c r="AA35" s="980"/>
      <c r="AB35" s="953"/>
      <c r="AC35" s="124">
        <f t="shared" ref="AC35:AJ35" si="3">SUM(AC11:AC34)</f>
        <v>0</v>
      </c>
      <c r="AD35" s="124">
        <f t="shared" si="3"/>
        <v>0</v>
      </c>
      <c r="AE35" s="124">
        <f>SUM(AE11:AE34)</f>
        <v>0.03</v>
      </c>
      <c r="AF35" s="124">
        <f t="shared" si="3"/>
        <v>0.02</v>
      </c>
      <c r="AG35" s="124">
        <f t="shared" si="3"/>
        <v>0</v>
      </c>
      <c r="AH35" s="124">
        <f t="shared" si="3"/>
        <v>0</v>
      </c>
      <c r="AI35" s="124">
        <f t="shared" si="3"/>
        <v>0</v>
      </c>
      <c r="AJ35" s="125">
        <f t="shared" si="3"/>
        <v>0</v>
      </c>
      <c r="AK35" s="939" t="s">
        <v>680</v>
      </c>
      <c r="AL35" s="939"/>
      <c r="AM35" s="999" t="s">
        <v>511</v>
      </c>
      <c r="AN35" s="999"/>
      <c r="AO35" s="999"/>
      <c r="AP35" s="2"/>
    </row>
    <row r="36" spans="2:86" ht="12" customHeight="1" x14ac:dyDescent="0.15">
      <c r="B36" s="967"/>
      <c r="C36" s="972"/>
      <c r="D36" s="970"/>
      <c r="E36" s="970"/>
      <c r="F36" s="970"/>
      <c r="G36" s="970"/>
      <c r="H36" s="970"/>
      <c r="I36" s="970"/>
      <c r="J36" s="971"/>
      <c r="K36" s="993"/>
      <c r="L36" s="941" t="s">
        <v>681</v>
      </c>
      <c r="M36" s="942"/>
      <c r="N36" s="960"/>
      <c r="O36" s="941" t="s">
        <v>682</v>
      </c>
      <c r="P36" s="942"/>
      <c r="Q36" s="942"/>
      <c r="R36" s="942"/>
      <c r="S36" s="942"/>
      <c r="T36" s="942"/>
      <c r="U36" s="942"/>
      <c r="V36" s="942"/>
      <c r="W36" s="942"/>
      <c r="X36" s="960"/>
      <c r="Y36" s="53" t="s">
        <v>516</v>
      </c>
      <c r="Z36" s="49" t="s">
        <v>515</v>
      </c>
      <c r="AA36" s="49" t="s">
        <v>554</v>
      </c>
      <c r="AB36" s="49" t="s">
        <v>531</v>
      </c>
      <c r="AC36" s="49" t="s">
        <v>516</v>
      </c>
      <c r="AD36" s="49" t="s">
        <v>515</v>
      </c>
      <c r="AE36" s="49" t="s">
        <v>554</v>
      </c>
      <c r="AF36" s="49" t="s">
        <v>531</v>
      </c>
      <c r="AG36" s="49" t="s">
        <v>516</v>
      </c>
      <c r="AH36" s="49" t="s">
        <v>515</v>
      </c>
      <c r="AI36" s="49" t="s">
        <v>554</v>
      </c>
      <c r="AJ36" s="82" t="s">
        <v>531</v>
      </c>
      <c r="AK36" s="939"/>
      <c r="AL36" s="939"/>
      <c r="AM36" s="999"/>
      <c r="AN36" s="999"/>
      <c r="AO36" s="999"/>
      <c r="AP36" s="2"/>
    </row>
    <row r="37" spans="2:86" ht="14.25" customHeight="1" x14ac:dyDescent="0.15">
      <c r="B37" s="967"/>
      <c r="C37" s="972"/>
      <c r="D37" s="970"/>
      <c r="E37" s="970"/>
      <c r="F37" s="970"/>
      <c r="G37" s="970"/>
      <c r="H37" s="970"/>
      <c r="I37" s="970"/>
      <c r="J37" s="971"/>
      <c r="K37" s="993"/>
      <c r="L37" s="945"/>
      <c r="M37" s="946"/>
      <c r="N37" s="965"/>
      <c r="O37" s="945"/>
      <c r="P37" s="946"/>
      <c r="Q37" s="946"/>
      <c r="R37" s="946"/>
      <c r="S37" s="946"/>
      <c r="T37" s="946"/>
      <c r="U37" s="946"/>
      <c r="V37" s="946"/>
      <c r="W37" s="946"/>
      <c r="X37" s="965"/>
      <c r="Y37" s="935">
        <f>IF(COUNTIF(Y11:Y34,"〇")&gt;0,1,0)</f>
        <v>0</v>
      </c>
      <c r="Z37" s="935">
        <f t="shared" ref="Z37:AB37" si="4">IF(COUNTIF(Z11:Z34,"〇")&gt;0,1,0)</f>
        <v>0</v>
      </c>
      <c r="AA37" s="935">
        <f t="shared" si="4"/>
        <v>0</v>
      </c>
      <c r="AB37" s="935">
        <f t="shared" si="4"/>
        <v>0</v>
      </c>
      <c r="AC37" s="935">
        <f>COUNTA(AC11:AC34)</f>
        <v>0</v>
      </c>
      <c r="AD37" s="935">
        <f t="shared" ref="AD37:AI37" si="5">COUNTA(AD11:AD34)</f>
        <v>0</v>
      </c>
      <c r="AE37" s="935">
        <f t="shared" si="5"/>
        <v>1</v>
      </c>
      <c r="AF37" s="935">
        <f t="shared" si="5"/>
        <v>1</v>
      </c>
      <c r="AG37" s="935">
        <f t="shared" si="5"/>
        <v>0</v>
      </c>
      <c r="AH37" s="935">
        <f t="shared" si="5"/>
        <v>0</v>
      </c>
      <c r="AI37" s="935">
        <f t="shared" si="5"/>
        <v>0</v>
      </c>
      <c r="AJ37" s="935">
        <f>COUNTA(AJ11:AJ34)</f>
        <v>0</v>
      </c>
      <c r="AK37" s="939"/>
      <c r="AL37" s="939"/>
      <c r="AM37" s="999"/>
      <c r="AN37" s="999"/>
      <c r="AO37" s="999"/>
      <c r="AP37" s="2"/>
      <c r="AU37" s="43">
        <f>+Y37</f>
        <v>0</v>
      </c>
    </row>
    <row r="38" spans="2:86" ht="14.25" customHeight="1" x14ac:dyDescent="0.15">
      <c r="B38" s="967"/>
      <c r="C38" s="972"/>
      <c r="D38" s="970"/>
      <c r="E38" s="970"/>
      <c r="F38" s="970"/>
      <c r="G38" s="970"/>
      <c r="H38" s="970"/>
      <c r="I38" s="970"/>
      <c r="J38" s="971"/>
      <c r="K38" s="993"/>
      <c r="L38" s="949"/>
      <c r="M38" s="950"/>
      <c r="N38" s="961"/>
      <c r="O38" s="949"/>
      <c r="P38" s="950"/>
      <c r="Q38" s="950"/>
      <c r="R38" s="950"/>
      <c r="S38" s="950"/>
      <c r="T38" s="950"/>
      <c r="U38" s="950"/>
      <c r="V38" s="950"/>
      <c r="W38" s="950"/>
      <c r="X38" s="961"/>
      <c r="Y38" s="935"/>
      <c r="Z38" s="935"/>
      <c r="AA38" s="935"/>
      <c r="AB38" s="935"/>
      <c r="AC38" s="935"/>
      <c r="AD38" s="935"/>
      <c r="AE38" s="935"/>
      <c r="AF38" s="935"/>
      <c r="AG38" s="935"/>
      <c r="AH38" s="935"/>
      <c r="AI38" s="935"/>
      <c r="AJ38" s="935"/>
      <c r="AK38" s="939"/>
      <c r="AL38" s="939"/>
      <c r="AM38" s="999"/>
      <c r="AN38" s="999"/>
      <c r="AO38" s="999"/>
      <c r="AP38" s="2"/>
    </row>
    <row r="39" spans="2:86" ht="12" customHeight="1" x14ac:dyDescent="0.15">
      <c r="B39" s="967"/>
      <c r="C39" s="972"/>
      <c r="D39" s="970"/>
      <c r="E39" s="970"/>
      <c r="F39" s="970"/>
      <c r="G39" s="970"/>
      <c r="H39" s="970"/>
      <c r="I39" s="970"/>
      <c r="J39" s="970"/>
      <c r="K39" s="987" t="s">
        <v>220</v>
      </c>
      <c r="L39" s="994"/>
      <c r="M39" s="994"/>
      <c r="N39" s="994"/>
      <c r="O39" s="994"/>
      <c r="P39" s="994"/>
      <c r="Q39" s="994"/>
      <c r="R39" s="994"/>
      <c r="S39" s="994"/>
      <c r="T39" s="994"/>
      <c r="U39" s="994"/>
      <c r="V39" s="994"/>
      <c r="W39" s="994"/>
      <c r="X39" s="994"/>
      <c r="Y39" s="994"/>
      <c r="Z39" s="994"/>
      <c r="AA39" s="994"/>
      <c r="AB39" s="994"/>
      <c r="AC39" s="994"/>
      <c r="AD39" s="994"/>
      <c r="AE39" s="994"/>
      <c r="AF39" s="994"/>
      <c r="AG39" s="994"/>
      <c r="AH39" s="994"/>
      <c r="AI39" s="994"/>
      <c r="AJ39" s="994"/>
      <c r="AK39" s="995"/>
      <c r="AL39" s="995"/>
      <c r="AM39" s="995"/>
      <c r="AN39" s="995"/>
      <c r="AO39" s="996"/>
      <c r="AP39" s="2"/>
    </row>
    <row r="40" spans="2:86" ht="12" customHeight="1" x14ac:dyDescent="0.15">
      <c r="B40" s="967"/>
      <c r="C40" s="972"/>
      <c r="D40" s="970"/>
      <c r="E40" s="970"/>
      <c r="F40" s="970"/>
      <c r="G40" s="970"/>
      <c r="H40" s="970"/>
      <c r="I40" s="970"/>
      <c r="J40" s="970"/>
      <c r="K40" s="988"/>
      <c r="L40" s="995"/>
      <c r="M40" s="995"/>
      <c r="N40" s="995"/>
      <c r="O40" s="995"/>
      <c r="P40" s="995"/>
      <c r="Q40" s="995"/>
      <c r="R40" s="995"/>
      <c r="S40" s="995"/>
      <c r="T40" s="995"/>
      <c r="U40" s="995"/>
      <c r="V40" s="995"/>
      <c r="W40" s="995"/>
      <c r="X40" s="995"/>
      <c r="Y40" s="995"/>
      <c r="Z40" s="995"/>
      <c r="AA40" s="995"/>
      <c r="AB40" s="995"/>
      <c r="AC40" s="995"/>
      <c r="AD40" s="995"/>
      <c r="AE40" s="995"/>
      <c r="AF40" s="995"/>
      <c r="AG40" s="995"/>
      <c r="AH40" s="995"/>
      <c r="AI40" s="995"/>
      <c r="AJ40" s="995"/>
      <c r="AK40" s="995"/>
      <c r="AL40" s="995"/>
      <c r="AM40" s="995"/>
      <c r="AN40" s="995"/>
      <c r="AO40" s="996"/>
      <c r="AP40" s="2"/>
    </row>
    <row r="41" spans="2:86" ht="12" customHeight="1" x14ac:dyDescent="0.15">
      <c r="B41" s="967"/>
      <c r="C41" s="972"/>
      <c r="D41" s="970"/>
      <c r="E41" s="970"/>
      <c r="F41" s="970"/>
      <c r="G41" s="970"/>
      <c r="H41" s="970"/>
      <c r="I41" s="970"/>
      <c r="J41" s="970"/>
      <c r="K41" s="988"/>
      <c r="L41" s="995"/>
      <c r="M41" s="995"/>
      <c r="N41" s="995"/>
      <c r="O41" s="995"/>
      <c r="P41" s="995"/>
      <c r="Q41" s="995"/>
      <c r="R41" s="995"/>
      <c r="S41" s="995"/>
      <c r="T41" s="995"/>
      <c r="U41" s="995"/>
      <c r="V41" s="995"/>
      <c r="W41" s="995"/>
      <c r="X41" s="995"/>
      <c r="Y41" s="995"/>
      <c r="Z41" s="995"/>
      <c r="AA41" s="995"/>
      <c r="AB41" s="995"/>
      <c r="AC41" s="995"/>
      <c r="AD41" s="995"/>
      <c r="AE41" s="995"/>
      <c r="AF41" s="995"/>
      <c r="AG41" s="995"/>
      <c r="AH41" s="995"/>
      <c r="AI41" s="995"/>
      <c r="AJ41" s="995"/>
      <c r="AK41" s="995"/>
      <c r="AL41" s="995"/>
      <c r="AM41" s="995"/>
      <c r="AN41" s="995"/>
      <c r="AO41" s="996"/>
      <c r="AP41" s="2"/>
    </row>
    <row r="42" spans="2:86" ht="12" customHeight="1" x14ac:dyDescent="0.15">
      <c r="B42" s="967"/>
      <c r="C42" s="972"/>
      <c r="D42" s="970"/>
      <c r="E42" s="970"/>
      <c r="F42" s="970"/>
      <c r="G42" s="970"/>
      <c r="H42" s="970"/>
      <c r="I42" s="970"/>
      <c r="J42" s="970"/>
      <c r="K42" s="988"/>
      <c r="L42" s="997"/>
      <c r="M42" s="997"/>
      <c r="N42" s="997"/>
      <c r="O42" s="997"/>
      <c r="P42" s="997"/>
      <c r="Q42" s="997"/>
      <c r="R42" s="997"/>
      <c r="S42" s="997"/>
      <c r="T42" s="997"/>
      <c r="U42" s="997"/>
      <c r="V42" s="997"/>
      <c r="W42" s="997"/>
      <c r="X42" s="997"/>
      <c r="Y42" s="997"/>
      <c r="Z42" s="997"/>
      <c r="AA42" s="997"/>
      <c r="AB42" s="997"/>
      <c r="AC42" s="997"/>
      <c r="AD42" s="997"/>
      <c r="AE42" s="997"/>
      <c r="AF42" s="997"/>
      <c r="AG42" s="997"/>
      <c r="AH42" s="997"/>
      <c r="AI42" s="997"/>
      <c r="AJ42" s="997"/>
      <c r="AK42" s="997"/>
      <c r="AL42" s="997"/>
      <c r="AM42" s="997"/>
      <c r="AN42" s="997"/>
      <c r="AO42" s="998"/>
      <c r="AP42" s="43"/>
      <c r="CD42" s="2"/>
      <c r="CE42" s="2"/>
      <c r="CF42" s="2"/>
      <c r="CG42" s="2"/>
      <c r="CH42" s="2"/>
    </row>
    <row r="43" spans="2:86" ht="12" customHeight="1" x14ac:dyDescent="0.15">
      <c r="B43" s="967"/>
      <c r="C43" s="972"/>
      <c r="D43" s="970"/>
      <c r="E43" s="970"/>
      <c r="F43" s="970"/>
      <c r="G43" s="970"/>
      <c r="H43" s="970"/>
      <c r="I43" s="970"/>
      <c r="J43" s="971"/>
      <c r="K43" s="1000" t="s">
        <v>221</v>
      </c>
      <c r="L43" s="1000"/>
      <c r="M43" s="1000"/>
      <c r="N43" s="1000"/>
      <c r="O43" s="1000"/>
      <c r="P43" s="1000"/>
      <c r="Q43" s="1000"/>
      <c r="R43" s="1000"/>
      <c r="S43" s="1000"/>
      <c r="T43" s="1000"/>
      <c r="U43" s="1000"/>
      <c r="V43" s="1000"/>
      <c r="W43" s="1000"/>
      <c r="X43" s="1000"/>
      <c r="Y43" s="1000"/>
      <c r="Z43" s="1000"/>
      <c r="AA43" s="1000"/>
      <c r="AB43" s="1000"/>
      <c r="AC43" s="1000"/>
      <c r="AD43" s="1000"/>
      <c r="AE43" s="1000"/>
      <c r="AF43" s="1000"/>
      <c r="AG43" s="1000"/>
      <c r="AH43" s="1000"/>
      <c r="AI43" s="1000"/>
      <c r="AJ43" s="1000"/>
      <c r="AK43" s="1000"/>
      <c r="AL43" s="1000"/>
      <c r="AM43" s="1000"/>
      <c r="AN43" s="1000"/>
      <c r="AO43" s="1000"/>
      <c r="AP43" s="43"/>
      <c r="CD43" s="2"/>
      <c r="CE43" s="2"/>
      <c r="CF43" s="2"/>
      <c r="CG43" s="2"/>
      <c r="CH43" s="2"/>
    </row>
    <row r="44" spans="2:86" ht="12" customHeight="1" x14ac:dyDescent="0.15">
      <c r="B44" s="967"/>
      <c r="C44" s="972"/>
      <c r="D44" s="970"/>
      <c r="E44" s="970"/>
      <c r="F44" s="970"/>
      <c r="G44" s="970"/>
      <c r="H44" s="970"/>
      <c r="I44" s="970"/>
      <c r="J44" s="971"/>
      <c r="K44" s="989" t="s">
        <v>222</v>
      </c>
      <c r="L44" s="990"/>
      <c r="M44" s="990"/>
      <c r="N44" s="990"/>
      <c r="O44" s="990"/>
      <c r="P44" s="990"/>
      <c r="Q44" s="990"/>
      <c r="R44" s="990"/>
      <c r="S44" s="990"/>
      <c r="T44" s="990"/>
      <c r="U44" s="990"/>
      <c r="V44" s="990"/>
      <c r="W44" s="990"/>
      <c r="X44" s="990"/>
      <c r="Y44" s="990"/>
      <c r="Z44" s="990"/>
      <c r="AA44" s="990"/>
      <c r="AB44" s="990"/>
      <c r="AC44" s="990"/>
      <c r="AD44" s="990"/>
      <c r="AE44" s="990"/>
      <c r="AF44" s="990"/>
      <c r="AG44" s="990"/>
      <c r="AH44" s="990"/>
      <c r="AI44" s="990"/>
      <c r="AJ44" s="990"/>
      <c r="AK44" s="990"/>
      <c r="AL44" s="990"/>
      <c r="AM44" s="990"/>
      <c r="AN44" s="990"/>
      <c r="AO44" s="991"/>
      <c r="AP44" s="43"/>
      <c r="CD44" s="2"/>
      <c r="CE44" s="2"/>
      <c r="CF44" s="2"/>
      <c r="CG44" s="2"/>
      <c r="CH44" s="2"/>
    </row>
    <row r="45" spans="2:86" ht="12" customHeight="1" x14ac:dyDescent="0.15">
      <c r="B45" s="583"/>
      <c r="C45" s="973"/>
      <c r="D45" s="974"/>
      <c r="E45" s="974"/>
      <c r="F45" s="974"/>
      <c r="G45" s="974"/>
      <c r="H45" s="974"/>
      <c r="I45" s="974"/>
      <c r="J45" s="975"/>
      <c r="K45" s="984" t="s">
        <v>223</v>
      </c>
      <c r="L45" s="985"/>
      <c r="M45" s="985"/>
      <c r="N45" s="985"/>
      <c r="O45" s="985"/>
      <c r="P45" s="985"/>
      <c r="Q45" s="985"/>
      <c r="R45" s="985"/>
      <c r="S45" s="985"/>
      <c r="T45" s="985"/>
      <c r="U45" s="985"/>
      <c r="V45" s="985"/>
      <c r="W45" s="985"/>
      <c r="X45" s="985"/>
      <c r="Y45" s="985"/>
      <c r="Z45" s="985"/>
      <c r="AA45" s="985"/>
      <c r="AB45" s="985"/>
      <c r="AC45" s="985"/>
      <c r="AD45" s="985"/>
      <c r="AE45" s="985"/>
      <c r="AF45" s="985"/>
      <c r="AG45" s="985"/>
      <c r="AH45" s="985"/>
      <c r="AI45" s="985"/>
      <c r="AJ45" s="985"/>
      <c r="AK45" s="985"/>
      <c r="AL45" s="985"/>
      <c r="AM45" s="985"/>
      <c r="AN45" s="985"/>
      <c r="AO45" s="986"/>
      <c r="AP45" s="43"/>
      <c r="CD45" s="2"/>
      <c r="CE45" s="2"/>
      <c r="CF45" s="2"/>
      <c r="CG45" s="2"/>
      <c r="CH45" s="2"/>
    </row>
    <row r="46" spans="2:86" ht="12" customHeight="1" x14ac:dyDescent="0.2">
      <c r="B46" s="6" t="s">
        <v>224</v>
      </c>
      <c r="C46" s="290"/>
      <c r="D46" s="290"/>
      <c r="E46" s="290"/>
      <c r="F46" s="290"/>
      <c r="G46" s="290"/>
      <c r="H46" s="290"/>
      <c r="I46" s="290"/>
      <c r="J46" s="290"/>
      <c r="K46" s="291"/>
      <c r="L46" s="291"/>
      <c r="M46" s="291"/>
      <c r="N46" s="291"/>
      <c r="O46" s="291"/>
      <c r="P46" s="291"/>
      <c r="Q46" s="291"/>
      <c r="R46" s="291"/>
      <c r="S46" s="291"/>
      <c r="T46" s="291"/>
      <c r="U46" s="291"/>
      <c r="V46" s="291"/>
      <c r="W46" s="291"/>
      <c r="X46" s="291"/>
      <c r="Y46" s="291"/>
      <c r="Z46" s="291"/>
      <c r="AA46" s="291"/>
      <c r="AB46" s="291"/>
      <c r="AC46" s="291"/>
      <c r="AD46" s="291"/>
      <c r="AE46" s="291"/>
      <c r="AF46" s="291"/>
      <c r="AG46" s="291"/>
      <c r="AH46" s="291"/>
      <c r="AI46" s="291"/>
      <c r="AJ46" s="291"/>
      <c r="AK46" s="291"/>
      <c r="AL46" s="291"/>
      <c r="AM46" s="291"/>
      <c r="AN46" s="291"/>
      <c r="AO46" s="291"/>
      <c r="AP46" s="43"/>
      <c r="CD46" s="2"/>
      <c r="CE46" s="2"/>
      <c r="CF46" s="2"/>
      <c r="CG46" s="2"/>
      <c r="CH46" s="2"/>
    </row>
    <row r="47" spans="2:86" s="6" customFormat="1" ht="12" customHeight="1" x14ac:dyDescent="0.15">
      <c r="B47" s="2" t="s">
        <v>225</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226</v>
      </c>
      <c r="AP48" s="43"/>
      <c r="CD48" s="2"/>
      <c r="CE48" s="2"/>
      <c r="CF48" s="2"/>
      <c r="CG48" s="2"/>
      <c r="CH48" s="2"/>
    </row>
    <row r="49" spans="2:86" ht="12" customHeight="1" x14ac:dyDescent="0.15">
      <c r="B49" s="2" t="s">
        <v>227</v>
      </c>
      <c r="AP49" s="43"/>
      <c r="CD49" s="2"/>
      <c r="CE49" s="2"/>
      <c r="CF49" s="2"/>
      <c r="CG49" s="2"/>
      <c r="CH49" s="2"/>
    </row>
    <row r="50" spans="2:86" ht="12" customHeight="1" x14ac:dyDescent="0.15">
      <c r="B50" s="2" t="s">
        <v>228</v>
      </c>
    </row>
    <row r="51" spans="2:86" ht="12" customHeight="1" x14ac:dyDescent="0.15">
      <c r="B51" s="2" t="s">
        <v>229</v>
      </c>
    </row>
    <row r="52" spans="2:86" ht="12" customHeight="1" x14ac:dyDescent="0.15">
      <c r="B52" s="2" t="s">
        <v>230</v>
      </c>
    </row>
    <row r="53" spans="2:86" x14ac:dyDescent="0.15">
      <c r="B53" s="2" t="s">
        <v>231</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2"/>
  <conditionalFormatting sqref="Y11:AB28">
    <cfRule type="expression" dxfId="314" priority="2">
      <formula>$AQ11=2</formula>
    </cfRule>
  </conditionalFormatting>
  <conditionalFormatting sqref="Y29:AB29">
    <cfRule type="expression" dxfId="313" priority="11">
      <formula>$AQ28=2</formula>
    </cfRule>
  </conditionalFormatting>
  <conditionalFormatting sqref="Y30:AB31">
    <cfRule type="expression" dxfId="312" priority="9">
      <formula>$AQ28=2</formula>
    </cfRule>
  </conditionalFormatting>
  <conditionalFormatting sqref="Y32:AB32">
    <cfRule type="expression" dxfId="311" priority="7">
      <formula>$AQ29=2</formula>
    </cfRule>
  </conditionalFormatting>
  <conditionalFormatting sqref="Y33:AB33">
    <cfRule type="expression" dxfId="310" priority="5">
      <formula>$AQ29=2</formula>
    </cfRule>
  </conditionalFormatting>
  <conditionalFormatting sqref="Y34:AB34">
    <cfRule type="expression" dxfId="309" priority="3">
      <formula>$AQ29=2</formula>
    </cfRule>
  </conditionalFormatting>
  <conditionalFormatting sqref="Y11:AF28">
    <cfRule type="expression" dxfId="308" priority="1">
      <formula>$AQ11=3</formula>
    </cfRule>
  </conditionalFormatting>
  <conditionalFormatting sqref="Y29:AF29">
    <cfRule type="expression" dxfId="307" priority="12">
      <formula>$AQ28=3</formula>
    </cfRule>
  </conditionalFormatting>
  <conditionalFormatting sqref="Y30:AF31">
    <cfRule type="expression" dxfId="306" priority="10">
      <formula>$AQ28=3</formula>
    </cfRule>
  </conditionalFormatting>
  <conditionalFormatting sqref="Y32:AF32">
    <cfRule type="expression" dxfId="305" priority="8">
      <formula>$AQ29=3</formula>
    </cfRule>
  </conditionalFormatting>
  <conditionalFormatting sqref="Y33:AF33">
    <cfRule type="expression" dxfId="304" priority="6">
      <formula>$AQ29=3</formula>
    </cfRule>
  </conditionalFormatting>
  <conditionalFormatting sqref="Y34:AF34">
    <cfRule type="expression" dxfId="303" priority="4">
      <formula>$AQ29=3</formula>
    </cfRule>
  </conditionalFormatting>
  <conditionalFormatting sqref="AC11:AJ28">
    <cfRule type="expression" dxfId="302" priority="13">
      <formula>$AQ11=1</formula>
    </cfRule>
  </conditionalFormatting>
  <conditionalFormatting sqref="AC29:AJ29">
    <cfRule type="expression" dxfId="301" priority="24">
      <formula>$AQ28=1</formula>
    </cfRule>
  </conditionalFormatting>
  <conditionalFormatting sqref="AC30:AJ31">
    <cfRule type="expression" dxfId="300" priority="22">
      <formula>$AQ28=1</formula>
    </cfRule>
  </conditionalFormatting>
  <conditionalFormatting sqref="AC32:AJ32">
    <cfRule type="expression" dxfId="299" priority="20">
      <formula>$AQ29=1</formula>
    </cfRule>
  </conditionalFormatting>
  <conditionalFormatting sqref="AC33:AJ33">
    <cfRule type="expression" dxfId="298" priority="18">
      <formula>$AQ29=1</formula>
    </cfRule>
  </conditionalFormatting>
  <conditionalFormatting sqref="AC34:AJ34">
    <cfRule type="expression" dxfId="297" priority="16">
      <formula>$AQ29=1</formula>
    </cfRule>
  </conditionalFormatting>
  <conditionalFormatting sqref="AG11:AJ28">
    <cfRule type="expression" dxfId="296" priority="14">
      <formula>$AQ11=2</formula>
    </cfRule>
  </conditionalFormatting>
  <conditionalFormatting sqref="AG29:AJ29">
    <cfRule type="expression" dxfId="295" priority="23">
      <formula>$AQ28=2</formula>
    </cfRule>
  </conditionalFormatting>
  <conditionalFormatting sqref="AG30:AJ31">
    <cfRule type="expression" dxfId="294" priority="21">
      <formula>$AQ28=2</formula>
    </cfRule>
  </conditionalFormatting>
  <conditionalFormatting sqref="AG32:AJ32">
    <cfRule type="expression" dxfId="293" priority="19">
      <formula>$AQ29=2</formula>
    </cfRule>
  </conditionalFormatting>
  <conditionalFormatting sqref="AG33:AJ33">
    <cfRule type="expression" dxfId="292" priority="17">
      <formula>$AQ29=2</formula>
    </cfRule>
  </conditionalFormatting>
  <conditionalFormatting sqref="AG34:AJ34">
    <cfRule type="expression" dxfId="291" priority="15">
      <formula>$AQ29=2</formula>
    </cfRule>
  </conditionalFormatting>
  <dataValidations count="2">
    <dataValidation type="list" allowBlank="1" showInputMessage="1" showErrorMessage="1" sqref="N11:O34" xr:uid="{ABA459FB-99A2-4C51-850C-6A72C3684E3B}">
      <formula1>INDIRECT(L11)</formula1>
    </dataValidation>
    <dataValidation type="list" allowBlank="1" showInputMessage="1" showErrorMessage="1" sqref="Y11:AB34" xr:uid="{37A5F216-B14F-45B6-8EA1-50A4C79CA325}">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BA84AF8D-5EEB-499A-86F5-D1CB5F6E127A}">
          <x14:formula1>
            <xm:f>'(参考)リスト'!$G$16:$G$19</xm:f>
          </x14:formula1>
          <xm:sqref>AM35:AO38</xm:sqref>
        </x14:dataValidation>
        <x14:dataValidation type="list" allowBlank="1" showInputMessage="1" showErrorMessage="1" xr:uid="{BD86DC34-AC67-4102-B696-86187CA26DC5}">
          <x14:formula1>
            <xm:f>'(参考)リスト'!$F$16:$F$21</xm:f>
          </x14:formula1>
          <xm:sqref>U11:X34</xm:sqref>
        </x14:dataValidation>
        <x14:dataValidation type="list" allowBlank="1" showInputMessage="1" showErrorMessage="1" xr:uid="{369E6D57-1E28-42CE-A4F2-0DE81472A8E9}">
          <x14:formula1>
            <xm:f>'(参考)リスト'!$E$16:$E$27</xm:f>
          </x14:formula1>
          <xm:sqref>R11:T34</xm:sqref>
        </x14:dataValidation>
        <x14:dataValidation type="list" allowBlank="1" showInputMessage="1" showErrorMessage="1" xr:uid="{66E705AA-6047-4C6B-A3A8-381F2B93C62A}">
          <x14:formula1>
            <xm:f>'(参考)リスト'!$B$16:$B$21</xm:f>
          </x14:formula1>
          <xm:sqref>L11:M34</xm:sqref>
        </x14:dataValidation>
        <x14:dataValidation type="list" allowBlank="1" showInputMessage="1" showErrorMessage="1" xr:uid="{A27280DD-AFF8-4E89-80DA-CC31AB396820}">
          <x14:formula1>
            <xm:f>'(参考)リスト'!$D$16:$D$18</xm:f>
          </x14:formula1>
          <xm:sqref>P11:Q34</xm:sqref>
        </x14:dataValidation>
      </x14:dataValidations>
    </ext>
  </extLst>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A9ABAB-10DE-4C73-AA18-50A4D8F05EB1}">
  <dimension ref="B1:CH53"/>
  <sheetViews>
    <sheetView showGridLines="0" showZeros="0" view="pageBreakPreview" zoomScaleNormal="85" zoomScaleSheetLayoutView="100" workbookViewId="0">
      <selection activeCell="B6" sqref="B6:Z15"/>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23" t="s">
        <v>200</v>
      </c>
      <c r="AV1" s="931" t="s">
        <v>201</v>
      </c>
      <c r="AW1" s="931"/>
      <c r="AX1" s="931"/>
      <c r="AY1" s="920" t="s">
        <v>202</v>
      </c>
      <c r="AZ1" s="920"/>
      <c r="BA1" s="920"/>
      <c r="BB1" s="920"/>
      <c r="BC1" s="920"/>
      <c r="BD1" s="920"/>
      <c r="BE1" s="920"/>
      <c r="BF1" s="920"/>
      <c r="BG1" s="920"/>
      <c r="BH1" s="920"/>
      <c r="BI1" s="920"/>
      <c r="BJ1" s="920"/>
      <c r="BK1" s="920" t="s">
        <v>203</v>
      </c>
      <c r="BL1" s="920"/>
      <c r="BM1" s="920"/>
      <c r="BN1" s="920"/>
      <c r="BO1" s="920"/>
      <c r="BP1" s="920"/>
      <c r="BQ1" s="920"/>
      <c r="BR1" s="920"/>
      <c r="BS1" s="920"/>
      <c r="BT1" s="920"/>
      <c r="BU1" s="920"/>
      <c r="BV1" s="920"/>
      <c r="BW1" s="918"/>
      <c r="BX1" s="918"/>
      <c r="BY1" s="918"/>
      <c r="BZ1" s="918"/>
      <c r="CA1" s="918"/>
      <c r="CB1" s="918"/>
      <c r="CC1" s="918"/>
      <c r="CD1" s="918"/>
      <c r="CE1" s="918"/>
      <c r="CF1" s="918"/>
      <c r="CG1" s="918"/>
      <c r="CH1" s="918"/>
    </row>
    <row r="2" spans="2:86" ht="8.25" customHeight="1" x14ac:dyDescent="0.15">
      <c r="AU2" s="923"/>
      <c r="AV2" s="931" t="s">
        <v>204</v>
      </c>
      <c r="AW2" s="940" t="s">
        <v>205</v>
      </c>
      <c r="AX2" s="940" t="s">
        <v>206</v>
      </c>
      <c r="AY2" s="920" t="s">
        <v>207</v>
      </c>
      <c r="AZ2" s="920"/>
      <c r="BA2" s="920"/>
      <c r="BB2" s="920"/>
      <c r="BC2" s="920"/>
      <c r="BD2" s="920"/>
      <c r="BE2" s="920"/>
      <c r="BF2" s="920"/>
      <c r="BG2" s="920"/>
      <c r="BH2" s="920"/>
      <c r="BI2" s="920"/>
      <c r="BJ2" s="920"/>
      <c r="BK2" s="920" t="s">
        <v>208</v>
      </c>
      <c r="BL2" s="920"/>
      <c r="BM2" s="920"/>
      <c r="BN2" s="920"/>
      <c r="BO2" s="920" t="s">
        <v>209</v>
      </c>
      <c r="BP2" s="920"/>
      <c r="BQ2" s="920"/>
      <c r="BR2" s="920"/>
      <c r="BS2" s="920"/>
      <c r="BT2" s="920"/>
      <c r="BU2" s="920"/>
      <c r="BV2" s="920"/>
      <c r="BW2" s="919"/>
      <c r="BX2" s="919"/>
      <c r="BY2" s="919"/>
      <c r="BZ2" s="919"/>
      <c r="CA2" s="918"/>
      <c r="CB2" s="918"/>
      <c r="CC2" s="918"/>
      <c r="CD2" s="918"/>
      <c r="CE2" s="918"/>
      <c r="CF2" s="918"/>
      <c r="CG2" s="918"/>
      <c r="CH2" s="918"/>
    </row>
    <row r="3" spans="2:86" ht="24.95" customHeight="1" x14ac:dyDescent="0.15">
      <c r="B3" s="688" t="s">
        <v>210</v>
      </c>
      <c r="C3" s="1001"/>
      <c r="D3" s="1001"/>
      <c r="E3" s="1002"/>
      <c r="F3" s="1002"/>
      <c r="G3" s="1002"/>
      <c r="H3" s="1002"/>
      <c r="I3" s="1002"/>
      <c r="J3" s="1002"/>
      <c r="K3" s="1001"/>
      <c r="L3" s="1001"/>
      <c r="M3" s="1001"/>
      <c r="N3" s="1001"/>
      <c r="O3" s="1001"/>
      <c r="P3" s="1001"/>
      <c r="Q3" s="1001"/>
      <c r="R3" s="1001"/>
      <c r="S3" s="1001"/>
      <c r="T3" s="1001"/>
      <c r="U3" s="1001"/>
      <c r="V3" s="1001"/>
      <c r="W3" s="1001"/>
      <c r="X3" s="1001"/>
      <c r="Y3" s="1001"/>
      <c r="Z3" s="1001"/>
      <c r="AA3" s="1001"/>
      <c r="AB3" s="1001"/>
      <c r="AC3" s="1001"/>
      <c r="AD3" s="1001"/>
      <c r="AE3" s="1001"/>
      <c r="AF3" s="1001"/>
      <c r="AG3" s="1001"/>
      <c r="AH3" s="1001"/>
      <c r="AI3" s="1001"/>
      <c r="AJ3" s="1001"/>
      <c r="AK3" s="1001"/>
      <c r="AL3" s="1001"/>
      <c r="AM3" s="1001"/>
      <c r="AN3" s="1001"/>
      <c r="AO3" s="1001"/>
      <c r="AU3" s="923"/>
      <c r="AV3" s="931"/>
      <c r="AW3" s="940"/>
      <c r="AX3" s="940"/>
      <c r="AY3" s="920" t="s">
        <v>211</v>
      </c>
      <c r="AZ3" s="920"/>
      <c r="BA3" s="920"/>
      <c r="BB3" s="920"/>
      <c r="BC3" s="920" t="s">
        <v>212</v>
      </c>
      <c r="BD3" s="920"/>
      <c r="BE3" s="920"/>
      <c r="BF3" s="920"/>
      <c r="BG3" s="920" t="s">
        <v>213</v>
      </c>
      <c r="BH3" s="920"/>
      <c r="BI3" s="920"/>
      <c r="BJ3" s="920"/>
      <c r="BK3" s="920" t="s">
        <v>214</v>
      </c>
      <c r="BL3" s="920"/>
      <c r="BM3" s="920"/>
      <c r="BN3" s="920"/>
      <c r="BO3" s="920" t="s">
        <v>212</v>
      </c>
      <c r="BP3" s="920"/>
      <c r="BQ3" s="920"/>
      <c r="BR3" s="920"/>
      <c r="BS3" s="920" t="s">
        <v>213</v>
      </c>
      <c r="BT3" s="920"/>
      <c r="BU3" s="920"/>
      <c r="BV3" s="920"/>
      <c r="BW3" s="918"/>
      <c r="BX3" s="918"/>
      <c r="BY3" s="918"/>
      <c r="BZ3" s="918"/>
      <c r="CA3" s="918"/>
      <c r="CB3" s="918"/>
      <c r="CC3" s="918"/>
      <c r="CD3" s="918"/>
      <c r="CE3" s="918"/>
      <c r="CF3" s="918"/>
      <c r="CG3" s="918"/>
      <c r="CH3" s="918"/>
    </row>
    <row r="4" spans="2:86" ht="18" customHeight="1" x14ac:dyDescent="0.15">
      <c r="B4" s="477" t="s">
        <v>383</v>
      </c>
      <c r="C4" s="477"/>
      <c r="D4" s="477"/>
      <c r="E4" s="956" t="s">
        <v>384</v>
      </c>
      <c r="F4" s="957"/>
      <c r="G4" s="957"/>
      <c r="H4" s="957"/>
      <c r="I4" s="957"/>
      <c r="J4" s="958"/>
      <c r="K4" s="571" t="s">
        <v>385</v>
      </c>
      <c r="L4" s="571"/>
      <c r="M4" s="571"/>
      <c r="N4" s="954" t="s">
        <v>501</v>
      </c>
      <c r="O4" s="954"/>
      <c r="P4" s="954"/>
      <c r="Q4" s="954"/>
      <c r="R4" s="954"/>
      <c r="S4" s="954"/>
      <c r="T4" s="313" t="s">
        <v>502</v>
      </c>
      <c r="U4" s="314"/>
      <c r="V4" s="314"/>
      <c r="W4" s="314"/>
      <c r="X4" s="315"/>
      <c r="Y4" s="959" t="s">
        <v>503</v>
      </c>
      <c r="Z4" s="959"/>
      <c r="AA4" s="959"/>
      <c r="AB4" s="959"/>
      <c r="AC4" s="959"/>
      <c r="AD4" s="959"/>
      <c r="AE4" s="959"/>
      <c r="AF4" s="959"/>
      <c r="AG4" s="313" t="s">
        <v>500</v>
      </c>
      <c r="AH4" s="314"/>
      <c r="AI4" s="314"/>
      <c r="AJ4" s="315"/>
      <c r="AK4" s="925">
        <v>45911</v>
      </c>
      <c r="AL4" s="926"/>
      <c r="AM4" s="926"/>
      <c r="AN4" s="926"/>
      <c r="AO4" s="927"/>
      <c r="AU4" s="923"/>
      <c r="AV4" s="931"/>
      <c r="AW4" s="940"/>
      <c r="AX4" s="940"/>
      <c r="AY4" s="294" t="s">
        <v>215</v>
      </c>
      <c r="AZ4" s="294" t="s">
        <v>216</v>
      </c>
      <c r="BA4" s="294" t="s">
        <v>217</v>
      </c>
      <c r="BB4" s="294" t="s">
        <v>218</v>
      </c>
      <c r="BC4" s="294" t="s">
        <v>215</v>
      </c>
      <c r="BD4" s="294" t="s">
        <v>216</v>
      </c>
      <c r="BE4" s="294" t="s">
        <v>217</v>
      </c>
      <c r="BF4" s="294" t="s">
        <v>218</v>
      </c>
      <c r="BG4" s="294" t="s">
        <v>215</v>
      </c>
      <c r="BH4" s="294" t="s">
        <v>216</v>
      </c>
      <c r="BI4" s="294" t="s">
        <v>217</v>
      </c>
      <c r="BJ4" s="294" t="s">
        <v>218</v>
      </c>
      <c r="BK4" s="294" t="s">
        <v>215</v>
      </c>
      <c r="BL4" s="294" t="s">
        <v>216</v>
      </c>
      <c r="BM4" s="294" t="s">
        <v>217</v>
      </c>
      <c r="BN4" s="294" t="s">
        <v>218</v>
      </c>
      <c r="BO4" s="294" t="s">
        <v>215</v>
      </c>
      <c r="BP4" s="294" t="s">
        <v>216</v>
      </c>
      <c r="BQ4" s="294" t="s">
        <v>217</v>
      </c>
      <c r="BR4" s="294" t="s">
        <v>218</v>
      </c>
      <c r="BS4" s="294" t="s">
        <v>215</v>
      </c>
      <c r="BT4" s="294" t="s">
        <v>216</v>
      </c>
      <c r="BU4" s="294" t="s">
        <v>217</v>
      </c>
      <c r="BV4" s="294" t="s">
        <v>218</v>
      </c>
      <c r="BW4" s="5"/>
      <c r="BX4" s="5"/>
      <c r="BY4" s="5"/>
      <c r="BZ4" s="5"/>
      <c r="CA4" s="5"/>
      <c r="CB4" s="5"/>
      <c r="CC4" s="5"/>
      <c r="CD4" s="5"/>
      <c r="CE4" s="5"/>
      <c r="CF4" s="5"/>
      <c r="CG4" s="5"/>
      <c r="CH4" s="5"/>
    </row>
    <row r="5" spans="2:86" ht="18" customHeight="1" x14ac:dyDescent="0.15">
      <c r="B5" s="485" t="s">
        <v>521</v>
      </c>
      <c r="C5" s="485"/>
      <c r="D5" s="485"/>
      <c r="E5" s="962" t="s">
        <v>390</v>
      </c>
      <c r="F5" s="963"/>
      <c r="G5" s="963"/>
      <c r="H5" s="963"/>
      <c r="I5" s="963"/>
      <c r="J5" s="964"/>
      <c r="K5" s="582" t="s">
        <v>386</v>
      </c>
      <c r="L5" s="582"/>
      <c r="M5" s="582"/>
      <c r="N5" s="954" t="s">
        <v>387</v>
      </c>
      <c r="O5" s="954"/>
      <c r="P5" s="954"/>
      <c r="Q5" s="954"/>
      <c r="R5" s="954"/>
      <c r="S5" s="954"/>
      <c r="T5" s="316"/>
      <c r="U5" s="317"/>
      <c r="V5" s="317"/>
      <c r="W5" s="317"/>
      <c r="X5" s="318"/>
      <c r="Y5" s="955" t="s">
        <v>504</v>
      </c>
      <c r="Z5" s="955"/>
      <c r="AA5" s="955"/>
      <c r="AB5" s="955"/>
      <c r="AC5" s="955"/>
      <c r="AD5" s="955"/>
      <c r="AE5" s="955"/>
      <c r="AF5" s="955"/>
      <c r="AG5" s="835"/>
      <c r="AH5" s="924"/>
      <c r="AI5" s="924"/>
      <c r="AJ5" s="836"/>
      <c r="AK5" s="928"/>
      <c r="AL5" s="929"/>
      <c r="AM5" s="929"/>
      <c r="AN5" s="929"/>
      <c r="AO5" s="930"/>
      <c r="AU5" s="923"/>
      <c r="AV5" s="50" t="str">
        <f>N7</f>
        <v>S012</v>
      </c>
      <c r="AW5" s="293">
        <f>R7</f>
        <v>10.475</v>
      </c>
      <c r="AX5" s="55" t="str">
        <f>AM35</f>
        <v>Ⅰ</v>
      </c>
      <c r="AY5" s="295" t="str">
        <f>IF(Y37&gt;0,Y37,"")</f>
        <v/>
      </c>
      <c r="AZ5" s="296" t="str">
        <f>IF(Y37&gt;0,"",IF(Z37&gt;0,Z37,""))</f>
        <v/>
      </c>
      <c r="BA5" s="296" t="str">
        <f>IF(Y37+Z37&gt;0,"",IF(AA37&gt;0,AA37,""))</f>
        <v/>
      </c>
      <c r="BB5" s="296" t="str">
        <f>IF(Y37+Z37+AA37&gt;0,"",IF(AB37&gt;0,AB37,""))</f>
        <v/>
      </c>
      <c r="BC5" s="55">
        <f t="shared" ref="BC5:BJ5" si="0">AC37</f>
        <v>0</v>
      </c>
      <c r="BD5" s="55">
        <f t="shared" si="0"/>
        <v>0</v>
      </c>
      <c r="BE5" s="55">
        <f t="shared" si="0"/>
        <v>0</v>
      </c>
      <c r="BF5" s="55">
        <f t="shared" si="0"/>
        <v>0</v>
      </c>
      <c r="BG5" s="55">
        <f t="shared" si="0"/>
        <v>0</v>
      </c>
      <c r="BH5" s="55">
        <f t="shared" si="0"/>
        <v>0</v>
      </c>
      <c r="BI5" s="55">
        <f t="shared" si="0"/>
        <v>0</v>
      </c>
      <c r="BJ5" s="55">
        <f t="shared" si="0"/>
        <v>0</v>
      </c>
      <c r="BK5" s="55" t="str">
        <f>IF(Y37&gt;0,R7,"")</f>
        <v/>
      </c>
      <c r="BL5" s="297" t="str">
        <f>IF(Y37&gt;0,"",IF(Z37&gt;0,R7,""))</f>
        <v/>
      </c>
      <c r="BM5" s="297" t="str">
        <f>IF(Y37+Z37&gt;0,"",IF(AA37&gt;0,R7,""))</f>
        <v/>
      </c>
      <c r="BN5" s="297" t="str">
        <f>IF(Y37+Z37+AA37&gt;0,"",IF(AB37&gt;0,R7,""))</f>
        <v/>
      </c>
      <c r="BO5" s="55">
        <f t="shared" ref="BO5:BV5" si="1">AC35</f>
        <v>0</v>
      </c>
      <c r="BP5" s="55">
        <f t="shared" si="1"/>
        <v>0</v>
      </c>
      <c r="BQ5" s="55">
        <f t="shared" si="1"/>
        <v>0</v>
      </c>
      <c r="BR5" s="55">
        <f t="shared" si="1"/>
        <v>0</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66" t="s">
        <v>219</v>
      </c>
      <c r="C6" s="968"/>
      <c r="D6" s="969"/>
      <c r="E6" s="970"/>
      <c r="F6" s="970"/>
      <c r="G6" s="970"/>
      <c r="H6" s="970"/>
      <c r="I6" s="970"/>
      <c r="J6" s="971"/>
      <c r="K6" s="976" t="s">
        <v>673</v>
      </c>
      <c r="L6" s="977"/>
      <c r="M6" s="977"/>
      <c r="N6" s="977"/>
      <c r="O6" s="977"/>
      <c r="P6" s="977"/>
      <c r="Q6" s="977"/>
      <c r="R6" s="977"/>
      <c r="S6" s="977"/>
      <c r="T6" s="977"/>
      <c r="U6" s="977"/>
      <c r="V6" s="977"/>
      <c r="W6" s="977"/>
      <c r="X6" s="977"/>
      <c r="Y6" s="977"/>
      <c r="Z6" s="977"/>
      <c r="AA6" s="977"/>
      <c r="AB6" s="977"/>
      <c r="AC6" s="977"/>
      <c r="AD6" s="977"/>
      <c r="AE6" s="977"/>
      <c r="AF6" s="977"/>
      <c r="AG6" s="977"/>
      <c r="AH6" s="977"/>
      <c r="AI6" s="977"/>
      <c r="AJ6" s="977"/>
      <c r="AK6" s="977"/>
      <c r="AL6" s="977"/>
      <c r="AM6" s="977"/>
      <c r="AN6" s="977"/>
      <c r="AO6" s="978"/>
      <c r="AP6" s="2"/>
    </row>
    <row r="7" spans="2:86" ht="12" customHeight="1" x14ac:dyDescent="0.15">
      <c r="B7" s="967"/>
      <c r="C7" s="972"/>
      <c r="D7" s="970"/>
      <c r="E7" s="970"/>
      <c r="F7" s="970"/>
      <c r="G7" s="970"/>
      <c r="H7" s="970"/>
      <c r="I7" s="970"/>
      <c r="J7" s="971"/>
      <c r="K7" s="979" t="s">
        <v>674</v>
      </c>
      <c r="L7" s="980"/>
      <c r="M7" s="953"/>
      <c r="N7" s="932" t="s">
        <v>487</v>
      </c>
      <c r="O7" s="933"/>
      <c r="P7" s="979" t="s">
        <v>675</v>
      </c>
      <c r="Q7" s="953"/>
      <c r="R7" s="981">
        <v>10.475</v>
      </c>
      <c r="S7" s="982"/>
      <c r="T7" s="983"/>
      <c r="U7" s="941" t="s">
        <v>676</v>
      </c>
      <c r="V7" s="960"/>
      <c r="W7" s="941" t="s">
        <v>677</v>
      </c>
      <c r="X7" s="960"/>
      <c r="Y7" s="953" t="s">
        <v>698</v>
      </c>
      <c r="Z7" s="939"/>
      <c r="AA7" s="939"/>
      <c r="AB7" s="939"/>
      <c r="AC7" s="941" t="s">
        <v>699</v>
      </c>
      <c r="AD7" s="942"/>
      <c r="AE7" s="942"/>
      <c r="AF7" s="942"/>
      <c r="AG7" s="942"/>
      <c r="AH7" s="942"/>
      <c r="AI7" s="942"/>
      <c r="AJ7" s="960"/>
      <c r="AK7" s="941" t="s">
        <v>700</v>
      </c>
      <c r="AL7" s="942"/>
      <c r="AM7" s="942"/>
      <c r="AN7" s="943"/>
      <c r="AO7" s="944"/>
      <c r="AP7" s="2"/>
      <c r="AW7" s="58"/>
    </row>
    <row r="8" spans="2:86" ht="12" customHeight="1" x14ac:dyDescent="0.15">
      <c r="B8" s="967"/>
      <c r="C8" s="972"/>
      <c r="D8" s="970"/>
      <c r="E8" s="970"/>
      <c r="F8" s="970"/>
      <c r="G8" s="970"/>
      <c r="H8" s="970"/>
      <c r="I8" s="970"/>
      <c r="J8" s="971"/>
      <c r="K8" s="939" t="s">
        <v>574</v>
      </c>
      <c r="L8" s="939" t="s">
        <v>576</v>
      </c>
      <c r="M8" s="939"/>
      <c r="N8" s="939" t="s">
        <v>275</v>
      </c>
      <c r="O8" s="939"/>
      <c r="P8" s="939" t="s">
        <v>276</v>
      </c>
      <c r="Q8" s="939"/>
      <c r="R8" s="939" t="s">
        <v>277</v>
      </c>
      <c r="S8" s="939"/>
      <c r="T8" s="939"/>
      <c r="U8" s="945"/>
      <c r="V8" s="965"/>
      <c r="W8" s="945"/>
      <c r="X8" s="965"/>
      <c r="Y8" s="953"/>
      <c r="Z8" s="939"/>
      <c r="AA8" s="939"/>
      <c r="AB8" s="939"/>
      <c r="AC8" s="949"/>
      <c r="AD8" s="950"/>
      <c r="AE8" s="950"/>
      <c r="AF8" s="950"/>
      <c r="AG8" s="950"/>
      <c r="AH8" s="950"/>
      <c r="AI8" s="950"/>
      <c r="AJ8" s="961"/>
      <c r="AK8" s="945"/>
      <c r="AL8" s="946"/>
      <c r="AM8" s="946"/>
      <c r="AN8" s="947"/>
      <c r="AO8" s="948"/>
      <c r="AP8" s="2"/>
    </row>
    <row r="9" spans="2:86" ht="12" customHeight="1" x14ac:dyDescent="0.15">
      <c r="B9" s="967"/>
      <c r="C9" s="972"/>
      <c r="D9" s="970"/>
      <c r="E9" s="970"/>
      <c r="F9" s="970"/>
      <c r="G9" s="970"/>
      <c r="H9" s="970"/>
      <c r="I9" s="970"/>
      <c r="J9" s="971"/>
      <c r="K9" s="939"/>
      <c r="L9" s="939"/>
      <c r="M9" s="939"/>
      <c r="N9" s="939"/>
      <c r="O9" s="939"/>
      <c r="P9" s="939"/>
      <c r="Q9" s="939"/>
      <c r="R9" s="939"/>
      <c r="S9" s="939"/>
      <c r="T9" s="939"/>
      <c r="U9" s="945"/>
      <c r="V9" s="965"/>
      <c r="W9" s="945"/>
      <c r="X9" s="965"/>
      <c r="Y9" s="953" t="s">
        <v>701</v>
      </c>
      <c r="Z9" s="939"/>
      <c r="AA9" s="939"/>
      <c r="AB9" s="939"/>
      <c r="AC9" s="939" t="s">
        <v>702</v>
      </c>
      <c r="AD9" s="939"/>
      <c r="AE9" s="939"/>
      <c r="AF9" s="939"/>
      <c r="AG9" s="939" t="s">
        <v>703</v>
      </c>
      <c r="AH9" s="939"/>
      <c r="AI9" s="939"/>
      <c r="AJ9" s="939"/>
      <c r="AK9" s="945"/>
      <c r="AL9" s="946"/>
      <c r="AM9" s="946"/>
      <c r="AN9" s="947"/>
      <c r="AO9" s="948"/>
      <c r="AP9" s="2"/>
    </row>
    <row r="10" spans="2:86" ht="12" customHeight="1" x14ac:dyDescent="0.15">
      <c r="B10" s="967"/>
      <c r="C10" s="972"/>
      <c r="D10" s="970"/>
      <c r="E10" s="970"/>
      <c r="F10" s="970"/>
      <c r="G10" s="970"/>
      <c r="H10" s="970"/>
      <c r="I10" s="970"/>
      <c r="J10" s="971"/>
      <c r="K10" s="939"/>
      <c r="L10" s="939"/>
      <c r="M10" s="939"/>
      <c r="N10" s="939"/>
      <c r="O10" s="939"/>
      <c r="P10" s="939"/>
      <c r="Q10" s="939"/>
      <c r="R10" s="939"/>
      <c r="S10" s="939"/>
      <c r="T10" s="939"/>
      <c r="U10" s="949"/>
      <c r="V10" s="961"/>
      <c r="W10" s="949"/>
      <c r="X10" s="961"/>
      <c r="Y10" s="53" t="s">
        <v>704</v>
      </c>
      <c r="Z10" s="49" t="s">
        <v>705</v>
      </c>
      <c r="AA10" s="49" t="s">
        <v>706</v>
      </c>
      <c r="AB10" s="49" t="s">
        <v>707</v>
      </c>
      <c r="AC10" s="49" t="s">
        <v>704</v>
      </c>
      <c r="AD10" s="49" t="s">
        <v>705</v>
      </c>
      <c r="AE10" s="49" t="s">
        <v>706</v>
      </c>
      <c r="AF10" s="49" t="s">
        <v>707</v>
      </c>
      <c r="AG10" s="49" t="s">
        <v>704</v>
      </c>
      <c r="AH10" s="49" t="s">
        <v>705</v>
      </c>
      <c r="AI10" s="49" t="s">
        <v>706</v>
      </c>
      <c r="AJ10" s="49" t="s">
        <v>707</v>
      </c>
      <c r="AK10" s="949"/>
      <c r="AL10" s="950"/>
      <c r="AM10" s="950"/>
      <c r="AN10" s="951"/>
      <c r="AO10" s="952"/>
      <c r="AP10" s="2"/>
    </row>
    <row r="11" spans="2:86" ht="12" customHeight="1" x14ac:dyDescent="0.15">
      <c r="B11" s="967"/>
      <c r="C11" s="972"/>
      <c r="D11" s="970"/>
      <c r="E11" s="970"/>
      <c r="F11" s="970"/>
      <c r="G11" s="970"/>
      <c r="H11" s="970"/>
      <c r="I11" s="970"/>
      <c r="J11" s="971"/>
      <c r="K11" s="100">
        <v>1</v>
      </c>
      <c r="L11" s="921" t="s">
        <v>528</v>
      </c>
      <c r="M11" s="922"/>
      <c r="N11" s="921" t="s">
        <v>529</v>
      </c>
      <c r="O11" s="922"/>
      <c r="P11" s="921" t="s">
        <v>514</v>
      </c>
      <c r="Q11" s="922"/>
      <c r="R11" s="843" t="s">
        <v>328</v>
      </c>
      <c r="S11" s="843"/>
      <c r="T11" s="843"/>
      <c r="U11" s="921" t="s">
        <v>524</v>
      </c>
      <c r="V11" s="922"/>
      <c r="W11" s="921"/>
      <c r="X11" s="922"/>
      <c r="Y11" s="54"/>
      <c r="Z11" s="54"/>
      <c r="AA11" s="54"/>
      <c r="AB11" s="54"/>
      <c r="AC11" s="60"/>
      <c r="AD11" s="60"/>
      <c r="AE11" s="60"/>
      <c r="AF11" s="60"/>
      <c r="AG11" s="60"/>
      <c r="AH11" s="60"/>
      <c r="AI11" s="60"/>
      <c r="AJ11" s="60"/>
      <c r="AK11" s="932"/>
      <c r="AL11" s="933"/>
      <c r="AM11" s="933"/>
      <c r="AN11" s="933"/>
      <c r="AO11" s="934"/>
      <c r="AP11" s="2"/>
      <c r="AQ11" s="59">
        <f t="shared" ref="AQ11:AQ27" si="2">IF(P11="材質劣化",2,IF(P11="漏水",3,1))</f>
        <v>2</v>
      </c>
      <c r="AS11" s="43" t="str">
        <f>IF(Y11&lt;&gt;"",1,"")</f>
        <v/>
      </c>
    </row>
    <row r="12" spans="2:86" ht="12" customHeight="1" x14ac:dyDescent="0.15">
      <c r="B12" s="967"/>
      <c r="C12" s="972"/>
      <c r="D12" s="970"/>
      <c r="E12" s="970"/>
      <c r="F12" s="970"/>
      <c r="G12" s="970"/>
      <c r="H12" s="970"/>
      <c r="I12" s="970"/>
      <c r="J12" s="971"/>
      <c r="K12" s="100">
        <v>2</v>
      </c>
      <c r="L12" s="921" t="s">
        <v>528</v>
      </c>
      <c r="M12" s="922"/>
      <c r="N12" s="921" t="s">
        <v>548</v>
      </c>
      <c r="O12" s="922"/>
      <c r="P12" s="921" t="s">
        <v>514</v>
      </c>
      <c r="Q12" s="922"/>
      <c r="R12" s="843" t="s">
        <v>294</v>
      </c>
      <c r="S12" s="843"/>
      <c r="T12" s="843"/>
      <c r="U12" s="921" t="s">
        <v>524</v>
      </c>
      <c r="V12" s="922"/>
      <c r="W12" s="921"/>
      <c r="X12" s="922"/>
      <c r="Y12" s="54"/>
      <c r="Z12" s="54"/>
      <c r="AA12" s="54"/>
      <c r="AB12" s="54"/>
      <c r="AC12" s="292"/>
      <c r="AD12" s="292"/>
      <c r="AE12" s="292"/>
      <c r="AF12" s="292"/>
      <c r="AG12" s="292"/>
      <c r="AH12" s="292"/>
      <c r="AI12" s="292"/>
      <c r="AJ12" s="292"/>
      <c r="AK12" s="932"/>
      <c r="AL12" s="933"/>
      <c r="AM12" s="933"/>
      <c r="AN12" s="933"/>
      <c r="AO12" s="934"/>
      <c r="AP12" s="2"/>
      <c r="AQ12" s="59">
        <f t="shared" si="2"/>
        <v>2</v>
      </c>
    </row>
    <row r="13" spans="2:86" ht="12" customHeight="1" x14ac:dyDescent="0.15">
      <c r="B13" s="967"/>
      <c r="C13" s="972"/>
      <c r="D13" s="970"/>
      <c r="E13" s="970"/>
      <c r="F13" s="970"/>
      <c r="G13" s="970"/>
      <c r="H13" s="970"/>
      <c r="I13" s="970"/>
      <c r="J13" s="971"/>
      <c r="K13" s="100">
        <v>3</v>
      </c>
      <c r="L13" s="921" t="s">
        <v>541</v>
      </c>
      <c r="M13" s="922"/>
      <c r="N13" s="921" t="s">
        <v>542</v>
      </c>
      <c r="O13" s="922"/>
      <c r="P13" s="921"/>
      <c r="Q13" s="922"/>
      <c r="R13" s="936" t="s">
        <v>328</v>
      </c>
      <c r="S13" s="937"/>
      <c r="T13" s="938"/>
      <c r="U13" s="921" t="s">
        <v>531</v>
      </c>
      <c r="V13" s="922"/>
      <c r="W13" s="921"/>
      <c r="X13" s="922"/>
      <c r="Y13" s="54"/>
      <c r="Z13" s="54"/>
      <c r="AA13" s="54"/>
      <c r="AB13" s="54"/>
      <c r="AC13" s="292"/>
      <c r="AD13" s="292"/>
      <c r="AE13" s="292"/>
      <c r="AF13" s="292"/>
      <c r="AG13" s="292"/>
      <c r="AH13" s="292"/>
      <c r="AI13" s="292"/>
      <c r="AJ13" s="292"/>
      <c r="AK13" s="932"/>
      <c r="AL13" s="933"/>
      <c r="AM13" s="933"/>
      <c r="AN13" s="933"/>
      <c r="AO13" s="934"/>
      <c r="AP13" s="2"/>
      <c r="AQ13" s="59">
        <f t="shared" si="2"/>
        <v>1</v>
      </c>
    </row>
    <row r="14" spans="2:86" ht="12" customHeight="1" x14ac:dyDescent="0.15">
      <c r="B14" s="967"/>
      <c r="C14" s="972"/>
      <c r="D14" s="970"/>
      <c r="E14" s="970"/>
      <c r="F14" s="970"/>
      <c r="G14" s="970"/>
      <c r="H14" s="970"/>
      <c r="I14" s="970"/>
      <c r="J14" s="971"/>
      <c r="K14" s="100">
        <v>4</v>
      </c>
      <c r="L14" s="921"/>
      <c r="M14" s="922"/>
      <c r="N14" s="921"/>
      <c r="O14" s="922"/>
      <c r="P14" s="921"/>
      <c r="Q14" s="922"/>
      <c r="R14" s="843"/>
      <c r="S14" s="843"/>
      <c r="T14" s="843"/>
      <c r="U14" s="921"/>
      <c r="V14" s="922"/>
      <c r="W14" s="921"/>
      <c r="X14" s="922"/>
      <c r="Y14" s="54"/>
      <c r="Z14" s="54"/>
      <c r="AA14" s="54"/>
      <c r="AB14" s="54"/>
      <c r="AC14" s="60"/>
      <c r="AD14" s="60"/>
      <c r="AE14" s="60"/>
      <c r="AF14" s="60"/>
      <c r="AG14" s="60"/>
      <c r="AH14" s="60"/>
      <c r="AI14" s="60"/>
      <c r="AJ14" s="60"/>
      <c r="AK14" s="932"/>
      <c r="AL14" s="933"/>
      <c r="AM14" s="933"/>
      <c r="AN14" s="933"/>
      <c r="AO14" s="934"/>
      <c r="AP14" s="2"/>
      <c r="AQ14" s="59">
        <f t="shared" si="2"/>
        <v>1</v>
      </c>
    </row>
    <row r="15" spans="2:86" ht="12" customHeight="1" x14ac:dyDescent="0.15">
      <c r="B15" s="967"/>
      <c r="C15" s="972"/>
      <c r="D15" s="970"/>
      <c r="E15" s="970"/>
      <c r="F15" s="970"/>
      <c r="G15" s="970"/>
      <c r="H15" s="970"/>
      <c r="I15" s="970"/>
      <c r="J15" s="971"/>
      <c r="K15" s="100">
        <v>5</v>
      </c>
      <c r="L15" s="921"/>
      <c r="M15" s="922"/>
      <c r="N15" s="921"/>
      <c r="O15" s="922"/>
      <c r="P15" s="921"/>
      <c r="Q15" s="922"/>
      <c r="R15" s="936"/>
      <c r="S15" s="937"/>
      <c r="T15" s="938"/>
      <c r="U15" s="921"/>
      <c r="V15" s="922"/>
      <c r="W15" s="921"/>
      <c r="X15" s="922"/>
      <c r="Y15" s="54"/>
      <c r="Z15" s="54"/>
      <c r="AA15" s="54"/>
      <c r="AB15" s="54"/>
      <c r="AC15" s="60"/>
      <c r="AD15" s="60"/>
      <c r="AE15" s="60"/>
      <c r="AF15" s="60"/>
      <c r="AG15" s="60"/>
      <c r="AH15" s="60"/>
      <c r="AI15" s="60"/>
      <c r="AJ15" s="60"/>
      <c r="AK15" s="932"/>
      <c r="AL15" s="933"/>
      <c r="AM15" s="933"/>
      <c r="AN15" s="933"/>
      <c r="AO15" s="934"/>
      <c r="AP15" s="2"/>
      <c r="AQ15" s="59">
        <f t="shared" si="2"/>
        <v>1</v>
      </c>
    </row>
    <row r="16" spans="2:86" ht="12" customHeight="1" x14ac:dyDescent="0.15">
      <c r="B16" s="967"/>
      <c r="C16" s="972"/>
      <c r="D16" s="970"/>
      <c r="E16" s="970"/>
      <c r="F16" s="970"/>
      <c r="G16" s="970"/>
      <c r="H16" s="970"/>
      <c r="I16" s="970"/>
      <c r="J16" s="971"/>
      <c r="K16" s="100">
        <v>6</v>
      </c>
      <c r="L16" s="921"/>
      <c r="M16" s="922"/>
      <c r="N16" s="921"/>
      <c r="O16" s="922"/>
      <c r="P16" s="921"/>
      <c r="Q16" s="922"/>
      <c r="R16" s="936"/>
      <c r="S16" s="937"/>
      <c r="T16" s="938"/>
      <c r="U16" s="921"/>
      <c r="V16" s="922"/>
      <c r="W16" s="921"/>
      <c r="X16" s="922"/>
      <c r="Y16" s="54"/>
      <c r="Z16" s="54"/>
      <c r="AA16" s="54"/>
      <c r="AB16" s="54"/>
      <c r="AC16" s="60"/>
      <c r="AD16" s="60"/>
      <c r="AE16" s="60"/>
      <c r="AF16" s="60"/>
      <c r="AG16" s="60"/>
      <c r="AH16" s="60"/>
      <c r="AI16" s="60"/>
      <c r="AJ16" s="60"/>
      <c r="AK16" s="932"/>
      <c r="AL16" s="933"/>
      <c r="AM16" s="933"/>
      <c r="AN16" s="933"/>
      <c r="AO16" s="934"/>
      <c r="AP16" s="2"/>
      <c r="AQ16" s="59">
        <f t="shared" si="2"/>
        <v>1</v>
      </c>
    </row>
    <row r="17" spans="2:46" ht="12" customHeight="1" x14ac:dyDescent="0.15">
      <c r="B17" s="967"/>
      <c r="C17" s="972"/>
      <c r="D17" s="970"/>
      <c r="E17" s="970"/>
      <c r="F17" s="970"/>
      <c r="G17" s="970"/>
      <c r="H17" s="970"/>
      <c r="I17" s="970"/>
      <c r="J17" s="971"/>
      <c r="K17" s="100">
        <v>7</v>
      </c>
      <c r="L17" s="921"/>
      <c r="M17" s="922"/>
      <c r="N17" s="921"/>
      <c r="O17" s="922"/>
      <c r="P17" s="921"/>
      <c r="Q17" s="922"/>
      <c r="R17" s="936"/>
      <c r="S17" s="937"/>
      <c r="T17" s="938"/>
      <c r="U17" s="921"/>
      <c r="V17" s="922"/>
      <c r="W17" s="921"/>
      <c r="X17" s="922"/>
      <c r="Y17" s="54"/>
      <c r="Z17" s="54"/>
      <c r="AA17" s="54"/>
      <c r="AB17" s="54"/>
      <c r="AC17" s="60"/>
      <c r="AD17" s="60"/>
      <c r="AE17" s="60"/>
      <c r="AF17" s="60"/>
      <c r="AG17" s="60"/>
      <c r="AH17" s="60"/>
      <c r="AI17" s="60"/>
      <c r="AJ17" s="60"/>
      <c r="AK17" s="932"/>
      <c r="AL17" s="933"/>
      <c r="AM17" s="933"/>
      <c r="AN17" s="933"/>
      <c r="AO17" s="934"/>
      <c r="AP17" s="2"/>
      <c r="AQ17" s="59">
        <f t="shared" si="2"/>
        <v>1</v>
      </c>
    </row>
    <row r="18" spans="2:46" ht="12" customHeight="1" x14ac:dyDescent="0.15">
      <c r="B18" s="967"/>
      <c r="C18" s="972"/>
      <c r="D18" s="970"/>
      <c r="E18" s="970"/>
      <c r="F18" s="970"/>
      <c r="G18" s="970"/>
      <c r="H18" s="970"/>
      <c r="I18" s="970"/>
      <c r="J18" s="971"/>
      <c r="K18" s="100">
        <v>8</v>
      </c>
      <c r="L18" s="921"/>
      <c r="M18" s="922"/>
      <c r="N18" s="921"/>
      <c r="O18" s="922"/>
      <c r="P18" s="921"/>
      <c r="Q18" s="922"/>
      <c r="R18" s="936"/>
      <c r="S18" s="937"/>
      <c r="T18" s="938"/>
      <c r="U18" s="921"/>
      <c r="V18" s="922"/>
      <c r="W18" s="921"/>
      <c r="X18" s="922"/>
      <c r="Y18" s="54"/>
      <c r="Z18" s="54"/>
      <c r="AA18" s="54"/>
      <c r="AB18" s="54"/>
      <c r="AC18" s="60"/>
      <c r="AD18" s="60"/>
      <c r="AE18" s="60"/>
      <c r="AF18" s="60"/>
      <c r="AG18" s="60"/>
      <c r="AH18" s="60"/>
      <c r="AI18" s="60"/>
      <c r="AJ18" s="60"/>
      <c r="AK18" s="932"/>
      <c r="AL18" s="933"/>
      <c r="AM18" s="933"/>
      <c r="AN18" s="933"/>
      <c r="AO18" s="934"/>
      <c r="AP18" s="2"/>
      <c r="AQ18" s="59">
        <f t="shared" si="2"/>
        <v>1</v>
      </c>
    </row>
    <row r="19" spans="2:46" ht="12" customHeight="1" x14ac:dyDescent="0.15">
      <c r="B19" s="967"/>
      <c r="C19" s="972"/>
      <c r="D19" s="970"/>
      <c r="E19" s="970"/>
      <c r="F19" s="970"/>
      <c r="G19" s="970"/>
      <c r="H19" s="970"/>
      <c r="I19" s="970"/>
      <c r="J19" s="971"/>
      <c r="K19" s="100">
        <v>9</v>
      </c>
      <c r="L19" s="921"/>
      <c r="M19" s="922"/>
      <c r="N19" s="921"/>
      <c r="O19" s="922"/>
      <c r="P19" s="921"/>
      <c r="Q19" s="922"/>
      <c r="R19" s="936"/>
      <c r="S19" s="937"/>
      <c r="T19" s="938"/>
      <c r="U19" s="921"/>
      <c r="V19" s="922"/>
      <c r="W19" s="921"/>
      <c r="X19" s="922"/>
      <c r="Y19" s="54"/>
      <c r="Z19" s="54"/>
      <c r="AA19" s="54"/>
      <c r="AB19" s="54"/>
      <c r="AC19" s="60"/>
      <c r="AD19" s="60"/>
      <c r="AE19" s="60"/>
      <c r="AF19" s="60"/>
      <c r="AG19" s="60"/>
      <c r="AH19" s="60"/>
      <c r="AI19" s="60"/>
      <c r="AJ19" s="60"/>
      <c r="AK19" s="932"/>
      <c r="AL19" s="933"/>
      <c r="AM19" s="933"/>
      <c r="AN19" s="933"/>
      <c r="AO19" s="934"/>
      <c r="AP19" s="2"/>
      <c r="AQ19" s="59">
        <f t="shared" si="2"/>
        <v>1</v>
      </c>
    </row>
    <row r="20" spans="2:46" ht="12" customHeight="1" x14ac:dyDescent="0.15">
      <c r="B20" s="967"/>
      <c r="C20" s="972"/>
      <c r="D20" s="970"/>
      <c r="E20" s="970"/>
      <c r="F20" s="970"/>
      <c r="G20" s="970"/>
      <c r="H20" s="970"/>
      <c r="I20" s="970"/>
      <c r="J20" s="971"/>
      <c r="K20" s="100">
        <v>10</v>
      </c>
      <c r="L20" s="921"/>
      <c r="M20" s="922"/>
      <c r="N20" s="921"/>
      <c r="O20" s="922"/>
      <c r="P20" s="921"/>
      <c r="Q20" s="922"/>
      <c r="R20" s="936"/>
      <c r="S20" s="937"/>
      <c r="T20" s="938"/>
      <c r="U20" s="921"/>
      <c r="V20" s="922"/>
      <c r="W20" s="921"/>
      <c r="X20" s="922"/>
      <c r="Y20" s="54"/>
      <c r="Z20" s="54"/>
      <c r="AA20" s="54"/>
      <c r="AB20" s="54"/>
      <c r="AC20" s="60"/>
      <c r="AD20" s="60"/>
      <c r="AE20" s="60"/>
      <c r="AF20" s="60"/>
      <c r="AG20" s="60"/>
      <c r="AH20" s="60"/>
      <c r="AI20" s="60"/>
      <c r="AJ20" s="60"/>
      <c r="AK20" s="932"/>
      <c r="AL20" s="933"/>
      <c r="AM20" s="933"/>
      <c r="AN20" s="933"/>
      <c r="AO20" s="934"/>
      <c r="AP20" s="2"/>
      <c r="AQ20" s="59">
        <f t="shared" si="2"/>
        <v>1</v>
      </c>
    </row>
    <row r="21" spans="2:46" ht="12" customHeight="1" x14ac:dyDescent="0.15">
      <c r="B21" s="967"/>
      <c r="C21" s="972"/>
      <c r="D21" s="970"/>
      <c r="E21" s="970"/>
      <c r="F21" s="970"/>
      <c r="G21" s="970"/>
      <c r="H21" s="970"/>
      <c r="I21" s="970"/>
      <c r="J21" s="971"/>
      <c r="K21" s="100">
        <v>11</v>
      </c>
      <c r="L21" s="921"/>
      <c r="M21" s="922"/>
      <c r="N21" s="921"/>
      <c r="O21" s="922"/>
      <c r="P21" s="921"/>
      <c r="Q21" s="922"/>
      <c r="R21" s="936"/>
      <c r="S21" s="937"/>
      <c r="T21" s="938"/>
      <c r="U21" s="921"/>
      <c r="V21" s="922"/>
      <c r="W21" s="921"/>
      <c r="X21" s="922"/>
      <c r="Y21" s="54"/>
      <c r="Z21" s="54"/>
      <c r="AA21" s="54"/>
      <c r="AB21" s="54"/>
      <c r="AC21" s="60"/>
      <c r="AD21" s="60"/>
      <c r="AE21" s="60"/>
      <c r="AF21" s="60"/>
      <c r="AG21" s="60"/>
      <c r="AH21" s="60"/>
      <c r="AI21" s="60"/>
      <c r="AJ21" s="60"/>
      <c r="AK21" s="932"/>
      <c r="AL21" s="933"/>
      <c r="AM21" s="933"/>
      <c r="AN21" s="933"/>
      <c r="AO21" s="934"/>
      <c r="AP21" s="2"/>
      <c r="AQ21" s="59">
        <f t="shared" si="2"/>
        <v>1</v>
      </c>
    </row>
    <row r="22" spans="2:46" ht="12" customHeight="1" x14ac:dyDescent="0.15">
      <c r="B22" s="967"/>
      <c r="C22" s="972"/>
      <c r="D22" s="970"/>
      <c r="E22" s="970"/>
      <c r="F22" s="970"/>
      <c r="G22" s="970"/>
      <c r="H22" s="970"/>
      <c r="I22" s="970"/>
      <c r="J22" s="971"/>
      <c r="K22" s="100">
        <v>12</v>
      </c>
      <c r="L22" s="921"/>
      <c r="M22" s="922"/>
      <c r="N22" s="921"/>
      <c r="O22" s="922"/>
      <c r="P22" s="921"/>
      <c r="Q22" s="922"/>
      <c r="R22" s="936"/>
      <c r="S22" s="937"/>
      <c r="T22" s="938"/>
      <c r="U22" s="921"/>
      <c r="V22" s="922"/>
      <c r="W22" s="921"/>
      <c r="X22" s="922"/>
      <c r="Y22" s="54"/>
      <c r="Z22" s="54"/>
      <c r="AA22" s="54"/>
      <c r="AB22" s="54"/>
      <c r="AC22" s="60"/>
      <c r="AD22" s="60"/>
      <c r="AE22" s="60"/>
      <c r="AF22" s="60"/>
      <c r="AG22" s="60"/>
      <c r="AH22" s="60"/>
      <c r="AI22" s="60"/>
      <c r="AJ22" s="60"/>
      <c r="AK22" s="932"/>
      <c r="AL22" s="933"/>
      <c r="AM22" s="933"/>
      <c r="AN22" s="933"/>
      <c r="AO22" s="934"/>
      <c r="AP22" s="2"/>
      <c r="AQ22" s="59">
        <f t="shared" si="2"/>
        <v>1</v>
      </c>
    </row>
    <row r="23" spans="2:46" ht="12" customHeight="1" x14ac:dyDescent="0.15">
      <c r="B23" s="967"/>
      <c r="C23" s="972"/>
      <c r="D23" s="970"/>
      <c r="E23" s="970"/>
      <c r="F23" s="970"/>
      <c r="G23" s="970"/>
      <c r="H23" s="970"/>
      <c r="I23" s="970"/>
      <c r="J23" s="971"/>
      <c r="K23" s="100">
        <v>13</v>
      </c>
      <c r="L23" s="921"/>
      <c r="M23" s="922"/>
      <c r="N23" s="921"/>
      <c r="O23" s="922"/>
      <c r="P23" s="921"/>
      <c r="Q23" s="922"/>
      <c r="R23" s="936"/>
      <c r="S23" s="937"/>
      <c r="T23" s="938"/>
      <c r="U23" s="921"/>
      <c r="V23" s="922"/>
      <c r="W23" s="921"/>
      <c r="X23" s="922"/>
      <c r="Y23" s="54"/>
      <c r="Z23" s="54"/>
      <c r="AA23" s="54"/>
      <c r="AB23" s="54"/>
      <c r="AC23" s="60"/>
      <c r="AD23" s="60"/>
      <c r="AE23" s="60"/>
      <c r="AF23" s="60"/>
      <c r="AG23" s="60"/>
      <c r="AH23" s="60"/>
      <c r="AI23" s="60"/>
      <c r="AJ23" s="60"/>
      <c r="AK23" s="932"/>
      <c r="AL23" s="933"/>
      <c r="AM23" s="933"/>
      <c r="AN23" s="933"/>
      <c r="AO23" s="934"/>
      <c r="AP23" s="2"/>
      <c r="AQ23" s="59">
        <f t="shared" si="2"/>
        <v>1</v>
      </c>
    </row>
    <row r="24" spans="2:46" ht="12" customHeight="1" x14ac:dyDescent="0.15">
      <c r="B24" s="967"/>
      <c r="C24" s="972"/>
      <c r="D24" s="970"/>
      <c r="E24" s="970"/>
      <c r="F24" s="970"/>
      <c r="G24" s="970"/>
      <c r="H24" s="970"/>
      <c r="I24" s="970"/>
      <c r="J24" s="971"/>
      <c r="K24" s="100">
        <v>14</v>
      </c>
      <c r="L24" s="921"/>
      <c r="M24" s="922"/>
      <c r="N24" s="921"/>
      <c r="O24" s="922"/>
      <c r="P24" s="921"/>
      <c r="Q24" s="922"/>
      <c r="R24" s="936"/>
      <c r="S24" s="937"/>
      <c r="T24" s="938"/>
      <c r="U24" s="921"/>
      <c r="V24" s="922"/>
      <c r="W24" s="921"/>
      <c r="X24" s="922"/>
      <c r="Y24" s="54"/>
      <c r="Z24" s="54"/>
      <c r="AA24" s="54"/>
      <c r="AB24" s="54"/>
      <c r="AC24" s="60"/>
      <c r="AD24" s="60"/>
      <c r="AE24" s="60"/>
      <c r="AF24" s="60"/>
      <c r="AG24" s="60"/>
      <c r="AH24" s="60"/>
      <c r="AI24" s="60"/>
      <c r="AJ24" s="60"/>
      <c r="AK24" s="932"/>
      <c r="AL24" s="933"/>
      <c r="AM24" s="933"/>
      <c r="AN24" s="933"/>
      <c r="AO24" s="934"/>
      <c r="AP24" s="2"/>
      <c r="AQ24" s="59">
        <f t="shared" si="2"/>
        <v>1</v>
      </c>
    </row>
    <row r="25" spans="2:46" ht="12" customHeight="1" x14ac:dyDescent="0.15">
      <c r="B25" s="967"/>
      <c r="C25" s="972"/>
      <c r="D25" s="970"/>
      <c r="E25" s="970"/>
      <c r="F25" s="970"/>
      <c r="G25" s="970"/>
      <c r="H25" s="970"/>
      <c r="I25" s="970"/>
      <c r="J25" s="971"/>
      <c r="K25" s="100">
        <v>15</v>
      </c>
      <c r="L25" s="921"/>
      <c r="M25" s="922"/>
      <c r="N25" s="921"/>
      <c r="O25" s="922"/>
      <c r="P25" s="921"/>
      <c r="Q25" s="922"/>
      <c r="R25" s="936"/>
      <c r="S25" s="937"/>
      <c r="T25" s="938"/>
      <c r="U25" s="921"/>
      <c r="V25" s="922"/>
      <c r="W25" s="921"/>
      <c r="X25" s="922"/>
      <c r="Y25" s="54"/>
      <c r="Z25" s="54"/>
      <c r="AA25" s="54"/>
      <c r="AB25" s="54"/>
      <c r="AC25" s="60"/>
      <c r="AD25" s="60"/>
      <c r="AE25" s="60"/>
      <c r="AF25" s="60"/>
      <c r="AG25" s="60"/>
      <c r="AH25" s="60"/>
      <c r="AI25" s="60"/>
      <c r="AJ25" s="60"/>
      <c r="AK25" s="932"/>
      <c r="AL25" s="933"/>
      <c r="AM25" s="933"/>
      <c r="AN25" s="933"/>
      <c r="AO25" s="934"/>
      <c r="AP25" s="2"/>
      <c r="AQ25" s="59">
        <f t="shared" si="2"/>
        <v>1</v>
      </c>
    </row>
    <row r="26" spans="2:46" ht="12" customHeight="1" x14ac:dyDescent="0.15">
      <c r="B26" s="967"/>
      <c r="C26" s="972"/>
      <c r="D26" s="970"/>
      <c r="E26" s="970"/>
      <c r="F26" s="970"/>
      <c r="G26" s="970"/>
      <c r="H26" s="970"/>
      <c r="I26" s="970"/>
      <c r="J26" s="971"/>
      <c r="K26" s="100">
        <v>16</v>
      </c>
      <c r="L26" s="921"/>
      <c r="M26" s="922"/>
      <c r="N26" s="921"/>
      <c r="O26" s="922"/>
      <c r="P26" s="921"/>
      <c r="Q26" s="922"/>
      <c r="R26" s="936"/>
      <c r="S26" s="937"/>
      <c r="T26" s="938"/>
      <c r="U26" s="921"/>
      <c r="V26" s="922"/>
      <c r="W26" s="921"/>
      <c r="X26" s="922"/>
      <c r="Y26" s="54"/>
      <c r="Z26" s="54"/>
      <c r="AA26" s="54"/>
      <c r="AB26" s="54"/>
      <c r="AC26" s="60"/>
      <c r="AD26" s="60"/>
      <c r="AE26" s="60"/>
      <c r="AF26" s="60"/>
      <c r="AG26" s="60"/>
      <c r="AH26" s="60"/>
      <c r="AI26" s="60"/>
      <c r="AJ26" s="60"/>
      <c r="AK26" s="932"/>
      <c r="AL26" s="933"/>
      <c r="AM26" s="933"/>
      <c r="AN26" s="933"/>
      <c r="AO26" s="934"/>
      <c r="AP26" s="2"/>
      <c r="AQ26" s="59">
        <f t="shared" si="2"/>
        <v>1</v>
      </c>
    </row>
    <row r="27" spans="2:46" ht="12" customHeight="1" x14ac:dyDescent="0.15">
      <c r="B27" s="967"/>
      <c r="C27" s="972"/>
      <c r="D27" s="970"/>
      <c r="E27" s="970"/>
      <c r="F27" s="970"/>
      <c r="G27" s="970"/>
      <c r="H27" s="970"/>
      <c r="I27" s="970"/>
      <c r="J27" s="971"/>
      <c r="K27" s="100">
        <v>17</v>
      </c>
      <c r="L27" s="921"/>
      <c r="M27" s="922"/>
      <c r="N27" s="921"/>
      <c r="O27" s="922"/>
      <c r="P27" s="921"/>
      <c r="Q27" s="922"/>
      <c r="R27" s="936"/>
      <c r="S27" s="937"/>
      <c r="T27" s="938"/>
      <c r="U27" s="921"/>
      <c r="V27" s="922"/>
      <c r="W27" s="921"/>
      <c r="X27" s="922"/>
      <c r="Y27" s="54"/>
      <c r="Z27" s="54"/>
      <c r="AA27" s="54"/>
      <c r="AB27" s="54"/>
      <c r="AC27" s="60"/>
      <c r="AD27" s="60"/>
      <c r="AE27" s="60"/>
      <c r="AF27" s="60"/>
      <c r="AG27" s="60"/>
      <c r="AH27" s="60"/>
      <c r="AI27" s="60"/>
      <c r="AJ27" s="60"/>
      <c r="AK27" s="932"/>
      <c r="AL27" s="933"/>
      <c r="AM27" s="933"/>
      <c r="AN27" s="933"/>
      <c r="AO27" s="934"/>
      <c r="AP27" s="2"/>
      <c r="AQ27" s="59">
        <f t="shared" si="2"/>
        <v>1</v>
      </c>
    </row>
    <row r="28" spans="2:46" ht="12" customHeight="1" x14ac:dyDescent="0.15">
      <c r="B28" s="967"/>
      <c r="C28" s="972"/>
      <c r="D28" s="970"/>
      <c r="E28" s="970"/>
      <c r="F28" s="970"/>
      <c r="G28" s="970"/>
      <c r="H28" s="970"/>
      <c r="I28" s="970"/>
      <c r="J28" s="971"/>
      <c r="K28" s="100">
        <v>18</v>
      </c>
      <c r="L28" s="921"/>
      <c r="M28" s="922"/>
      <c r="N28" s="921"/>
      <c r="O28" s="922"/>
      <c r="P28" s="921"/>
      <c r="Q28" s="922"/>
      <c r="R28" s="936"/>
      <c r="S28" s="937"/>
      <c r="T28" s="938"/>
      <c r="U28" s="921"/>
      <c r="V28" s="922"/>
      <c r="W28" s="921"/>
      <c r="X28" s="922"/>
      <c r="Y28" s="54"/>
      <c r="Z28" s="54"/>
      <c r="AA28" s="54"/>
      <c r="AB28" s="54"/>
      <c r="AC28" s="60"/>
      <c r="AD28" s="60"/>
      <c r="AE28" s="60"/>
      <c r="AF28" s="60"/>
      <c r="AG28" s="60"/>
      <c r="AH28" s="60"/>
      <c r="AI28" s="60"/>
      <c r="AJ28" s="60"/>
      <c r="AK28" s="932"/>
      <c r="AL28" s="933"/>
      <c r="AM28" s="933"/>
      <c r="AN28" s="933"/>
      <c r="AO28" s="934"/>
      <c r="AP28" s="2"/>
      <c r="AQ28" s="59">
        <f>IF(P30="材質劣化",2,IF(P30="漏水",3,1))</f>
        <v>1</v>
      </c>
    </row>
    <row r="29" spans="2:46" ht="12" customHeight="1" x14ac:dyDescent="0.15">
      <c r="B29" s="967"/>
      <c r="C29" s="972"/>
      <c r="D29" s="970"/>
      <c r="E29" s="970"/>
      <c r="F29" s="970"/>
      <c r="G29" s="970"/>
      <c r="H29" s="970"/>
      <c r="I29" s="970"/>
      <c r="J29" s="971"/>
      <c r="K29" s="100">
        <v>19</v>
      </c>
      <c r="L29" s="921"/>
      <c r="M29" s="922"/>
      <c r="N29" s="921"/>
      <c r="O29" s="922"/>
      <c r="P29" s="921"/>
      <c r="Q29" s="922"/>
      <c r="R29" s="936"/>
      <c r="S29" s="937"/>
      <c r="T29" s="938"/>
      <c r="U29" s="921"/>
      <c r="V29" s="922"/>
      <c r="W29" s="921"/>
      <c r="X29" s="922"/>
      <c r="Y29" s="54"/>
      <c r="Z29" s="54"/>
      <c r="AA29" s="54"/>
      <c r="AB29" s="54"/>
      <c r="AC29" s="60"/>
      <c r="AD29" s="60"/>
      <c r="AE29" s="60"/>
      <c r="AF29" s="60"/>
      <c r="AG29" s="60"/>
      <c r="AH29" s="60"/>
      <c r="AI29" s="60"/>
      <c r="AJ29" s="60"/>
      <c r="AK29" s="932"/>
      <c r="AL29" s="933"/>
      <c r="AM29" s="933"/>
      <c r="AN29" s="933"/>
      <c r="AO29" s="934"/>
      <c r="AP29" s="2"/>
      <c r="AQ29" s="59">
        <f>IF(P34="材質劣化",2,IF(P34="漏水",3,1))</f>
        <v>1</v>
      </c>
    </row>
    <row r="30" spans="2:46" ht="12" customHeight="1" x14ac:dyDescent="0.15">
      <c r="B30" s="967"/>
      <c r="C30" s="972"/>
      <c r="D30" s="970"/>
      <c r="E30" s="970"/>
      <c r="F30" s="970"/>
      <c r="G30" s="970"/>
      <c r="H30" s="970"/>
      <c r="I30" s="970"/>
      <c r="J30" s="971"/>
      <c r="K30" s="100">
        <v>20</v>
      </c>
      <c r="L30" s="921"/>
      <c r="M30" s="922"/>
      <c r="N30" s="921"/>
      <c r="O30" s="922"/>
      <c r="P30" s="921"/>
      <c r="Q30" s="922"/>
      <c r="R30" s="936"/>
      <c r="S30" s="937"/>
      <c r="T30" s="938"/>
      <c r="U30" s="921"/>
      <c r="V30" s="922"/>
      <c r="W30" s="921"/>
      <c r="X30" s="922"/>
      <c r="Y30" s="54"/>
      <c r="Z30" s="54"/>
      <c r="AA30" s="54"/>
      <c r="AB30" s="54"/>
      <c r="AC30" s="60"/>
      <c r="AD30" s="60"/>
      <c r="AE30" s="60"/>
      <c r="AF30" s="60"/>
      <c r="AG30" s="60"/>
      <c r="AH30" s="60"/>
      <c r="AI30" s="60"/>
      <c r="AJ30" s="60"/>
      <c r="AK30" s="932"/>
      <c r="AL30" s="933"/>
      <c r="AM30" s="933"/>
      <c r="AN30" s="933"/>
      <c r="AO30" s="934"/>
      <c r="AP30" s="2"/>
      <c r="AQ30" s="59">
        <f>IF(P30="材質劣化",2,IF(P30="漏水",3,1))</f>
        <v>1</v>
      </c>
    </row>
    <row r="31" spans="2:46" ht="12" customHeight="1" x14ac:dyDescent="0.15">
      <c r="B31" s="967"/>
      <c r="C31" s="972"/>
      <c r="D31" s="970"/>
      <c r="E31" s="970"/>
      <c r="F31" s="970"/>
      <c r="G31" s="970"/>
      <c r="H31" s="970"/>
      <c r="I31" s="970"/>
      <c r="J31" s="971"/>
      <c r="K31" s="100">
        <v>21</v>
      </c>
      <c r="L31" s="921"/>
      <c r="M31" s="922"/>
      <c r="N31" s="921"/>
      <c r="O31" s="922"/>
      <c r="P31" s="921"/>
      <c r="Q31" s="922"/>
      <c r="R31" s="936"/>
      <c r="S31" s="937"/>
      <c r="T31" s="938"/>
      <c r="U31" s="921"/>
      <c r="V31" s="922"/>
      <c r="W31" s="921"/>
      <c r="X31" s="922"/>
      <c r="Y31" s="54"/>
      <c r="Z31" s="54"/>
      <c r="AA31" s="54"/>
      <c r="AB31" s="54"/>
      <c r="AC31" s="60"/>
      <c r="AD31" s="60"/>
      <c r="AE31" s="60"/>
      <c r="AF31" s="60"/>
      <c r="AG31" s="60"/>
      <c r="AH31" s="60"/>
      <c r="AI31" s="60"/>
      <c r="AJ31" s="60"/>
      <c r="AK31" s="932"/>
      <c r="AL31" s="933"/>
      <c r="AM31" s="933"/>
      <c r="AN31" s="933"/>
      <c r="AO31" s="934"/>
      <c r="AP31" s="2"/>
      <c r="AQ31" s="59">
        <f>IF(P33="材質劣化",2,IF(P33="漏水",3,1))</f>
        <v>1</v>
      </c>
    </row>
    <row r="32" spans="2:46" ht="12" customHeight="1" x14ac:dyDescent="0.15">
      <c r="B32" s="967"/>
      <c r="C32" s="972"/>
      <c r="D32" s="970"/>
      <c r="E32" s="970"/>
      <c r="F32" s="970"/>
      <c r="G32" s="970"/>
      <c r="H32" s="970"/>
      <c r="I32" s="970"/>
      <c r="J32" s="971"/>
      <c r="K32" s="100">
        <v>22</v>
      </c>
      <c r="L32" s="921"/>
      <c r="M32" s="922"/>
      <c r="N32" s="921"/>
      <c r="O32" s="922"/>
      <c r="P32" s="921"/>
      <c r="Q32" s="922"/>
      <c r="R32" s="936"/>
      <c r="S32" s="937"/>
      <c r="T32" s="938"/>
      <c r="U32" s="921"/>
      <c r="V32" s="922"/>
      <c r="W32" s="921"/>
      <c r="X32" s="922"/>
      <c r="Y32" s="54"/>
      <c r="Z32" s="54"/>
      <c r="AA32" s="54"/>
      <c r="AB32" s="54"/>
      <c r="AC32" s="60"/>
      <c r="AD32" s="60"/>
      <c r="AE32" s="60"/>
      <c r="AF32" s="60"/>
      <c r="AG32" s="60"/>
      <c r="AH32" s="60"/>
      <c r="AI32" s="60"/>
      <c r="AJ32" s="60"/>
      <c r="AK32" s="932"/>
      <c r="AL32" s="933"/>
      <c r="AM32" s="933"/>
      <c r="AN32" s="933"/>
      <c r="AO32" s="934"/>
      <c r="AP32" s="2"/>
      <c r="AQ32" s="59">
        <f>IF(P37="材質劣化",2,IF(P37="漏水",3,1))</f>
        <v>1</v>
      </c>
      <c r="AS32" s="3"/>
      <c r="AT32" s="3"/>
    </row>
    <row r="33" spans="2:86" ht="12" customHeight="1" x14ac:dyDescent="0.15">
      <c r="B33" s="967"/>
      <c r="C33" s="972"/>
      <c r="D33" s="970"/>
      <c r="E33" s="970"/>
      <c r="F33" s="970"/>
      <c r="G33" s="970"/>
      <c r="H33" s="970"/>
      <c r="I33" s="970"/>
      <c r="J33" s="971"/>
      <c r="K33" s="100">
        <v>23</v>
      </c>
      <c r="L33" s="921"/>
      <c r="M33" s="922"/>
      <c r="N33" s="921"/>
      <c r="O33" s="922"/>
      <c r="P33" s="921"/>
      <c r="Q33" s="922"/>
      <c r="R33" s="936"/>
      <c r="S33" s="937"/>
      <c r="T33" s="938"/>
      <c r="U33" s="921"/>
      <c r="V33" s="922"/>
      <c r="W33" s="921"/>
      <c r="X33" s="922"/>
      <c r="Y33" s="54"/>
      <c r="Z33" s="54"/>
      <c r="AA33" s="54"/>
      <c r="AB33" s="54"/>
      <c r="AC33" s="60"/>
      <c r="AD33" s="60"/>
      <c r="AE33" s="60"/>
      <c r="AF33" s="60"/>
      <c r="AG33" s="60"/>
      <c r="AH33" s="60"/>
      <c r="AI33" s="60"/>
      <c r="AJ33" s="60"/>
      <c r="AK33" s="932"/>
      <c r="AL33" s="933"/>
      <c r="AM33" s="933"/>
      <c r="AN33" s="933"/>
      <c r="AO33" s="934"/>
      <c r="AP33" s="2"/>
      <c r="AQ33" s="59">
        <f>IF(P33="材質劣化",2,IF(P33="漏水",3,1))</f>
        <v>1</v>
      </c>
      <c r="AS33" s="198"/>
      <c r="AT33" s="198"/>
    </row>
    <row r="34" spans="2:86" ht="12" customHeight="1" x14ac:dyDescent="0.15">
      <c r="B34" s="967"/>
      <c r="C34" s="972"/>
      <c r="D34" s="970"/>
      <c r="E34" s="970"/>
      <c r="F34" s="970"/>
      <c r="G34" s="970"/>
      <c r="H34" s="970"/>
      <c r="I34" s="970"/>
      <c r="J34" s="971"/>
      <c r="K34" s="100">
        <v>24</v>
      </c>
      <c r="L34" s="921"/>
      <c r="M34" s="922"/>
      <c r="N34" s="921"/>
      <c r="O34" s="922"/>
      <c r="P34" s="921"/>
      <c r="Q34" s="922"/>
      <c r="R34" s="936"/>
      <c r="S34" s="937"/>
      <c r="T34" s="938"/>
      <c r="U34" s="921"/>
      <c r="V34" s="922"/>
      <c r="W34" s="921"/>
      <c r="X34" s="922"/>
      <c r="Y34" s="54"/>
      <c r="Z34" s="54"/>
      <c r="AA34" s="54"/>
      <c r="AB34" s="54"/>
      <c r="AC34" s="60"/>
      <c r="AD34" s="60"/>
      <c r="AE34" s="60"/>
      <c r="AF34" s="60"/>
      <c r="AG34" s="60"/>
      <c r="AH34" s="60"/>
      <c r="AI34" s="60"/>
      <c r="AJ34" s="60"/>
      <c r="AK34" s="932"/>
      <c r="AL34" s="933"/>
      <c r="AM34" s="933"/>
      <c r="AN34" s="933"/>
      <c r="AO34" s="934"/>
      <c r="AP34" s="2"/>
      <c r="AQ34" s="59">
        <f>IF(P36="材質劣化",2,IF(P36="漏水",3,1))</f>
        <v>1</v>
      </c>
      <c r="AS34" s="199"/>
      <c r="AT34" s="199"/>
    </row>
    <row r="35" spans="2:86" ht="12" customHeight="1" x14ac:dyDescent="0.15">
      <c r="B35" s="967"/>
      <c r="C35" s="972"/>
      <c r="D35" s="970"/>
      <c r="E35" s="970"/>
      <c r="F35" s="970"/>
      <c r="G35" s="970"/>
      <c r="H35" s="970"/>
      <c r="I35" s="970"/>
      <c r="J35" s="971"/>
      <c r="K35" s="992" t="s">
        <v>678</v>
      </c>
      <c r="L35" s="939" t="s">
        <v>679</v>
      </c>
      <c r="M35" s="939"/>
      <c r="N35" s="939"/>
      <c r="O35" s="939"/>
      <c r="P35" s="939"/>
      <c r="Q35" s="939"/>
      <c r="R35" s="939"/>
      <c r="S35" s="939"/>
      <c r="T35" s="939"/>
      <c r="U35" s="939"/>
      <c r="V35" s="939"/>
      <c r="W35" s="939"/>
      <c r="X35" s="939"/>
      <c r="Y35" s="979" t="s">
        <v>523</v>
      </c>
      <c r="Z35" s="980"/>
      <c r="AA35" s="980"/>
      <c r="AB35" s="953"/>
      <c r="AC35" s="124">
        <f t="shared" ref="AC35:AJ35" si="3">SUM(AC11:AC34)</f>
        <v>0</v>
      </c>
      <c r="AD35" s="124">
        <f t="shared" si="3"/>
        <v>0</v>
      </c>
      <c r="AE35" s="124">
        <f>SUM(AE11:AE34)</f>
        <v>0</v>
      </c>
      <c r="AF35" s="124">
        <f t="shared" si="3"/>
        <v>0</v>
      </c>
      <c r="AG35" s="124">
        <f t="shared" si="3"/>
        <v>0</v>
      </c>
      <c r="AH35" s="124">
        <f t="shared" si="3"/>
        <v>0</v>
      </c>
      <c r="AI35" s="124">
        <f t="shared" si="3"/>
        <v>0</v>
      </c>
      <c r="AJ35" s="125">
        <f t="shared" si="3"/>
        <v>0</v>
      </c>
      <c r="AK35" s="939" t="s">
        <v>680</v>
      </c>
      <c r="AL35" s="939"/>
      <c r="AM35" s="999" t="s">
        <v>524</v>
      </c>
      <c r="AN35" s="999"/>
      <c r="AO35" s="999"/>
      <c r="AP35" s="2"/>
    </row>
    <row r="36" spans="2:86" ht="12" customHeight="1" x14ac:dyDescent="0.15">
      <c r="B36" s="967"/>
      <c r="C36" s="972"/>
      <c r="D36" s="970"/>
      <c r="E36" s="970"/>
      <c r="F36" s="970"/>
      <c r="G36" s="970"/>
      <c r="H36" s="970"/>
      <c r="I36" s="970"/>
      <c r="J36" s="971"/>
      <c r="K36" s="993"/>
      <c r="L36" s="941" t="s">
        <v>681</v>
      </c>
      <c r="M36" s="942"/>
      <c r="N36" s="960"/>
      <c r="O36" s="941" t="s">
        <v>682</v>
      </c>
      <c r="P36" s="942"/>
      <c r="Q36" s="942"/>
      <c r="R36" s="942"/>
      <c r="S36" s="942"/>
      <c r="T36" s="942"/>
      <c r="U36" s="942"/>
      <c r="V36" s="942"/>
      <c r="W36" s="942"/>
      <c r="X36" s="960"/>
      <c r="Y36" s="53" t="s">
        <v>516</v>
      </c>
      <c r="Z36" s="49" t="s">
        <v>515</v>
      </c>
      <c r="AA36" s="49" t="s">
        <v>554</v>
      </c>
      <c r="AB36" s="49" t="s">
        <v>531</v>
      </c>
      <c r="AC36" s="49" t="s">
        <v>516</v>
      </c>
      <c r="AD36" s="49" t="s">
        <v>515</v>
      </c>
      <c r="AE36" s="49" t="s">
        <v>554</v>
      </c>
      <c r="AF36" s="49" t="s">
        <v>531</v>
      </c>
      <c r="AG36" s="49" t="s">
        <v>516</v>
      </c>
      <c r="AH36" s="49" t="s">
        <v>515</v>
      </c>
      <c r="AI36" s="49" t="s">
        <v>554</v>
      </c>
      <c r="AJ36" s="82" t="s">
        <v>531</v>
      </c>
      <c r="AK36" s="939"/>
      <c r="AL36" s="939"/>
      <c r="AM36" s="999"/>
      <c r="AN36" s="999"/>
      <c r="AO36" s="999"/>
      <c r="AP36" s="2"/>
    </row>
    <row r="37" spans="2:86" ht="14.25" customHeight="1" x14ac:dyDescent="0.15">
      <c r="B37" s="967"/>
      <c r="C37" s="972"/>
      <c r="D37" s="970"/>
      <c r="E37" s="970"/>
      <c r="F37" s="970"/>
      <c r="G37" s="970"/>
      <c r="H37" s="970"/>
      <c r="I37" s="970"/>
      <c r="J37" s="971"/>
      <c r="K37" s="993"/>
      <c r="L37" s="945"/>
      <c r="M37" s="946"/>
      <c r="N37" s="965"/>
      <c r="O37" s="945"/>
      <c r="P37" s="946"/>
      <c r="Q37" s="946"/>
      <c r="R37" s="946"/>
      <c r="S37" s="946"/>
      <c r="T37" s="946"/>
      <c r="U37" s="946"/>
      <c r="V37" s="946"/>
      <c r="W37" s="946"/>
      <c r="X37" s="965"/>
      <c r="Y37" s="935">
        <f>IF(COUNTIF(Y11:Y34,"〇")&gt;0,1,0)</f>
        <v>0</v>
      </c>
      <c r="Z37" s="935">
        <f t="shared" ref="Z37:AB37" si="4">IF(COUNTIF(Z11:Z34,"〇")&gt;0,1,0)</f>
        <v>0</v>
      </c>
      <c r="AA37" s="935">
        <f t="shared" si="4"/>
        <v>0</v>
      </c>
      <c r="AB37" s="935">
        <f t="shared" si="4"/>
        <v>0</v>
      </c>
      <c r="AC37" s="935">
        <f>COUNTA(AC11:AC34)</f>
        <v>0</v>
      </c>
      <c r="AD37" s="935">
        <f t="shared" ref="AD37:AI37" si="5">COUNTA(AD11:AD34)</f>
        <v>0</v>
      </c>
      <c r="AE37" s="935">
        <f t="shared" si="5"/>
        <v>0</v>
      </c>
      <c r="AF37" s="935">
        <f t="shared" si="5"/>
        <v>0</v>
      </c>
      <c r="AG37" s="935">
        <f t="shared" si="5"/>
        <v>0</v>
      </c>
      <c r="AH37" s="935">
        <f t="shared" si="5"/>
        <v>0</v>
      </c>
      <c r="AI37" s="935">
        <f t="shared" si="5"/>
        <v>0</v>
      </c>
      <c r="AJ37" s="935">
        <f>COUNTA(AJ11:AJ34)</f>
        <v>0</v>
      </c>
      <c r="AK37" s="939"/>
      <c r="AL37" s="939"/>
      <c r="AM37" s="999"/>
      <c r="AN37" s="999"/>
      <c r="AO37" s="999"/>
      <c r="AP37" s="2"/>
      <c r="AU37" s="43">
        <f>+Y37</f>
        <v>0</v>
      </c>
    </row>
    <row r="38" spans="2:86" ht="14.25" customHeight="1" x14ac:dyDescent="0.15">
      <c r="B38" s="967"/>
      <c r="C38" s="972"/>
      <c r="D38" s="970"/>
      <c r="E38" s="970"/>
      <c r="F38" s="970"/>
      <c r="G38" s="970"/>
      <c r="H38" s="970"/>
      <c r="I38" s="970"/>
      <c r="J38" s="971"/>
      <c r="K38" s="993"/>
      <c r="L38" s="949"/>
      <c r="M38" s="950"/>
      <c r="N38" s="961"/>
      <c r="O38" s="949"/>
      <c r="P38" s="950"/>
      <c r="Q38" s="950"/>
      <c r="R38" s="950"/>
      <c r="S38" s="950"/>
      <c r="T38" s="950"/>
      <c r="U38" s="950"/>
      <c r="V38" s="950"/>
      <c r="W38" s="950"/>
      <c r="X38" s="961"/>
      <c r="Y38" s="935"/>
      <c r="Z38" s="935"/>
      <c r="AA38" s="935"/>
      <c r="AB38" s="935"/>
      <c r="AC38" s="935"/>
      <c r="AD38" s="935"/>
      <c r="AE38" s="935"/>
      <c r="AF38" s="935"/>
      <c r="AG38" s="935"/>
      <c r="AH38" s="935"/>
      <c r="AI38" s="935"/>
      <c r="AJ38" s="935"/>
      <c r="AK38" s="939"/>
      <c r="AL38" s="939"/>
      <c r="AM38" s="999"/>
      <c r="AN38" s="999"/>
      <c r="AO38" s="999"/>
      <c r="AP38" s="2"/>
    </row>
    <row r="39" spans="2:86" ht="12" customHeight="1" x14ac:dyDescent="0.15">
      <c r="B39" s="967"/>
      <c r="C39" s="972"/>
      <c r="D39" s="970"/>
      <c r="E39" s="970"/>
      <c r="F39" s="970"/>
      <c r="G39" s="970"/>
      <c r="H39" s="970"/>
      <c r="I39" s="970"/>
      <c r="J39" s="970"/>
      <c r="K39" s="987" t="s">
        <v>220</v>
      </c>
      <c r="L39" s="994"/>
      <c r="M39" s="994"/>
      <c r="N39" s="994"/>
      <c r="O39" s="994"/>
      <c r="P39" s="994"/>
      <c r="Q39" s="994"/>
      <c r="R39" s="994"/>
      <c r="S39" s="994"/>
      <c r="T39" s="994"/>
      <c r="U39" s="994"/>
      <c r="V39" s="994"/>
      <c r="W39" s="994"/>
      <c r="X39" s="994"/>
      <c r="Y39" s="994"/>
      <c r="Z39" s="994"/>
      <c r="AA39" s="994"/>
      <c r="AB39" s="994"/>
      <c r="AC39" s="994"/>
      <c r="AD39" s="994"/>
      <c r="AE39" s="994"/>
      <c r="AF39" s="994"/>
      <c r="AG39" s="994"/>
      <c r="AH39" s="994"/>
      <c r="AI39" s="994"/>
      <c r="AJ39" s="994"/>
      <c r="AK39" s="995"/>
      <c r="AL39" s="995"/>
      <c r="AM39" s="995"/>
      <c r="AN39" s="995"/>
      <c r="AO39" s="996"/>
      <c r="AP39" s="2"/>
    </row>
    <row r="40" spans="2:86" ht="12" customHeight="1" x14ac:dyDescent="0.15">
      <c r="B40" s="967"/>
      <c r="C40" s="972"/>
      <c r="D40" s="970"/>
      <c r="E40" s="970"/>
      <c r="F40" s="970"/>
      <c r="G40" s="970"/>
      <c r="H40" s="970"/>
      <c r="I40" s="970"/>
      <c r="J40" s="970"/>
      <c r="K40" s="988"/>
      <c r="L40" s="995"/>
      <c r="M40" s="995"/>
      <c r="N40" s="995"/>
      <c r="O40" s="995"/>
      <c r="P40" s="995"/>
      <c r="Q40" s="995"/>
      <c r="R40" s="995"/>
      <c r="S40" s="995"/>
      <c r="T40" s="995"/>
      <c r="U40" s="995"/>
      <c r="V40" s="995"/>
      <c r="W40" s="995"/>
      <c r="X40" s="995"/>
      <c r="Y40" s="995"/>
      <c r="Z40" s="995"/>
      <c r="AA40" s="995"/>
      <c r="AB40" s="995"/>
      <c r="AC40" s="995"/>
      <c r="AD40" s="995"/>
      <c r="AE40" s="995"/>
      <c r="AF40" s="995"/>
      <c r="AG40" s="995"/>
      <c r="AH40" s="995"/>
      <c r="AI40" s="995"/>
      <c r="AJ40" s="995"/>
      <c r="AK40" s="995"/>
      <c r="AL40" s="995"/>
      <c r="AM40" s="995"/>
      <c r="AN40" s="995"/>
      <c r="AO40" s="996"/>
      <c r="AP40" s="2"/>
    </row>
    <row r="41" spans="2:86" ht="12" customHeight="1" x14ac:dyDescent="0.15">
      <c r="B41" s="967"/>
      <c r="C41" s="972"/>
      <c r="D41" s="970"/>
      <c r="E41" s="970"/>
      <c r="F41" s="970"/>
      <c r="G41" s="970"/>
      <c r="H41" s="970"/>
      <c r="I41" s="970"/>
      <c r="J41" s="970"/>
      <c r="K41" s="988"/>
      <c r="L41" s="995"/>
      <c r="M41" s="995"/>
      <c r="N41" s="995"/>
      <c r="O41" s="995"/>
      <c r="P41" s="995"/>
      <c r="Q41" s="995"/>
      <c r="R41" s="995"/>
      <c r="S41" s="995"/>
      <c r="T41" s="995"/>
      <c r="U41" s="995"/>
      <c r="V41" s="995"/>
      <c r="W41" s="995"/>
      <c r="X41" s="995"/>
      <c r="Y41" s="995"/>
      <c r="Z41" s="995"/>
      <c r="AA41" s="995"/>
      <c r="AB41" s="995"/>
      <c r="AC41" s="995"/>
      <c r="AD41" s="995"/>
      <c r="AE41" s="995"/>
      <c r="AF41" s="995"/>
      <c r="AG41" s="995"/>
      <c r="AH41" s="995"/>
      <c r="AI41" s="995"/>
      <c r="AJ41" s="995"/>
      <c r="AK41" s="995"/>
      <c r="AL41" s="995"/>
      <c r="AM41" s="995"/>
      <c r="AN41" s="995"/>
      <c r="AO41" s="996"/>
      <c r="AP41" s="2"/>
    </row>
    <row r="42" spans="2:86" ht="12" customHeight="1" x14ac:dyDescent="0.15">
      <c r="B42" s="967"/>
      <c r="C42" s="972"/>
      <c r="D42" s="970"/>
      <c r="E42" s="970"/>
      <c r="F42" s="970"/>
      <c r="G42" s="970"/>
      <c r="H42" s="970"/>
      <c r="I42" s="970"/>
      <c r="J42" s="970"/>
      <c r="K42" s="988"/>
      <c r="L42" s="997"/>
      <c r="M42" s="997"/>
      <c r="N42" s="997"/>
      <c r="O42" s="997"/>
      <c r="P42" s="997"/>
      <c r="Q42" s="997"/>
      <c r="R42" s="997"/>
      <c r="S42" s="997"/>
      <c r="T42" s="997"/>
      <c r="U42" s="997"/>
      <c r="V42" s="997"/>
      <c r="W42" s="997"/>
      <c r="X42" s="997"/>
      <c r="Y42" s="997"/>
      <c r="Z42" s="997"/>
      <c r="AA42" s="997"/>
      <c r="AB42" s="997"/>
      <c r="AC42" s="997"/>
      <c r="AD42" s="997"/>
      <c r="AE42" s="997"/>
      <c r="AF42" s="997"/>
      <c r="AG42" s="997"/>
      <c r="AH42" s="997"/>
      <c r="AI42" s="997"/>
      <c r="AJ42" s="997"/>
      <c r="AK42" s="997"/>
      <c r="AL42" s="997"/>
      <c r="AM42" s="997"/>
      <c r="AN42" s="997"/>
      <c r="AO42" s="998"/>
      <c r="AP42" s="43"/>
      <c r="CD42" s="2"/>
      <c r="CE42" s="2"/>
      <c r="CF42" s="2"/>
      <c r="CG42" s="2"/>
      <c r="CH42" s="2"/>
    </row>
    <row r="43" spans="2:86" ht="12" customHeight="1" x14ac:dyDescent="0.15">
      <c r="B43" s="967"/>
      <c r="C43" s="972"/>
      <c r="D43" s="970"/>
      <c r="E43" s="970"/>
      <c r="F43" s="970"/>
      <c r="G43" s="970"/>
      <c r="H43" s="970"/>
      <c r="I43" s="970"/>
      <c r="J43" s="971"/>
      <c r="K43" s="1000" t="s">
        <v>221</v>
      </c>
      <c r="L43" s="1000"/>
      <c r="M43" s="1000"/>
      <c r="N43" s="1000"/>
      <c r="O43" s="1000"/>
      <c r="P43" s="1000"/>
      <c r="Q43" s="1000"/>
      <c r="R43" s="1000"/>
      <c r="S43" s="1000"/>
      <c r="T43" s="1000"/>
      <c r="U43" s="1000"/>
      <c r="V43" s="1000"/>
      <c r="W43" s="1000"/>
      <c r="X43" s="1000"/>
      <c r="Y43" s="1000"/>
      <c r="Z43" s="1000"/>
      <c r="AA43" s="1000"/>
      <c r="AB43" s="1000"/>
      <c r="AC43" s="1000"/>
      <c r="AD43" s="1000"/>
      <c r="AE43" s="1000"/>
      <c r="AF43" s="1000"/>
      <c r="AG43" s="1000"/>
      <c r="AH43" s="1000"/>
      <c r="AI43" s="1000"/>
      <c r="AJ43" s="1000"/>
      <c r="AK43" s="1000"/>
      <c r="AL43" s="1000"/>
      <c r="AM43" s="1000"/>
      <c r="AN43" s="1000"/>
      <c r="AO43" s="1000"/>
      <c r="AP43" s="43"/>
      <c r="CD43" s="2"/>
      <c r="CE43" s="2"/>
      <c r="CF43" s="2"/>
      <c r="CG43" s="2"/>
      <c r="CH43" s="2"/>
    </row>
    <row r="44" spans="2:86" ht="12" customHeight="1" x14ac:dyDescent="0.15">
      <c r="B44" s="967"/>
      <c r="C44" s="972"/>
      <c r="D44" s="970"/>
      <c r="E44" s="970"/>
      <c r="F44" s="970"/>
      <c r="G44" s="970"/>
      <c r="H44" s="970"/>
      <c r="I44" s="970"/>
      <c r="J44" s="971"/>
      <c r="K44" s="989" t="s">
        <v>222</v>
      </c>
      <c r="L44" s="990"/>
      <c r="M44" s="990"/>
      <c r="N44" s="990"/>
      <c r="O44" s="990"/>
      <c r="P44" s="990"/>
      <c r="Q44" s="990"/>
      <c r="R44" s="990"/>
      <c r="S44" s="990"/>
      <c r="T44" s="990"/>
      <c r="U44" s="990"/>
      <c r="V44" s="990"/>
      <c r="W44" s="990"/>
      <c r="X44" s="990"/>
      <c r="Y44" s="990"/>
      <c r="Z44" s="990"/>
      <c r="AA44" s="990"/>
      <c r="AB44" s="990"/>
      <c r="AC44" s="990"/>
      <c r="AD44" s="990"/>
      <c r="AE44" s="990"/>
      <c r="AF44" s="990"/>
      <c r="AG44" s="990"/>
      <c r="AH44" s="990"/>
      <c r="AI44" s="990"/>
      <c r="AJ44" s="990"/>
      <c r="AK44" s="990"/>
      <c r="AL44" s="990"/>
      <c r="AM44" s="990"/>
      <c r="AN44" s="990"/>
      <c r="AO44" s="991"/>
      <c r="AP44" s="43"/>
      <c r="CD44" s="2"/>
      <c r="CE44" s="2"/>
      <c r="CF44" s="2"/>
      <c r="CG44" s="2"/>
      <c r="CH44" s="2"/>
    </row>
    <row r="45" spans="2:86" ht="12" customHeight="1" x14ac:dyDescent="0.15">
      <c r="B45" s="583"/>
      <c r="C45" s="973"/>
      <c r="D45" s="974"/>
      <c r="E45" s="974"/>
      <c r="F45" s="974"/>
      <c r="G45" s="974"/>
      <c r="H45" s="974"/>
      <c r="I45" s="974"/>
      <c r="J45" s="975"/>
      <c r="K45" s="984" t="s">
        <v>223</v>
      </c>
      <c r="L45" s="985"/>
      <c r="M45" s="985"/>
      <c r="N45" s="985"/>
      <c r="O45" s="985"/>
      <c r="P45" s="985"/>
      <c r="Q45" s="985"/>
      <c r="R45" s="985"/>
      <c r="S45" s="985"/>
      <c r="T45" s="985"/>
      <c r="U45" s="985"/>
      <c r="V45" s="985"/>
      <c r="W45" s="985"/>
      <c r="X45" s="985"/>
      <c r="Y45" s="985"/>
      <c r="Z45" s="985"/>
      <c r="AA45" s="985"/>
      <c r="AB45" s="985"/>
      <c r="AC45" s="985"/>
      <c r="AD45" s="985"/>
      <c r="AE45" s="985"/>
      <c r="AF45" s="985"/>
      <c r="AG45" s="985"/>
      <c r="AH45" s="985"/>
      <c r="AI45" s="985"/>
      <c r="AJ45" s="985"/>
      <c r="AK45" s="985"/>
      <c r="AL45" s="985"/>
      <c r="AM45" s="985"/>
      <c r="AN45" s="985"/>
      <c r="AO45" s="986"/>
      <c r="AP45" s="43"/>
      <c r="CD45" s="2"/>
      <c r="CE45" s="2"/>
      <c r="CF45" s="2"/>
      <c r="CG45" s="2"/>
      <c r="CH45" s="2"/>
    </row>
    <row r="46" spans="2:86" ht="12" customHeight="1" x14ac:dyDescent="0.2">
      <c r="B46" s="6" t="s">
        <v>224</v>
      </c>
      <c r="C46" s="290"/>
      <c r="D46" s="290"/>
      <c r="E46" s="290"/>
      <c r="F46" s="290"/>
      <c r="G46" s="290"/>
      <c r="H46" s="290"/>
      <c r="I46" s="290"/>
      <c r="J46" s="290"/>
      <c r="K46" s="291"/>
      <c r="L46" s="291"/>
      <c r="M46" s="291"/>
      <c r="N46" s="291"/>
      <c r="O46" s="291"/>
      <c r="P46" s="291"/>
      <c r="Q46" s="291"/>
      <c r="R46" s="291"/>
      <c r="S46" s="291"/>
      <c r="T46" s="291"/>
      <c r="U46" s="291"/>
      <c r="V46" s="291"/>
      <c r="W46" s="291"/>
      <c r="X46" s="291"/>
      <c r="Y46" s="291"/>
      <c r="Z46" s="291"/>
      <c r="AA46" s="291"/>
      <c r="AB46" s="291"/>
      <c r="AC46" s="291"/>
      <c r="AD46" s="291"/>
      <c r="AE46" s="291"/>
      <c r="AF46" s="291"/>
      <c r="AG46" s="291"/>
      <c r="AH46" s="291"/>
      <c r="AI46" s="291"/>
      <c r="AJ46" s="291"/>
      <c r="AK46" s="291"/>
      <c r="AL46" s="291"/>
      <c r="AM46" s="291"/>
      <c r="AN46" s="291"/>
      <c r="AO46" s="291"/>
      <c r="AP46" s="43"/>
      <c r="CD46" s="2"/>
      <c r="CE46" s="2"/>
      <c r="CF46" s="2"/>
      <c r="CG46" s="2"/>
      <c r="CH46" s="2"/>
    </row>
    <row r="47" spans="2:86" s="6" customFormat="1" ht="12" customHeight="1" x14ac:dyDescent="0.15">
      <c r="B47" s="2" t="s">
        <v>225</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226</v>
      </c>
      <c r="AP48" s="43"/>
      <c r="CD48" s="2"/>
      <c r="CE48" s="2"/>
      <c r="CF48" s="2"/>
      <c r="CG48" s="2"/>
      <c r="CH48" s="2"/>
    </row>
    <row r="49" spans="2:86" ht="12" customHeight="1" x14ac:dyDescent="0.15">
      <c r="B49" s="2" t="s">
        <v>227</v>
      </c>
      <c r="AP49" s="43"/>
      <c r="CD49" s="2"/>
      <c r="CE49" s="2"/>
      <c r="CF49" s="2"/>
      <c r="CG49" s="2"/>
      <c r="CH49" s="2"/>
    </row>
    <row r="50" spans="2:86" ht="12" customHeight="1" x14ac:dyDescent="0.15">
      <c r="B50" s="2" t="s">
        <v>228</v>
      </c>
    </row>
    <row r="51" spans="2:86" ht="12" customHeight="1" x14ac:dyDescent="0.15">
      <c r="B51" s="2" t="s">
        <v>229</v>
      </c>
    </row>
    <row r="52" spans="2:86" ht="12" customHeight="1" x14ac:dyDescent="0.15">
      <c r="B52" s="2" t="s">
        <v>230</v>
      </c>
    </row>
    <row r="53" spans="2:86" x14ac:dyDescent="0.15">
      <c r="B53" s="2" t="s">
        <v>231</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2"/>
  <conditionalFormatting sqref="Y11:AB28">
    <cfRule type="expression" dxfId="290" priority="2">
      <formula>$AQ11=2</formula>
    </cfRule>
  </conditionalFormatting>
  <conditionalFormatting sqref="Y29:AB29">
    <cfRule type="expression" dxfId="289" priority="11">
      <formula>$AQ28=2</formula>
    </cfRule>
  </conditionalFormatting>
  <conditionalFormatting sqref="Y30:AB31">
    <cfRule type="expression" dxfId="288" priority="9">
      <formula>$AQ28=2</formula>
    </cfRule>
  </conditionalFormatting>
  <conditionalFormatting sqref="Y32:AB32">
    <cfRule type="expression" dxfId="287" priority="7">
      <formula>$AQ29=2</formula>
    </cfRule>
  </conditionalFormatting>
  <conditionalFormatting sqref="Y33:AB33">
    <cfRule type="expression" dxfId="286" priority="5">
      <formula>$AQ29=2</formula>
    </cfRule>
  </conditionalFormatting>
  <conditionalFormatting sqref="Y34:AB34">
    <cfRule type="expression" dxfId="285" priority="3">
      <formula>$AQ29=2</formula>
    </cfRule>
  </conditionalFormatting>
  <conditionalFormatting sqref="Y11:AF28">
    <cfRule type="expression" dxfId="284" priority="1">
      <formula>$AQ11=3</formula>
    </cfRule>
  </conditionalFormatting>
  <conditionalFormatting sqref="Y29:AF29">
    <cfRule type="expression" dxfId="283" priority="12">
      <formula>$AQ28=3</formula>
    </cfRule>
  </conditionalFormatting>
  <conditionalFormatting sqref="Y30:AF31">
    <cfRule type="expression" dxfId="282" priority="10">
      <formula>$AQ28=3</formula>
    </cfRule>
  </conditionalFormatting>
  <conditionalFormatting sqref="Y32:AF32">
    <cfRule type="expression" dxfId="281" priority="8">
      <formula>$AQ29=3</formula>
    </cfRule>
  </conditionalFormatting>
  <conditionalFormatting sqref="Y33:AF33">
    <cfRule type="expression" dxfId="280" priority="6">
      <formula>$AQ29=3</formula>
    </cfRule>
  </conditionalFormatting>
  <conditionalFormatting sqref="Y34:AF34">
    <cfRule type="expression" dxfId="279" priority="4">
      <formula>$AQ29=3</formula>
    </cfRule>
  </conditionalFormatting>
  <conditionalFormatting sqref="AC11:AJ28">
    <cfRule type="expression" dxfId="278" priority="13">
      <formula>$AQ11=1</formula>
    </cfRule>
  </conditionalFormatting>
  <conditionalFormatting sqref="AC29:AJ29">
    <cfRule type="expression" dxfId="277" priority="24">
      <formula>$AQ28=1</formula>
    </cfRule>
  </conditionalFormatting>
  <conditionalFormatting sqref="AC30:AJ31">
    <cfRule type="expression" dxfId="276" priority="22">
      <formula>$AQ28=1</formula>
    </cfRule>
  </conditionalFormatting>
  <conditionalFormatting sqref="AC32:AJ32">
    <cfRule type="expression" dxfId="275" priority="20">
      <formula>$AQ29=1</formula>
    </cfRule>
  </conditionalFormatting>
  <conditionalFormatting sqref="AC33:AJ33">
    <cfRule type="expression" dxfId="274" priority="18">
      <formula>$AQ29=1</formula>
    </cfRule>
  </conditionalFormatting>
  <conditionalFormatting sqref="AC34:AJ34">
    <cfRule type="expression" dxfId="273" priority="16">
      <formula>$AQ29=1</formula>
    </cfRule>
  </conditionalFormatting>
  <conditionalFormatting sqref="AG11:AJ28">
    <cfRule type="expression" dxfId="272" priority="14">
      <formula>$AQ11=2</formula>
    </cfRule>
  </conditionalFormatting>
  <conditionalFormatting sqref="AG29:AJ29">
    <cfRule type="expression" dxfId="271" priority="23">
      <formula>$AQ28=2</formula>
    </cfRule>
  </conditionalFormatting>
  <conditionalFormatting sqref="AG30:AJ31">
    <cfRule type="expression" dxfId="270" priority="21">
      <formula>$AQ28=2</formula>
    </cfRule>
  </conditionalFormatting>
  <conditionalFormatting sqref="AG32:AJ32">
    <cfRule type="expression" dxfId="269" priority="19">
      <formula>$AQ29=2</formula>
    </cfRule>
  </conditionalFormatting>
  <conditionalFormatting sqref="AG33:AJ33">
    <cfRule type="expression" dxfId="268" priority="17">
      <formula>$AQ29=2</formula>
    </cfRule>
  </conditionalFormatting>
  <conditionalFormatting sqref="AG34:AJ34">
    <cfRule type="expression" dxfId="267" priority="15">
      <formula>$AQ29=2</formula>
    </cfRule>
  </conditionalFormatting>
  <dataValidations count="2">
    <dataValidation type="list" allowBlank="1" showInputMessage="1" showErrorMessage="1" sqref="Y11:AB34" xr:uid="{1E3040A2-77F4-43D9-9FAE-C941306BFDFD}">
      <formula1>"〇,"</formula1>
    </dataValidation>
    <dataValidation type="list" allowBlank="1" showInputMessage="1" showErrorMessage="1" sqref="N11:O34" xr:uid="{03D612B3-CF88-40BE-949C-8B24CC48E4AD}">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71555789-58A5-4B0B-A8AD-3C919C284F57}">
          <x14:formula1>
            <xm:f>'(参考)リスト'!$D$16:$D$18</xm:f>
          </x14:formula1>
          <xm:sqref>P11:Q34</xm:sqref>
        </x14:dataValidation>
        <x14:dataValidation type="list" allowBlank="1" showInputMessage="1" showErrorMessage="1" xr:uid="{A0F0366D-B745-4699-8F0A-30258DE47258}">
          <x14:formula1>
            <xm:f>'(参考)リスト'!$B$16:$B$21</xm:f>
          </x14:formula1>
          <xm:sqref>L11:M34</xm:sqref>
        </x14:dataValidation>
        <x14:dataValidation type="list" allowBlank="1" showInputMessage="1" showErrorMessage="1" xr:uid="{6F675F99-6C90-411E-AB01-F75C3CCEF320}">
          <x14:formula1>
            <xm:f>'(参考)リスト'!$E$16:$E$27</xm:f>
          </x14:formula1>
          <xm:sqref>R11:T34</xm:sqref>
        </x14:dataValidation>
        <x14:dataValidation type="list" allowBlank="1" showInputMessage="1" showErrorMessage="1" xr:uid="{5ECC5B91-6F05-424F-A1E2-E4FF10920D25}">
          <x14:formula1>
            <xm:f>'(参考)リスト'!$F$16:$F$21</xm:f>
          </x14:formula1>
          <xm:sqref>U11:X34</xm:sqref>
        </x14:dataValidation>
        <x14:dataValidation type="list" allowBlank="1" showInputMessage="1" showErrorMessage="1" xr:uid="{8B6F9DEB-70DD-47DD-9C29-17BEC214A6C1}">
          <x14:formula1>
            <xm:f>'(参考)リスト'!$G$16:$G$19</xm:f>
          </x14:formula1>
          <xm:sqref>AM35:AO38</xm:sqref>
        </x14:dataValidation>
      </x14:dataValidations>
    </ext>
  </extLst>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124948-96FE-4BA2-90FB-5E937EBC5261}">
  <dimension ref="B1:CH53"/>
  <sheetViews>
    <sheetView showGridLines="0" showZeros="0" view="pageBreakPreview" zoomScaleNormal="85" zoomScaleSheetLayoutView="100" workbookViewId="0">
      <selection activeCell="B6" sqref="B6:Z15"/>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23" t="s">
        <v>200</v>
      </c>
      <c r="AV1" s="931" t="s">
        <v>201</v>
      </c>
      <c r="AW1" s="931"/>
      <c r="AX1" s="931"/>
      <c r="AY1" s="920" t="s">
        <v>202</v>
      </c>
      <c r="AZ1" s="920"/>
      <c r="BA1" s="920"/>
      <c r="BB1" s="920"/>
      <c r="BC1" s="920"/>
      <c r="BD1" s="920"/>
      <c r="BE1" s="920"/>
      <c r="BF1" s="920"/>
      <c r="BG1" s="920"/>
      <c r="BH1" s="920"/>
      <c r="BI1" s="920"/>
      <c r="BJ1" s="920"/>
      <c r="BK1" s="920" t="s">
        <v>203</v>
      </c>
      <c r="BL1" s="920"/>
      <c r="BM1" s="920"/>
      <c r="BN1" s="920"/>
      <c r="BO1" s="920"/>
      <c r="BP1" s="920"/>
      <c r="BQ1" s="920"/>
      <c r="BR1" s="920"/>
      <c r="BS1" s="920"/>
      <c r="BT1" s="920"/>
      <c r="BU1" s="920"/>
      <c r="BV1" s="920"/>
      <c r="BW1" s="918"/>
      <c r="BX1" s="918"/>
      <c r="BY1" s="918"/>
      <c r="BZ1" s="918"/>
      <c r="CA1" s="918"/>
      <c r="CB1" s="918"/>
      <c r="CC1" s="918"/>
      <c r="CD1" s="918"/>
      <c r="CE1" s="918"/>
      <c r="CF1" s="918"/>
      <c r="CG1" s="918"/>
      <c r="CH1" s="918"/>
    </row>
    <row r="2" spans="2:86" ht="8.25" customHeight="1" x14ac:dyDescent="0.15">
      <c r="AU2" s="923"/>
      <c r="AV2" s="931" t="s">
        <v>204</v>
      </c>
      <c r="AW2" s="940" t="s">
        <v>205</v>
      </c>
      <c r="AX2" s="940" t="s">
        <v>206</v>
      </c>
      <c r="AY2" s="920" t="s">
        <v>207</v>
      </c>
      <c r="AZ2" s="920"/>
      <c r="BA2" s="920"/>
      <c r="BB2" s="920"/>
      <c r="BC2" s="920"/>
      <c r="BD2" s="920"/>
      <c r="BE2" s="920"/>
      <c r="BF2" s="920"/>
      <c r="BG2" s="920"/>
      <c r="BH2" s="920"/>
      <c r="BI2" s="920"/>
      <c r="BJ2" s="920"/>
      <c r="BK2" s="920" t="s">
        <v>208</v>
      </c>
      <c r="BL2" s="920"/>
      <c r="BM2" s="920"/>
      <c r="BN2" s="920"/>
      <c r="BO2" s="920" t="s">
        <v>209</v>
      </c>
      <c r="BP2" s="920"/>
      <c r="BQ2" s="920"/>
      <c r="BR2" s="920"/>
      <c r="BS2" s="920"/>
      <c r="BT2" s="920"/>
      <c r="BU2" s="920"/>
      <c r="BV2" s="920"/>
      <c r="BW2" s="919"/>
      <c r="BX2" s="919"/>
      <c r="BY2" s="919"/>
      <c r="BZ2" s="919"/>
      <c r="CA2" s="918"/>
      <c r="CB2" s="918"/>
      <c r="CC2" s="918"/>
      <c r="CD2" s="918"/>
      <c r="CE2" s="918"/>
      <c r="CF2" s="918"/>
      <c r="CG2" s="918"/>
      <c r="CH2" s="918"/>
    </row>
    <row r="3" spans="2:86" ht="24.95" customHeight="1" x14ac:dyDescent="0.15">
      <c r="B3" s="688" t="s">
        <v>210</v>
      </c>
      <c r="C3" s="1001"/>
      <c r="D3" s="1001"/>
      <c r="E3" s="1002"/>
      <c r="F3" s="1002"/>
      <c r="G3" s="1002"/>
      <c r="H3" s="1002"/>
      <c r="I3" s="1002"/>
      <c r="J3" s="1002"/>
      <c r="K3" s="1001"/>
      <c r="L3" s="1001"/>
      <c r="M3" s="1001"/>
      <c r="N3" s="1001"/>
      <c r="O3" s="1001"/>
      <c r="P3" s="1001"/>
      <c r="Q3" s="1001"/>
      <c r="R3" s="1001"/>
      <c r="S3" s="1001"/>
      <c r="T3" s="1001"/>
      <c r="U3" s="1001"/>
      <c r="V3" s="1001"/>
      <c r="W3" s="1001"/>
      <c r="X3" s="1001"/>
      <c r="Y3" s="1001"/>
      <c r="Z3" s="1001"/>
      <c r="AA3" s="1001"/>
      <c r="AB3" s="1001"/>
      <c r="AC3" s="1001"/>
      <c r="AD3" s="1001"/>
      <c r="AE3" s="1001"/>
      <c r="AF3" s="1001"/>
      <c r="AG3" s="1001"/>
      <c r="AH3" s="1001"/>
      <c r="AI3" s="1001"/>
      <c r="AJ3" s="1001"/>
      <c r="AK3" s="1001"/>
      <c r="AL3" s="1001"/>
      <c r="AM3" s="1001"/>
      <c r="AN3" s="1001"/>
      <c r="AO3" s="1001"/>
      <c r="AU3" s="923"/>
      <c r="AV3" s="931"/>
      <c r="AW3" s="940"/>
      <c r="AX3" s="940"/>
      <c r="AY3" s="920" t="s">
        <v>211</v>
      </c>
      <c r="AZ3" s="920"/>
      <c r="BA3" s="920"/>
      <c r="BB3" s="920"/>
      <c r="BC3" s="920" t="s">
        <v>212</v>
      </c>
      <c r="BD3" s="920"/>
      <c r="BE3" s="920"/>
      <c r="BF3" s="920"/>
      <c r="BG3" s="920" t="s">
        <v>213</v>
      </c>
      <c r="BH3" s="920"/>
      <c r="BI3" s="920"/>
      <c r="BJ3" s="920"/>
      <c r="BK3" s="920" t="s">
        <v>214</v>
      </c>
      <c r="BL3" s="920"/>
      <c r="BM3" s="920"/>
      <c r="BN3" s="920"/>
      <c r="BO3" s="920" t="s">
        <v>212</v>
      </c>
      <c r="BP3" s="920"/>
      <c r="BQ3" s="920"/>
      <c r="BR3" s="920"/>
      <c r="BS3" s="920" t="s">
        <v>213</v>
      </c>
      <c r="BT3" s="920"/>
      <c r="BU3" s="920"/>
      <c r="BV3" s="920"/>
      <c r="BW3" s="918"/>
      <c r="BX3" s="918"/>
      <c r="BY3" s="918"/>
      <c r="BZ3" s="918"/>
      <c r="CA3" s="918"/>
      <c r="CB3" s="918"/>
      <c r="CC3" s="918"/>
      <c r="CD3" s="918"/>
      <c r="CE3" s="918"/>
      <c r="CF3" s="918"/>
      <c r="CG3" s="918"/>
      <c r="CH3" s="918"/>
    </row>
    <row r="4" spans="2:86" ht="18" customHeight="1" x14ac:dyDescent="0.15">
      <c r="B4" s="477" t="s">
        <v>383</v>
      </c>
      <c r="C4" s="477"/>
      <c r="D4" s="477"/>
      <c r="E4" s="956" t="s">
        <v>384</v>
      </c>
      <c r="F4" s="957"/>
      <c r="G4" s="957"/>
      <c r="H4" s="957"/>
      <c r="I4" s="957"/>
      <c r="J4" s="958"/>
      <c r="K4" s="571" t="s">
        <v>385</v>
      </c>
      <c r="L4" s="571"/>
      <c r="M4" s="571"/>
      <c r="N4" s="954" t="s">
        <v>501</v>
      </c>
      <c r="O4" s="954"/>
      <c r="P4" s="954"/>
      <c r="Q4" s="954"/>
      <c r="R4" s="954"/>
      <c r="S4" s="954"/>
      <c r="T4" s="313" t="s">
        <v>502</v>
      </c>
      <c r="U4" s="314"/>
      <c r="V4" s="314"/>
      <c r="W4" s="314"/>
      <c r="X4" s="315"/>
      <c r="Y4" s="959" t="s">
        <v>503</v>
      </c>
      <c r="Z4" s="959"/>
      <c r="AA4" s="959"/>
      <c r="AB4" s="959"/>
      <c r="AC4" s="959"/>
      <c r="AD4" s="959"/>
      <c r="AE4" s="959"/>
      <c r="AF4" s="959"/>
      <c r="AG4" s="313" t="s">
        <v>500</v>
      </c>
      <c r="AH4" s="314"/>
      <c r="AI4" s="314"/>
      <c r="AJ4" s="315"/>
      <c r="AK4" s="925">
        <v>45911</v>
      </c>
      <c r="AL4" s="926"/>
      <c r="AM4" s="926"/>
      <c r="AN4" s="926"/>
      <c r="AO4" s="927"/>
      <c r="AU4" s="923"/>
      <c r="AV4" s="931"/>
      <c r="AW4" s="940"/>
      <c r="AX4" s="940"/>
      <c r="AY4" s="294" t="s">
        <v>215</v>
      </c>
      <c r="AZ4" s="294" t="s">
        <v>216</v>
      </c>
      <c r="BA4" s="294" t="s">
        <v>217</v>
      </c>
      <c r="BB4" s="294" t="s">
        <v>218</v>
      </c>
      <c r="BC4" s="294" t="s">
        <v>215</v>
      </c>
      <c r="BD4" s="294" t="s">
        <v>216</v>
      </c>
      <c r="BE4" s="294" t="s">
        <v>217</v>
      </c>
      <c r="BF4" s="294" t="s">
        <v>218</v>
      </c>
      <c r="BG4" s="294" t="s">
        <v>215</v>
      </c>
      <c r="BH4" s="294" t="s">
        <v>216</v>
      </c>
      <c r="BI4" s="294" t="s">
        <v>217</v>
      </c>
      <c r="BJ4" s="294" t="s">
        <v>218</v>
      </c>
      <c r="BK4" s="294" t="s">
        <v>215</v>
      </c>
      <c r="BL4" s="294" t="s">
        <v>216</v>
      </c>
      <c r="BM4" s="294" t="s">
        <v>217</v>
      </c>
      <c r="BN4" s="294" t="s">
        <v>218</v>
      </c>
      <c r="BO4" s="294" t="s">
        <v>215</v>
      </c>
      <c r="BP4" s="294" t="s">
        <v>216</v>
      </c>
      <c r="BQ4" s="294" t="s">
        <v>217</v>
      </c>
      <c r="BR4" s="294" t="s">
        <v>218</v>
      </c>
      <c r="BS4" s="294" t="s">
        <v>215</v>
      </c>
      <c r="BT4" s="294" t="s">
        <v>216</v>
      </c>
      <c r="BU4" s="294" t="s">
        <v>217</v>
      </c>
      <c r="BV4" s="294" t="s">
        <v>218</v>
      </c>
      <c r="BW4" s="5"/>
      <c r="BX4" s="5"/>
      <c r="BY4" s="5"/>
      <c r="BZ4" s="5"/>
      <c r="CA4" s="5"/>
      <c r="CB4" s="5"/>
      <c r="CC4" s="5"/>
      <c r="CD4" s="5"/>
      <c r="CE4" s="5"/>
      <c r="CF4" s="5"/>
      <c r="CG4" s="5"/>
      <c r="CH4" s="5"/>
    </row>
    <row r="5" spans="2:86" ht="18" customHeight="1" x14ac:dyDescent="0.15">
      <c r="B5" s="485" t="s">
        <v>521</v>
      </c>
      <c r="C5" s="485"/>
      <c r="D5" s="485"/>
      <c r="E5" s="962" t="s">
        <v>390</v>
      </c>
      <c r="F5" s="963"/>
      <c r="G5" s="963"/>
      <c r="H5" s="963"/>
      <c r="I5" s="963"/>
      <c r="J5" s="964"/>
      <c r="K5" s="582" t="s">
        <v>386</v>
      </c>
      <c r="L5" s="582"/>
      <c r="M5" s="582"/>
      <c r="N5" s="954" t="s">
        <v>387</v>
      </c>
      <c r="O5" s="954"/>
      <c r="P5" s="954"/>
      <c r="Q5" s="954"/>
      <c r="R5" s="954"/>
      <c r="S5" s="954"/>
      <c r="T5" s="316"/>
      <c r="U5" s="317"/>
      <c r="V5" s="317"/>
      <c r="W5" s="317"/>
      <c r="X5" s="318"/>
      <c r="Y5" s="955" t="s">
        <v>504</v>
      </c>
      <c r="Z5" s="955"/>
      <c r="AA5" s="955"/>
      <c r="AB5" s="955"/>
      <c r="AC5" s="955"/>
      <c r="AD5" s="955"/>
      <c r="AE5" s="955"/>
      <c r="AF5" s="955"/>
      <c r="AG5" s="835"/>
      <c r="AH5" s="924"/>
      <c r="AI5" s="924"/>
      <c r="AJ5" s="836"/>
      <c r="AK5" s="928"/>
      <c r="AL5" s="929"/>
      <c r="AM5" s="929"/>
      <c r="AN5" s="929"/>
      <c r="AO5" s="930"/>
      <c r="AU5" s="923"/>
      <c r="AV5" s="50" t="str">
        <f>N7</f>
        <v>S013</v>
      </c>
      <c r="AW5" s="293">
        <f>R7</f>
        <v>10.45</v>
      </c>
      <c r="AX5" s="55" t="str">
        <f>AM35</f>
        <v>Ⅱ</v>
      </c>
      <c r="AY5" s="295" t="str">
        <f>IF(Y37&gt;0,Y37,"")</f>
        <v/>
      </c>
      <c r="AZ5" s="296" t="str">
        <f>IF(Y37&gt;0,"",IF(Z37&gt;0,Z37,""))</f>
        <v/>
      </c>
      <c r="BA5" s="296" t="str">
        <f>IF(Y37+Z37&gt;0,"",IF(AA37&gt;0,AA37,""))</f>
        <v/>
      </c>
      <c r="BB5" s="296" t="str">
        <f>IF(Y37+Z37+AA37&gt;0,"",IF(AB37&gt;0,AB37,""))</f>
        <v/>
      </c>
      <c r="BC5" s="55">
        <f t="shared" ref="BC5:BJ5" si="0">AC37</f>
        <v>0</v>
      </c>
      <c r="BD5" s="55">
        <f t="shared" si="0"/>
        <v>0</v>
      </c>
      <c r="BE5" s="55">
        <f t="shared" si="0"/>
        <v>2</v>
      </c>
      <c r="BF5" s="55">
        <f t="shared" si="0"/>
        <v>0</v>
      </c>
      <c r="BG5" s="55">
        <f t="shared" si="0"/>
        <v>0</v>
      </c>
      <c r="BH5" s="55">
        <f t="shared" si="0"/>
        <v>0</v>
      </c>
      <c r="BI5" s="55">
        <f t="shared" si="0"/>
        <v>0</v>
      </c>
      <c r="BJ5" s="55">
        <f t="shared" si="0"/>
        <v>0</v>
      </c>
      <c r="BK5" s="55" t="str">
        <f>IF(Y37&gt;0,R7,"")</f>
        <v/>
      </c>
      <c r="BL5" s="297" t="str">
        <f>IF(Y37&gt;0,"",IF(Z37&gt;0,R7,""))</f>
        <v/>
      </c>
      <c r="BM5" s="297" t="str">
        <f>IF(Y37+Z37&gt;0,"",IF(AA37&gt;0,R7,""))</f>
        <v/>
      </c>
      <c r="BN5" s="297" t="str">
        <f>IF(Y37+Z37+AA37&gt;0,"",IF(AB37&gt;0,R7,""))</f>
        <v/>
      </c>
      <c r="BO5" s="55">
        <f t="shared" ref="BO5:BV5" si="1">AC35</f>
        <v>0</v>
      </c>
      <c r="BP5" s="55">
        <f t="shared" si="1"/>
        <v>0</v>
      </c>
      <c r="BQ5" s="55">
        <f t="shared" si="1"/>
        <v>0.04</v>
      </c>
      <c r="BR5" s="55">
        <f t="shared" si="1"/>
        <v>0</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66" t="s">
        <v>219</v>
      </c>
      <c r="C6" s="968"/>
      <c r="D6" s="969"/>
      <c r="E6" s="970"/>
      <c r="F6" s="970"/>
      <c r="G6" s="970"/>
      <c r="H6" s="970"/>
      <c r="I6" s="970"/>
      <c r="J6" s="971"/>
      <c r="K6" s="976" t="s">
        <v>673</v>
      </c>
      <c r="L6" s="977"/>
      <c r="M6" s="977"/>
      <c r="N6" s="977"/>
      <c r="O6" s="977"/>
      <c r="P6" s="977"/>
      <c r="Q6" s="977"/>
      <c r="R6" s="977"/>
      <c r="S6" s="977"/>
      <c r="T6" s="977"/>
      <c r="U6" s="977"/>
      <c r="V6" s="977"/>
      <c r="W6" s="977"/>
      <c r="X6" s="977"/>
      <c r="Y6" s="977"/>
      <c r="Z6" s="977"/>
      <c r="AA6" s="977"/>
      <c r="AB6" s="977"/>
      <c r="AC6" s="977"/>
      <c r="AD6" s="977"/>
      <c r="AE6" s="977"/>
      <c r="AF6" s="977"/>
      <c r="AG6" s="977"/>
      <c r="AH6" s="977"/>
      <c r="AI6" s="977"/>
      <c r="AJ6" s="977"/>
      <c r="AK6" s="977"/>
      <c r="AL6" s="977"/>
      <c r="AM6" s="977"/>
      <c r="AN6" s="977"/>
      <c r="AO6" s="978"/>
      <c r="AP6" s="2"/>
    </row>
    <row r="7" spans="2:86" ht="12" customHeight="1" x14ac:dyDescent="0.15">
      <c r="B7" s="967"/>
      <c r="C7" s="972"/>
      <c r="D7" s="970"/>
      <c r="E7" s="970"/>
      <c r="F7" s="970"/>
      <c r="G7" s="970"/>
      <c r="H7" s="970"/>
      <c r="I7" s="970"/>
      <c r="J7" s="971"/>
      <c r="K7" s="979" t="s">
        <v>674</v>
      </c>
      <c r="L7" s="980"/>
      <c r="M7" s="953"/>
      <c r="N7" s="932" t="s">
        <v>488</v>
      </c>
      <c r="O7" s="933"/>
      <c r="P7" s="979" t="s">
        <v>675</v>
      </c>
      <c r="Q7" s="953"/>
      <c r="R7" s="981">
        <v>10.45</v>
      </c>
      <c r="S7" s="982"/>
      <c r="T7" s="983"/>
      <c r="U7" s="941" t="s">
        <v>676</v>
      </c>
      <c r="V7" s="960"/>
      <c r="W7" s="941" t="s">
        <v>677</v>
      </c>
      <c r="X7" s="960"/>
      <c r="Y7" s="953" t="s">
        <v>698</v>
      </c>
      <c r="Z7" s="939"/>
      <c r="AA7" s="939"/>
      <c r="AB7" s="939"/>
      <c r="AC7" s="941" t="s">
        <v>699</v>
      </c>
      <c r="AD7" s="942"/>
      <c r="AE7" s="942"/>
      <c r="AF7" s="942"/>
      <c r="AG7" s="942"/>
      <c r="AH7" s="942"/>
      <c r="AI7" s="942"/>
      <c r="AJ7" s="960"/>
      <c r="AK7" s="941" t="s">
        <v>700</v>
      </c>
      <c r="AL7" s="942"/>
      <c r="AM7" s="942"/>
      <c r="AN7" s="943"/>
      <c r="AO7" s="944"/>
      <c r="AP7" s="2"/>
      <c r="AW7" s="58"/>
    </row>
    <row r="8" spans="2:86" ht="12" customHeight="1" x14ac:dyDescent="0.15">
      <c r="B8" s="967"/>
      <c r="C8" s="972"/>
      <c r="D8" s="970"/>
      <c r="E8" s="970"/>
      <c r="F8" s="970"/>
      <c r="G8" s="970"/>
      <c r="H8" s="970"/>
      <c r="I8" s="970"/>
      <c r="J8" s="971"/>
      <c r="K8" s="939" t="s">
        <v>574</v>
      </c>
      <c r="L8" s="939" t="s">
        <v>576</v>
      </c>
      <c r="M8" s="939"/>
      <c r="N8" s="939" t="s">
        <v>275</v>
      </c>
      <c r="O8" s="939"/>
      <c r="P8" s="939" t="s">
        <v>276</v>
      </c>
      <c r="Q8" s="939"/>
      <c r="R8" s="939" t="s">
        <v>277</v>
      </c>
      <c r="S8" s="939"/>
      <c r="T8" s="939"/>
      <c r="U8" s="945"/>
      <c r="V8" s="965"/>
      <c r="W8" s="945"/>
      <c r="X8" s="965"/>
      <c r="Y8" s="953"/>
      <c r="Z8" s="939"/>
      <c r="AA8" s="939"/>
      <c r="AB8" s="939"/>
      <c r="AC8" s="949"/>
      <c r="AD8" s="950"/>
      <c r="AE8" s="950"/>
      <c r="AF8" s="950"/>
      <c r="AG8" s="950"/>
      <c r="AH8" s="950"/>
      <c r="AI8" s="950"/>
      <c r="AJ8" s="961"/>
      <c r="AK8" s="945"/>
      <c r="AL8" s="946"/>
      <c r="AM8" s="946"/>
      <c r="AN8" s="947"/>
      <c r="AO8" s="948"/>
      <c r="AP8" s="2"/>
    </row>
    <row r="9" spans="2:86" ht="12" customHeight="1" x14ac:dyDescent="0.15">
      <c r="B9" s="967"/>
      <c r="C9" s="972"/>
      <c r="D9" s="970"/>
      <c r="E9" s="970"/>
      <c r="F9" s="970"/>
      <c r="G9" s="970"/>
      <c r="H9" s="970"/>
      <c r="I9" s="970"/>
      <c r="J9" s="971"/>
      <c r="K9" s="939"/>
      <c r="L9" s="939"/>
      <c r="M9" s="939"/>
      <c r="N9" s="939"/>
      <c r="O9" s="939"/>
      <c r="P9" s="939"/>
      <c r="Q9" s="939"/>
      <c r="R9" s="939"/>
      <c r="S9" s="939"/>
      <c r="T9" s="939"/>
      <c r="U9" s="945"/>
      <c r="V9" s="965"/>
      <c r="W9" s="945"/>
      <c r="X9" s="965"/>
      <c r="Y9" s="953" t="s">
        <v>701</v>
      </c>
      <c r="Z9" s="939"/>
      <c r="AA9" s="939"/>
      <c r="AB9" s="939"/>
      <c r="AC9" s="939" t="s">
        <v>702</v>
      </c>
      <c r="AD9" s="939"/>
      <c r="AE9" s="939"/>
      <c r="AF9" s="939"/>
      <c r="AG9" s="939" t="s">
        <v>703</v>
      </c>
      <c r="AH9" s="939"/>
      <c r="AI9" s="939"/>
      <c r="AJ9" s="939"/>
      <c r="AK9" s="945"/>
      <c r="AL9" s="946"/>
      <c r="AM9" s="946"/>
      <c r="AN9" s="947"/>
      <c r="AO9" s="948"/>
      <c r="AP9" s="2"/>
    </row>
    <row r="10" spans="2:86" ht="12" customHeight="1" x14ac:dyDescent="0.15">
      <c r="B10" s="967"/>
      <c r="C10" s="972"/>
      <c r="D10" s="970"/>
      <c r="E10" s="970"/>
      <c r="F10" s="970"/>
      <c r="G10" s="970"/>
      <c r="H10" s="970"/>
      <c r="I10" s="970"/>
      <c r="J10" s="971"/>
      <c r="K10" s="939"/>
      <c r="L10" s="939"/>
      <c r="M10" s="939"/>
      <c r="N10" s="939"/>
      <c r="O10" s="939"/>
      <c r="P10" s="939"/>
      <c r="Q10" s="939"/>
      <c r="R10" s="939"/>
      <c r="S10" s="939"/>
      <c r="T10" s="939"/>
      <c r="U10" s="949"/>
      <c r="V10" s="961"/>
      <c r="W10" s="949"/>
      <c r="X10" s="961"/>
      <c r="Y10" s="53" t="s">
        <v>704</v>
      </c>
      <c r="Z10" s="49" t="s">
        <v>705</v>
      </c>
      <c r="AA10" s="49" t="s">
        <v>706</v>
      </c>
      <c r="AB10" s="49" t="s">
        <v>707</v>
      </c>
      <c r="AC10" s="49" t="s">
        <v>704</v>
      </c>
      <c r="AD10" s="49" t="s">
        <v>705</v>
      </c>
      <c r="AE10" s="49" t="s">
        <v>706</v>
      </c>
      <c r="AF10" s="49" t="s">
        <v>707</v>
      </c>
      <c r="AG10" s="49" t="s">
        <v>704</v>
      </c>
      <c r="AH10" s="49" t="s">
        <v>705</v>
      </c>
      <c r="AI10" s="49" t="s">
        <v>706</v>
      </c>
      <c r="AJ10" s="49" t="s">
        <v>707</v>
      </c>
      <c r="AK10" s="949"/>
      <c r="AL10" s="950"/>
      <c r="AM10" s="950"/>
      <c r="AN10" s="951"/>
      <c r="AO10" s="952"/>
      <c r="AP10" s="2"/>
    </row>
    <row r="11" spans="2:86" ht="12" customHeight="1" x14ac:dyDescent="0.15">
      <c r="B11" s="967"/>
      <c r="C11" s="972"/>
      <c r="D11" s="970"/>
      <c r="E11" s="970"/>
      <c r="F11" s="970"/>
      <c r="G11" s="970"/>
      <c r="H11" s="970"/>
      <c r="I11" s="970"/>
      <c r="J11" s="971"/>
      <c r="K11" s="100">
        <v>1</v>
      </c>
      <c r="L11" s="921" t="s">
        <v>528</v>
      </c>
      <c r="M11" s="922"/>
      <c r="N11" s="921" t="s">
        <v>537</v>
      </c>
      <c r="O11" s="922"/>
      <c r="P11" s="921" t="s">
        <v>514</v>
      </c>
      <c r="Q11" s="922"/>
      <c r="R11" s="843" t="s">
        <v>294</v>
      </c>
      <c r="S11" s="843"/>
      <c r="T11" s="843"/>
      <c r="U11" s="921" t="s">
        <v>524</v>
      </c>
      <c r="V11" s="922"/>
      <c r="W11" s="921"/>
      <c r="X11" s="922"/>
      <c r="Y11" s="54"/>
      <c r="Z11" s="54"/>
      <c r="AA11" s="54"/>
      <c r="AB11" s="54"/>
      <c r="AC11" s="60"/>
      <c r="AD11" s="60"/>
      <c r="AE11" s="60">
        <v>0.01</v>
      </c>
      <c r="AF11" s="60"/>
      <c r="AG11" s="60"/>
      <c r="AH11" s="60"/>
      <c r="AI11" s="60"/>
      <c r="AJ11" s="60"/>
      <c r="AK11" s="932"/>
      <c r="AL11" s="933"/>
      <c r="AM11" s="933"/>
      <c r="AN11" s="933"/>
      <c r="AO11" s="934"/>
      <c r="AP11" s="2"/>
      <c r="AQ11" s="59">
        <f t="shared" ref="AQ11:AQ27" si="2">IF(P11="材質劣化",2,IF(P11="漏水",3,1))</f>
        <v>2</v>
      </c>
      <c r="AS11" s="43" t="str">
        <f>IF(Y11&lt;&gt;"",1,"")</f>
        <v/>
      </c>
    </row>
    <row r="12" spans="2:86" ht="12" customHeight="1" x14ac:dyDescent="0.15">
      <c r="B12" s="967"/>
      <c r="C12" s="972"/>
      <c r="D12" s="970"/>
      <c r="E12" s="970"/>
      <c r="F12" s="970"/>
      <c r="G12" s="970"/>
      <c r="H12" s="970"/>
      <c r="I12" s="970"/>
      <c r="J12" s="971"/>
      <c r="K12" s="100">
        <v>2</v>
      </c>
      <c r="L12" s="921" t="s">
        <v>528</v>
      </c>
      <c r="M12" s="922"/>
      <c r="N12" s="921" t="s">
        <v>529</v>
      </c>
      <c r="O12" s="922"/>
      <c r="P12" s="921" t="s">
        <v>514</v>
      </c>
      <c r="Q12" s="922"/>
      <c r="R12" s="843" t="s">
        <v>328</v>
      </c>
      <c r="S12" s="843"/>
      <c r="T12" s="843"/>
      <c r="U12" s="921" t="s">
        <v>524</v>
      </c>
      <c r="V12" s="922"/>
      <c r="W12" s="921"/>
      <c r="X12" s="922"/>
      <c r="Y12" s="54"/>
      <c r="Z12" s="54"/>
      <c r="AA12" s="54"/>
      <c r="AB12" s="54"/>
      <c r="AC12" s="292"/>
      <c r="AD12" s="292"/>
      <c r="AE12" s="292"/>
      <c r="AF12" s="292"/>
      <c r="AG12" s="292"/>
      <c r="AH12" s="292"/>
      <c r="AI12" s="292"/>
      <c r="AJ12" s="292"/>
      <c r="AK12" s="932"/>
      <c r="AL12" s="933"/>
      <c r="AM12" s="933"/>
      <c r="AN12" s="933"/>
      <c r="AO12" s="934"/>
      <c r="AP12" s="2"/>
      <c r="AQ12" s="59">
        <f t="shared" si="2"/>
        <v>2</v>
      </c>
    </row>
    <row r="13" spans="2:86" ht="12" customHeight="1" x14ac:dyDescent="0.15">
      <c r="B13" s="967"/>
      <c r="C13" s="972"/>
      <c r="D13" s="970"/>
      <c r="E13" s="970"/>
      <c r="F13" s="970"/>
      <c r="G13" s="970"/>
      <c r="H13" s="970"/>
      <c r="I13" s="970"/>
      <c r="J13" s="971"/>
      <c r="K13" s="100">
        <v>3</v>
      </c>
      <c r="L13" s="921" t="s">
        <v>528</v>
      </c>
      <c r="M13" s="922"/>
      <c r="N13" s="921" t="s">
        <v>537</v>
      </c>
      <c r="O13" s="922"/>
      <c r="P13" s="921" t="s">
        <v>514</v>
      </c>
      <c r="Q13" s="922"/>
      <c r="R13" s="936" t="s">
        <v>294</v>
      </c>
      <c r="S13" s="937"/>
      <c r="T13" s="938"/>
      <c r="U13" s="921" t="s">
        <v>523</v>
      </c>
      <c r="V13" s="922"/>
      <c r="W13" s="921"/>
      <c r="X13" s="922"/>
      <c r="Y13" s="54"/>
      <c r="Z13" s="54"/>
      <c r="AA13" s="54"/>
      <c r="AB13" s="54"/>
      <c r="AC13" s="292"/>
      <c r="AD13" s="292"/>
      <c r="AE13" s="292">
        <v>0.03</v>
      </c>
      <c r="AF13" s="292"/>
      <c r="AG13" s="292"/>
      <c r="AH13" s="292"/>
      <c r="AI13" s="292"/>
      <c r="AJ13" s="292"/>
      <c r="AK13" s="932"/>
      <c r="AL13" s="933"/>
      <c r="AM13" s="933"/>
      <c r="AN13" s="933"/>
      <c r="AO13" s="934"/>
      <c r="AP13" s="2"/>
      <c r="AQ13" s="59">
        <f t="shared" si="2"/>
        <v>2</v>
      </c>
    </row>
    <row r="14" spans="2:86" ht="12" customHeight="1" x14ac:dyDescent="0.15">
      <c r="B14" s="967"/>
      <c r="C14" s="972"/>
      <c r="D14" s="970"/>
      <c r="E14" s="970"/>
      <c r="F14" s="970"/>
      <c r="G14" s="970"/>
      <c r="H14" s="970"/>
      <c r="I14" s="970"/>
      <c r="J14" s="971"/>
      <c r="K14" s="100">
        <v>4</v>
      </c>
      <c r="L14" s="921"/>
      <c r="M14" s="922"/>
      <c r="N14" s="921"/>
      <c r="O14" s="922"/>
      <c r="P14" s="921"/>
      <c r="Q14" s="922"/>
      <c r="R14" s="843"/>
      <c r="S14" s="843"/>
      <c r="T14" s="843"/>
      <c r="U14" s="921"/>
      <c r="V14" s="922"/>
      <c r="W14" s="921"/>
      <c r="X14" s="922"/>
      <c r="Y14" s="54"/>
      <c r="Z14" s="54"/>
      <c r="AA14" s="54"/>
      <c r="AB14" s="54"/>
      <c r="AC14" s="60"/>
      <c r="AD14" s="60"/>
      <c r="AE14" s="60"/>
      <c r="AF14" s="60"/>
      <c r="AG14" s="60"/>
      <c r="AH14" s="60"/>
      <c r="AI14" s="60"/>
      <c r="AJ14" s="60"/>
      <c r="AK14" s="932"/>
      <c r="AL14" s="933"/>
      <c r="AM14" s="933"/>
      <c r="AN14" s="933"/>
      <c r="AO14" s="934"/>
      <c r="AP14" s="2"/>
      <c r="AQ14" s="59">
        <f t="shared" si="2"/>
        <v>1</v>
      </c>
    </row>
    <row r="15" spans="2:86" ht="12" customHeight="1" x14ac:dyDescent="0.15">
      <c r="B15" s="967"/>
      <c r="C15" s="972"/>
      <c r="D15" s="970"/>
      <c r="E15" s="970"/>
      <c r="F15" s="970"/>
      <c r="G15" s="970"/>
      <c r="H15" s="970"/>
      <c r="I15" s="970"/>
      <c r="J15" s="971"/>
      <c r="K15" s="100">
        <v>5</v>
      </c>
      <c r="L15" s="921"/>
      <c r="M15" s="922"/>
      <c r="N15" s="921"/>
      <c r="O15" s="922"/>
      <c r="P15" s="921"/>
      <c r="Q15" s="922"/>
      <c r="R15" s="936"/>
      <c r="S15" s="937"/>
      <c r="T15" s="938"/>
      <c r="U15" s="921"/>
      <c r="V15" s="922"/>
      <c r="W15" s="921"/>
      <c r="X15" s="922"/>
      <c r="Y15" s="54"/>
      <c r="Z15" s="54"/>
      <c r="AA15" s="54"/>
      <c r="AB15" s="54"/>
      <c r="AC15" s="60"/>
      <c r="AD15" s="60"/>
      <c r="AE15" s="60"/>
      <c r="AF15" s="60"/>
      <c r="AG15" s="60"/>
      <c r="AH15" s="60"/>
      <c r="AI15" s="60"/>
      <c r="AJ15" s="60"/>
      <c r="AK15" s="932"/>
      <c r="AL15" s="933"/>
      <c r="AM15" s="933"/>
      <c r="AN15" s="933"/>
      <c r="AO15" s="934"/>
      <c r="AP15" s="2"/>
      <c r="AQ15" s="59">
        <f t="shared" si="2"/>
        <v>1</v>
      </c>
    </row>
    <row r="16" spans="2:86" ht="12" customHeight="1" x14ac:dyDescent="0.15">
      <c r="B16" s="967"/>
      <c r="C16" s="972"/>
      <c r="D16" s="970"/>
      <c r="E16" s="970"/>
      <c r="F16" s="970"/>
      <c r="G16" s="970"/>
      <c r="H16" s="970"/>
      <c r="I16" s="970"/>
      <c r="J16" s="971"/>
      <c r="K16" s="100">
        <v>6</v>
      </c>
      <c r="L16" s="921"/>
      <c r="M16" s="922"/>
      <c r="N16" s="921"/>
      <c r="O16" s="922"/>
      <c r="P16" s="921"/>
      <c r="Q16" s="922"/>
      <c r="R16" s="936"/>
      <c r="S16" s="937"/>
      <c r="T16" s="938"/>
      <c r="U16" s="921"/>
      <c r="V16" s="922"/>
      <c r="W16" s="921"/>
      <c r="X16" s="922"/>
      <c r="Y16" s="54"/>
      <c r="Z16" s="54"/>
      <c r="AA16" s="54"/>
      <c r="AB16" s="54"/>
      <c r="AC16" s="60"/>
      <c r="AD16" s="60"/>
      <c r="AE16" s="60"/>
      <c r="AF16" s="60"/>
      <c r="AG16" s="60"/>
      <c r="AH16" s="60"/>
      <c r="AI16" s="60"/>
      <c r="AJ16" s="60"/>
      <c r="AK16" s="932"/>
      <c r="AL16" s="933"/>
      <c r="AM16" s="933"/>
      <c r="AN16" s="933"/>
      <c r="AO16" s="934"/>
      <c r="AP16" s="2"/>
      <c r="AQ16" s="59">
        <f t="shared" si="2"/>
        <v>1</v>
      </c>
    </row>
    <row r="17" spans="2:46" ht="12" customHeight="1" x14ac:dyDescent="0.15">
      <c r="B17" s="967"/>
      <c r="C17" s="972"/>
      <c r="D17" s="970"/>
      <c r="E17" s="970"/>
      <c r="F17" s="970"/>
      <c r="G17" s="970"/>
      <c r="H17" s="970"/>
      <c r="I17" s="970"/>
      <c r="J17" s="971"/>
      <c r="K17" s="100">
        <v>7</v>
      </c>
      <c r="L17" s="921"/>
      <c r="M17" s="922"/>
      <c r="N17" s="921"/>
      <c r="O17" s="922"/>
      <c r="P17" s="921"/>
      <c r="Q17" s="922"/>
      <c r="R17" s="936"/>
      <c r="S17" s="937"/>
      <c r="T17" s="938"/>
      <c r="U17" s="921"/>
      <c r="V17" s="922"/>
      <c r="W17" s="921"/>
      <c r="X17" s="922"/>
      <c r="Y17" s="54"/>
      <c r="Z17" s="54"/>
      <c r="AA17" s="54"/>
      <c r="AB17" s="54"/>
      <c r="AC17" s="60"/>
      <c r="AD17" s="60"/>
      <c r="AE17" s="60"/>
      <c r="AF17" s="60"/>
      <c r="AG17" s="60"/>
      <c r="AH17" s="60"/>
      <c r="AI17" s="60"/>
      <c r="AJ17" s="60"/>
      <c r="AK17" s="932"/>
      <c r="AL17" s="933"/>
      <c r="AM17" s="933"/>
      <c r="AN17" s="933"/>
      <c r="AO17" s="934"/>
      <c r="AP17" s="2"/>
      <c r="AQ17" s="59">
        <f t="shared" si="2"/>
        <v>1</v>
      </c>
    </row>
    <row r="18" spans="2:46" ht="12" customHeight="1" x14ac:dyDescent="0.15">
      <c r="B18" s="967"/>
      <c r="C18" s="972"/>
      <c r="D18" s="970"/>
      <c r="E18" s="970"/>
      <c r="F18" s="970"/>
      <c r="G18" s="970"/>
      <c r="H18" s="970"/>
      <c r="I18" s="970"/>
      <c r="J18" s="971"/>
      <c r="K18" s="100">
        <v>8</v>
      </c>
      <c r="L18" s="921"/>
      <c r="M18" s="922"/>
      <c r="N18" s="921"/>
      <c r="O18" s="922"/>
      <c r="P18" s="921"/>
      <c r="Q18" s="922"/>
      <c r="R18" s="936"/>
      <c r="S18" s="937"/>
      <c r="T18" s="938"/>
      <c r="U18" s="921"/>
      <c r="V18" s="922"/>
      <c r="W18" s="921"/>
      <c r="X18" s="922"/>
      <c r="Y18" s="54"/>
      <c r="Z18" s="54"/>
      <c r="AA18" s="54"/>
      <c r="AB18" s="54"/>
      <c r="AC18" s="60"/>
      <c r="AD18" s="60"/>
      <c r="AE18" s="60"/>
      <c r="AF18" s="60"/>
      <c r="AG18" s="60"/>
      <c r="AH18" s="60"/>
      <c r="AI18" s="60"/>
      <c r="AJ18" s="60"/>
      <c r="AK18" s="932"/>
      <c r="AL18" s="933"/>
      <c r="AM18" s="933"/>
      <c r="AN18" s="933"/>
      <c r="AO18" s="934"/>
      <c r="AP18" s="2"/>
      <c r="AQ18" s="59">
        <f t="shared" si="2"/>
        <v>1</v>
      </c>
    </row>
    <row r="19" spans="2:46" ht="12" customHeight="1" x14ac:dyDescent="0.15">
      <c r="B19" s="967"/>
      <c r="C19" s="972"/>
      <c r="D19" s="970"/>
      <c r="E19" s="970"/>
      <c r="F19" s="970"/>
      <c r="G19" s="970"/>
      <c r="H19" s="970"/>
      <c r="I19" s="970"/>
      <c r="J19" s="971"/>
      <c r="K19" s="100">
        <v>9</v>
      </c>
      <c r="L19" s="921"/>
      <c r="M19" s="922"/>
      <c r="N19" s="921"/>
      <c r="O19" s="922"/>
      <c r="P19" s="921"/>
      <c r="Q19" s="922"/>
      <c r="R19" s="936"/>
      <c r="S19" s="937"/>
      <c r="T19" s="938"/>
      <c r="U19" s="921"/>
      <c r="V19" s="922"/>
      <c r="W19" s="921"/>
      <c r="X19" s="922"/>
      <c r="Y19" s="54"/>
      <c r="Z19" s="54"/>
      <c r="AA19" s="54"/>
      <c r="AB19" s="54"/>
      <c r="AC19" s="60"/>
      <c r="AD19" s="60"/>
      <c r="AE19" s="60"/>
      <c r="AF19" s="60"/>
      <c r="AG19" s="60"/>
      <c r="AH19" s="60"/>
      <c r="AI19" s="60"/>
      <c r="AJ19" s="60"/>
      <c r="AK19" s="932"/>
      <c r="AL19" s="933"/>
      <c r="AM19" s="933"/>
      <c r="AN19" s="933"/>
      <c r="AO19" s="934"/>
      <c r="AP19" s="2"/>
      <c r="AQ19" s="59">
        <f t="shared" si="2"/>
        <v>1</v>
      </c>
    </row>
    <row r="20" spans="2:46" ht="12" customHeight="1" x14ac:dyDescent="0.15">
      <c r="B20" s="967"/>
      <c r="C20" s="972"/>
      <c r="D20" s="970"/>
      <c r="E20" s="970"/>
      <c r="F20" s="970"/>
      <c r="G20" s="970"/>
      <c r="H20" s="970"/>
      <c r="I20" s="970"/>
      <c r="J20" s="971"/>
      <c r="K20" s="100">
        <v>10</v>
      </c>
      <c r="L20" s="921"/>
      <c r="M20" s="922"/>
      <c r="N20" s="921"/>
      <c r="O20" s="922"/>
      <c r="P20" s="921"/>
      <c r="Q20" s="922"/>
      <c r="R20" s="936"/>
      <c r="S20" s="937"/>
      <c r="T20" s="938"/>
      <c r="U20" s="921"/>
      <c r="V20" s="922"/>
      <c r="W20" s="921"/>
      <c r="X20" s="922"/>
      <c r="Y20" s="54"/>
      <c r="Z20" s="54"/>
      <c r="AA20" s="54"/>
      <c r="AB20" s="54"/>
      <c r="AC20" s="60"/>
      <c r="AD20" s="60"/>
      <c r="AE20" s="60"/>
      <c r="AF20" s="60"/>
      <c r="AG20" s="60"/>
      <c r="AH20" s="60"/>
      <c r="AI20" s="60"/>
      <c r="AJ20" s="60"/>
      <c r="AK20" s="932"/>
      <c r="AL20" s="933"/>
      <c r="AM20" s="933"/>
      <c r="AN20" s="933"/>
      <c r="AO20" s="934"/>
      <c r="AP20" s="2"/>
      <c r="AQ20" s="59">
        <f t="shared" si="2"/>
        <v>1</v>
      </c>
    </row>
    <row r="21" spans="2:46" ht="12" customHeight="1" x14ac:dyDescent="0.15">
      <c r="B21" s="967"/>
      <c r="C21" s="972"/>
      <c r="D21" s="970"/>
      <c r="E21" s="970"/>
      <c r="F21" s="970"/>
      <c r="G21" s="970"/>
      <c r="H21" s="970"/>
      <c r="I21" s="970"/>
      <c r="J21" s="971"/>
      <c r="K21" s="100">
        <v>11</v>
      </c>
      <c r="L21" s="921"/>
      <c r="M21" s="922"/>
      <c r="N21" s="921"/>
      <c r="O21" s="922"/>
      <c r="P21" s="921"/>
      <c r="Q21" s="922"/>
      <c r="R21" s="936"/>
      <c r="S21" s="937"/>
      <c r="T21" s="938"/>
      <c r="U21" s="921"/>
      <c r="V21" s="922"/>
      <c r="W21" s="921"/>
      <c r="X21" s="922"/>
      <c r="Y21" s="54"/>
      <c r="Z21" s="54"/>
      <c r="AA21" s="54"/>
      <c r="AB21" s="54"/>
      <c r="AC21" s="60"/>
      <c r="AD21" s="60"/>
      <c r="AE21" s="60"/>
      <c r="AF21" s="60"/>
      <c r="AG21" s="60"/>
      <c r="AH21" s="60"/>
      <c r="AI21" s="60"/>
      <c r="AJ21" s="60"/>
      <c r="AK21" s="932"/>
      <c r="AL21" s="933"/>
      <c r="AM21" s="933"/>
      <c r="AN21" s="933"/>
      <c r="AO21" s="934"/>
      <c r="AP21" s="2"/>
      <c r="AQ21" s="59">
        <f t="shared" si="2"/>
        <v>1</v>
      </c>
    </row>
    <row r="22" spans="2:46" ht="12" customHeight="1" x14ac:dyDescent="0.15">
      <c r="B22" s="967"/>
      <c r="C22" s="972"/>
      <c r="D22" s="970"/>
      <c r="E22" s="970"/>
      <c r="F22" s="970"/>
      <c r="G22" s="970"/>
      <c r="H22" s="970"/>
      <c r="I22" s="970"/>
      <c r="J22" s="971"/>
      <c r="K22" s="100">
        <v>12</v>
      </c>
      <c r="L22" s="921"/>
      <c r="M22" s="922"/>
      <c r="N22" s="921"/>
      <c r="O22" s="922"/>
      <c r="P22" s="921"/>
      <c r="Q22" s="922"/>
      <c r="R22" s="936"/>
      <c r="S22" s="937"/>
      <c r="T22" s="938"/>
      <c r="U22" s="921"/>
      <c r="V22" s="922"/>
      <c r="W22" s="921"/>
      <c r="X22" s="922"/>
      <c r="Y22" s="54"/>
      <c r="Z22" s="54"/>
      <c r="AA22" s="54"/>
      <c r="AB22" s="54"/>
      <c r="AC22" s="60"/>
      <c r="AD22" s="60"/>
      <c r="AE22" s="60"/>
      <c r="AF22" s="60"/>
      <c r="AG22" s="60"/>
      <c r="AH22" s="60"/>
      <c r="AI22" s="60"/>
      <c r="AJ22" s="60"/>
      <c r="AK22" s="932"/>
      <c r="AL22" s="933"/>
      <c r="AM22" s="933"/>
      <c r="AN22" s="933"/>
      <c r="AO22" s="934"/>
      <c r="AP22" s="2"/>
      <c r="AQ22" s="59">
        <f t="shared" si="2"/>
        <v>1</v>
      </c>
    </row>
    <row r="23" spans="2:46" ht="12" customHeight="1" x14ac:dyDescent="0.15">
      <c r="B23" s="967"/>
      <c r="C23" s="972"/>
      <c r="D23" s="970"/>
      <c r="E23" s="970"/>
      <c r="F23" s="970"/>
      <c r="G23" s="970"/>
      <c r="H23" s="970"/>
      <c r="I23" s="970"/>
      <c r="J23" s="971"/>
      <c r="K23" s="100">
        <v>13</v>
      </c>
      <c r="L23" s="921"/>
      <c r="M23" s="922"/>
      <c r="N23" s="921"/>
      <c r="O23" s="922"/>
      <c r="P23" s="921"/>
      <c r="Q23" s="922"/>
      <c r="R23" s="936"/>
      <c r="S23" s="937"/>
      <c r="T23" s="938"/>
      <c r="U23" s="921"/>
      <c r="V23" s="922"/>
      <c r="W23" s="921"/>
      <c r="X23" s="922"/>
      <c r="Y23" s="54"/>
      <c r="Z23" s="54"/>
      <c r="AA23" s="54"/>
      <c r="AB23" s="54"/>
      <c r="AC23" s="60"/>
      <c r="AD23" s="60"/>
      <c r="AE23" s="60"/>
      <c r="AF23" s="60"/>
      <c r="AG23" s="60"/>
      <c r="AH23" s="60"/>
      <c r="AI23" s="60"/>
      <c r="AJ23" s="60"/>
      <c r="AK23" s="932"/>
      <c r="AL23" s="933"/>
      <c r="AM23" s="933"/>
      <c r="AN23" s="933"/>
      <c r="AO23" s="934"/>
      <c r="AP23" s="2"/>
      <c r="AQ23" s="59">
        <f t="shared" si="2"/>
        <v>1</v>
      </c>
    </row>
    <row r="24" spans="2:46" ht="12" customHeight="1" x14ac:dyDescent="0.15">
      <c r="B24" s="967"/>
      <c r="C24" s="972"/>
      <c r="D24" s="970"/>
      <c r="E24" s="970"/>
      <c r="F24" s="970"/>
      <c r="G24" s="970"/>
      <c r="H24" s="970"/>
      <c r="I24" s="970"/>
      <c r="J24" s="971"/>
      <c r="K24" s="100">
        <v>14</v>
      </c>
      <c r="L24" s="921"/>
      <c r="M24" s="922"/>
      <c r="N24" s="921"/>
      <c r="O24" s="922"/>
      <c r="P24" s="921"/>
      <c r="Q24" s="922"/>
      <c r="R24" s="936"/>
      <c r="S24" s="937"/>
      <c r="T24" s="938"/>
      <c r="U24" s="921"/>
      <c r="V24" s="922"/>
      <c r="W24" s="921"/>
      <c r="X24" s="922"/>
      <c r="Y24" s="54"/>
      <c r="Z24" s="54"/>
      <c r="AA24" s="54"/>
      <c r="AB24" s="54"/>
      <c r="AC24" s="60"/>
      <c r="AD24" s="60"/>
      <c r="AE24" s="60"/>
      <c r="AF24" s="60"/>
      <c r="AG24" s="60"/>
      <c r="AH24" s="60"/>
      <c r="AI24" s="60"/>
      <c r="AJ24" s="60"/>
      <c r="AK24" s="932"/>
      <c r="AL24" s="933"/>
      <c r="AM24" s="933"/>
      <c r="AN24" s="933"/>
      <c r="AO24" s="934"/>
      <c r="AP24" s="2"/>
      <c r="AQ24" s="59">
        <f t="shared" si="2"/>
        <v>1</v>
      </c>
    </row>
    <row r="25" spans="2:46" ht="12" customHeight="1" x14ac:dyDescent="0.15">
      <c r="B25" s="967"/>
      <c r="C25" s="972"/>
      <c r="D25" s="970"/>
      <c r="E25" s="970"/>
      <c r="F25" s="970"/>
      <c r="G25" s="970"/>
      <c r="H25" s="970"/>
      <c r="I25" s="970"/>
      <c r="J25" s="971"/>
      <c r="K25" s="100">
        <v>15</v>
      </c>
      <c r="L25" s="921"/>
      <c r="M25" s="922"/>
      <c r="N25" s="921"/>
      <c r="O25" s="922"/>
      <c r="P25" s="921"/>
      <c r="Q25" s="922"/>
      <c r="R25" s="936"/>
      <c r="S25" s="937"/>
      <c r="T25" s="938"/>
      <c r="U25" s="921"/>
      <c r="V25" s="922"/>
      <c r="W25" s="921"/>
      <c r="X25" s="922"/>
      <c r="Y25" s="54"/>
      <c r="Z25" s="54"/>
      <c r="AA25" s="54"/>
      <c r="AB25" s="54"/>
      <c r="AC25" s="60"/>
      <c r="AD25" s="60"/>
      <c r="AE25" s="60"/>
      <c r="AF25" s="60"/>
      <c r="AG25" s="60"/>
      <c r="AH25" s="60"/>
      <c r="AI25" s="60"/>
      <c r="AJ25" s="60"/>
      <c r="AK25" s="932"/>
      <c r="AL25" s="933"/>
      <c r="AM25" s="933"/>
      <c r="AN25" s="933"/>
      <c r="AO25" s="934"/>
      <c r="AP25" s="2"/>
      <c r="AQ25" s="59">
        <f t="shared" si="2"/>
        <v>1</v>
      </c>
    </row>
    <row r="26" spans="2:46" ht="12" customHeight="1" x14ac:dyDescent="0.15">
      <c r="B26" s="967"/>
      <c r="C26" s="972"/>
      <c r="D26" s="970"/>
      <c r="E26" s="970"/>
      <c r="F26" s="970"/>
      <c r="G26" s="970"/>
      <c r="H26" s="970"/>
      <c r="I26" s="970"/>
      <c r="J26" s="971"/>
      <c r="K26" s="100">
        <v>16</v>
      </c>
      <c r="L26" s="921"/>
      <c r="M26" s="922"/>
      <c r="N26" s="921"/>
      <c r="O26" s="922"/>
      <c r="P26" s="921"/>
      <c r="Q26" s="922"/>
      <c r="R26" s="936"/>
      <c r="S26" s="937"/>
      <c r="T26" s="938"/>
      <c r="U26" s="921"/>
      <c r="V26" s="922"/>
      <c r="W26" s="921"/>
      <c r="X26" s="922"/>
      <c r="Y26" s="54"/>
      <c r="Z26" s="54"/>
      <c r="AA26" s="54"/>
      <c r="AB26" s="54"/>
      <c r="AC26" s="60"/>
      <c r="AD26" s="60"/>
      <c r="AE26" s="60"/>
      <c r="AF26" s="60"/>
      <c r="AG26" s="60"/>
      <c r="AH26" s="60"/>
      <c r="AI26" s="60"/>
      <c r="AJ26" s="60"/>
      <c r="AK26" s="932"/>
      <c r="AL26" s="933"/>
      <c r="AM26" s="933"/>
      <c r="AN26" s="933"/>
      <c r="AO26" s="934"/>
      <c r="AP26" s="2"/>
      <c r="AQ26" s="59">
        <f t="shared" si="2"/>
        <v>1</v>
      </c>
    </row>
    <row r="27" spans="2:46" ht="12" customHeight="1" x14ac:dyDescent="0.15">
      <c r="B27" s="967"/>
      <c r="C27" s="972"/>
      <c r="D27" s="970"/>
      <c r="E27" s="970"/>
      <c r="F27" s="970"/>
      <c r="G27" s="970"/>
      <c r="H27" s="970"/>
      <c r="I27" s="970"/>
      <c r="J27" s="971"/>
      <c r="K27" s="100">
        <v>17</v>
      </c>
      <c r="L27" s="921"/>
      <c r="M27" s="922"/>
      <c r="N27" s="921"/>
      <c r="O27" s="922"/>
      <c r="P27" s="921"/>
      <c r="Q27" s="922"/>
      <c r="R27" s="936"/>
      <c r="S27" s="937"/>
      <c r="T27" s="938"/>
      <c r="U27" s="921"/>
      <c r="V27" s="922"/>
      <c r="W27" s="921"/>
      <c r="X27" s="922"/>
      <c r="Y27" s="54"/>
      <c r="Z27" s="54"/>
      <c r="AA27" s="54"/>
      <c r="AB27" s="54"/>
      <c r="AC27" s="60"/>
      <c r="AD27" s="60"/>
      <c r="AE27" s="60"/>
      <c r="AF27" s="60"/>
      <c r="AG27" s="60"/>
      <c r="AH27" s="60"/>
      <c r="AI27" s="60"/>
      <c r="AJ27" s="60"/>
      <c r="AK27" s="932"/>
      <c r="AL27" s="933"/>
      <c r="AM27" s="933"/>
      <c r="AN27" s="933"/>
      <c r="AO27" s="934"/>
      <c r="AP27" s="2"/>
      <c r="AQ27" s="59">
        <f t="shared" si="2"/>
        <v>1</v>
      </c>
    </row>
    <row r="28" spans="2:46" ht="12" customHeight="1" x14ac:dyDescent="0.15">
      <c r="B28" s="967"/>
      <c r="C28" s="972"/>
      <c r="D28" s="970"/>
      <c r="E28" s="970"/>
      <c r="F28" s="970"/>
      <c r="G28" s="970"/>
      <c r="H28" s="970"/>
      <c r="I28" s="970"/>
      <c r="J28" s="971"/>
      <c r="K28" s="100">
        <v>18</v>
      </c>
      <c r="L28" s="921"/>
      <c r="M28" s="922"/>
      <c r="N28" s="921"/>
      <c r="O28" s="922"/>
      <c r="P28" s="921"/>
      <c r="Q28" s="922"/>
      <c r="R28" s="936"/>
      <c r="S28" s="937"/>
      <c r="T28" s="938"/>
      <c r="U28" s="921"/>
      <c r="V28" s="922"/>
      <c r="W28" s="921"/>
      <c r="X28" s="922"/>
      <c r="Y28" s="54"/>
      <c r="Z28" s="54"/>
      <c r="AA28" s="54"/>
      <c r="AB28" s="54"/>
      <c r="AC28" s="60"/>
      <c r="AD28" s="60"/>
      <c r="AE28" s="60"/>
      <c r="AF28" s="60"/>
      <c r="AG28" s="60"/>
      <c r="AH28" s="60"/>
      <c r="AI28" s="60"/>
      <c r="AJ28" s="60"/>
      <c r="AK28" s="932"/>
      <c r="AL28" s="933"/>
      <c r="AM28" s="933"/>
      <c r="AN28" s="933"/>
      <c r="AO28" s="934"/>
      <c r="AP28" s="2"/>
      <c r="AQ28" s="59">
        <f>IF(P30="材質劣化",2,IF(P30="漏水",3,1))</f>
        <v>1</v>
      </c>
    </row>
    <row r="29" spans="2:46" ht="12" customHeight="1" x14ac:dyDescent="0.15">
      <c r="B29" s="967"/>
      <c r="C29" s="972"/>
      <c r="D29" s="970"/>
      <c r="E29" s="970"/>
      <c r="F29" s="970"/>
      <c r="G29" s="970"/>
      <c r="H29" s="970"/>
      <c r="I29" s="970"/>
      <c r="J29" s="971"/>
      <c r="K29" s="100">
        <v>19</v>
      </c>
      <c r="L29" s="921"/>
      <c r="M29" s="922"/>
      <c r="N29" s="921"/>
      <c r="O29" s="922"/>
      <c r="P29" s="921"/>
      <c r="Q29" s="922"/>
      <c r="R29" s="936"/>
      <c r="S29" s="937"/>
      <c r="T29" s="938"/>
      <c r="U29" s="921"/>
      <c r="V29" s="922"/>
      <c r="W29" s="921"/>
      <c r="X29" s="922"/>
      <c r="Y29" s="54"/>
      <c r="Z29" s="54"/>
      <c r="AA29" s="54"/>
      <c r="AB29" s="54"/>
      <c r="AC29" s="60"/>
      <c r="AD29" s="60"/>
      <c r="AE29" s="60"/>
      <c r="AF29" s="60"/>
      <c r="AG29" s="60"/>
      <c r="AH29" s="60"/>
      <c r="AI29" s="60"/>
      <c r="AJ29" s="60"/>
      <c r="AK29" s="932"/>
      <c r="AL29" s="933"/>
      <c r="AM29" s="933"/>
      <c r="AN29" s="933"/>
      <c r="AO29" s="934"/>
      <c r="AP29" s="2"/>
      <c r="AQ29" s="59">
        <f>IF(P34="材質劣化",2,IF(P34="漏水",3,1))</f>
        <v>1</v>
      </c>
    </row>
    <row r="30" spans="2:46" ht="12" customHeight="1" x14ac:dyDescent="0.15">
      <c r="B30" s="967"/>
      <c r="C30" s="972"/>
      <c r="D30" s="970"/>
      <c r="E30" s="970"/>
      <c r="F30" s="970"/>
      <c r="G30" s="970"/>
      <c r="H30" s="970"/>
      <c r="I30" s="970"/>
      <c r="J30" s="971"/>
      <c r="K30" s="100">
        <v>20</v>
      </c>
      <c r="L30" s="921"/>
      <c r="M30" s="922"/>
      <c r="N30" s="921"/>
      <c r="O30" s="922"/>
      <c r="P30" s="921"/>
      <c r="Q30" s="922"/>
      <c r="R30" s="936"/>
      <c r="S30" s="937"/>
      <c r="T30" s="938"/>
      <c r="U30" s="921"/>
      <c r="V30" s="922"/>
      <c r="W30" s="921"/>
      <c r="X30" s="922"/>
      <c r="Y30" s="54"/>
      <c r="Z30" s="54"/>
      <c r="AA30" s="54"/>
      <c r="AB30" s="54"/>
      <c r="AC30" s="60"/>
      <c r="AD30" s="60"/>
      <c r="AE30" s="60"/>
      <c r="AF30" s="60"/>
      <c r="AG30" s="60"/>
      <c r="AH30" s="60"/>
      <c r="AI30" s="60"/>
      <c r="AJ30" s="60"/>
      <c r="AK30" s="932"/>
      <c r="AL30" s="933"/>
      <c r="AM30" s="933"/>
      <c r="AN30" s="933"/>
      <c r="AO30" s="934"/>
      <c r="AP30" s="2"/>
      <c r="AQ30" s="59">
        <f>IF(P30="材質劣化",2,IF(P30="漏水",3,1))</f>
        <v>1</v>
      </c>
    </row>
    <row r="31" spans="2:46" ht="12" customHeight="1" x14ac:dyDescent="0.15">
      <c r="B31" s="967"/>
      <c r="C31" s="972"/>
      <c r="D31" s="970"/>
      <c r="E31" s="970"/>
      <c r="F31" s="970"/>
      <c r="G31" s="970"/>
      <c r="H31" s="970"/>
      <c r="I31" s="970"/>
      <c r="J31" s="971"/>
      <c r="K31" s="100">
        <v>21</v>
      </c>
      <c r="L31" s="921"/>
      <c r="M31" s="922"/>
      <c r="N31" s="921"/>
      <c r="O31" s="922"/>
      <c r="P31" s="921"/>
      <c r="Q31" s="922"/>
      <c r="R31" s="936"/>
      <c r="S31" s="937"/>
      <c r="T31" s="938"/>
      <c r="U31" s="921"/>
      <c r="V31" s="922"/>
      <c r="W31" s="921"/>
      <c r="X31" s="922"/>
      <c r="Y31" s="54"/>
      <c r="Z31" s="54"/>
      <c r="AA31" s="54"/>
      <c r="AB31" s="54"/>
      <c r="AC31" s="60"/>
      <c r="AD31" s="60"/>
      <c r="AE31" s="60"/>
      <c r="AF31" s="60"/>
      <c r="AG31" s="60"/>
      <c r="AH31" s="60"/>
      <c r="AI31" s="60"/>
      <c r="AJ31" s="60"/>
      <c r="AK31" s="932"/>
      <c r="AL31" s="933"/>
      <c r="AM31" s="933"/>
      <c r="AN31" s="933"/>
      <c r="AO31" s="934"/>
      <c r="AP31" s="2"/>
      <c r="AQ31" s="59">
        <f>IF(P33="材質劣化",2,IF(P33="漏水",3,1))</f>
        <v>1</v>
      </c>
    </row>
    <row r="32" spans="2:46" ht="12" customHeight="1" x14ac:dyDescent="0.15">
      <c r="B32" s="967"/>
      <c r="C32" s="972"/>
      <c r="D32" s="970"/>
      <c r="E32" s="970"/>
      <c r="F32" s="970"/>
      <c r="G32" s="970"/>
      <c r="H32" s="970"/>
      <c r="I32" s="970"/>
      <c r="J32" s="971"/>
      <c r="K32" s="100">
        <v>22</v>
      </c>
      <c r="L32" s="921"/>
      <c r="M32" s="922"/>
      <c r="N32" s="921"/>
      <c r="O32" s="922"/>
      <c r="P32" s="921"/>
      <c r="Q32" s="922"/>
      <c r="R32" s="936"/>
      <c r="S32" s="937"/>
      <c r="T32" s="938"/>
      <c r="U32" s="921"/>
      <c r="V32" s="922"/>
      <c r="W32" s="921"/>
      <c r="X32" s="922"/>
      <c r="Y32" s="54"/>
      <c r="Z32" s="54"/>
      <c r="AA32" s="54"/>
      <c r="AB32" s="54"/>
      <c r="AC32" s="60"/>
      <c r="AD32" s="60"/>
      <c r="AE32" s="60"/>
      <c r="AF32" s="60"/>
      <c r="AG32" s="60"/>
      <c r="AH32" s="60"/>
      <c r="AI32" s="60"/>
      <c r="AJ32" s="60"/>
      <c r="AK32" s="932"/>
      <c r="AL32" s="933"/>
      <c r="AM32" s="933"/>
      <c r="AN32" s="933"/>
      <c r="AO32" s="934"/>
      <c r="AP32" s="2"/>
      <c r="AQ32" s="59">
        <f>IF(P37="材質劣化",2,IF(P37="漏水",3,1))</f>
        <v>1</v>
      </c>
      <c r="AS32" s="3"/>
      <c r="AT32" s="3"/>
    </row>
    <row r="33" spans="2:86" ht="12" customHeight="1" x14ac:dyDescent="0.15">
      <c r="B33" s="967"/>
      <c r="C33" s="972"/>
      <c r="D33" s="970"/>
      <c r="E33" s="970"/>
      <c r="F33" s="970"/>
      <c r="G33" s="970"/>
      <c r="H33" s="970"/>
      <c r="I33" s="970"/>
      <c r="J33" s="971"/>
      <c r="K33" s="100">
        <v>23</v>
      </c>
      <c r="L33" s="921"/>
      <c r="M33" s="922"/>
      <c r="N33" s="921"/>
      <c r="O33" s="922"/>
      <c r="P33" s="921"/>
      <c r="Q33" s="922"/>
      <c r="R33" s="936"/>
      <c r="S33" s="937"/>
      <c r="T33" s="938"/>
      <c r="U33" s="921"/>
      <c r="V33" s="922"/>
      <c r="W33" s="921"/>
      <c r="X33" s="922"/>
      <c r="Y33" s="54"/>
      <c r="Z33" s="54"/>
      <c r="AA33" s="54"/>
      <c r="AB33" s="54"/>
      <c r="AC33" s="60"/>
      <c r="AD33" s="60"/>
      <c r="AE33" s="60"/>
      <c r="AF33" s="60"/>
      <c r="AG33" s="60"/>
      <c r="AH33" s="60"/>
      <c r="AI33" s="60"/>
      <c r="AJ33" s="60"/>
      <c r="AK33" s="932"/>
      <c r="AL33" s="933"/>
      <c r="AM33" s="933"/>
      <c r="AN33" s="933"/>
      <c r="AO33" s="934"/>
      <c r="AP33" s="2"/>
      <c r="AQ33" s="59">
        <f>IF(P33="材質劣化",2,IF(P33="漏水",3,1))</f>
        <v>1</v>
      </c>
      <c r="AS33" s="198"/>
      <c r="AT33" s="198"/>
    </row>
    <row r="34" spans="2:86" ht="12" customHeight="1" x14ac:dyDescent="0.15">
      <c r="B34" s="967"/>
      <c r="C34" s="972"/>
      <c r="D34" s="970"/>
      <c r="E34" s="970"/>
      <c r="F34" s="970"/>
      <c r="G34" s="970"/>
      <c r="H34" s="970"/>
      <c r="I34" s="970"/>
      <c r="J34" s="971"/>
      <c r="K34" s="100">
        <v>24</v>
      </c>
      <c r="L34" s="921"/>
      <c r="M34" s="922"/>
      <c r="N34" s="921"/>
      <c r="O34" s="922"/>
      <c r="P34" s="921"/>
      <c r="Q34" s="922"/>
      <c r="R34" s="936"/>
      <c r="S34" s="937"/>
      <c r="T34" s="938"/>
      <c r="U34" s="921"/>
      <c r="V34" s="922"/>
      <c r="W34" s="921"/>
      <c r="X34" s="922"/>
      <c r="Y34" s="54"/>
      <c r="Z34" s="54"/>
      <c r="AA34" s="54"/>
      <c r="AB34" s="54"/>
      <c r="AC34" s="60"/>
      <c r="AD34" s="60"/>
      <c r="AE34" s="60"/>
      <c r="AF34" s="60"/>
      <c r="AG34" s="60"/>
      <c r="AH34" s="60"/>
      <c r="AI34" s="60"/>
      <c r="AJ34" s="60"/>
      <c r="AK34" s="932"/>
      <c r="AL34" s="933"/>
      <c r="AM34" s="933"/>
      <c r="AN34" s="933"/>
      <c r="AO34" s="934"/>
      <c r="AP34" s="2"/>
      <c r="AQ34" s="59">
        <f>IF(P36="材質劣化",2,IF(P36="漏水",3,1))</f>
        <v>1</v>
      </c>
      <c r="AS34" s="199"/>
      <c r="AT34" s="199"/>
    </row>
    <row r="35" spans="2:86" ht="12" customHeight="1" x14ac:dyDescent="0.15">
      <c r="B35" s="967"/>
      <c r="C35" s="972"/>
      <c r="D35" s="970"/>
      <c r="E35" s="970"/>
      <c r="F35" s="970"/>
      <c r="G35" s="970"/>
      <c r="H35" s="970"/>
      <c r="I35" s="970"/>
      <c r="J35" s="971"/>
      <c r="K35" s="992" t="s">
        <v>678</v>
      </c>
      <c r="L35" s="939" t="s">
        <v>679</v>
      </c>
      <c r="M35" s="939"/>
      <c r="N35" s="939"/>
      <c r="O35" s="939"/>
      <c r="P35" s="939"/>
      <c r="Q35" s="939"/>
      <c r="R35" s="939"/>
      <c r="S35" s="939"/>
      <c r="T35" s="939"/>
      <c r="U35" s="939"/>
      <c r="V35" s="939"/>
      <c r="W35" s="939"/>
      <c r="X35" s="939"/>
      <c r="Y35" s="979" t="s">
        <v>523</v>
      </c>
      <c r="Z35" s="980"/>
      <c r="AA35" s="980"/>
      <c r="AB35" s="953"/>
      <c r="AC35" s="124">
        <f t="shared" ref="AC35:AJ35" si="3">SUM(AC11:AC34)</f>
        <v>0</v>
      </c>
      <c r="AD35" s="124">
        <f t="shared" si="3"/>
        <v>0</v>
      </c>
      <c r="AE35" s="124">
        <f>SUM(AE11:AE34)</f>
        <v>0.04</v>
      </c>
      <c r="AF35" s="124">
        <f t="shared" si="3"/>
        <v>0</v>
      </c>
      <c r="AG35" s="124">
        <f t="shared" si="3"/>
        <v>0</v>
      </c>
      <c r="AH35" s="124">
        <f t="shared" si="3"/>
        <v>0</v>
      </c>
      <c r="AI35" s="124">
        <f t="shared" si="3"/>
        <v>0</v>
      </c>
      <c r="AJ35" s="125">
        <f t="shared" si="3"/>
        <v>0</v>
      </c>
      <c r="AK35" s="939" t="s">
        <v>680</v>
      </c>
      <c r="AL35" s="939"/>
      <c r="AM35" s="999" t="s">
        <v>511</v>
      </c>
      <c r="AN35" s="999"/>
      <c r="AO35" s="999"/>
      <c r="AP35" s="2"/>
    </row>
    <row r="36" spans="2:86" ht="12" customHeight="1" x14ac:dyDescent="0.15">
      <c r="B36" s="967"/>
      <c r="C36" s="972"/>
      <c r="D36" s="970"/>
      <c r="E36" s="970"/>
      <c r="F36" s="970"/>
      <c r="G36" s="970"/>
      <c r="H36" s="970"/>
      <c r="I36" s="970"/>
      <c r="J36" s="971"/>
      <c r="K36" s="993"/>
      <c r="L36" s="941" t="s">
        <v>681</v>
      </c>
      <c r="M36" s="942"/>
      <c r="N36" s="960"/>
      <c r="O36" s="941" t="s">
        <v>682</v>
      </c>
      <c r="P36" s="942"/>
      <c r="Q36" s="942"/>
      <c r="R36" s="942"/>
      <c r="S36" s="942"/>
      <c r="T36" s="942"/>
      <c r="U36" s="942"/>
      <c r="V36" s="942"/>
      <c r="W36" s="942"/>
      <c r="X36" s="960"/>
      <c r="Y36" s="53" t="s">
        <v>516</v>
      </c>
      <c r="Z36" s="49" t="s">
        <v>515</v>
      </c>
      <c r="AA36" s="49" t="s">
        <v>554</v>
      </c>
      <c r="AB36" s="49" t="s">
        <v>531</v>
      </c>
      <c r="AC36" s="49" t="s">
        <v>516</v>
      </c>
      <c r="AD36" s="49" t="s">
        <v>515</v>
      </c>
      <c r="AE36" s="49" t="s">
        <v>554</v>
      </c>
      <c r="AF36" s="49" t="s">
        <v>531</v>
      </c>
      <c r="AG36" s="49" t="s">
        <v>516</v>
      </c>
      <c r="AH36" s="49" t="s">
        <v>515</v>
      </c>
      <c r="AI36" s="49" t="s">
        <v>554</v>
      </c>
      <c r="AJ36" s="82" t="s">
        <v>531</v>
      </c>
      <c r="AK36" s="939"/>
      <c r="AL36" s="939"/>
      <c r="AM36" s="999"/>
      <c r="AN36" s="999"/>
      <c r="AO36" s="999"/>
      <c r="AP36" s="2"/>
    </row>
    <row r="37" spans="2:86" ht="14.25" customHeight="1" x14ac:dyDescent="0.15">
      <c r="B37" s="967"/>
      <c r="C37" s="972"/>
      <c r="D37" s="970"/>
      <c r="E37" s="970"/>
      <c r="F37" s="970"/>
      <c r="G37" s="970"/>
      <c r="H37" s="970"/>
      <c r="I37" s="970"/>
      <c r="J37" s="971"/>
      <c r="K37" s="993"/>
      <c r="L37" s="945"/>
      <c r="M37" s="946"/>
      <c r="N37" s="965"/>
      <c r="O37" s="945"/>
      <c r="P37" s="946"/>
      <c r="Q37" s="946"/>
      <c r="R37" s="946"/>
      <c r="S37" s="946"/>
      <c r="T37" s="946"/>
      <c r="U37" s="946"/>
      <c r="V37" s="946"/>
      <c r="W37" s="946"/>
      <c r="X37" s="965"/>
      <c r="Y37" s="935">
        <f>IF(COUNTIF(Y11:Y34,"〇")&gt;0,1,0)</f>
        <v>0</v>
      </c>
      <c r="Z37" s="935">
        <f t="shared" ref="Z37:AB37" si="4">IF(COUNTIF(Z11:Z34,"〇")&gt;0,1,0)</f>
        <v>0</v>
      </c>
      <c r="AA37" s="935">
        <f t="shared" si="4"/>
        <v>0</v>
      </c>
      <c r="AB37" s="935">
        <f t="shared" si="4"/>
        <v>0</v>
      </c>
      <c r="AC37" s="935">
        <f>COUNTA(AC11:AC34)</f>
        <v>0</v>
      </c>
      <c r="AD37" s="935">
        <f t="shared" ref="AD37:AI37" si="5">COUNTA(AD11:AD34)</f>
        <v>0</v>
      </c>
      <c r="AE37" s="935">
        <f t="shared" si="5"/>
        <v>2</v>
      </c>
      <c r="AF37" s="935">
        <f t="shared" si="5"/>
        <v>0</v>
      </c>
      <c r="AG37" s="935">
        <f t="shared" si="5"/>
        <v>0</v>
      </c>
      <c r="AH37" s="935">
        <f t="shared" si="5"/>
        <v>0</v>
      </c>
      <c r="AI37" s="935">
        <f t="shared" si="5"/>
        <v>0</v>
      </c>
      <c r="AJ37" s="935">
        <f>COUNTA(AJ11:AJ34)</f>
        <v>0</v>
      </c>
      <c r="AK37" s="939"/>
      <c r="AL37" s="939"/>
      <c r="AM37" s="999"/>
      <c r="AN37" s="999"/>
      <c r="AO37" s="999"/>
      <c r="AP37" s="2"/>
      <c r="AU37" s="43">
        <f>+Y37</f>
        <v>0</v>
      </c>
    </row>
    <row r="38" spans="2:86" ht="14.25" customHeight="1" x14ac:dyDescent="0.15">
      <c r="B38" s="967"/>
      <c r="C38" s="972"/>
      <c r="D38" s="970"/>
      <c r="E38" s="970"/>
      <c r="F38" s="970"/>
      <c r="G38" s="970"/>
      <c r="H38" s="970"/>
      <c r="I38" s="970"/>
      <c r="J38" s="971"/>
      <c r="K38" s="993"/>
      <c r="L38" s="949"/>
      <c r="M38" s="950"/>
      <c r="N38" s="961"/>
      <c r="O38" s="949"/>
      <c r="P38" s="950"/>
      <c r="Q38" s="950"/>
      <c r="R38" s="950"/>
      <c r="S38" s="950"/>
      <c r="T38" s="950"/>
      <c r="U38" s="950"/>
      <c r="V38" s="950"/>
      <c r="W38" s="950"/>
      <c r="X38" s="961"/>
      <c r="Y38" s="935"/>
      <c r="Z38" s="935"/>
      <c r="AA38" s="935"/>
      <c r="AB38" s="935"/>
      <c r="AC38" s="935"/>
      <c r="AD38" s="935"/>
      <c r="AE38" s="935"/>
      <c r="AF38" s="935"/>
      <c r="AG38" s="935"/>
      <c r="AH38" s="935"/>
      <c r="AI38" s="935"/>
      <c r="AJ38" s="935"/>
      <c r="AK38" s="939"/>
      <c r="AL38" s="939"/>
      <c r="AM38" s="999"/>
      <c r="AN38" s="999"/>
      <c r="AO38" s="999"/>
      <c r="AP38" s="2"/>
    </row>
    <row r="39" spans="2:86" ht="12" customHeight="1" x14ac:dyDescent="0.15">
      <c r="B39" s="967"/>
      <c r="C39" s="972"/>
      <c r="D39" s="970"/>
      <c r="E39" s="970"/>
      <c r="F39" s="970"/>
      <c r="G39" s="970"/>
      <c r="H39" s="970"/>
      <c r="I39" s="970"/>
      <c r="J39" s="970"/>
      <c r="K39" s="987" t="s">
        <v>220</v>
      </c>
      <c r="L39" s="994"/>
      <c r="M39" s="994"/>
      <c r="N39" s="994"/>
      <c r="O39" s="994"/>
      <c r="P39" s="994"/>
      <c r="Q39" s="994"/>
      <c r="R39" s="994"/>
      <c r="S39" s="994"/>
      <c r="T39" s="994"/>
      <c r="U39" s="994"/>
      <c r="V39" s="994"/>
      <c r="W39" s="994"/>
      <c r="X39" s="994"/>
      <c r="Y39" s="994"/>
      <c r="Z39" s="994"/>
      <c r="AA39" s="994"/>
      <c r="AB39" s="994"/>
      <c r="AC39" s="994"/>
      <c r="AD39" s="994"/>
      <c r="AE39" s="994"/>
      <c r="AF39" s="994"/>
      <c r="AG39" s="994"/>
      <c r="AH39" s="994"/>
      <c r="AI39" s="994"/>
      <c r="AJ39" s="994"/>
      <c r="AK39" s="995"/>
      <c r="AL39" s="995"/>
      <c r="AM39" s="995"/>
      <c r="AN39" s="995"/>
      <c r="AO39" s="996"/>
      <c r="AP39" s="2"/>
    </row>
    <row r="40" spans="2:86" ht="12" customHeight="1" x14ac:dyDescent="0.15">
      <c r="B40" s="967"/>
      <c r="C40" s="972"/>
      <c r="D40" s="970"/>
      <c r="E40" s="970"/>
      <c r="F40" s="970"/>
      <c r="G40" s="970"/>
      <c r="H40" s="970"/>
      <c r="I40" s="970"/>
      <c r="J40" s="970"/>
      <c r="K40" s="988"/>
      <c r="L40" s="995"/>
      <c r="M40" s="995"/>
      <c r="N40" s="995"/>
      <c r="O40" s="995"/>
      <c r="P40" s="995"/>
      <c r="Q40" s="995"/>
      <c r="R40" s="995"/>
      <c r="S40" s="995"/>
      <c r="T40" s="995"/>
      <c r="U40" s="995"/>
      <c r="V40" s="995"/>
      <c r="W40" s="995"/>
      <c r="X40" s="995"/>
      <c r="Y40" s="995"/>
      <c r="Z40" s="995"/>
      <c r="AA40" s="995"/>
      <c r="AB40" s="995"/>
      <c r="AC40" s="995"/>
      <c r="AD40" s="995"/>
      <c r="AE40" s="995"/>
      <c r="AF40" s="995"/>
      <c r="AG40" s="995"/>
      <c r="AH40" s="995"/>
      <c r="AI40" s="995"/>
      <c r="AJ40" s="995"/>
      <c r="AK40" s="995"/>
      <c r="AL40" s="995"/>
      <c r="AM40" s="995"/>
      <c r="AN40" s="995"/>
      <c r="AO40" s="996"/>
      <c r="AP40" s="2"/>
    </row>
    <row r="41" spans="2:86" ht="12" customHeight="1" x14ac:dyDescent="0.15">
      <c r="B41" s="967"/>
      <c r="C41" s="972"/>
      <c r="D41" s="970"/>
      <c r="E41" s="970"/>
      <c r="F41" s="970"/>
      <c r="G41" s="970"/>
      <c r="H41" s="970"/>
      <c r="I41" s="970"/>
      <c r="J41" s="970"/>
      <c r="K41" s="988"/>
      <c r="L41" s="995"/>
      <c r="M41" s="995"/>
      <c r="N41" s="995"/>
      <c r="O41" s="995"/>
      <c r="P41" s="995"/>
      <c r="Q41" s="995"/>
      <c r="R41" s="995"/>
      <c r="S41" s="995"/>
      <c r="T41" s="995"/>
      <c r="U41" s="995"/>
      <c r="V41" s="995"/>
      <c r="W41" s="995"/>
      <c r="X41" s="995"/>
      <c r="Y41" s="995"/>
      <c r="Z41" s="995"/>
      <c r="AA41" s="995"/>
      <c r="AB41" s="995"/>
      <c r="AC41" s="995"/>
      <c r="AD41" s="995"/>
      <c r="AE41" s="995"/>
      <c r="AF41" s="995"/>
      <c r="AG41" s="995"/>
      <c r="AH41" s="995"/>
      <c r="AI41" s="995"/>
      <c r="AJ41" s="995"/>
      <c r="AK41" s="995"/>
      <c r="AL41" s="995"/>
      <c r="AM41" s="995"/>
      <c r="AN41" s="995"/>
      <c r="AO41" s="996"/>
      <c r="AP41" s="2"/>
    </row>
    <row r="42" spans="2:86" ht="12" customHeight="1" x14ac:dyDescent="0.15">
      <c r="B42" s="967"/>
      <c r="C42" s="972"/>
      <c r="D42" s="970"/>
      <c r="E42" s="970"/>
      <c r="F42" s="970"/>
      <c r="G42" s="970"/>
      <c r="H42" s="970"/>
      <c r="I42" s="970"/>
      <c r="J42" s="970"/>
      <c r="K42" s="988"/>
      <c r="L42" s="997"/>
      <c r="M42" s="997"/>
      <c r="N42" s="997"/>
      <c r="O42" s="997"/>
      <c r="P42" s="997"/>
      <c r="Q42" s="997"/>
      <c r="R42" s="997"/>
      <c r="S42" s="997"/>
      <c r="T42" s="997"/>
      <c r="U42" s="997"/>
      <c r="V42" s="997"/>
      <c r="W42" s="997"/>
      <c r="X42" s="997"/>
      <c r="Y42" s="997"/>
      <c r="Z42" s="997"/>
      <c r="AA42" s="997"/>
      <c r="AB42" s="997"/>
      <c r="AC42" s="997"/>
      <c r="AD42" s="997"/>
      <c r="AE42" s="997"/>
      <c r="AF42" s="997"/>
      <c r="AG42" s="997"/>
      <c r="AH42" s="997"/>
      <c r="AI42" s="997"/>
      <c r="AJ42" s="997"/>
      <c r="AK42" s="997"/>
      <c r="AL42" s="997"/>
      <c r="AM42" s="997"/>
      <c r="AN42" s="997"/>
      <c r="AO42" s="998"/>
      <c r="AP42" s="43"/>
      <c r="CD42" s="2"/>
      <c r="CE42" s="2"/>
      <c r="CF42" s="2"/>
      <c r="CG42" s="2"/>
      <c r="CH42" s="2"/>
    </row>
    <row r="43" spans="2:86" ht="12" customHeight="1" x14ac:dyDescent="0.15">
      <c r="B43" s="967"/>
      <c r="C43" s="972"/>
      <c r="D43" s="970"/>
      <c r="E43" s="970"/>
      <c r="F43" s="970"/>
      <c r="G43" s="970"/>
      <c r="H43" s="970"/>
      <c r="I43" s="970"/>
      <c r="J43" s="971"/>
      <c r="K43" s="1000" t="s">
        <v>221</v>
      </c>
      <c r="L43" s="1000"/>
      <c r="M43" s="1000"/>
      <c r="N43" s="1000"/>
      <c r="O43" s="1000"/>
      <c r="P43" s="1000"/>
      <c r="Q43" s="1000"/>
      <c r="R43" s="1000"/>
      <c r="S43" s="1000"/>
      <c r="T43" s="1000"/>
      <c r="U43" s="1000"/>
      <c r="V43" s="1000"/>
      <c r="W43" s="1000"/>
      <c r="X43" s="1000"/>
      <c r="Y43" s="1000"/>
      <c r="Z43" s="1000"/>
      <c r="AA43" s="1000"/>
      <c r="AB43" s="1000"/>
      <c r="AC43" s="1000"/>
      <c r="AD43" s="1000"/>
      <c r="AE43" s="1000"/>
      <c r="AF43" s="1000"/>
      <c r="AG43" s="1000"/>
      <c r="AH43" s="1000"/>
      <c r="AI43" s="1000"/>
      <c r="AJ43" s="1000"/>
      <c r="AK43" s="1000"/>
      <c r="AL43" s="1000"/>
      <c r="AM43" s="1000"/>
      <c r="AN43" s="1000"/>
      <c r="AO43" s="1000"/>
      <c r="AP43" s="43"/>
      <c r="CD43" s="2"/>
      <c r="CE43" s="2"/>
      <c r="CF43" s="2"/>
      <c r="CG43" s="2"/>
      <c r="CH43" s="2"/>
    </row>
    <row r="44" spans="2:86" ht="12" customHeight="1" x14ac:dyDescent="0.15">
      <c r="B44" s="967"/>
      <c r="C44" s="972"/>
      <c r="D44" s="970"/>
      <c r="E44" s="970"/>
      <c r="F44" s="970"/>
      <c r="G44" s="970"/>
      <c r="H44" s="970"/>
      <c r="I44" s="970"/>
      <c r="J44" s="971"/>
      <c r="K44" s="989" t="s">
        <v>222</v>
      </c>
      <c r="L44" s="990"/>
      <c r="M44" s="990"/>
      <c r="N44" s="990"/>
      <c r="O44" s="990"/>
      <c r="P44" s="990"/>
      <c r="Q44" s="990"/>
      <c r="R44" s="990"/>
      <c r="S44" s="990"/>
      <c r="T44" s="990"/>
      <c r="U44" s="990"/>
      <c r="V44" s="990"/>
      <c r="W44" s="990"/>
      <c r="X44" s="990"/>
      <c r="Y44" s="990"/>
      <c r="Z44" s="990"/>
      <c r="AA44" s="990"/>
      <c r="AB44" s="990"/>
      <c r="AC44" s="990"/>
      <c r="AD44" s="990"/>
      <c r="AE44" s="990"/>
      <c r="AF44" s="990"/>
      <c r="AG44" s="990"/>
      <c r="AH44" s="990"/>
      <c r="AI44" s="990"/>
      <c r="AJ44" s="990"/>
      <c r="AK44" s="990"/>
      <c r="AL44" s="990"/>
      <c r="AM44" s="990"/>
      <c r="AN44" s="990"/>
      <c r="AO44" s="991"/>
      <c r="AP44" s="43"/>
      <c r="CD44" s="2"/>
      <c r="CE44" s="2"/>
      <c r="CF44" s="2"/>
      <c r="CG44" s="2"/>
      <c r="CH44" s="2"/>
    </row>
    <row r="45" spans="2:86" ht="12" customHeight="1" x14ac:dyDescent="0.15">
      <c r="B45" s="583"/>
      <c r="C45" s="973"/>
      <c r="D45" s="974"/>
      <c r="E45" s="974"/>
      <c r="F45" s="974"/>
      <c r="G45" s="974"/>
      <c r="H45" s="974"/>
      <c r="I45" s="974"/>
      <c r="J45" s="975"/>
      <c r="K45" s="984" t="s">
        <v>223</v>
      </c>
      <c r="L45" s="985"/>
      <c r="M45" s="985"/>
      <c r="N45" s="985"/>
      <c r="O45" s="985"/>
      <c r="P45" s="985"/>
      <c r="Q45" s="985"/>
      <c r="R45" s="985"/>
      <c r="S45" s="985"/>
      <c r="T45" s="985"/>
      <c r="U45" s="985"/>
      <c r="V45" s="985"/>
      <c r="W45" s="985"/>
      <c r="X45" s="985"/>
      <c r="Y45" s="985"/>
      <c r="Z45" s="985"/>
      <c r="AA45" s="985"/>
      <c r="AB45" s="985"/>
      <c r="AC45" s="985"/>
      <c r="AD45" s="985"/>
      <c r="AE45" s="985"/>
      <c r="AF45" s="985"/>
      <c r="AG45" s="985"/>
      <c r="AH45" s="985"/>
      <c r="AI45" s="985"/>
      <c r="AJ45" s="985"/>
      <c r="AK45" s="985"/>
      <c r="AL45" s="985"/>
      <c r="AM45" s="985"/>
      <c r="AN45" s="985"/>
      <c r="AO45" s="986"/>
      <c r="AP45" s="43"/>
      <c r="CD45" s="2"/>
      <c r="CE45" s="2"/>
      <c r="CF45" s="2"/>
      <c r="CG45" s="2"/>
      <c r="CH45" s="2"/>
    </row>
    <row r="46" spans="2:86" ht="12" customHeight="1" x14ac:dyDescent="0.2">
      <c r="B46" s="6" t="s">
        <v>224</v>
      </c>
      <c r="C46" s="290"/>
      <c r="D46" s="290"/>
      <c r="E46" s="290"/>
      <c r="F46" s="290"/>
      <c r="G46" s="290"/>
      <c r="H46" s="290"/>
      <c r="I46" s="290"/>
      <c r="J46" s="290"/>
      <c r="K46" s="291"/>
      <c r="L46" s="291"/>
      <c r="M46" s="291"/>
      <c r="N46" s="291"/>
      <c r="O46" s="291"/>
      <c r="P46" s="291"/>
      <c r="Q46" s="291"/>
      <c r="R46" s="291"/>
      <c r="S46" s="291"/>
      <c r="T46" s="291"/>
      <c r="U46" s="291"/>
      <c r="V46" s="291"/>
      <c r="W46" s="291"/>
      <c r="X46" s="291"/>
      <c r="Y46" s="291"/>
      <c r="Z46" s="291"/>
      <c r="AA46" s="291"/>
      <c r="AB46" s="291"/>
      <c r="AC46" s="291"/>
      <c r="AD46" s="291"/>
      <c r="AE46" s="291"/>
      <c r="AF46" s="291"/>
      <c r="AG46" s="291"/>
      <c r="AH46" s="291"/>
      <c r="AI46" s="291"/>
      <c r="AJ46" s="291"/>
      <c r="AK46" s="291"/>
      <c r="AL46" s="291"/>
      <c r="AM46" s="291"/>
      <c r="AN46" s="291"/>
      <c r="AO46" s="291"/>
      <c r="AP46" s="43"/>
      <c r="CD46" s="2"/>
      <c r="CE46" s="2"/>
      <c r="CF46" s="2"/>
      <c r="CG46" s="2"/>
      <c r="CH46" s="2"/>
    </row>
    <row r="47" spans="2:86" s="6" customFormat="1" ht="12" customHeight="1" x14ac:dyDescent="0.15">
      <c r="B47" s="2" t="s">
        <v>225</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226</v>
      </c>
      <c r="AP48" s="43"/>
      <c r="CD48" s="2"/>
      <c r="CE48" s="2"/>
      <c r="CF48" s="2"/>
      <c r="CG48" s="2"/>
      <c r="CH48" s="2"/>
    </row>
    <row r="49" spans="2:86" ht="12" customHeight="1" x14ac:dyDescent="0.15">
      <c r="B49" s="2" t="s">
        <v>227</v>
      </c>
      <c r="AP49" s="43"/>
      <c r="CD49" s="2"/>
      <c r="CE49" s="2"/>
      <c r="CF49" s="2"/>
      <c r="CG49" s="2"/>
      <c r="CH49" s="2"/>
    </row>
    <row r="50" spans="2:86" ht="12" customHeight="1" x14ac:dyDescent="0.15">
      <c r="B50" s="2" t="s">
        <v>228</v>
      </c>
    </row>
    <row r="51" spans="2:86" ht="12" customHeight="1" x14ac:dyDescent="0.15">
      <c r="B51" s="2" t="s">
        <v>229</v>
      </c>
    </row>
    <row r="52" spans="2:86" ht="12" customHeight="1" x14ac:dyDescent="0.15">
      <c r="B52" s="2" t="s">
        <v>230</v>
      </c>
    </row>
    <row r="53" spans="2:86" x14ac:dyDescent="0.15">
      <c r="B53" s="2" t="s">
        <v>231</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2"/>
  <conditionalFormatting sqref="Y11:AB28">
    <cfRule type="expression" dxfId="266" priority="2">
      <formula>$AQ11=2</formula>
    </cfRule>
  </conditionalFormatting>
  <conditionalFormatting sqref="Y29:AB29">
    <cfRule type="expression" dxfId="265" priority="11">
      <formula>$AQ28=2</formula>
    </cfRule>
  </conditionalFormatting>
  <conditionalFormatting sqref="Y30:AB31">
    <cfRule type="expression" dxfId="264" priority="9">
      <formula>$AQ28=2</formula>
    </cfRule>
  </conditionalFormatting>
  <conditionalFormatting sqref="Y32:AB32">
    <cfRule type="expression" dxfId="263" priority="7">
      <formula>$AQ29=2</formula>
    </cfRule>
  </conditionalFormatting>
  <conditionalFormatting sqref="Y33:AB33">
    <cfRule type="expression" dxfId="262" priority="5">
      <formula>$AQ29=2</formula>
    </cfRule>
  </conditionalFormatting>
  <conditionalFormatting sqref="Y34:AB34">
    <cfRule type="expression" dxfId="261" priority="3">
      <formula>$AQ29=2</formula>
    </cfRule>
  </conditionalFormatting>
  <conditionalFormatting sqref="Y11:AF28">
    <cfRule type="expression" dxfId="260" priority="1">
      <formula>$AQ11=3</formula>
    </cfRule>
  </conditionalFormatting>
  <conditionalFormatting sqref="Y29:AF29">
    <cfRule type="expression" dxfId="259" priority="12">
      <formula>$AQ28=3</formula>
    </cfRule>
  </conditionalFormatting>
  <conditionalFormatting sqref="Y30:AF31">
    <cfRule type="expression" dxfId="258" priority="10">
      <formula>$AQ28=3</formula>
    </cfRule>
  </conditionalFormatting>
  <conditionalFormatting sqref="Y32:AF32">
    <cfRule type="expression" dxfId="257" priority="8">
      <formula>$AQ29=3</formula>
    </cfRule>
  </conditionalFormatting>
  <conditionalFormatting sqref="Y33:AF33">
    <cfRule type="expression" dxfId="256" priority="6">
      <formula>$AQ29=3</formula>
    </cfRule>
  </conditionalFormatting>
  <conditionalFormatting sqref="Y34:AF34">
    <cfRule type="expression" dxfId="255" priority="4">
      <formula>$AQ29=3</formula>
    </cfRule>
  </conditionalFormatting>
  <conditionalFormatting sqref="AC11:AJ28">
    <cfRule type="expression" dxfId="254" priority="13">
      <formula>$AQ11=1</formula>
    </cfRule>
  </conditionalFormatting>
  <conditionalFormatting sqref="AC29:AJ29">
    <cfRule type="expression" dxfId="253" priority="24">
      <formula>$AQ28=1</formula>
    </cfRule>
  </conditionalFormatting>
  <conditionalFormatting sqref="AC30:AJ31">
    <cfRule type="expression" dxfId="252" priority="22">
      <formula>$AQ28=1</formula>
    </cfRule>
  </conditionalFormatting>
  <conditionalFormatting sqref="AC32:AJ32">
    <cfRule type="expression" dxfId="251" priority="20">
      <formula>$AQ29=1</formula>
    </cfRule>
  </conditionalFormatting>
  <conditionalFormatting sqref="AC33:AJ33">
    <cfRule type="expression" dxfId="250" priority="18">
      <formula>$AQ29=1</formula>
    </cfRule>
  </conditionalFormatting>
  <conditionalFormatting sqref="AC34:AJ34">
    <cfRule type="expression" dxfId="249" priority="16">
      <formula>$AQ29=1</formula>
    </cfRule>
  </conditionalFormatting>
  <conditionalFormatting sqref="AG11:AJ28">
    <cfRule type="expression" dxfId="248" priority="14">
      <formula>$AQ11=2</formula>
    </cfRule>
  </conditionalFormatting>
  <conditionalFormatting sqref="AG29:AJ29">
    <cfRule type="expression" dxfId="247" priority="23">
      <formula>$AQ28=2</formula>
    </cfRule>
  </conditionalFormatting>
  <conditionalFormatting sqref="AG30:AJ31">
    <cfRule type="expression" dxfId="246" priority="21">
      <formula>$AQ28=2</formula>
    </cfRule>
  </conditionalFormatting>
  <conditionalFormatting sqref="AG32:AJ32">
    <cfRule type="expression" dxfId="245" priority="19">
      <formula>$AQ29=2</formula>
    </cfRule>
  </conditionalFormatting>
  <conditionalFormatting sqref="AG33:AJ33">
    <cfRule type="expression" dxfId="244" priority="17">
      <formula>$AQ29=2</formula>
    </cfRule>
  </conditionalFormatting>
  <conditionalFormatting sqref="AG34:AJ34">
    <cfRule type="expression" dxfId="243" priority="15">
      <formula>$AQ29=2</formula>
    </cfRule>
  </conditionalFormatting>
  <dataValidations count="2">
    <dataValidation type="list" allowBlank="1" showInputMessage="1" showErrorMessage="1" sqref="N11:O34" xr:uid="{8290EA57-D32E-44B9-ABB1-75F8C6A482A3}">
      <formula1>INDIRECT(L11)</formula1>
    </dataValidation>
    <dataValidation type="list" allowBlank="1" showInputMessage="1" showErrorMessage="1" sqref="Y11:AB34" xr:uid="{75E99CCC-6E00-4F1F-9114-0E130E812F27}">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13983254-F33D-418F-8B68-490667596D39}">
          <x14:formula1>
            <xm:f>'(参考)リスト'!$G$16:$G$19</xm:f>
          </x14:formula1>
          <xm:sqref>AM35:AO38</xm:sqref>
        </x14:dataValidation>
        <x14:dataValidation type="list" allowBlank="1" showInputMessage="1" showErrorMessage="1" xr:uid="{139F1F80-1A1D-44A1-B00A-912EAF3C924C}">
          <x14:formula1>
            <xm:f>'(参考)リスト'!$F$16:$F$21</xm:f>
          </x14:formula1>
          <xm:sqref>U11:X34</xm:sqref>
        </x14:dataValidation>
        <x14:dataValidation type="list" allowBlank="1" showInputMessage="1" showErrorMessage="1" xr:uid="{019B5C8F-9B83-4A0F-AF24-3BD4B5CD78DF}">
          <x14:formula1>
            <xm:f>'(参考)リスト'!$E$16:$E$27</xm:f>
          </x14:formula1>
          <xm:sqref>R11:T34</xm:sqref>
        </x14:dataValidation>
        <x14:dataValidation type="list" allowBlank="1" showInputMessage="1" showErrorMessage="1" xr:uid="{5FBFF572-5124-496E-B3EC-61B6015D7FED}">
          <x14:formula1>
            <xm:f>'(参考)リスト'!$B$16:$B$21</xm:f>
          </x14:formula1>
          <xm:sqref>L11:M34</xm:sqref>
        </x14:dataValidation>
        <x14:dataValidation type="list" allowBlank="1" showInputMessage="1" showErrorMessage="1" xr:uid="{175CFFC3-9587-42AB-9B57-B1215A3DFC52}">
          <x14:formula1>
            <xm:f>'(参考)リスト'!$D$16:$D$18</xm:f>
          </x14:formula1>
          <xm:sqref>P11:Q34</xm:sqref>
        </x14:dataValidation>
      </x14:dataValidations>
    </ext>
  </extLst>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FF63A6-6361-4AF6-8B84-D6F147F35AFF}">
  <dimension ref="B1:CH53"/>
  <sheetViews>
    <sheetView showGridLines="0" showZeros="0" view="pageBreakPreview" zoomScaleNormal="85" zoomScaleSheetLayoutView="100" workbookViewId="0">
      <selection activeCell="B6" sqref="B6:Z15"/>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23" t="s">
        <v>200</v>
      </c>
      <c r="AV1" s="931" t="s">
        <v>201</v>
      </c>
      <c r="AW1" s="931"/>
      <c r="AX1" s="931"/>
      <c r="AY1" s="920" t="s">
        <v>202</v>
      </c>
      <c r="AZ1" s="920"/>
      <c r="BA1" s="920"/>
      <c r="BB1" s="920"/>
      <c r="BC1" s="920"/>
      <c r="BD1" s="920"/>
      <c r="BE1" s="920"/>
      <c r="BF1" s="920"/>
      <c r="BG1" s="920"/>
      <c r="BH1" s="920"/>
      <c r="BI1" s="920"/>
      <c r="BJ1" s="920"/>
      <c r="BK1" s="920" t="s">
        <v>203</v>
      </c>
      <c r="BL1" s="920"/>
      <c r="BM1" s="920"/>
      <c r="BN1" s="920"/>
      <c r="BO1" s="920"/>
      <c r="BP1" s="920"/>
      <c r="BQ1" s="920"/>
      <c r="BR1" s="920"/>
      <c r="BS1" s="920"/>
      <c r="BT1" s="920"/>
      <c r="BU1" s="920"/>
      <c r="BV1" s="920"/>
      <c r="BW1" s="918"/>
      <c r="BX1" s="918"/>
      <c r="BY1" s="918"/>
      <c r="BZ1" s="918"/>
      <c r="CA1" s="918"/>
      <c r="CB1" s="918"/>
      <c r="CC1" s="918"/>
      <c r="CD1" s="918"/>
      <c r="CE1" s="918"/>
      <c r="CF1" s="918"/>
      <c r="CG1" s="918"/>
      <c r="CH1" s="918"/>
    </row>
    <row r="2" spans="2:86" ht="8.25" customHeight="1" x14ac:dyDescent="0.15">
      <c r="AU2" s="923"/>
      <c r="AV2" s="931" t="s">
        <v>204</v>
      </c>
      <c r="AW2" s="940" t="s">
        <v>205</v>
      </c>
      <c r="AX2" s="940" t="s">
        <v>206</v>
      </c>
      <c r="AY2" s="920" t="s">
        <v>207</v>
      </c>
      <c r="AZ2" s="920"/>
      <c r="BA2" s="920"/>
      <c r="BB2" s="920"/>
      <c r="BC2" s="920"/>
      <c r="BD2" s="920"/>
      <c r="BE2" s="920"/>
      <c r="BF2" s="920"/>
      <c r="BG2" s="920"/>
      <c r="BH2" s="920"/>
      <c r="BI2" s="920"/>
      <c r="BJ2" s="920"/>
      <c r="BK2" s="920" t="s">
        <v>208</v>
      </c>
      <c r="BL2" s="920"/>
      <c r="BM2" s="920"/>
      <c r="BN2" s="920"/>
      <c r="BO2" s="920" t="s">
        <v>209</v>
      </c>
      <c r="BP2" s="920"/>
      <c r="BQ2" s="920"/>
      <c r="BR2" s="920"/>
      <c r="BS2" s="920"/>
      <c r="BT2" s="920"/>
      <c r="BU2" s="920"/>
      <c r="BV2" s="920"/>
      <c r="BW2" s="919"/>
      <c r="BX2" s="919"/>
      <c r="BY2" s="919"/>
      <c r="BZ2" s="919"/>
      <c r="CA2" s="918"/>
      <c r="CB2" s="918"/>
      <c r="CC2" s="918"/>
      <c r="CD2" s="918"/>
      <c r="CE2" s="918"/>
      <c r="CF2" s="918"/>
      <c r="CG2" s="918"/>
      <c r="CH2" s="918"/>
    </row>
    <row r="3" spans="2:86" ht="24.95" customHeight="1" x14ac:dyDescent="0.15">
      <c r="B3" s="688" t="s">
        <v>210</v>
      </c>
      <c r="C3" s="1001"/>
      <c r="D3" s="1001"/>
      <c r="E3" s="1002"/>
      <c r="F3" s="1002"/>
      <c r="G3" s="1002"/>
      <c r="H3" s="1002"/>
      <c r="I3" s="1002"/>
      <c r="J3" s="1002"/>
      <c r="K3" s="1001"/>
      <c r="L3" s="1001"/>
      <c r="M3" s="1001"/>
      <c r="N3" s="1001"/>
      <c r="O3" s="1001"/>
      <c r="P3" s="1001"/>
      <c r="Q3" s="1001"/>
      <c r="R3" s="1001"/>
      <c r="S3" s="1001"/>
      <c r="T3" s="1001"/>
      <c r="U3" s="1001"/>
      <c r="V3" s="1001"/>
      <c r="W3" s="1001"/>
      <c r="X3" s="1001"/>
      <c r="Y3" s="1001"/>
      <c r="Z3" s="1001"/>
      <c r="AA3" s="1001"/>
      <c r="AB3" s="1001"/>
      <c r="AC3" s="1001"/>
      <c r="AD3" s="1001"/>
      <c r="AE3" s="1001"/>
      <c r="AF3" s="1001"/>
      <c r="AG3" s="1001"/>
      <c r="AH3" s="1001"/>
      <c r="AI3" s="1001"/>
      <c r="AJ3" s="1001"/>
      <c r="AK3" s="1001"/>
      <c r="AL3" s="1001"/>
      <c r="AM3" s="1001"/>
      <c r="AN3" s="1001"/>
      <c r="AO3" s="1001"/>
      <c r="AU3" s="923"/>
      <c r="AV3" s="931"/>
      <c r="AW3" s="940"/>
      <c r="AX3" s="940"/>
      <c r="AY3" s="920" t="s">
        <v>211</v>
      </c>
      <c r="AZ3" s="920"/>
      <c r="BA3" s="920"/>
      <c r="BB3" s="920"/>
      <c r="BC3" s="920" t="s">
        <v>212</v>
      </c>
      <c r="BD3" s="920"/>
      <c r="BE3" s="920"/>
      <c r="BF3" s="920"/>
      <c r="BG3" s="920" t="s">
        <v>213</v>
      </c>
      <c r="BH3" s="920"/>
      <c r="BI3" s="920"/>
      <c r="BJ3" s="920"/>
      <c r="BK3" s="920" t="s">
        <v>214</v>
      </c>
      <c r="BL3" s="920"/>
      <c r="BM3" s="920"/>
      <c r="BN3" s="920"/>
      <c r="BO3" s="920" t="s">
        <v>212</v>
      </c>
      <c r="BP3" s="920"/>
      <c r="BQ3" s="920"/>
      <c r="BR3" s="920"/>
      <c r="BS3" s="920" t="s">
        <v>213</v>
      </c>
      <c r="BT3" s="920"/>
      <c r="BU3" s="920"/>
      <c r="BV3" s="920"/>
      <c r="BW3" s="918"/>
      <c r="BX3" s="918"/>
      <c r="BY3" s="918"/>
      <c r="BZ3" s="918"/>
      <c r="CA3" s="918"/>
      <c r="CB3" s="918"/>
      <c r="CC3" s="918"/>
      <c r="CD3" s="918"/>
      <c r="CE3" s="918"/>
      <c r="CF3" s="918"/>
      <c r="CG3" s="918"/>
      <c r="CH3" s="918"/>
    </row>
    <row r="4" spans="2:86" ht="18" customHeight="1" x14ac:dyDescent="0.15">
      <c r="B4" s="477" t="s">
        <v>383</v>
      </c>
      <c r="C4" s="477"/>
      <c r="D4" s="477"/>
      <c r="E4" s="956" t="s">
        <v>384</v>
      </c>
      <c r="F4" s="957"/>
      <c r="G4" s="957"/>
      <c r="H4" s="957"/>
      <c r="I4" s="957"/>
      <c r="J4" s="958"/>
      <c r="K4" s="571" t="s">
        <v>385</v>
      </c>
      <c r="L4" s="571"/>
      <c r="M4" s="571"/>
      <c r="N4" s="954" t="s">
        <v>501</v>
      </c>
      <c r="O4" s="954"/>
      <c r="P4" s="954"/>
      <c r="Q4" s="954"/>
      <c r="R4" s="954"/>
      <c r="S4" s="954"/>
      <c r="T4" s="313" t="s">
        <v>502</v>
      </c>
      <c r="U4" s="314"/>
      <c r="V4" s="314"/>
      <c r="W4" s="314"/>
      <c r="X4" s="315"/>
      <c r="Y4" s="959" t="s">
        <v>503</v>
      </c>
      <c r="Z4" s="959"/>
      <c r="AA4" s="959"/>
      <c r="AB4" s="959"/>
      <c r="AC4" s="959"/>
      <c r="AD4" s="959"/>
      <c r="AE4" s="959"/>
      <c r="AF4" s="959"/>
      <c r="AG4" s="313" t="s">
        <v>500</v>
      </c>
      <c r="AH4" s="314"/>
      <c r="AI4" s="314"/>
      <c r="AJ4" s="315"/>
      <c r="AK4" s="925">
        <v>45911</v>
      </c>
      <c r="AL4" s="926"/>
      <c r="AM4" s="926"/>
      <c r="AN4" s="926"/>
      <c r="AO4" s="927"/>
      <c r="AU4" s="923"/>
      <c r="AV4" s="931"/>
      <c r="AW4" s="940"/>
      <c r="AX4" s="940"/>
      <c r="AY4" s="294" t="s">
        <v>215</v>
      </c>
      <c r="AZ4" s="294" t="s">
        <v>216</v>
      </c>
      <c r="BA4" s="294" t="s">
        <v>217</v>
      </c>
      <c r="BB4" s="294" t="s">
        <v>218</v>
      </c>
      <c r="BC4" s="294" t="s">
        <v>215</v>
      </c>
      <c r="BD4" s="294" t="s">
        <v>216</v>
      </c>
      <c r="BE4" s="294" t="s">
        <v>217</v>
      </c>
      <c r="BF4" s="294" t="s">
        <v>218</v>
      </c>
      <c r="BG4" s="294" t="s">
        <v>215</v>
      </c>
      <c r="BH4" s="294" t="s">
        <v>216</v>
      </c>
      <c r="BI4" s="294" t="s">
        <v>217</v>
      </c>
      <c r="BJ4" s="294" t="s">
        <v>218</v>
      </c>
      <c r="BK4" s="294" t="s">
        <v>215</v>
      </c>
      <c r="BL4" s="294" t="s">
        <v>216</v>
      </c>
      <c r="BM4" s="294" t="s">
        <v>217</v>
      </c>
      <c r="BN4" s="294" t="s">
        <v>218</v>
      </c>
      <c r="BO4" s="294" t="s">
        <v>215</v>
      </c>
      <c r="BP4" s="294" t="s">
        <v>216</v>
      </c>
      <c r="BQ4" s="294" t="s">
        <v>217</v>
      </c>
      <c r="BR4" s="294" t="s">
        <v>218</v>
      </c>
      <c r="BS4" s="294" t="s">
        <v>215</v>
      </c>
      <c r="BT4" s="294" t="s">
        <v>216</v>
      </c>
      <c r="BU4" s="294" t="s">
        <v>217</v>
      </c>
      <c r="BV4" s="294" t="s">
        <v>218</v>
      </c>
      <c r="BW4" s="5"/>
      <c r="BX4" s="5"/>
      <c r="BY4" s="5"/>
      <c r="BZ4" s="5"/>
      <c r="CA4" s="5"/>
      <c r="CB4" s="5"/>
      <c r="CC4" s="5"/>
      <c r="CD4" s="5"/>
      <c r="CE4" s="5"/>
      <c r="CF4" s="5"/>
      <c r="CG4" s="5"/>
      <c r="CH4" s="5"/>
    </row>
    <row r="5" spans="2:86" ht="18" customHeight="1" x14ac:dyDescent="0.15">
      <c r="B5" s="485" t="s">
        <v>521</v>
      </c>
      <c r="C5" s="485"/>
      <c r="D5" s="485"/>
      <c r="E5" s="962" t="s">
        <v>390</v>
      </c>
      <c r="F5" s="963"/>
      <c r="G5" s="963"/>
      <c r="H5" s="963"/>
      <c r="I5" s="963"/>
      <c r="J5" s="964"/>
      <c r="K5" s="582" t="s">
        <v>386</v>
      </c>
      <c r="L5" s="582"/>
      <c r="M5" s="582"/>
      <c r="N5" s="954" t="s">
        <v>387</v>
      </c>
      <c r="O5" s="954"/>
      <c r="P5" s="954"/>
      <c r="Q5" s="954"/>
      <c r="R5" s="954"/>
      <c r="S5" s="954"/>
      <c r="T5" s="316"/>
      <c r="U5" s="317"/>
      <c r="V5" s="317"/>
      <c r="W5" s="317"/>
      <c r="X5" s="318"/>
      <c r="Y5" s="955" t="s">
        <v>504</v>
      </c>
      <c r="Z5" s="955"/>
      <c r="AA5" s="955"/>
      <c r="AB5" s="955"/>
      <c r="AC5" s="955"/>
      <c r="AD5" s="955"/>
      <c r="AE5" s="955"/>
      <c r="AF5" s="955"/>
      <c r="AG5" s="835"/>
      <c r="AH5" s="924"/>
      <c r="AI5" s="924"/>
      <c r="AJ5" s="836"/>
      <c r="AK5" s="928"/>
      <c r="AL5" s="929"/>
      <c r="AM5" s="929"/>
      <c r="AN5" s="929"/>
      <c r="AO5" s="930"/>
      <c r="AU5" s="923"/>
      <c r="AV5" s="50" t="str">
        <f>N7</f>
        <v>S014</v>
      </c>
      <c r="AW5" s="293">
        <f>R7</f>
        <v>10.475</v>
      </c>
      <c r="AX5" s="55" t="str">
        <f>AM35</f>
        <v>Ⅱ</v>
      </c>
      <c r="AY5" s="295" t="str">
        <f>IF(Y37&gt;0,Y37,"")</f>
        <v/>
      </c>
      <c r="AZ5" s="296" t="str">
        <f>IF(Y37&gt;0,"",IF(Z37&gt;0,Z37,""))</f>
        <v/>
      </c>
      <c r="BA5" s="296" t="str">
        <f>IF(Y37+Z37&gt;0,"",IF(AA37&gt;0,AA37,""))</f>
        <v/>
      </c>
      <c r="BB5" s="296" t="str">
        <f>IF(Y37+Z37+AA37&gt;0,"",IF(AB37&gt;0,AB37,""))</f>
        <v/>
      </c>
      <c r="BC5" s="55">
        <f t="shared" ref="BC5:BJ5" si="0">AC37</f>
        <v>0</v>
      </c>
      <c r="BD5" s="55">
        <f t="shared" si="0"/>
        <v>0</v>
      </c>
      <c r="BE5" s="55">
        <f t="shared" si="0"/>
        <v>1</v>
      </c>
      <c r="BF5" s="55">
        <f t="shared" si="0"/>
        <v>0</v>
      </c>
      <c r="BG5" s="55">
        <f t="shared" si="0"/>
        <v>0</v>
      </c>
      <c r="BH5" s="55">
        <f t="shared" si="0"/>
        <v>0</v>
      </c>
      <c r="BI5" s="55">
        <f t="shared" si="0"/>
        <v>0</v>
      </c>
      <c r="BJ5" s="55">
        <f t="shared" si="0"/>
        <v>0</v>
      </c>
      <c r="BK5" s="55" t="str">
        <f>IF(Y37&gt;0,R7,"")</f>
        <v/>
      </c>
      <c r="BL5" s="297" t="str">
        <f>IF(Y37&gt;0,"",IF(Z37&gt;0,R7,""))</f>
        <v/>
      </c>
      <c r="BM5" s="297" t="str">
        <f>IF(Y37+Z37&gt;0,"",IF(AA37&gt;0,R7,""))</f>
        <v/>
      </c>
      <c r="BN5" s="297" t="str">
        <f>IF(Y37+Z37+AA37&gt;0,"",IF(AB37&gt;0,R7,""))</f>
        <v/>
      </c>
      <c r="BO5" s="55">
        <f t="shared" ref="BO5:BV5" si="1">AC35</f>
        <v>0</v>
      </c>
      <c r="BP5" s="55">
        <f t="shared" si="1"/>
        <v>0</v>
      </c>
      <c r="BQ5" s="55">
        <f t="shared" si="1"/>
        <v>0.09</v>
      </c>
      <c r="BR5" s="55">
        <f t="shared" si="1"/>
        <v>0</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66" t="s">
        <v>219</v>
      </c>
      <c r="C6" s="968"/>
      <c r="D6" s="969"/>
      <c r="E6" s="970"/>
      <c r="F6" s="970"/>
      <c r="G6" s="970"/>
      <c r="H6" s="970"/>
      <c r="I6" s="970"/>
      <c r="J6" s="971"/>
      <c r="K6" s="976" t="s">
        <v>673</v>
      </c>
      <c r="L6" s="977"/>
      <c r="M6" s="977"/>
      <c r="N6" s="977"/>
      <c r="O6" s="977"/>
      <c r="P6" s="977"/>
      <c r="Q6" s="977"/>
      <c r="R6" s="977"/>
      <c r="S6" s="977"/>
      <c r="T6" s="977"/>
      <c r="U6" s="977"/>
      <c r="V6" s="977"/>
      <c r="W6" s="977"/>
      <c r="X6" s="977"/>
      <c r="Y6" s="977"/>
      <c r="Z6" s="977"/>
      <c r="AA6" s="977"/>
      <c r="AB6" s="977"/>
      <c r="AC6" s="977"/>
      <c r="AD6" s="977"/>
      <c r="AE6" s="977"/>
      <c r="AF6" s="977"/>
      <c r="AG6" s="977"/>
      <c r="AH6" s="977"/>
      <c r="AI6" s="977"/>
      <c r="AJ6" s="977"/>
      <c r="AK6" s="977"/>
      <c r="AL6" s="977"/>
      <c r="AM6" s="977"/>
      <c r="AN6" s="977"/>
      <c r="AO6" s="978"/>
      <c r="AP6" s="2"/>
    </row>
    <row r="7" spans="2:86" ht="12" customHeight="1" x14ac:dyDescent="0.15">
      <c r="B7" s="967"/>
      <c r="C7" s="972"/>
      <c r="D7" s="970"/>
      <c r="E7" s="970"/>
      <c r="F7" s="970"/>
      <c r="G7" s="970"/>
      <c r="H7" s="970"/>
      <c r="I7" s="970"/>
      <c r="J7" s="971"/>
      <c r="K7" s="979" t="s">
        <v>674</v>
      </c>
      <c r="L7" s="980"/>
      <c r="M7" s="953"/>
      <c r="N7" s="932" t="s">
        <v>489</v>
      </c>
      <c r="O7" s="933"/>
      <c r="P7" s="979" t="s">
        <v>675</v>
      </c>
      <c r="Q7" s="953"/>
      <c r="R7" s="981">
        <v>10.475</v>
      </c>
      <c r="S7" s="982"/>
      <c r="T7" s="983"/>
      <c r="U7" s="941" t="s">
        <v>676</v>
      </c>
      <c r="V7" s="960"/>
      <c r="W7" s="941" t="s">
        <v>677</v>
      </c>
      <c r="X7" s="960"/>
      <c r="Y7" s="953" t="s">
        <v>698</v>
      </c>
      <c r="Z7" s="939"/>
      <c r="AA7" s="939"/>
      <c r="AB7" s="939"/>
      <c r="AC7" s="941" t="s">
        <v>699</v>
      </c>
      <c r="AD7" s="942"/>
      <c r="AE7" s="942"/>
      <c r="AF7" s="942"/>
      <c r="AG7" s="942"/>
      <c r="AH7" s="942"/>
      <c r="AI7" s="942"/>
      <c r="AJ7" s="960"/>
      <c r="AK7" s="941" t="s">
        <v>700</v>
      </c>
      <c r="AL7" s="942"/>
      <c r="AM7" s="942"/>
      <c r="AN7" s="943"/>
      <c r="AO7" s="944"/>
      <c r="AP7" s="2"/>
      <c r="AW7" s="58"/>
    </row>
    <row r="8" spans="2:86" ht="12" customHeight="1" x14ac:dyDescent="0.15">
      <c r="B8" s="967"/>
      <c r="C8" s="972"/>
      <c r="D8" s="970"/>
      <c r="E8" s="970"/>
      <c r="F8" s="970"/>
      <c r="G8" s="970"/>
      <c r="H8" s="970"/>
      <c r="I8" s="970"/>
      <c r="J8" s="971"/>
      <c r="K8" s="939" t="s">
        <v>574</v>
      </c>
      <c r="L8" s="939" t="s">
        <v>576</v>
      </c>
      <c r="M8" s="939"/>
      <c r="N8" s="939" t="s">
        <v>275</v>
      </c>
      <c r="O8" s="939"/>
      <c r="P8" s="939" t="s">
        <v>276</v>
      </c>
      <c r="Q8" s="939"/>
      <c r="R8" s="939" t="s">
        <v>277</v>
      </c>
      <c r="S8" s="939"/>
      <c r="T8" s="939"/>
      <c r="U8" s="945"/>
      <c r="V8" s="965"/>
      <c r="W8" s="945"/>
      <c r="X8" s="965"/>
      <c r="Y8" s="953"/>
      <c r="Z8" s="939"/>
      <c r="AA8" s="939"/>
      <c r="AB8" s="939"/>
      <c r="AC8" s="949"/>
      <c r="AD8" s="950"/>
      <c r="AE8" s="950"/>
      <c r="AF8" s="950"/>
      <c r="AG8" s="950"/>
      <c r="AH8" s="950"/>
      <c r="AI8" s="950"/>
      <c r="AJ8" s="961"/>
      <c r="AK8" s="945"/>
      <c r="AL8" s="946"/>
      <c r="AM8" s="946"/>
      <c r="AN8" s="947"/>
      <c r="AO8" s="948"/>
      <c r="AP8" s="2"/>
    </row>
    <row r="9" spans="2:86" ht="12" customHeight="1" x14ac:dyDescent="0.15">
      <c r="B9" s="967"/>
      <c r="C9" s="972"/>
      <c r="D9" s="970"/>
      <c r="E9" s="970"/>
      <c r="F9" s="970"/>
      <c r="G9" s="970"/>
      <c r="H9" s="970"/>
      <c r="I9" s="970"/>
      <c r="J9" s="971"/>
      <c r="K9" s="939"/>
      <c r="L9" s="939"/>
      <c r="M9" s="939"/>
      <c r="N9" s="939"/>
      <c r="O9" s="939"/>
      <c r="P9" s="939"/>
      <c r="Q9" s="939"/>
      <c r="R9" s="939"/>
      <c r="S9" s="939"/>
      <c r="T9" s="939"/>
      <c r="U9" s="945"/>
      <c r="V9" s="965"/>
      <c r="W9" s="945"/>
      <c r="X9" s="965"/>
      <c r="Y9" s="953" t="s">
        <v>701</v>
      </c>
      <c r="Z9" s="939"/>
      <c r="AA9" s="939"/>
      <c r="AB9" s="939"/>
      <c r="AC9" s="939" t="s">
        <v>702</v>
      </c>
      <c r="AD9" s="939"/>
      <c r="AE9" s="939"/>
      <c r="AF9" s="939"/>
      <c r="AG9" s="939" t="s">
        <v>703</v>
      </c>
      <c r="AH9" s="939"/>
      <c r="AI9" s="939"/>
      <c r="AJ9" s="939"/>
      <c r="AK9" s="945"/>
      <c r="AL9" s="946"/>
      <c r="AM9" s="946"/>
      <c r="AN9" s="947"/>
      <c r="AO9" s="948"/>
      <c r="AP9" s="2"/>
    </row>
    <row r="10" spans="2:86" ht="12" customHeight="1" x14ac:dyDescent="0.15">
      <c r="B10" s="967"/>
      <c r="C10" s="972"/>
      <c r="D10" s="970"/>
      <c r="E10" s="970"/>
      <c r="F10" s="970"/>
      <c r="G10" s="970"/>
      <c r="H10" s="970"/>
      <c r="I10" s="970"/>
      <c r="J10" s="971"/>
      <c r="K10" s="939"/>
      <c r="L10" s="939"/>
      <c r="M10" s="939"/>
      <c r="N10" s="939"/>
      <c r="O10" s="939"/>
      <c r="P10" s="939"/>
      <c r="Q10" s="939"/>
      <c r="R10" s="939"/>
      <c r="S10" s="939"/>
      <c r="T10" s="939"/>
      <c r="U10" s="949"/>
      <c r="V10" s="961"/>
      <c r="W10" s="949"/>
      <c r="X10" s="961"/>
      <c r="Y10" s="53" t="s">
        <v>704</v>
      </c>
      <c r="Z10" s="49" t="s">
        <v>705</v>
      </c>
      <c r="AA10" s="49" t="s">
        <v>706</v>
      </c>
      <c r="AB10" s="49" t="s">
        <v>707</v>
      </c>
      <c r="AC10" s="49" t="s">
        <v>704</v>
      </c>
      <c r="AD10" s="49" t="s">
        <v>705</v>
      </c>
      <c r="AE10" s="49" t="s">
        <v>706</v>
      </c>
      <c r="AF10" s="49" t="s">
        <v>707</v>
      </c>
      <c r="AG10" s="49" t="s">
        <v>704</v>
      </c>
      <c r="AH10" s="49" t="s">
        <v>705</v>
      </c>
      <c r="AI10" s="49" t="s">
        <v>706</v>
      </c>
      <c r="AJ10" s="49" t="s">
        <v>707</v>
      </c>
      <c r="AK10" s="949"/>
      <c r="AL10" s="950"/>
      <c r="AM10" s="950"/>
      <c r="AN10" s="951"/>
      <c r="AO10" s="952"/>
      <c r="AP10" s="2"/>
    </row>
    <row r="11" spans="2:86" ht="12" customHeight="1" x14ac:dyDescent="0.15">
      <c r="B11" s="967"/>
      <c r="C11" s="972"/>
      <c r="D11" s="970"/>
      <c r="E11" s="970"/>
      <c r="F11" s="970"/>
      <c r="G11" s="970"/>
      <c r="H11" s="970"/>
      <c r="I11" s="970"/>
      <c r="J11" s="971"/>
      <c r="K11" s="100">
        <v>1</v>
      </c>
      <c r="L11" s="921" t="s">
        <v>541</v>
      </c>
      <c r="M11" s="922"/>
      <c r="N11" s="921" t="s">
        <v>542</v>
      </c>
      <c r="O11" s="922"/>
      <c r="P11" s="921"/>
      <c r="Q11" s="922"/>
      <c r="R11" s="843" t="s">
        <v>328</v>
      </c>
      <c r="S11" s="843"/>
      <c r="T11" s="843"/>
      <c r="U11" s="921" t="s">
        <v>531</v>
      </c>
      <c r="V11" s="922"/>
      <c r="W11" s="921"/>
      <c r="X11" s="922"/>
      <c r="Y11" s="54"/>
      <c r="Z11" s="54"/>
      <c r="AA11" s="54"/>
      <c r="AB11" s="54"/>
      <c r="AC11" s="60"/>
      <c r="AD11" s="60"/>
      <c r="AE11" s="60"/>
      <c r="AF11" s="60"/>
      <c r="AG11" s="60"/>
      <c r="AH11" s="60"/>
      <c r="AI11" s="60"/>
      <c r="AJ11" s="60"/>
      <c r="AK11" s="932"/>
      <c r="AL11" s="933"/>
      <c r="AM11" s="933"/>
      <c r="AN11" s="933"/>
      <c r="AO11" s="934"/>
      <c r="AP11" s="2"/>
      <c r="AQ11" s="59">
        <f t="shared" ref="AQ11:AQ27" si="2">IF(P11="材質劣化",2,IF(P11="漏水",3,1))</f>
        <v>1</v>
      </c>
      <c r="AS11" s="43" t="str">
        <f>IF(Y11&lt;&gt;"",1,"")</f>
        <v/>
      </c>
    </row>
    <row r="12" spans="2:86" ht="12" customHeight="1" x14ac:dyDescent="0.15">
      <c r="B12" s="967"/>
      <c r="C12" s="972"/>
      <c r="D12" s="970"/>
      <c r="E12" s="970"/>
      <c r="F12" s="970"/>
      <c r="G12" s="970"/>
      <c r="H12" s="970"/>
      <c r="I12" s="970"/>
      <c r="J12" s="971"/>
      <c r="K12" s="100">
        <v>2</v>
      </c>
      <c r="L12" s="921" t="s">
        <v>528</v>
      </c>
      <c r="M12" s="922"/>
      <c r="N12" s="921" t="s">
        <v>537</v>
      </c>
      <c r="O12" s="922"/>
      <c r="P12" s="921" t="s">
        <v>514</v>
      </c>
      <c r="Q12" s="922"/>
      <c r="R12" s="843" t="s">
        <v>294</v>
      </c>
      <c r="S12" s="843"/>
      <c r="T12" s="843"/>
      <c r="U12" s="921" t="s">
        <v>523</v>
      </c>
      <c r="V12" s="922"/>
      <c r="W12" s="921"/>
      <c r="X12" s="922"/>
      <c r="Y12" s="54"/>
      <c r="Z12" s="54"/>
      <c r="AA12" s="54"/>
      <c r="AB12" s="54"/>
      <c r="AC12" s="292"/>
      <c r="AD12" s="292"/>
      <c r="AE12" s="292">
        <v>0.09</v>
      </c>
      <c r="AF12" s="292"/>
      <c r="AG12" s="292"/>
      <c r="AH12" s="292"/>
      <c r="AI12" s="292"/>
      <c r="AJ12" s="292"/>
      <c r="AK12" s="932"/>
      <c r="AL12" s="933"/>
      <c r="AM12" s="933"/>
      <c r="AN12" s="933"/>
      <c r="AO12" s="934"/>
      <c r="AP12" s="2"/>
      <c r="AQ12" s="59">
        <f t="shared" si="2"/>
        <v>2</v>
      </c>
    </row>
    <row r="13" spans="2:86" ht="12" customHeight="1" x14ac:dyDescent="0.15">
      <c r="B13" s="967"/>
      <c r="C13" s="972"/>
      <c r="D13" s="970"/>
      <c r="E13" s="970"/>
      <c r="F13" s="970"/>
      <c r="G13" s="970"/>
      <c r="H13" s="970"/>
      <c r="I13" s="970"/>
      <c r="J13" s="971"/>
      <c r="K13" s="100">
        <v>3</v>
      </c>
      <c r="L13" s="921"/>
      <c r="M13" s="922"/>
      <c r="N13" s="921"/>
      <c r="O13" s="922"/>
      <c r="P13" s="921"/>
      <c r="Q13" s="922"/>
      <c r="R13" s="936"/>
      <c r="S13" s="937"/>
      <c r="T13" s="938"/>
      <c r="U13" s="921"/>
      <c r="V13" s="922"/>
      <c r="W13" s="921"/>
      <c r="X13" s="922"/>
      <c r="Y13" s="54"/>
      <c r="Z13" s="54"/>
      <c r="AA13" s="54"/>
      <c r="AB13" s="54"/>
      <c r="AC13" s="292"/>
      <c r="AD13" s="292"/>
      <c r="AE13" s="292"/>
      <c r="AF13" s="292"/>
      <c r="AG13" s="292"/>
      <c r="AH13" s="292"/>
      <c r="AI13" s="292"/>
      <c r="AJ13" s="292"/>
      <c r="AK13" s="932"/>
      <c r="AL13" s="933"/>
      <c r="AM13" s="933"/>
      <c r="AN13" s="933"/>
      <c r="AO13" s="934"/>
      <c r="AP13" s="2"/>
      <c r="AQ13" s="59">
        <f t="shared" si="2"/>
        <v>1</v>
      </c>
    </row>
    <row r="14" spans="2:86" ht="12" customHeight="1" x14ac:dyDescent="0.15">
      <c r="B14" s="967"/>
      <c r="C14" s="972"/>
      <c r="D14" s="970"/>
      <c r="E14" s="970"/>
      <c r="F14" s="970"/>
      <c r="G14" s="970"/>
      <c r="H14" s="970"/>
      <c r="I14" s="970"/>
      <c r="J14" s="971"/>
      <c r="K14" s="100">
        <v>4</v>
      </c>
      <c r="L14" s="921"/>
      <c r="M14" s="922"/>
      <c r="N14" s="921"/>
      <c r="O14" s="922"/>
      <c r="P14" s="921"/>
      <c r="Q14" s="922"/>
      <c r="R14" s="843"/>
      <c r="S14" s="843"/>
      <c r="T14" s="843"/>
      <c r="U14" s="921"/>
      <c r="V14" s="922"/>
      <c r="W14" s="921"/>
      <c r="X14" s="922"/>
      <c r="Y14" s="54"/>
      <c r="Z14" s="54"/>
      <c r="AA14" s="54"/>
      <c r="AB14" s="54"/>
      <c r="AC14" s="60"/>
      <c r="AD14" s="60"/>
      <c r="AE14" s="60"/>
      <c r="AF14" s="60"/>
      <c r="AG14" s="60"/>
      <c r="AH14" s="60"/>
      <c r="AI14" s="60"/>
      <c r="AJ14" s="60"/>
      <c r="AK14" s="932"/>
      <c r="AL14" s="933"/>
      <c r="AM14" s="933"/>
      <c r="AN14" s="933"/>
      <c r="AO14" s="934"/>
      <c r="AP14" s="2"/>
      <c r="AQ14" s="59">
        <f t="shared" si="2"/>
        <v>1</v>
      </c>
    </row>
    <row r="15" spans="2:86" ht="12" customHeight="1" x14ac:dyDescent="0.15">
      <c r="B15" s="967"/>
      <c r="C15" s="972"/>
      <c r="D15" s="970"/>
      <c r="E15" s="970"/>
      <c r="F15" s="970"/>
      <c r="G15" s="970"/>
      <c r="H15" s="970"/>
      <c r="I15" s="970"/>
      <c r="J15" s="971"/>
      <c r="K15" s="100">
        <v>5</v>
      </c>
      <c r="L15" s="921"/>
      <c r="M15" s="922"/>
      <c r="N15" s="921"/>
      <c r="O15" s="922"/>
      <c r="P15" s="921"/>
      <c r="Q15" s="922"/>
      <c r="R15" s="936"/>
      <c r="S15" s="937"/>
      <c r="T15" s="938"/>
      <c r="U15" s="921"/>
      <c r="V15" s="922"/>
      <c r="W15" s="921"/>
      <c r="X15" s="922"/>
      <c r="Y15" s="54"/>
      <c r="Z15" s="54"/>
      <c r="AA15" s="54"/>
      <c r="AB15" s="54"/>
      <c r="AC15" s="60"/>
      <c r="AD15" s="60"/>
      <c r="AE15" s="60"/>
      <c r="AF15" s="60"/>
      <c r="AG15" s="60"/>
      <c r="AH15" s="60"/>
      <c r="AI15" s="60"/>
      <c r="AJ15" s="60"/>
      <c r="AK15" s="932"/>
      <c r="AL15" s="933"/>
      <c r="AM15" s="933"/>
      <c r="AN15" s="933"/>
      <c r="AO15" s="934"/>
      <c r="AP15" s="2"/>
      <c r="AQ15" s="59">
        <f t="shared" si="2"/>
        <v>1</v>
      </c>
    </row>
    <row r="16" spans="2:86" ht="12" customHeight="1" x14ac:dyDescent="0.15">
      <c r="B16" s="967"/>
      <c r="C16" s="972"/>
      <c r="D16" s="970"/>
      <c r="E16" s="970"/>
      <c r="F16" s="970"/>
      <c r="G16" s="970"/>
      <c r="H16" s="970"/>
      <c r="I16" s="970"/>
      <c r="J16" s="971"/>
      <c r="K16" s="100">
        <v>6</v>
      </c>
      <c r="L16" s="921"/>
      <c r="M16" s="922"/>
      <c r="N16" s="921"/>
      <c r="O16" s="922"/>
      <c r="P16" s="921"/>
      <c r="Q16" s="922"/>
      <c r="R16" s="936"/>
      <c r="S16" s="937"/>
      <c r="T16" s="938"/>
      <c r="U16" s="921"/>
      <c r="V16" s="922"/>
      <c r="W16" s="921"/>
      <c r="X16" s="922"/>
      <c r="Y16" s="54"/>
      <c r="Z16" s="54"/>
      <c r="AA16" s="54"/>
      <c r="AB16" s="54"/>
      <c r="AC16" s="60"/>
      <c r="AD16" s="60"/>
      <c r="AE16" s="60"/>
      <c r="AF16" s="60"/>
      <c r="AG16" s="60"/>
      <c r="AH16" s="60"/>
      <c r="AI16" s="60"/>
      <c r="AJ16" s="60"/>
      <c r="AK16" s="932"/>
      <c r="AL16" s="933"/>
      <c r="AM16" s="933"/>
      <c r="AN16" s="933"/>
      <c r="AO16" s="934"/>
      <c r="AP16" s="2"/>
      <c r="AQ16" s="59">
        <f t="shared" si="2"/>
        <v>1</v>
      </c>
    </row>
    <row r="17" spans="2:46" ht="12" customHeight="1" x14ac:dyDescent="0.15">
      <c r="B17" s="967"/>
      <c r="C17" s="972"/>
      <c r="D17" s="970"/>
      <c r="E17" s="970"/>
      <c r="F17" s="970"/>
      <c r="G17" s="970"/>
      <c r="H17" s="970"/>
      <c r="I17" s="970"/>
      <c r="J17" s="971"/>
      <c r="K17" s="100">
        <v>7</v>
      </c>
      <c r="L17" s="921"/>
      <c r="M17" s="922"/>
      <c r="N17" s="921"/>
      <c r="O17" s="922"/>
      <c r="P17" s="921"/>
      <c r="Q17" s="922"/>
      <c r="R17" s="936"/>
      <c r="S17" s="937"/>
      <c r="T17" s="938"/>
      <c r="U17" s="921"/>
      <c r="V17" s="922"/>
      <c r="W17" s="921"/>
      <c r="X17" s="922"/>
      <c r="Y17" s="54"/>
      <c r="Z17" s="54"/>
      <c r="AA17" s="54"/>
      <c r="AB17" s="54"/>
      <c r="AC17" s="60"/>
      <c r="AD17" s="60"/>
      <c r="AE17" s="60"/>
      <c r="AF17" s="60"/>
      <c r="AG17" s="60"/>
      <c r="AH17" s="60"/>
      <c r="AI17" s="60"/>
      <c r="AJ17" s="60"/>
      <c r="AK17" s="932"/>
      <c r="AL17" s="933"/>
      <c r="AM17" s="933"/>
      <c r="AN17" s="933"/>
      <c r="AO17" s="934"/>
      <c r="AP17" s="2"/>
      <c r="AQ17" s="59">
        <f t="shared" si="2"/>
        <v>1</v>
      </c>
    </row>
    <row r="18" spans="2:46" ht="12" customHeight="1" x14ac:dyDescent="0.15">
      <c r="B18" s="967"/>
      <c r="C18" s="972"/>
      <c r="D18" s="970"/>
      <c r="E18" s="970"/>
      <c r="F18" s="970"/>
      <c r="G18" s="970"/>
      <c r="H18" s="970"/>
      <c r="I18" s="970"/>
      <c r="J18" s="971"/>
      <c r="K18" s="100">
        <v>8</v>
      </c>
      <c r="L18" s="921"/>
      <c r="M18" s="922"/>
      <c r="N18" s="921"/>
      <c r="O18" s="922"/>
      <c r="P18" s="921"/>
      <c r="Q18" s="922"/>
      <c r="R18" s="936"/>
      <c r="S18" s="937"/>
      <c r="T18" s="938"/>
      <c r="U18" s="921"/>
      <c r="V18" s="922"/>
      <c r="W18" s="921"/>
      <c r="X18" s="922"/>
      <c r="Y18" s="54"/>
      <c r="Z18" s="54"/>
      <c r="AA18" s="54"/>
      <c r="AB18" s="54"/>
      <c r="AC18" s="60"/>
      <c r="AD18" s="60"/>
      <c r="AE18" s="60"/>
      <c r="AF18" s="60"/>
      <c r="AG18" s="60"/>
      <c r="AH18" s="60"/>
      <c r="AI18" s="60"/>
      <c r="AJ18" s="60"/>
      <c r="AK18" s="932"/>
      <c r="AL18" s="933"/>
      <c r="AM18" s="933"/>
      <c r="AN18" s="933"/>
      <c r="AO18" s="934"/>
      <c r="AP18" s="2"/>
      <c r="AQ18" s="59">
        <f t="shared" si="2"/>
        <v>1</v>
      </c>
    </row>
    <row r="19" spans="2:46" ht="12" customHeight="1" x14ac:dyDescent="0.15">
      <c r="B19" s="967"/>
      <c r="C19" s="972"/>
      <c r="D19" s="970"/>
      <c r="E19" s="970"/>
      <c r="F19" s="970"/>
      <c r="G19" s="970"/>
      <c r="H19" s="970"/>
      <c r="I19" s="970"/>
      <c r="J19" s="971"/>
      <c r="K19" s="100">
        <v>9</v>
      </c>
      <c r="L19" s="921"/>
      <c r="M19" s="922"/>
      <c r="N19" s="921"/>
      <c r="O19" s="922"/>
      <c r="P19" s="921"/>
      <c r="Q19" s="922"/>
      <c r="R19" s="936"/>
      <c r="S19" s="937"/>
      <c r="T19" s="938"/>
      <c r="U19" s="921"/>
      <c r="V19" s="922"/>
      <c r="W19" s="921"/>
      <c r="X19" s="922"/>
      <c r="Y19" s="54"/>
      <c r="Z19" s="54"/>
      <c r="AA19" s="54"/>
      <c r="AB19" s="54"/>
      <c r="AC19" s="60"/>
      <c r="AD19" s="60"/>
      <c r="AE19" s="60"/>
      <c r="AF19" s="60"/>
      <c r="AG19" s="60"/>
      <c r="AH19" s="60"/>
      <c r="AI19" s="60"/>
      <c r="AJ19" s="60"/>
      <c r="AK19" s="932"/>
      <c r="AL19" s="933"/>
      <c r="AM19" s="933"/>
      <c r="AN19" s="933"/>
      <c r="AO19" s="934"/>
      <c r="AP19" s="2"/>
      <c r="AQ19" s="59">
        <f t="shared" si="2"/>
        <v>1</v>
      </c>
    </row>
    <row r="20" spans="2:46" ht="12" customHeight="1" x14ac:dyDescent="0.15">
      <c r="B20" s="967"/>
      <c r="C20" s="972"/>
      <c r="D20" s="970"/>
      <c r="E20" s="970"/>
      <c r="F20" s="970"/>
      <c r="G20" s="970"/>
      <c r="H20" s="970"/>
      <c r="I20" s="970"/>
      <c r="J20" s="971"/>
      <c r="K20" s="100">
        <v>10</v>
      </c>
      <c r="L20" s="921"/>
      <c r="M20" s="922"/>
      <c r="N20" s="921"/>
      <c r="O20" s="922"/>
      <c r="P20" s="921"/>
      <c r="Q20" s="922"/>
      <c r="R20" s="936"/>
      <c r="S20" s="937"/>
      <c r="T20" s="938"/>
      <c r="U20" s="921"/>
      <c r="V20" s="922"/>
      <c r="W20" s="921"/>
      <c r="X20" s="922"/>
      <c r="Y20" s="54"/>
      <c r="Z20" s="54"/>
      <c r="AA20" s="54"/>
      <c r="AB20" s="54"/>
      <c r="AC20" s="60"/>
      <c r="AD20" s="60"/>
      <c r="AE20" s="60"/>
      <c r="AF20" s="60"/>
      <c r="AG20" s="60"/>
      <c r="AH20" s="60"/>
      <c r="AI20" s="60"/>
      <c r="AJ20" s="60"/>
      <c r="AK20" s="932"/>
      <c r="AL20" s="933"/>
      <c r="AM20" s="933"/>
      <c r="AN20" s="933"/>
      <c r="AO20" s="934"/>
      <c r="AP20" s="2"/>
      <c r="AQ20" s="59">
        <f t="shared" si="2"/>
        <v>1</v>
      </c>
    </row>
    <row r="21" spans="2:46" ht="12" customHeight="1" x14ac:dyDescent="0.15">
      <c r="B21" s="967"/>
      <c r="C21" s="972"/>
      <c r="D21" s="970"/>
      <c r="E21" s="970"/>
      <c r="F21" s="970"/>
      <c r="G21" s="970"/>
      <c r="H21" s="970"/>
      <c r="I21" s="970"/>
      <c r="J21" s="971"/>
      <c r="K21" s="100">
        <v>11</v>
      </c>
      <c r="L21" s="921"/>
      <c r="M21" s="922"/>
      <c r="N21" s="921"/>
      <c r="O21" s="922"/>
      <c r="P21" s="921"/>
      <c r="Q21" s="922"/>
      <c r="R21" s="936"/>
      <c r="S21" s="937"/>
      <c r="T21" s="938"/>
      <c r="U21" s="921"/>
      <c r="V21" s="922"/>
      <c r="W21" s="921"/>
      <c r="X21" s="922"/>
      <c r="Y21" s="54"/>
      <c r="Z21" s="54"/>
      <c r="AA21" s="54"/>
      <c r="AB21" s="54"/>
      <c r="AC21" s="60"/>
      <c r="AD21" s="60"/>
      <c r="AE21" s="60"/>
      <c r="AF21" s="60"/>
      <c r="AG21" s="60"/>
      <c r="AH21" s="60"/>
      <c r="AI21" s="60"/>
      <c r="AJ21" s="60"/>
      <c r="AK21" s="932"/>
      <c r="AL21" s="933"/>
      <c r="AM21" s="933"/>
      <c r="AN21" s="933"/>
      <c r="AO21" s="934"/>
      <c r="AP21" s="2"/>
      <c r="AQ21" s="59">
        <f t="shared" si="2"/>
        <v>1</v>
      </c>
    </row>
    <row r="22" spans="2:46" ht="12" customHeight="1" x14ac:dyDescent="0.15">
      <c r="B22" s="967"/>
      <c r="C22" s="972"/>
      <c r="D22" s="970"/>
      <c r="E22" s="970"/>
      <c r="F22" s="970"/>
      <c r="G22" s="970"/>
      <c r="H22" s="970"/>
      <c r="I22" s="970"/>
      <c r="J22" s="971"/>
      <c r="K22" s="100">
        <v>12</v>
      </c>
      <c r="L22" s="921"/>
      <c r="M22" s="922"/>
      <c r="N22" s="921"/>
      <c r="O22" s="922"/>
      <c r="P22" s="921"/>
      <c r="Q22" s="922"/>
      <c r="R22" s="936"/>
      <c r="S22" s="937"/>
      <c r="T22" s="938"/>
      <c r="U22" s="921"/>
      <c r="V22" s="922"/>
      <c r="W22" s="921"/>
      <c r="X22" s="922"/>
      <c r="Y22" s="54"/>
      <c r="Z22" s="54"/>
      <c r="AA22" s="54"/>
      <c r="AB22" s="54"/>
      <c r="AC22" s="60"/>
      <c r="AD22" s="60"/>
      <c r="AE22" s="60"/>
      <c r="AF22" s="60"/>
      <c r="AG22" s="60"/>
      <c r="AH22" s="60"/>
      <c r="AI22" s="60"/>
      <c r="AJ22" s="60"/>
      <c r="AK22" s="932"/>
      <c r="AL22" s="933"/>
      <c r="AM22" s="933"/>
      <c r="AN22" s="933"/>
      <c r="AO22" s="934"/>
      <c r="AP22" s="2"/>
      <c r="AQ22" s="59">
        <f t="shared" si="2"/>
        <v>1</v>
      </c>
    </row>
    <row r="23" spans="2:46" ht="12" customHeight="1" x14ac:dyDescent="0.15">
      <c r="B23" s="967"/>
      <c r="C23" s="972"/>
      <c r="D23" s="970"/>
      <c r="E23" s="970"/>
      <c r="F23" s="970"/>
      <c r="G23" s="970"/>
      <c r="H23" s="970"/>
      <c r="I23" s="970"/>
      <c r="J23" s="971"/>
      <c r="K23" s="100">
        <v>13</v>
      </c>
      <c r="L23" s="921"/>
      <c r="M23" s="922"/>
      <c r="N23" s="921"/>
      <c r="O23" s="922"/>
      <c r="P23" s="921"/>
      <c r="Q23" s="922"/>
      <c r="R23" s="936"/>
      <c r="S23" s="937"/>
      <c r="T23" s="938"/>
      <c r="U23" s="921"/>
      <c r="V23" s="922"/>
      <c r="W23" s="921"/>
      <c r="X23" s="922"/>
      <c r="Y23" s="54"/>
      <c r="Z23" s="54"/>
      <c r="AA23" s="54"/>
      <c r="AB23" s="54"/>
      <c r="AC23" s="60"/>
      <c r="AD23" s="60"/>
      <c r="AE23" s="60"/>
      <c r="AF23" s="60"/>
      <c r="AG23" s="60"/>
      <c r="AH23" s="60"/>
      <c r="AI23" s="60"/>
      <c r="AJ23" s="60"/>
      <c r="AK23" s="932"/>
      <c r="AL23" s="933"/>
      <c r="AM23" s="933"/>
      <c r="AN23" s="933"/>
      <c r="AO23" s="934"/>
      <c r="AP23" s="2"/>
      <c r="AQ23" s="59">
        <f t="shared" si="2"/>
        <v>1</v>
      </c>
    </row>
    <row r="24" spans="2:46" ht="12" customHeight="1" x14ac:dyDescent="0.15">
      <c r="B24" s="967"/>
      <c r="C24" s="972"/>
      <c r="D24" s="970"/>
      <c r="E24" s="970"/>
      <c r="F24" s="970"/>
      <c r="G24" s="970"/>
      <c r="H24" s="970"/>
      <c r="I24" s="970"/>
      <c r="J24" s="971"/>
      <c r="K24" s="100">
        <v>14</v>
      </c>
      <c r="L24" s="921"/>
      <c r="M24" s="922"/>
      <c r="N24" s="921"/>
      <c r="O24" s="922"/>
      <c r="P24" s="921"/>
      <c r="Q24" s="922"/>
      <c r="R24" s="936"/>
      <c r="S24" s="937"/>
      <c r="T24" s="938"/>
      <c r="U24" s="921"/>
      <c r="V24" s="922"/>
      <c r="W24" s="921"/>
      <c r="X24" s="922"/>
      <c r="Y24" s="54"/>
      <c r="Z24" s="54"/>
      <c r="AA24" s="54"/>
      <c r="AB24" s="54"/>
      <c r="AC24" s="60"/>
      <c r="AD24" s="60"/>
      <c r="AE24" s="60"/>
      <c r="AF24" s="60"/>
      <c r="AG24" s="60"/>
      <c r="AH24" s="60"/>
      <c r="AI24" s="60"/>
      <c r="AJ24" s="60"/>
      <c r="AK24" s="932"/>
      <c r="AL24" s="933"/>
      <c r="AM24" s="933"/>
      <c r="AN24" s="933"/>
      <c r="AO24" s="934"/>
      <c r="AP24" s="2"/>
      <c r="AQ24" s="59">
        <f t="shared" si="2"/>
        <v>1</v>
      </c>
    </row>
    <row r="25" spans="2:46" ht="12" customHeight="1" x14ac:dyDescent="0.15">
      <c r="B25" s="967"/>
      <c r="C25" s="972"/>
      <c r="D25" s="970"/>
      <c r="E25" s="970"/>
      <c r="F25" s="970"/>
      <c r="G25" s="970"/>
      <c r="H25" s="970"/>
      <c r="I25" s="970"/>
      <c r="J25" s="971"/>
      <c r="K25" s="100">
        <v>15</v>
      </c>
      <c r="L25" s="921"/>
      <c r="M25" s="922"/>
      <c r="N25" s="921"/>
      <c r="O25" s="922"/>
      <c r="P25" s="921"/>
      <c r="Q25" s="922"/>
      <c r="R25" s="936"/>
      <c r="S25" s="937"/>
      <c r="T25" s="938"/>
      <c r="U25" s="921"/>
      <c r="V25" s="922"/>
      <c r="W25" s="921"/>
      <c r="X25" s="922"/>
      <c r="Y25" s="54"/>
      <c r="Z25" s="54"/>
      <c r="AA25" s="54"/>
      <c r="AB25" s="54"/>
      <c r="AC25" s="60"/>
      <c r="AD25" s="60"/>
      <c r="AE25" s="60"/>
      <c r="AF25" s="60"/>
      <c r="AG25" s="60"/>
      <c r="AH25" s="60"/>
      <c r="AI25" s="60"/>
      <c r="AJ25" s="60"/>
      <c r="AK25" s="932"/>
      <c r="AL25" s="933"/>
      <c r="AM25" s="933"/>
      <c r="AN25" s="933"/>
      <c r="AO25" s="934"/>
      <c r="AP25" s="2"/>
      <c r="AQ25" s="59">
        <f t="shared" si="2"/>
        <v>1</v>
      </c>
    </row>
    <row r="26" spans="2:46" ht="12" customHeight="1" x14ac:dyDescent="0.15">
      <c r="B26" s="967"/>
      <c r="C26" s="972"/>
      <c r="D26" s="970"/>
      <c r="E26" s="970"/>
      <c r="F26" s="970"/>
      <c r="G26" s="970"/>
      <c r="H26" s="970"/>
      <c r="I26" s="970"/>
      <c r="J26" s="971"/>
      <c r="K26" s="100">
        <v>16</v>
      </c>
      <c r="L26" s="921"/>
      <c r="M26" s="922"/>
      <c r="N26" s="921"/>
      <c r="O26" s="922"/>
      <c r="P26" s="921"/>
      <c r="Q26" s="922"/>
      <c r="R26" s="936"/>
      <c r="S26" s="937"/>
      <c r="T26" s="938"/>
      <c r="U26" s="921"/>
      <c r="V26" s="922"/>
      <c r="W26" s="921"/>
      <c r="X26" s="922"/>
      <c r="Y26" s="54"/>
      <c r="Z26" s="54"/>
      <c r="AA26" s="54"/>
      <c r="AB26" s="54"/>
      <c r="AC26" s="60"/>
      <c r="AD26" s="60"/>
      <c r="AE26" s="60"/>
      <c r="AF26" s="60"/>
      <c r="AG26" s="60"/>
      <c r="AH26" s="60"/>
      <c r="AI26" s="60"/>
      <c r="AJ26" s="60"/>
      <c r="AK26" s="932"/>
      <c r="AL26" s="933"/>
      <c r="AM26" s="933"/>
      <c r="AN26" s="933"/>
      <c r="AO26" s="934"/>
      <c r="AP26" s="2"/>
      <c r="AQ26" s="59">
        <f t="shared" si="2"/>
        <v>1</v>
      </c>
    </row>
    <row r="27" spans="2:46" ht="12" customHeight="1" x14ac:dyDescent="0.15">
      <c r="B27" s="967"/>
      <c r="C27" s="972"/>
      <c r="D27" s="970"/>
      <c r="E27" s="970"/>
      <c r="F27" s="970"/>
      <c r="G27" s="970"/>
      <c r="H27" s="970"/>
      <c r="I27" s="970"/>
      <c r="J27" s="971"/>
      <c r="K27" s="100">
        <v>17</v>
      </c>
      <c r="L27" s="921"/>
      <c r="M27" s="922"/>
      <c r="N27" s="921"/>
      <c r="O27" s="922"/>
      <c r="P27" s="921"/>
      <c r="Q27" s="922"/>
      <c r="R27" s="936"/>
      <c r="S27" s="937"/>
      <c r="T27" s="938"/>
      <c r="U27" s="921"/>
      <c r="V27" s="922"/>
      <c r="W27" s="921"/>
      <c r="X27" s="922"/>
      <c r="Y27" s="54"/>
      <c r="Z27" s="54"/>
      <c r="AA27" s="54"/>
      <c r="AB27" s="54"/>
      <c r="AC27" s="60"/>
      <c r="AD27" s="60"/>
      <c r="AE27" s="60"/>
      <c r="AF27" s="60"/>
      <c r="AG27" s="60"/>
      <c r="AH27" s="60"/>
      <c r="AI27" s="60"/>
      <c r="AJ27" s="60"/>
      <c r="AK27" s="932"/>
      <c r="AL27" s="933"/>
      <c r="AM27" s="933"/>
      <c r="AN27" s="933"/>
      <c r="AO27" s="934"/>
      <c r="AP27" s="2"/>
      <c r="AQ27" s="59">
        <f t="shared" si="2"/>
        <v>1</v>
      </c>
    </row>
    <row r="28" spans="2:46" ht="12" customHeight="1" x14ac:dyDescent="0.15">
      <c r="B28" s="967"/>
      <c r="C28" s="972"/>
      <c r="D28" s="970"/>
      <c r="E28" s="970"/>
      <c r="F28" s="970"/>
      <c r="G28" s="970"/>
      <c r="H28" s="970"/>
      <c r="I28" s="970"/>
      <c r="J28" s="971"/>
      <c r="K28" s="100">
        <v>18</v>
      </c>
      <c r="L28" s="921"/>
      <c r="M28" s="922"/>
      <c r="N28" s="921"/>
      <c r="O28" s="922"/>
      <c r="P28" s="921"/>
      <c r="Q28" s="922"/>
      <c r="R28" s="936"/>
      <c r="S28" s="937"/>
      <c r="T28" s="938"/>
      <c r="U28" s="921"/>
      <c r="V28" s="922"/>
      <c r="W28" s="921"/>
      <c r="X28" s="922"/>
      <c r="Y28" s="54"/>
      <c r="Z28" s="54"/>
      <c r="AA28" s="54"/>
      <c r="AB28" s="54"/>
      <c r="AC28" s="60"/>
      <c r="AD28" s="60"/>
      <c r="AE28" s="60"/>
      <c r="AF28" s="60"/>
      <c r="AG28" s="60"/>
      <c r="AH28" s="60"/>
      <c r="AI28" s="60"/>
      <c r="AJ28" s="60"/>
      <c r="AK28" s="932"/>
      <c r="AL28" s="933"/>
      <c r="AM28" s="933"/>
      <c r="AN28" s="933"/>
      <c r="AO28" s="934"/>
      <c r="AP28" s="2"/>
      <c r="AQ28" s="59">
        <f>IF(P30="材質劣化",2,IF(P30="漏水",3,1))</f>
        <v>1</v>
      </c>
    </row>
    <row r="29" spans="2:46" ht="12" customHeight="1" x14ac:dyDescent="0.15">
      <c r="B29" s="967"/>
      <c r="C29" s="972"/>
      <c r="D29" s="970"/>
      <c r="E29" s="970"/>
      <c r="F29" s="970"/>
      <c r="G29" s="970"/>
      <c r="H29" s="970"/>
      <c r="I29" s="970"/>
      <c r="J29" s="971"/>
      <c r="K29" s="100">
        <v>19</v>
      </c>
      <c r="L29" s="921"/>
      <c r="M29" s="922"/>
      <c r="N29" s="921"/>
      <c r="O29" s="922"/>
      <c r="P29" s="921"/>
      <c r="Q29" s="922"/>
      <c r="R29" s="936"/>
      <c r="S29" s="937"/>
      <c r="T29" s="938"/>
      <c r="U29" s="921"/>
      <c r="V29" s="922"/>
      <c r="W29" s="921"/>
      <c r="X29" s="922"/>
      <c r="Y29" s="54"/>
      <c r="Z29" s="54"/>
      <c r="AA29" s="54"/>
      <c r="AB29" s="54"/>
      <c r="AC29" s="60"/>
      <c r="AD29" s="60"/>
      <c r="AE29" s="60"/>
      <c r="AF29" s="60"/>
      <c r="AG29" s="60"/>
      <c r="AH29" s="60"/>
      <c r="AI29" s="60"/>
      <c r="AJ29" s="60"/>
      <c r="AK29" s="932"/>
      <c r="AL29" s="933"/>
      <c r="AM29" s="933"/>
      <c r="AN29" s="933"/>
      <c r="AO29" s="934"/>
      <c r="AP29" s="2"/>
      <c r="AQ29" s="59">
        <f>IF(P34="材質劣化",2,IF(P34="漏水",3,1))</f>
        <v>1</v>
      </c>
    </row>
    <row r="30" spans="2:46" ht="12" customHeight="1" x14ac:dyDescent="0.15">
      <c r="B30" s="967"/>
      <c r="C30" s="972"/>
      <c r="D30" s="970"/>
      <c r="E30" s="970"/>
      <c r="F30" s="970"/>
      <c r="G30" s="970"/>
      <c r="H30" s="970"/>
      <c r="I30" s="970"/>
      <c r="J30" s="971"/>
      <c r="K30" s="100">
        <v>20</v>
      </c>
      <c r="L30" s="921"/>
      <c r="M30" s="922"/>
      <c r="N30" s="921"/>
      <c r="O30" s="922"/>
      <c r="P30" s="921"/>
      <c r="Q30" s="922"/>
      <c r="R30" s="936"/>
      <c r="S30" s="937"/>
      <c r="T30" s="938"/>
      <c r="U30" s="921"/>
      <c r="V30" s="922"/>
      <c r="W30" s="921"/>
      <c r="X30" s="922"/>
      <c r="Y30" s="54"/>
      <c r="Z30" s="54"/>
      <c r="AA30" s="54"/>
      <c r="AB30" s="54"/>
      <c r="AC30" s="60"/>
      <c r="AD30" s="60"/>
      <c r="AE30" s="60"/>
      <c r="AF30" s="60"/>
      <c r="AG30" s="60"/>
      <c r="AH30" s="60"/>
      <c r="AI30" s="60"/>
      <c r="AJ30" s="60"/>
      <c r="AK30" s="932"/>
      <c r="AL30" s="933"/>
      <c r="AM30" s="933"/>
      <c r="AN30" s="933"/>
      <c r="AO30" s="934"/>
      <c r="AP30" s="2"/>
      <c r="AQ30" s="59">
        <f>IF(P30="材質劣化",2,IF(P30="漏水",3,1))</f>
        <v>1</v>
      </c>
    </row>
    <row r="31" spans="2:46" ht="12" customHeight="1" x14ac:dyDescent="0.15">
      <c r="B31" s="967"/>
      <c r="C31" s="972"/>
      <c r="D31" s="970"/>
      <c r="E31" s="970"/>
      <c r="F31" s="970"/>
      <c r="G31" s="970"/>
      <c r="H31" s="970"/>
      <c r="I31" s="970"/>
      <c r="J31" s="971"/>
      <c r="K31" s="100">
        <v>21</v>
      </c>
      <c r="L31" s="921"/>
      <c r="M31" s="922"/>
      <c r="N31" s="921"/>
      <c r="O31" s="922"/>
      <c r="P31" s="921"/>
      <c r="Q31" s="922"/>
      <c r="R31" s="936"/>
      <c r="S31" s="937"/>
      <c r="T31" s="938"/>
      <c r="U31" s="921"/>
      <c r="V31" s="922"/>
      <c r="W31" s="921"/>
      <c r="X31" s="922"/>
      <c r="Y31" s="54"/>
      <c r="Z31" s="54"/>
      <c r="AA31" s="54"/>
      <c r="AB31" s="54"/>
      <c r="AC31" s="60"/>
      <c r="AD31" s="60"/>
      <c r="AE31" s="60"/>
      <c r="AF31" s="60"/>
      <c r="AG31" s="60"/>
      <c r="AH31" s="60"/>
      <c r="AI31" s="60"/>
      <c r="AJ31" s="60"/>
      <c r="AK31" s="932"/>
      <c r="AL31" s="933"/>
      <c r="AM31" s="933"/>
      <c r="AN31" s="933"/>
      <c r="AO31" s="934"/>
      <c r="AP31" s="2"/>
      <c r="AQ31" s="59">
        <f>IF(P33="材質劣化",2,IF(P33="漏水",3,1))</f>
        <v>1</v>
      </c>
    </row>
    <row r="32" spans="2:46" ht="12" customHeight="1" x14ac:dyDescent="0.15">
      <c r="B32" s="967"/>
      <c r="C32" s="972"/>
      <c r="D32" s="970"/>
      <c r="E32" s="970"/>
      <c r="F32" s="970"/>
      <c r="G32" s="970"/>
      <c r="H32" s="970"/>
      <c r="I32" s="970"/>
      <c r="J32" s="971"/>
      <c r="K32" s="100">
        <v>22</v>
      </c>
      <c r="L32" s="921"/>
      <c r="M32" s="922"/>
      <c r="N32" s="921"/>
      <c r="O32" s="922"/>
      <c r="P32" s="921"/>
      <c r="Q32" s="922"/>
      <c r="R32" s="936"/>
      <c r="S32" s="937"/>
      <c r="T32" s="938"/>
      <c r="U32" s="921"/>
      <c r="V32" s="922"/>
      <c r="W32" s="921"/>
      <c r="X32" s="922"/>
      <c r="Y32" s="54"/>
      <c r="Z32" s="54"/>
      <c r="AA32" s="54"/>
      <c r="AB32" s="54"/>
      <c r="AC32" s="60"/>
      <c r="AD32" s="60"/>
      <c r="AE32" s="60"/>
      <c r="AF32" s="60"/>
      <c r="AG32" s="60"/>
      <c r="AH32" s="60"/>
      <c r="AI32" s="60"/>
      <c r="AJ32" s="60"/>
      <c r="AK32" s="932"/>
      <c r="AL32" s="933"/>
      <c r="AM32" s="933"/>
      <c r="AN32" s="933"/>
      <c r="AO32" s="934"/>
      <c r="AP32" s="2"/>
      <c r="AQ32" s="59">
        <f>IF(P37="材質劣化",2,IF(P37="漏水",3,1))</f>
        <v>1</v>
      </c>
      <c r="AS32" s="3"/>
      <c r="AT32" s="3"/>
    </row>
    <row r="33" spans="2:86" ht="12" customHeight="1" x14ac:dyDescent="0.15">
      <c r="B33" s="967"/>
      <c r="C33" s="972"/>
      <c r="D33" s="970"/>
      <c r="E33" s="970"/>
      <c r="F33" s="970"/>
      <c r="G33" s="970"/>
      <c r="H33" s="970"/>
      <c r="I33" s="970"/>
      <c r="J33" s="971"/>
      <c r="K33" s="100">
        <v>23</v>
      </c>
      <c r="L33" s="921"/>
      <c r="M33" s="922"/>
      <c r="N33" s="921"/>
      <c r="O33" s="922"/>
      <c r="P33" s="921"/>
      <c r="Q33" s="922"/>
      <c r="R33" s="936"/>
      <c r="S33" s="937"/>
      <c r="T33" s="938"/>
      <c r="U33" s="921"/>
      <c r="V33" s="922"/>
      <c r="W33" s="921"/>
      <c r="X33" s="922"/>
      <c r="Y33" s="54"/>
      <c r="Z33" s="54"/>
      <c r="AA33" s="54"/>
      <c r="AB33" s="54"/>
      <c r="AC33" s="60"/>
      <c r="AD33" s="60"/>
      <c r="AE33" s="60"/>
      <c r="AF33" s="60"/>
      <c r="AG33" s="60"/>
      <c r="AH33" s="60"/>
      <c r="AI33" s="60"/>
      <c r="AJ33" s="60"/>
      <c r="AK33" s="932"/>
      <c r="AL33" s="933"/>
      <c r="AM33" s="933"/>
      <c r="AN33" s="933"/>
      <c r="AO33" s="934"/>
      <c r="AP33" s="2"/>
      <c r="AQ33" s="59">
        <f>IF(P33="材質劣化",2,IF(P33="漏水",3,1))</f>
        <v>1</v>
      </c>
      <c r="AS33" s="198"/>
      <c r="AT33" s="198"/>
    </row>
    <row r="34" spans="2:86" ht="12" customHeight="1" x14ac:dyDescent="0.15">
      <c r="B34" s="967"/>
      <c r="C34" s="972"/>
      <c r="D34" s="970"/>
      <c r="E34" s="970"/>
      <c r="F34" s="970"/>
      <c r="G34" s="970"/>
      <c r="H34" s="970"/>
      <c r="I34" s="970"/>
      <c r="J34" s="971"/>
      <c r="K34" s="100">
        <v>24</v>
      </c>
      <c r="L34" s="921"/>
      <c r="M34" s="922"/>
      <c r="N34" s="921"/>
      <c r="O34" s="922"/>
      <c r="P34" s="921"/>
      <c r="Q34" s="922"/>
      <c r="R34" s="936"/>
      <c r="S34" s="937"/>
      <c r="T34" s="938"/>
      <c r="U34" s="921"/>
      <c r="V34" s="922"/>
      <c r="W34" s="921"/>
      <c r="X34" s="922"/>
      <c r="Y34" s="54"/>
      <c r="Z34" s="54"/>
      <c r="AA34" s="54"/>
      <c r="AB34" s="54"/>
      <c r="AC34" s="60"/>
      <c r="AD34" s="60"/>
      <c r="AE34" s="60"/>
      <c r="AF34" s="60"/>
      <c r="AG34" s="60"/>
      <c r="AH34" s="60"/>
      <c r="AI34" s="60"/>
      <c r="AJ34" s="60"/>
      <c r="AK34" s="932"/>
      <c r="AL34" s="933"/>
      <c r="AM34" s="933"/>
      <c r="AN34" s="933"/>
      <c r="AO34" s="934"/>
      <c r="AP34" s="2"/>
      <c r="AQ34" s="59">
        <f>IF(P36="材質劣化",2,IF(P36="漏水",3,1))</f>
        <v>1</v>
      </c>
      <c r="AS34" s="199"/>
      <c r="AT34" s="199"/>
    </row>
    <row r="35" spans="2:86" ht="12" customHeight="1" x14ac:dyDescent="0.15">
      <c r="B35" s="967"/>
      <c r="C35" s="972"/>
      <c r="D35" s="970"/>
      <c r="E35" s="970"/>
      <c r="F35" s="970"/>
      <c r="G35" s="970"/>
      <c r="H35" s="970"/>
      <c r="I35" s="970"/>
      <c r="J35" s="971"/>
      <c r="K35" s="992" t="s">
        <v>678</v>
      </c>
      <c r="L35" s="939" t="s">
        <v>679</v>
      </c>
      <c r="M35" s="939"/>
      <c r="N35" s="939"/>
      <c r="O35" s="939"/>
      <c r="P35" s="939"/>
      <c r="Q35" s="939"/>
      <c r="R35" s="939"/>
      <c r="S35" s="939"/>
      <c r="T35" s="939"/>
      <c r="U35" s="939"/>
      <c r="V35" s="939"/>
      <c r="W35" s="939"/>
      <c r="X35" s="939"/>
      <c r="Y35" s="979" t="s">
        <v>523</v>
      </c>
      <c r="Z35" s="980"/>
      <c r="AA35" s="980"/>
      <c r="AB35" s="953"/>
      <c r="AC35" s="124">
        <f t="shared" ref="AC35:AJ35" si="3">SUM(AC11:AC34)</f>
        <v>0</v>
      </c>
      <c r="AD35" s="124">
        <f t="shared" si="3"/>
        <v>0</v>
      </c>
      <c r="AE35" s="124">
        <f>SUM(AE11:AE34)</f>
        <v>0.09</v>
      </c>
      <c r="AF35" s="124">
        <f t="shared" si="3"/>
        <v>0</v>
      </c>
      <c r="AG35" s="124">
        <f t="shared" si="3"/>
        <v>0</v>
      </c>
      <c r="AH35" s="124">
        <f t="shared" si="3"/>
        <v>0</v>
      </c>
      <c r="AI35" s="124">
        <f t="shared" si="3"/>
        <v>0</v>
      </c>
      <c r="AJ35" s="125">
        <f t="shared" si="3"/>
        <v>0</v>
      </c>
      <c r="AK35" s="939" t="s">
        <v>680</v>
      </c>
      <c r="AL35" s="939"/>
      <c r="AM35" s="999" t="s">
        <v>511</v>
      </c>
      <c r="AN35" s="999"/>
      <c r="AO35" s="999"/>
      <c r="AP35" s="2"/>
    </row>
    <row r="36" spans="2:86" ht="12" customHeight="1" x14ac:dyDescent="0.15">
      <c r="B36" s="967"/>
      <c r="C36" s="972"/>
      <c r="D36" s="970"/>
      <c r="E36" s="970"/>
      <c r="F36" s="970"/>
      <c r="G36" s="970"/>
      <c r="H36" s="970"/>
      <c r="I36" s="970"/>
      <c r="J36" s="971"/>
      <c r="K36" s="993"/>
      <c r="L36" s="941" t="s">
        <v>681</v>
      </c>
      <c r="M36" s="942"/>
      <c r="N36" s="960"/>
      <c r="O36" s="941" t="s">
        <v>682</v>
      </c>
      <c r="P36" s="942"/>
      <c r="Q36" s="942"/>
      <c r="R36" s="942"/>
      <c r="S36" s="942"/>
      <c r="T36" s="942"/>
      <c r="U36" s="942"/>
      <c r="V36" s="942"/>
      <c r="W36" s="942"/>
      <c r="X36" s="960"/>
      <c r="Y36" s="53" t="s">
        <v>516</v>
      </c>
      <c r="Z36" s="49" t="s">
        <v>515</v>
      </c>
      <c r="AA36" s="49" t="s">
        <v>554</v>
      </c>
      <c r="AB36" s="49" t="s">
        <v>531</v>
      </c>
      <c r="AC36" s="49" t="s">
        <v>516</v>
      </c>
      <c r="AD36" s="49" t="s">
        <v>515</v>
      </c>
      <c r="AE36" s="49" t="s">
        <v>554</v>
      </c>
      <c r="AF36" s="49" t="s">
        <v>531</v>
      </c>
      <c r="AG36" s="49" t="s">
        <v>516</v>
      </c>
      <c r="AH36" s="49" t="s">
        <v>515</v>
      </c>
      <c r="AI36" s="49" t="s">
        <v>554</v>
      </c>
      <c r="AJ36" s="82" t="s">
        <v>531</v>
      </c>
      <c r="AK36" s="939"/>
      <c r="AL36" s="939"/>
      <c r="AM36" s="999"/>
      <c r="AN36" s="999"/>
      <c r="AO36" s="999"/>
      <c r="AP36" s="2"/>
    </row>
    <row r="37" spans="2:86" ht="14.25" customHeight="1" x14ac:dyDescent="0.15">
      <c r="B37" s="967"/>
      <c r="C37" s="972"/>
      <c r="D37" s="970"/>
      <c r="E37" s="970"/>
      <c r="F37" s="970"/>
      <c r="G37" s="970"/>
      <c r="H37" s="970"/>
      <c r="I37" s="970"/>
      <c r="J37" s="971"/>
      <c r="K37" s="993"/>
      <c r="L37" s="945"/>
      <c r="M37" s="946"/>
      <c r="N37" s="965"/>
      <c r="O37" s="945"/>
      <c r="P37" s="946"/>
      <c r="Q37" s="946"/>
      <c r="R37" s="946"/>
      <c r="S37" s="946"/>
      <c r="T37" s="946"/>
      <c r="U37" s="946"/>
      <c r="V37" s="946"/>
      <c r="W37" s="946"/>
      <c r="X37" s="965"/>
      <c r="Y37" s="935">
        <f>IF(COUNTIF(Y11:Y34,"〇")&gt;0,1,0)</f>
        <v>0</v>
      </c>
      <c r="Z37" s="935">
        <f t="shared" ref="Z37:AB37" si="4">IF(COUNTIF(Z11:Z34,"〇")&gt;0,1,0)</f>
        <v>0</v>
      </c>
      <c r="AA37" s="935">
        <f t="shared" si="4"/>
        <v>0</v>
      </c>
      <c r="AB37" s="935">
        <f t="shared" si="4"/>
        <v>0</v>
      </c>
      <c r="AC37" s="935">
        <f>COUNTA(AC11:AC34)</f>
        <v>0</v>
      </c>
      <c r="AD37" s="935">
        <f t="shared" ref="AD37:AI37" si="5">COUNTA(AD11:AD34)</f>
        <v>0</v>
      </c>
      <c r="AE37" s="935">
        <f t="shared" si="5"/>
        <v>1</v>
      </c>
      <c r="AF37" s="935">
        <f t="shared" si="5"/>
        <v>0</v>
      </c>
      <c r="AG37" s="935">
        <f t="shared" si="5"/>
        <v>0</v>
      </c>
      <c r="AH37" s="935">
        <f t="shared" si="5"/>
        <v>0</v>
      </c>
      <c r="AI37" s="935">
        <f t="shared" si="5"/>
        <v>0</v>
      </c>
      <c r="AJ37" s="935">
        <f>COUNTA(AJ11:AJ34)</f>
        <v>0</v>
      </c>
      <c r="AK37" s="939"/>
      <c r="AL37" s="939"/>
      <c r="AM37" s="999"/>
      <c r="AN37" s="999"/>
      <c r="AO37" s="999"/>
      <c r="AP37" s="2"/>
      <c r="AU37" s="43">
        <f>+Y37</f>
        <v>0</v>
      </c>
    </row>
    <row r="38" spans="2:86" ht="14.25" customHeight="1" x14ac:dyDescent="0.15">
      <c r="B38" s="967"/>
      <c r="C38" s="972"/>
      <c r="D38" s="970"/>
      <c r="E38" s="970"/>
      <c r="F38" s="970"/>
      <c r="G38" s="970"/>
      <c r="H38" s="970"/>
      <c r="I38" s="970"/>
      <c r="J38" s="971"/>
      <c r="K38" s="993"/>
      <c r="L38" s="949"/>
      <c r="M38" s="950"/>
      <c r="N38" s="961"/>
      <c r="O38" s="949"/>
      <c r="P38" s="950"/>
      <c r="Q38" s="950"/>
      <c r="R38" s="950"/>
      <c r="S38" s="950"/>
      <c r="T38" s="950"/>
      <c r="U38" s="950"/>
      <c r="V38" s="950"/>
      <c r="W38" s="950"/>
      <c r="X38" s="961"/>
      <c r="Y38" s="935"/>
      <c r="Z38" s="935"/>
      <c r="AA38" s="935"/>
      <c r="AB38" s="935"/>
      <c r="AC38" s="935"/>
      <c r="AD38" s="935"/>
      <c r="AE38" s="935"/>
      <c r="AF38" s="935"/>
      <c r="AG38" s="935"/>
      <c r="AH38" s="935"/>
      <c r="AI38" s="935"/>
      <c r="AJ38" s="935"/>
      <c r="AK38" s="939"/>
      <c r="AL38" s="939"/>
      <c r="AM38" s="999"/>
      <c r="AN38" s="999"/>
      <c r="AO38" s="999"/>
      <c r="AP38" s="2"/>
    </row>
    <row r="39" spans="2:86" ht="12" customHeight="1" x14ac:dyDescent="0.15">
      <c r="B39" s="967"/>
      <c r="C39" s="972"/>
      <c r="D39" s="970"/>
      <c r="E39" s="970"/>
      <c r="F39" s="970"/>
      <c r="G39" s="970"/>
      <c r="H39" s="970"/>
      <c r="I39" s="970"/>
      <c r="J39" s="970"/>
      <c r="K39" s="987" t="s">
        <v>220</v>
      </c>
      <c r="L39" s="994"/>
      <c r="M39" s="994"/>
      <c r="N39" s="994"/>
      <c r="O39" s="994"/>
      <c r="P39" s="994"/>
      <c r="Q39" s="994"/>
      <c r="R39" s="994"/>
      <c r="S39" s="994"/>
      <c r="T39" s="994"/>
      <c r="U39" s="994"/>
      <c r="V39" s="994"/>
      <c r="W39" s="994"/>
      <c r="X39" s="994"/>
      <c r="Y39" s="994"/>
      <c r="Z39" s="994"/>
      <c r="AA39" s="994"/>
      <c r="AB39" s="994"/>
      <c r="AC39" s="994"/>
      <c r="AD39" s="994"/>
      <c r="AE39" s="994"/>
      <c r="AF39" s="994"/>
      <c r="AG39" s="994"/>
      <c r="AH39" s="994"/>
      <c r="AI39" s="994"/>
      <c r="AJ39" s="994"/>
      <c r="AK39" s="995"/>
      <c r="AL39" s="995"/>
      <c r="AM39" s="995"/>
      <c r="AN39" s="995"/>
      <c r="AO39" s="996"/>
      <c r="AP39" s="2"/>
    </row>
    <row r="40" spans="2:86" ht="12" customHeight="1" x14ac:dyDescent="0.15">
      <c r="B40" s="967"/>
      <c r="C40" s="972"/>
      <c r="D40" s="970"/>
      <c r="E40" s="970"/>
      <c r="F40" s="970"/>
      <c r="G40" s="970"/>
      <c r="H40" s="970"/>
      <c r="I40" s="970"/>
      <c r="J40" s="970"/>
      <c r="K40" s="988"/>
      <c r="L40" s="995"/>
      <c r="M40" s="995"/>
      <c r="N40" s="995"/>
      <c r="O40" s="995"/>
      <c r="P40" s="995"/>
      <c r="Q40" s="995"/>
      <c r="R40" s="995"/>
      <c r="S40" s="995"/>
      <c r="T40" s="995"/>
      <c r="U40" s="995"/>
      <c r="V40" s="995"/>
      <c r="W40" s="995"/>
      <c r="X40" s="995"/>
      <c r="Y40" s="995"/>
      <c r="Z40" s="995"/>
      <c r="AA40" s="995"/>
      <c r="AB40" s="995"/>
      <c r="AC40" s="995"/>
      <c r="AD40" s="995"/>
      <c r="AE40" s="995"/>
      <c r="AF40" s="995"/>
      <c r="AG40" s="995"/>
      <c r="AH40" s="995"/>
      <c r="AI40" s="995"/>
      <c r="AJ40" s="995"/>
      <c r="AK40" s="995"/>
      <c r="AL40" s="995"/>
      <c r="AM40" s="995"/>
      <c r="AN40" s="995"/>
      <c r="AO40" s="996"/>
      <c r="AP40" s="2"/>
    </row>
    <row r="41" spans="2:86" ht="12" customHeight="1" x14ac:dyDescent="0.15">
      <c r="B41" s="967"/>
      <c r="C41" s="972"/>
      <c r="D41" s="970"/>
      <c r="E41" s="970"/>
      <c r="F41" s="970"/>
      <c r="G41" s="970"/>
      <c r="H41" s="970"/>
      <c r="I41" s="970"/>
      <c r="J41" s="970"/>
      <c r="K41" s="988"/>
      <c r="L41" s="995"/>
      <c r="M41" s="995"/>
      <c r="N41" s="995"/>
      <c r="O41" s="995"/>
      <c r="P41" s="995"/>
      <c r="Q41" s="995"/>
      <c r="R41" s="995"/>
      <c r="S41" s="995"/>
      <c r="T41" s="995"/>
      <c r="U41" s="995"/>
      <c r="V41" s="995"/>
      <c r="W41" s="995"/>
      <c r="X41" s="995"/>
      <c r="Y41" s="995"/>
      <c r="Z41" s="995"/>
      <c r="AA41" s="995"/>
      <c r="AB41" s="995"/>
      <c r="AC41" s="995"/>
      <c r="AD41" s="995"/>
      <c r="AE41" s="995"/>
      <c r="AF41" s="995"/>
      <c r="AG41" s="995"/>
      <c r="AH41" s="995"/>
      <c r="AI41" s="995"/>
      <c r="AJ41" s="995"/>
      <c r="AK41" s="995"/>
      <c r="AL41" s="995"/>
      <c r="AM41" s="995"/>
      <c r="AN41" s="995"/>
      <c r="AO41" s="996"/>
      <c r="AP41" s="2"/>
    </row>
    <row r="42" spans="2:86" ht="12" customHeight="1" x14ac:dyDescent="0.15">
      <c r="B42" s="967"/>
      <c r="C42" s="972"/>
      <c r="D42" s="970"/>
      <c r="E42" s="970"/>
      <c r="F42" s="970"/>
      <c r="G42" s="970"/>
      <c r="H42" s="970"/>
      <c r="I42" s="970"/>
      <c r="J42" s="970"/>
      <c r="K42" s="988"/>
      <c r="L42" s="997"/>
      <c r="M42" s="997"/>
      <c r="N42" s="997"/>
      <c r="O42" s="997"/>
      <c r="P42" s="997"/>
      <c r="Q42" s="997"/>
      <c r="R42" s="997"/>
      <c r="S42" s="997"/>
      <c r="T42" s="997"/>
      <c r="U42" s="997"/>
      <c r="V42" s="997"/>
      <c r="W42" s="997"/>
      <c r="X42" s="997"/>
      <c r="Y42" s="997"/>
      <c r="Z42" s="997"/>
      <c r="AA42" s="997"/>
      <c r="AB42" s="997"/>
      <c r="AC42" s="997"/>
      <c r="AD42" s="997"/>
      <c r="AE42" s="997"/>
      <c r="AF42" s="997"/>
      <c r="AG42" s="997"/>
      <c r="AH42" s="997"/>
      <c r="AI42" s="997"/>
      <c r="AJ42" s="997"/>
      <c r="AK42" s="997"/>
      <c r="AL42" s="997"/>
      <c r="AM42" s="997"/>
      <c r="AN42" s="997"/>
      <c r="AO42" s="998"/>
      <c r="AP42" s="43"/>
      <c r="CD42" s="2"/>
      <c r="CE42" s="2"/>
      <c r="CF42" s="2"/>
      <c r="CG42" s="2"/>
      <c r="CH42" s="2"/>
    </row>
    <row r="43" spans="2:86" ht="12" customHeight="1" x14ac:dyDescent="0.15">
      <c r="B43" s="967"/>
      <c r="C43" s="972"/>
      <c r="D43" s="970"/>
      <c r="E43" s="970"/>
      <c r="F43" s="970"/>
      <c r="G43" s="970"/>
      <c r="H43" s="970"/>
      <c r="I43" s="970"/>
      <c r="J43" s="971"/>
      <c r="K43" s="1000" t="s">
        <v>221</v>
      </c>
      <c r="L43" s="1000"/>
      <c r="M43" s="1000"/>
      <c r="N43" s="1000"/>
      <c r="O43" s="1000"/>
      <c r="P43" s="1000"/>
      <c r="Q43" s="1000"/>
      <c r="R43" s="1000"/>
      <c r="S43" s="1000"/>
      <c r="T43" s="1000"/>
      <c r="U43" s="1000"/>
      <c r="V43" s="1000"/>
      <c r="W43" s="1000"/>
      <c r="X43" s="1000"/>
      <c r="Y43" s="1000"/>
      <c r="Z43" s="1000"/>
      <c r="AA43" s="1000"/>
      <c r="AB43" s="1000"/>
      <c r="AC43" s="1000"/>
      <c r="AD43" s="1000"/>
      <c r="AE43" s="1000"/>
      <c r="AF43" s="1000"/>
      <c r="AG43" s="1000"/>
      <c r="AH43" s="1000"/>
      <c r="AI43" s="1000"/>
      <c r="AJ43" s="1000"/>
      <c r="AK43" s="1000"/>
      <c r="AL43" s="1000"/>
      <c r="AM43" s="1000"/>
      <c r="AN43" s="1000"/>
      <c r="AO43" s="1000"/>
      <c r="AP43" s="43"/>
      <c r="CD43" s="2"/>
      <c r="CE43" s="2"/>
      <c r="CF43" s="2"/>
      <c r="CG43" s="2"/>
      <c r="CH43" s="2"/>
    </row>
    <row r="44" spans="2:86" ht="12" customHeight="1" x14ac:dyDescent="0.15">
      <c r="B44" s="967"/>
      <c r="C44" s="972"/>
      <c r="D44" s="970"/>
      <c r="E44" s="970"/>
      <c r="F44" s="970"/>
      <c r="G44" s="970"/>
      <c r="H44" s="970"/>
      <c r="I44" s="970"/>
      <c r="J44" s="971"/>
      <c r="K44" s="989" t="s">
        <v>222</v>
      </c>
      <c r="L44" s="990"/>
      <c r="M44" s="990"/>
      <c r="N44" s="990"/>
      <c r="O44" s="990"/>
      <c r="P44" s="990"/>
      <c r="Q44" s="990"/>
      <c r="R44" s="990"/>
      <c r="S44" s="990"/>
      <c r="T44" s="990"/>
      <c r="U44" s="990"/>
      <c r="V44" s="990"/>
      <c r="W44" s="990"/>
      <c r="X44" s="990"/>
      <c r="Y44" s="990"/>
      <c r="Z44" s="990"/>
      <c r="AA44" s="990"/>
      <c r="AB44" s="990"/>
      <c r="AC44" s="990"/>
      <c r="AD44" s="990"/>
      <c r="AE44" s="990"/>
      <c r="AF44" s="990"/>
      <c r="AG44" s="990"/>
      <c r="AH44" s="990"/>
      <c r="AI44" s="990"/>
      <c r="AJ44" s="990"/>
      <c r="AK44" s="990"/>
      <c r="AL44" s="990"/>
      <c r="AM44" s="990"/>
      <c r="AN44" s="990"/>
      <c r="AO44" s="991"/>
      <c r="AP44" s="43"/>
      <c r="CD44" s="2"/>
      <c r="CE44" s="2"/>
      <c r="CF44" s="2"/>
      <c r="CG44" s="2"/>
      <c r="CH44" s="2"/>
    </row>
    <row r="45" spans="2:86" ht="12" customHeight="1" x14ac:dyDescent="0.15">
      <c r="B45" s="583"/>
      <c r="C45" s="973"/>
      <c r="D45" s="974"/>
      <c r="E45" s="974"/>
      <c r="F45" s="974"/>
      <c r="G45" s="974"/>
      <c r="H45" s="974"/>
      <c r="I45" s="974"/>
      <c r="J45" s="975"/>
      <c r="K45" s="984" t="s">
        <v>223</v>
      </c>
      <c r="L45" s="985"/>
      <c r="M45" s="985"/>
      <c r="N45" s="985"/>
      <c r="O45" s="985"/>
      <c r="P45" s="985"/>
      <c r="Q45" s="985"/>
      <c r="R45" s="985"/>
      <c r="S45" s="985"/>
      <c r="T45" s="985"/>
      <c r="U45" s="985"/>
      <c r="V45" s="985"/>
      <c r="W45" s="985"/>
      <c r="X45" s="985"/>
      <c r="Y45" s="985"/>
      <c r="Z45" s="985"/>
      <c r="AA45" s="985"/>
      <c r="AB45" s="985"/>
      <c r="AC45" s="985"/>
      <c r="AD45" s="985"/>
      <c r="AE45" s="985"/>
      <c r="AF45" s="985"/>
      <c r="AG45" s="985"/>
      <c r="AH45" s="985"/>
      <c r="AI45" s="985"/>
      <c r="AJ45" s="985"/>
      <c r="AK45" s="985"/>
      <c r="AL45" s="985"/>
      <c r="AM45" s="985"/>
      <c r="AN45" s="985"/>
      <c r="AO45" s="986"/>
      <c r="AP45" s="43"/>
      <c r="CD45" s="2"/>
      <c r="CE45" s="2"/>
      <c r="CF45" s="2"/>
      <c r="CG45" s="2"/>
      <c r="CH45" s="2"/>
    </row>
    <row r="46" spans="2:86" ht="12" customHeight="1" x14ac:dyDescent="0.2">
      <c r="B46" s="6" t="s">
        <v>224</v>
      </c>
      <c r="C46" s="290"/>
      <c r="D46" s="290"/>
      <c r="E46" s="290"/>
      <c r="F46" s="290"/>
      <c r="G46" s="290"/>
      <c r="H46" s="290"/>
      <c r="I46" s="290"/>
      <c r="J46" s="290"/>
      <c r="K46" s="291"/>
      <c r="L46" s="291"/>
      <c r="M46" s="291"/>
      <c r="N46" s="291"/>
      <c r="O46" s="291"/>
      <c r="P46" s="291"/>
      <c r="Q46" s="291"/>
      <c r="R46" s="291"/>
      <c r="S46" s="291"/>
      <c r="T46" s="291"/>
      <c r="U46" s="291"/>
      <c r="V46" s="291"/>
      <c r="W46" s="291"/>
      <c r="X46" s="291"/>
      <c r="Y46" s="291"/>
      <c r="Z46" s="291"/>
      <c r="AA46" s="291"/>
      <c r="AB46" s="291"/>
      <c r="AC46" s="291"/>
      <c r="AD46" s="291"/>
      <c r="AE46" s="291"/>
      <c r="AF46" s="291"/>
      <c r="AG46" s="291"/>
      <c r="AH46" s="291"/>
      <c r="AI46" s="291"/>
      <c r="AJ46" s="291"/>
      <c r="AK46" s="291"/>
      <c r="AL46" s="291"/>
      <c r="AM46" s="291"/>
      <c r="AN46" s="291"/>
      <c r="AO46" s="291"/>
      <c r="AP46" s="43"/>
      <c r="CD46" s="2"/>
      <c r="CE46" s="2"/>
      <c r="CF46" s="2"/>
      <c r="CG46" s="2"/>
      <c r="CH46" s="2"/>
    </row>
    <row r="47" spans="2:86" s="6" customFormat="1" ht="12" customHeight="1" x14ac:dyDescent="0.15">
      <c r="B47" s="2" t="s">
        <v>225</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226</v>
      </c>
      <c r="AP48" s="43"/>
      <c r="CD48" s="2"/>
      <c r="CE48" s="2"/>
      <c r="CF48" s="2"/>
      <c r="CG48" s="2"/>
      <c r="CH48" s="2"/>
    </row>
    <row r="49" spans="2:86" ht="12" customHeight="1" x14ac:dyDescent="0.15">
      <c r="B49" s="2" t="s">
        <v>227</v>
      </c>
      <c r="AP49" s="43"/>
      <c r="CD49" s="2"/>
      <c r="CE49" s="2"/>
      <c r="CF49" s="2"/>
      <c r="CG49" s="2"/>
      <c r="CH49" s="2"/>
    </row>
    <row r="50" spans="2:86" ht="12" customHeight="1" x14ac:dyDescent="0.15">
      <c r="B50" s="2" t="s">
        <v>228</v>
      </c>
    </row>
    <row r="51" spans="2:86" ht="12" customHeight="1" x14ac:dyDescent="0.15">
      <c r="B51" s="2" t="s">
        <v>229</v>
      </c>
    </row>
    <row r="52" spans="2:86" ht="12" customHeight="1" x14ac:dyDescent="0.15">
      <c r="B52" s="2" t="s">
        <v>230</v>
      </c>
    </row>
    <row r="53" spans="2:86" x14ac:dyDescent="0.15">
      <c r="B53" s="2" t="s">
        <v>231</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2"/>
  <conditionalFormatting sqref="Y11:AB28">
    <cfRule type="expression" dxfId="242" priority="2">
      <formula>$AQ11=2</formula>
    </cfRule>
  </conditionalFormatting>
  <conditionalFormatting sqref="Y29:AB29">
    <cfRule type="expression" dxfId="241" priority="11">
      <formula>$AQ28=2</formula>
    </cfRule>
  </conditionalFormatting>
  <conditionalFormatting sqref="Y30:AB31">
    <cfRule type="expression" dxfId="240" priority="9">
      <formula>$AQ28=2</formula>
    </cfRule>
  </conditionalFormatting>
  <conditionalFormatting sqref="Y32:AB32">
    <cfRule type="expression" dxfId="239" priority="7">
      <formula>$AQ29=2</formula>
    </cfRule>
  </conditionalFormatting>
  <conditionalFormatting sqref="Y33:AB33">
    <cfRule type="expression" dxfId="238" priority="5">
      <formula>$AQ29=2</formula>
    </cfRule>
  </conditionalFormatting>
  <conditionalFormatting sqref="Y34:AB34">
    <cfRule type="expression" dxfId="237" priority="3">
      <formula>$AQ29=2</formula>
    </cfRule>
  </conditionalFormatting>
  <conditionalFormatting sqref="Y11:AF28">
    <cfRule type="expression" dxfId="236" priority="1">
      <formula>$AQ11=3</formula>
    </cfRule>
  </conditionalFormatting>
  <conditionalFormatting sqref="Y29:AF29">
    <cfRule type="expression" dxfId="235" priority="12">
      <formula>$AQ28=3</formula>
    </cfRule>
  </conditionalFormatting>
  <conditionalFormatting sqref="Y30:AF31">
    <cfRule type="expression" dxfId="234" priority="10">
      <formula>$AQ28=3</formula>
    </cfRule>
  </conditionalFormatting>
  <conditionalFormatting sqref="Y32:AF32">
    <cfRule type="expression" dxfId="233" priority="8">
      <formula>$AQ29=3</formula>
    </cfRule>
  </conditionalFormatting>
  <conditionalFormatting sqref="Y33:AF33">
    <cfRule type="expression" dxfId="232" priority="6">
      <formula>$AQ29=3</formula>
    </cfRule>
  </conditionalFormatting>
  <conditionalFormatting sqref="Y34:AF34">
    <cfRule type="expression" dxfId="231" priority="4">
      <formula>$AQ29=3</formula>
    </cfRule>
  </conditionalFormatting>
  <conditionalFormatting sqref="AC11:AJ28">
    <cfRule type="expression" dxfId="230" priority="13">
      <formula>$AQ11=1</formula>
    </cfRule>
  </conditionalFormatting>
  <conditionalFormatting sqref="AC29:AJ29">
    <cfRule type="expression" dxfId="229" priority="24">
      <formula>$AQ28=1</formula>
    </cfRule>
  </conditionalFormatting>
  <conditionalFormatting sqref="AC30:AJ31">
    <cfRule type="expression" dxfId="228" priority="22">
      <formula>$AQ28=1</formula>
    </cfRule>
  </conditionalFormatting>
  <conditionalFormatting sqref="AC32:AJ32">
    <cfRule type="expression" dxfId="227" priority="20">
      <formula>$AQ29=1</formula>
    </cfRule>
  </conditionalFormatting>
  <conditionalFormatting sqref="AC33:AJ33">
    <cfRule type="expression" dxfId="226" priority="18">
      <formula>$AQ29=1</formula>
    </cfRule>
  </conditionalFormatting>
  <conditionalFormatting sqref="AC34:AJ34">
    <cfRule type="expression" dxfId="225" priority="16">
      <formula>$AQ29=1</formula>
    </cfRule>
  </conditionalFormatting>
  <conditionalFormatting sqref="AG11:AJ28">
    <cfRule type="expression" dxfId="224" priority="14">
      <formula>$AQ11=2</formula>
    </cfRule>
  </conditionalFormatting>
  <conditionalFormatting sqref="AG29:AJ29">
    <cfRule type="expression" dxfId="223" priority="23">
      <formula>$AQ28=2</formula>
    </cfRule>
  </conditionalFormatting>
  <conditionalFormatting sqref="AG30:AJ31">
    <cfRule type="expression" dxfId="222" priority="21">
      <formula>$AQ28=2</formula>
    </cfRule>
  </conditionalFormatting>
  <conditionalFormatting sqref="AG32:AJ32">
    <cfRule type="expression" dxfId="221" priority="19">
      <formula>$AQ29=2</formula>
    </cfRule>
  </conditionalFormatting>
  <conditionalFormatting sqref="AG33:AJ33">
    <cfRule type="expression" dxfId="220" priority="17">
      <formula>$AQ29=2</formula>
    </cfRule>
  </conditionalFormatting>
  <conditionalFormatting sqref="AG34:AJ34">
    <cfRule type="expression" dxfId="219" priority="15">
      <formula>$AQ29=2</formula>
    </cfRule>
  </conditionalFormatting>
  <dataValidations count="2">
    <dataValidation type="list" allowBlank="1" showInputMessage="1" showErrorMessage="1" sqref="N11:O34" xr:uid="{3DE6F9EA-6E50-4530-9EB1-8F6B55179962}">
      <formula1>INDIRECT(L11)</formula1>
    </dataValidation>
    <dataValidation type="list" allowBlank="1" showInputMessage="1" showErrorMessage="1" sqref="Y11:AB34" xr:uid="{82425118-5A16-4A51-9081-4D893219391D}">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EA00F6E6-8471-4265-A65C-EEA25DD6C512}">
          <x14:formula1>
            <xm:f>'(参考)リスト'!$G$16:$G$19</xm:f>
          </x14:formula1>
          <xm:sqref>AM35:AO38</xm:sqref>
        </x14:dataValidation>
        <x14:dataValidation type="list" allowBlank="1" showInputMessage="1" showErrorMessage="1" xr:uid="{124F0582-AC43-46A8-9BC8-A8D98B09716E}">
          <x14:formula1>
            <xm:f>'(参考)リスト'!$F$16:$F$21</xm:f>
          </x14:formula1>
          <xm:sqref>U11:X34</xm:sqref>
        </x14:dataValidation>
        <x14:dataValidation type="list" allowBlank="1" showInputMessage="1" showErrorMessage="1" xr:uid="{1C37CF10-697E-4E75-BAF0-ECF937EC10D7}">
          <x14:formula1>
            <xm:f>'(参考)リスト'!$E$16:$E$27</xm:f>
          </x14:formula1>
          <xm:sqref>R11:T34</xm:sqref>
        </x14:dataValidation>
        <x14:dataValidation type="list" allowBlank="1" showInputMessage="1" showErrorMessage="1" xr:uid="{9D2AA398-73C4-4467-AC32-571D033DC05E}">
          <x14:formula1>
            <xm:f>'(参考)リスト'!$B$16:$B$21</xm:f>
          </x14:formula1>
          <xm:sqref>L11:M34</xm:sqref>
        </x14:dataValidation>
        <x14:dataValidation type="list" allowBlank="1" showInputMessage="1" showErrorMessage="1" xr:uid="{11F03EA5-0346-4124-BF1D-9A691657246B}">
          <x14:formula1>
            <xm:f>'(参考)リスト'!$D$16:$D$18</xm:f>
          </x14:formula1>
          <xm:sqref>P11:Q34</xm:sqref>
        </x14:dataValidation>
      </x14:dataValidations>
    </ext>
  </extLst>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CE1E39-4349-4E8D-98C4-BE8B9978B172}">
  <dimension ref="B1:CH53"/>
  <sheetViews>
    <sheetView showGridLines="0" showZeros="0" view="pageBreakPreview" zoomScaleNormal="85" zoomScaleSheetLayoutView="100" workbookViewId="0">
      <selection activeCell="B6" sqref="B6:Z15"/>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23" t="s">
        <v>200</v>
      </c>
      <c r="AV1" s="931" t="s">
        <v>201</v>
      </c>
      <c r="AW1" s="931"/>
      <c r="AX1" s="931"/>
      <c r="AY1" s="920" t="s">
        <v>202</v>
      </c>
      <c r="AZ1" s="920"/>
      <c r="BA1" s="920"/>
      <c r="BB1" s="920"/>
      <c r="BC1" s="920"/>
      <c r="BD1" s="920"/>
      <c r="BE1" s="920"/>
      <c r="BF1" s="920"/>
      <c r="BG1" s="920"/>
      <c r="BH1" s="920"/>
      <c r="BI1" s="920"/>
      <c r="BJ1" s="920"/>
      <c r="BK1" s="920" t="s">
        <v>203</v>
      </c>
      <c r="BL1" s="920"/>
      <c r="BM1" s="920"/>
      <c r="BN1" s="920"/>
      <c r="BO1" s="920"/>
      <c r="BP1" s="920"/>
      <c r="BQ1" s="920"/>
      <c r="BR1" s="920"/>
      <c r="BS1" s="920"/>
      <c r="BT1" s="920"/>
      <c r="BU1" s="920"/>
      <c r="BV1" s="920"/>
      <c r="BW1" s="918"/>
      <c r="BX1" s="918"/>
      <c r="BY1" s="918"/>
      <c r="BZ1" s="918"/>
      <c r="CA1" s="918"/>
      <c r="CB1" s="918"/>
      <c r="CC1" s="918"/>
      <c r="CD1" s="918"/>
      <c r="CE1" s="918"/>
      <c r="CF1" s="918"/>
      <c r="CG1" s="918"/>
      <c r="CH1" s="918"/>
    </row>
    <row r="2" spans="2:86" ht="8.25" customHeight="1" x14ac:dyDescent="0.15">
      <c r="AU2" s="923"/>
      <c r="AV2" s="931" t="s">
        <v>204</v>
      </c>
      <c r="AW2" s="940" t="s">
        <v>205</v>
      </c>
      <c r="AX2" s="940" t="s">
        <v>206</v>
      </c>
      <c r="AY2" s="920" t="s">
        <v>207</v>
      </c>
      <c r="AZ2" s="920"/>
      <c r="BA2" s="920"/>
      <c r="BB2" s="920"/>
      <c r="BC2" s="920"/>
      <c r="BD2" s="920"/>
      <c r="BE2" s="920"/>
      <c r="BF2" s="920"/>
      <c r="BG2" s="920"/>
      <c r="BH2" s="920"/>
      <c r="BI2" s="920"/>
      <c r="BJ2" s="920"/>
      <c r="BK2" s="920" t="s">
        <v>208</v>
      </c>
      <c r="BL2" s="920"/>
      <c r="BM2" s="920"/>
      <c r="BN2" s="920"/>
      <c r="BO2" s="920" t="s">
        <v>209</v>
      </c>
      <c r="BP2" s="920"/>
      <c r="BQ2" s="920"/>
      <c r="BR2" s="920"/>
      <c r="BS2" s="920"/>
      <c r="BT2" s="920"/>
      <c r="BU2" s="920"/>
      <c r="BV2" s="920"/>
      <c r="BW2" s="919"/>
      <c r="BX2" s="919"/>
      <c r="BY2" s="919"/>
      <c r="BZ2" s="919"/>
      <c r="CA2" s="918"/>
      <c r="CB2" s="918"/>
      <c r="CC2" s="918"/>
      <c r="CD2" s="918"/>
      <c r="CE2" s="918"/>
      <c r="CF2" s="918"/>
      <c r="CG2" s="918"/>
      <c r="CH2" s="918"/>
    </row>
    <row r="3" spans="2:86" ht="24.95" customHeight="1" x14ac:dyDescent="0.15">
      <c r="B3" s="688" t="s">
        <v>210</v>
      </c>
      <c r="C3" s="1001"/>
      <c r="D3" s="1001"/>
      <c r="E3" s="1002"/>
      <c r="F3" s="1002"/>
      <c r="G3" s="1002"/>
      <c r="H3" s="1002"/>
      <c r="I3" s="1002"/>
      <c r="J3" s="1002"/>
      <c r="K3" s="1001"/>
      <c r="L3" s="1001"/>
      <c r="M3" s="1001"/>
      <c r="N3" s="1001"/>
      <c r="O3" s="1001"/>
      <c r="P3" s="1001"/>
      <c r="Q3" s="1001"/>
      <c r="R3" s="1001"/>
      <c r="S3" s="1001"/>
      <c r="T3" s="1001"/>
      <c r="U3" s="1001"/>
      <c r="V3" s="1001"/>
      <c r="W3" s="1001"/>
      <c r="X3" s="1001"/>
      <c r="Y3" s="1001"/>
      <c r="Z3" s="1001"/>
      <c r="AA3" s="1001"/>
      <c r="AB3" s="1001"/>
      <c r="AC3" s="1001"/>
      <c r="AD3" s="1001"/>
      <c r="AE3" s="1001"/>
      <c r="AF3" s="1001"/>
      <c r="AG3" s="1001"/>
      <c r="AH3" s="1001"/>
      <c r="AI3" s="1001"/>
      <c r="AJ3" s="1001"/>
      <c r="AK3" s="1001"/>
      <c r="AL3" s="1001"/>
      <c r="AM3" s="1001"/>
      <c r="AN3" s="1001"/>
      <c r="AO3" s="1001"/>
      <c r="AU3" s="923"/>
      <c r="AV3" s="931"/>
      <c r="AW3" s="940"/>
      <c r="AX3" s="940"/>
      <c r="AY3" s="920" t="s">
        <v>211</v>
      </c>
      <c r="AZ3" s="920"/>
      <c r="BA3" s="920"/>
      <c r="BB3" s="920"/>
      <c r="BC3" s="920" t="s">
        <v>212</v>
      </c>
      <c r="BD3" s="920"/>
      <c r="BE3" s="920"/>
      <c r="BF3" s="920"/>
      <c r="BG3" s="920" t="s">
        <v>213</v>
      </c>
      <c r="BH3" s="920"/>
      <c r="BI3" s="920"/>
      <c r="BJ3" s="920"/>
      <c r="BK3" s="920" t="s">
        <v>214</v>
      </c>
      <c r="BL3" s="920"/>
      <c r="BM3" s="920"/>
      <c r="BN3" s="920"/>
      <c r="BO3" s="920" t="s">
        <v>212</v>
      </c>
      <c r="BP3" s="920"/>
      <c r="BQ3" s="920"/>
      <c r="BR3" s="920"/>
      <c r="BS3" s="920" t="s">
        <v>213</v>
      </c>
      <c r="BT3" s="920"/>
      <c r="BU3" s="920"/>
      <c r="BV3" s="920"/>
      <c r="BW3" s="918"/>
      <c r="BX3" s="918"/>
      <c r="BY3" s="918"/>
      <c r="BZ3" s="918"/>
      <c r="CA3" s="918"/>
      <c r="CB3" s="918"/>
      <c r="CC3" s="918"/>
      <c r="CD3" s="918"/>
      <c r="CE3" s="918"/>
      <c r="CF3" s="918"/>
      <c r="CG3" s="918"/>
      <c r="CH3" s="918"/>
    </row>
    <row r="4" spans="2:86" ht="18" customHeight="1" x14ac:dyDescent="0.15">
      <c r="B4" s="477" t="s">
        <v>383</v>
      </c>
      <c r="C4" s="477"/>
      <c r="D4" s="477"/>
      <c r="E4" s="956" t="s">
        <v>384</v>
      </c>
      <c r="F4" s="957"/>
      <c r="G4" s="957"/>
      <c r="H4" s="957"/>
      <c r="I4" s="957"/>
      <c r="J4" s="958"/>
      <c r="K4" s="571" t="s">
        <v>385</v>
      </c>
      <c r="L4" s="571"/>
      <c r="M4" s="571"/>
      <c r="N4" s="954" t="s">
        <v>501</v>
      </c>
      <c r="O4" s="954"/>
      <c r="P4" s="954"/>
      <c r="Q4" s="954"/>
      <c r="R4" s="954"/>
      <c r="S4" s="954"/>
      <c r="T4" s="313" t="s">
        <v>502</v>
      </c>
      <c r="U4" s="314"/>
      <c r="V4" s="314"/>
      <c r="W4" s="314"/>
      <c r="X4" s="315"/>
      <c r="Y4" s="959" t="s">
        <v>503</v>
      </c>
      <c r="Z4" s="959"/>
      <c r="AA4" s="959"/>
      <c r="AB4" s="959"/>
      <c r="AC4" s="959"/>
      <c r="AD4" s="959"/>
      <c r="AE4" s="959"/>
      <c r="AF4" s="959"/>
      <c r="AG4" s="313" t="s">
        <v>500</v>
      </c>
      <c r="AH4" s="314"/>
      <c r="AI4" s="314"/>
      <c r="AJ4" s="315"/>
      <c r="AK4" s="925">
        <v>45911</v>
      </c>
      <c r="AL4" s="926"/>
      <c r="AM4" s="926"/>
      <c r="AN4" s="926"/>
      <c r="AO4" s="927"/>
      <c r="AU4" s="923"/>
      <c r="AV4" s="931"/>
      <c r="AW4" s="940"/>
      <c r="AX4" s="940"/>
      <c r="AY4" s="294" t="s">
        <v>215</v>
      </c>
      <c r="AZ4" s="294" t="s">
        <v>216</v>
      </c>
      <c r="BA4" s="294" t="s">
        <v>217</v>
      </c>
      <c r="BB4" s="294" t="s">
        <v>218</v>
      </c>
      <c r="BC4" s="294" t="s">
        <v>215</v>
      </c>
      <c r="BD4" s="294" t="s">
        <v>216</v>
      </c>
      <c r="BE4" s="294" t="s">
        <v>217</v>
      </c>
      <c r="BF4" s="294" t="s">
        <v>218</v>
      </c>
      <c r="BG4" s="294" t="s">
        <v>215</v>
      </c>
      <c r="BH4" s="294" t="s">
        <v>216</v>
      </c>
      <c r="BI4" s="294" t="s">
        <v>217</v>
      </c>
      <c r="BJ4" s="294" t="s">
        <v>218</v>
      </c>
      <c r="BK4" s="294" t="s">
        <v>215</v>
      </c>
      <c r="BL4" s="294" t="s">
        <v>216</v>
      </c>
      <c r="BM4" s="294" t="s">
        <v>217</v>
      </c>
      <c r="BN4" s="294" t="s">
        <v>218</v>
      </c>
      <c r="BO4" s="294" t="s">
        <v>215</v>
      </c>
      <c r="BP4" s="294" t="s">
        <v>216</v>
      </c>
      <c r="BQ4" s="294" t="s">
        <v>217</v>
      </c>
      <c r="BR4" s="294" t="s">
        <v>218</v>
      </c>
      <c r="BS4" s="294" t="s">
        <v>215</v>
      </c>
      <c r="BT4" s="294" t="s">
        <v>216</v>
      </c>
      <c r="BU4" s="294" t="s">
        <v>217</v>
      </c>
      <c r="BV4" s="294" t="s">
        <v>218</v>
      </c>
      <c r="BW4" s="5"/>
      <c r="BX4" s="5"/>
      <c r="BY4" s="5"/>
      <c r="BZ4" s="5"/>
      <c r="CA4" s="5"/>
      <c r="CB4" s="5"/>
      <c r="CC4" s="5"/>
      <c r="CD4" s="5"/>
      <c r="CE4" s="5"/>
      <c r="CF4" s="5"/>
      <c r="CG4" s="5"/>
      <c r="CH4" s="5"/>
    </row>
    <row r="5" spans="2:86" ht="18" customHeight="1" x14ac:dyDescent="0.15">
      <c r="B5" s="485" t="s">
        <v>521</v>
      </c>
      <c r="C5" s="485"/>
      <c r="D5" s="485"/>
      <c r="E5" s="962" t="s">
        <v>390</v>
      </c>
      <c r="F5" s="963"/>
      <c r="G5" s="963"/>
      <c r="H5" s="963"/>
      <c r="I5" s="963"/>
      <c r="J5" s="964"/>
      <c r="K5" s="582" t="s">
        <v>386</v>
      </c>
      <c r="L5" s="582"/>
      <c r="M5" s="582"/>
      <c r="N5" s="954" t="s">
        <v>387</v>
      </c>
      <c r="O5" s="954"/>
      <c r="P5" s="954"/>
      <c r="Q5" s="954"/>
      <c r="R5" s="954"/>
      <c r="S5" s="954"/>
      <c r="T5" s="316"/>
      <c r="U5" s="317"/>
      <c r="V5" s="317"/>
      <c r="W5" s="317"/>
      <c r="X5" s="318"/>
      <c r="Y5" s="955" t="s">
        <v>504</v>
      </c>
      <c r="Z5" s="955"/>
      <c r="AA5" s="955"/>
      <c r="AB5" s="955"/>
      <c r="AC5" s="955"/>
      <c r="AD5" s="955"/>
      <c r="AE5" s="955"/>
      <c r="AF5" s="955"/>
      <c r="AG5" s="835"/>
      <c r="AH5" s="924"/>
      <c r="AI5" s="924"/>
      <c r="AJ5" s="836"/>
      <c r="AK5" s="928"/>
      <c r="AL5" s="929"/>
      <c r="AM5" s="929"/>
      <c r="AN5" s="929"/>
      <c r="AO5" s="930"/>
      <c r="AU5" s="923"/>
      <c r="AV5" s="50" t="str">
        <f>N7</f>
        <v>S015</v>
      </c>
      <c r="AW5" s="293">
        <f>R7</f>
        <v>10.475</v>
      </c>
      <c r="AX5" s="55" t="str">
        <f>AM35</f>
        <v>Ⅰ</v>
      </c>
      <c r="AY5" s="295" t="str">
        <f>IF(Y37&gt;0,Y37,"")</f>
        <v/>
      </c>
      <c r="AZ5" s="296" t="str">
        <f>IF(Y37&gt;0,"",IF(Z37&gt;0,Z37,""))</f>
        <v/>
      </c>
      <c r="BA5" s="296" t="str">
        <f>IF(Y37+Z37&gt;0,"",IF(AA37&gt;0,AA37,""))</f>
        <v/>
      </c>
      <c r="BB5" s="296" t="str">
        <f>IF(Y37+Z37+AA37&gt;0,"",IF(AB37&gt;0,AB37,""))</f>
        <v/>
      </c>
      <c r="BC5" s="55">
        <f t="shared" ref="BC5:BJ5" si="0">AC37</f>
        <v>0</v>
      </c>
      <c r="BD5" s="55">
        <f t="shared" si="0"/>
        <v>0</v>
      </c>
      <c r="BE5" s="55">
        <f t="shared" si="0"/>
        <v>0</v>
      </c>
      <c r="BF5" s="55">
        <f t="shared" si="0"/>
        <v>0</v>
      </c>
      <c r="BG5" s="55">
        <f t="shared" si="0"/>
        <v>0</v>
      </c>
      <c r="BH5" s="55">
        <f t="shared" si="0"/>
        <v>0</v>
      </c>
      <c r="BI5" s="55">
        <f t="shared" si="0"/>
        <v>0</v>
      </c>
      <c r="BJ5" s="55">
        <f t="shared" si="0"/>
        <v>0</v>
      </c>
      <c r="BK5" s="55" t="str">
        <f>IF(Y37&gt;0,R7,"")</f>
        <v/>
      </c>
      <c r="BL5" s="297" t="str">
        <f>IF(Y37&gt;0,"",IF(Z37&gt;0,R7,""))</f>
        <v/>
      </c>
      <c r="BM5" s="297" t="str">
        <f>IF(Y37+Z37&gt;0,"",IF(AA37&gt;0,R7,""))</f>
        <v/>
      </c>
      <c r="BN5" s="297" t="str">
        <f>IF(Y37+Z37+AA37&gt;0,"",IF(AB37&gt;0,R7,""))</f>
        <v/>
      </c>
      <c r="BO5" s="55">
        <f t="shared" ref="BO5:BV5" si="1">AC35</f>
        <v>0</v>
      </c>
      <c r="BP5" s="55">
        <f t="shared" si="1"/>
        <v>0</v>
      </c>
      <c r="BQ5" s="55">
        <f t="shared" si="1"/>
        <v>0</v>
      </c>
      <c r="BR5" s="55">
        <f t="shared" si="1"/>
        <v>0</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66" t="s">
        <v>219</v>
      </c>
      <c r="C6" s="968"/>
      <c r="D6" s="969"/>
      <c r="E6" s="970"/>
      <c r="F6" s="970"/>
      <c r="G6" s="970"/>
      <c r="H6" s="970"/>
      <c r="I6" s="970"/>
      <c r="J6" s="971"/>
      <c r="K6" s="976" t="s">
        <v>673</v>
      </c>
      <c r="L6" s="977"/>
      <c r="M6" s="977"/>
      <c r="N6" s="977"/>
      <c r="O6" s="977"/>
      <c r="P6" s="977"/>
      <c r="Q6" s="977"/>
      <c r="R6" s="977"/>
      <c r="S6" s="977"/>
      <c r="T6" s="977"/>
      <c r="U6" s="977"/>
      <c r="V6" s="977"/>
      <c r="W6" s="977"/>
      <c r="X6" s="977"/>
      <c r="Y6" s="977"/>
      <c r="Z6" s="977"/>
      <c r="AA6" s="977"/>
      <c r="AB6" s="977"/>
      <c r="AC6" s="977"/>
      <c r="AD6" s="977"/>
      <c r="AE6" s="977"/>
      <c r="AF6" s="977"/>
      <c r="AG6" s="977"/>
      <c r="AH6" s="977"/>
      <c r="AI6" s="977"/>
      <c r="AJ6" s="977"/>
      <c r="AK6" s="977"/>
      <c r="AL6" s="977"/>
      <c r="AM6" s="977"/>
      <c r="AN6" s="977"/>
      <c r="AO6" s="978"/>
      <c r="AP6" s="2"/>
    </row>
    <row r="7" spans="2:86" ht="12" customHeight="1" x14ac:dyDescent="0.15">
      <c r="B7" s="967"/>
      <c r="C7" s="972"/>
      <c r="D7" s="970"/>
      <c r="E7" s="970"/>
      <c r="F7" s="970"/>
      <c r="G7" s="970"/>
      <c r="H7" s="970"/>
      <c r="I7" s="970"/>
      <c r="J7" s="971"/>
      <c r="K7" s="979" t="s">
        <v>674</v>
      </c>
      <c r="L7" s="980"/>
      <c r="M7" s="953"/>
      <c r="N7" s="932" t="s">
        <v>490</v>
      </c>
      <c r="O7" s="933"/>
      <c r="P7" s="979" t="s">
        <v>675</v>
      </c>
      <c r="Q7" s="953"/>
      <c r="R7" s="981">
        <v>10.475</v>
      </c>
      <c r="S7" s="982"/>
      <c r="T7" s="983"/>
      <c r="U7" s="941" t="s">
        <v>676</v>
      </c>
      <c r="V7" s="960"/>
      <c r="W7" s="941" t="s">
        <v>677</v>
      </c>
      <c r="X7" s="960"/>
      <c r="Y7" s="953" t="s">
        <v>698</v>
      </c>
      <c r="Z7" s="939"/>
      <c r="AA7" s="939"/>
      <c r="AB7" s="939"/>
      <c r="AC7" s="941" t="s">
        <v>699</v>
      </c>
      <c r="AD7" s="942"/>
      <c r="AE7" s="942"/>
      <c r="AF7" s="942"/>
      <c r="AG7" s="942"/>
      <c r="AH7" s="942"/>
      <c r="AI7" s="942"/>
      <c r="AJ7" s="960"/>
      <c r="AK7" s="941" t="s">
        <v>700</v>
      </c>
      <c r="AL7" s="942"/>
      <c r="AM7" s="942"/>
      <c r="AN7" s="943"/>
      <c r="AO7" s="944"/>
      <c r="AP7" s="2"/>
      <c r="AW7" s="58"/>
    </row>
    <row r="8" spans="2:86" ht="12" customHeight="1" x14ac:dyDescent="0.15">
      <c r="B8" s="967"/>
      <c r="C8" s="972"/>
      <c r="D8" s="970"/>
      <c r="E8" s="970"/>
      <c r="F8" s="970"/>
      <c r="G8" s="970"/>
      <c r="H8" s="970"/>
      <c r="I8" s="970"/>
      <c r="J8" s="971"/>
      <c r="K8" s="939" t="s">
        <v>574</v>
      </c>
      <c r="L8" s="939" t="s">
        <v>576</v>
      </c>
      <c r="M8" s="939"/>
      <c r="N8" s="939" t="s">
        <v>275</v>
      </c>
      <c r="O8" s="939"/>
      <c r="P8" s="939" t="s">
        <v>276</v>
      </c>
      <c r="Q8" s="939"/>
      <c r="R8" s="939" t="s">
        <v>277</v>
      </c>
      <c r="S8" s="939"/>
      <c r="T8" s="939"/>
      <c r="U8" s="945"/>
      <c r="V8" s="965"/>
      <c r="W8" s="945"/>
      <c r="X8" s="965"/>
      <c r="Y8" s="953"/>
      <c r="Z8" s="939"/>
      <c r="AA8" s="939"/>
      <c r="AB8" s="939"/>
      <c r="AC8" s="949"/>
      <c r="AD8" s="950"/>
      <c r="AE8" s="950"/>
      <c r="AF8" s="950"/>
      <c r="AG8" s="950"/>
      <c r="AH8" s="950"/>
      <c r="AI8" s="950"/>
      <c r="AJ8" s="961"/>
      <c r="AK8" s="945"/>
      <c r="AL8" s="946"/>
      <c r="AM8" s="946"/>
      <c r="AN8" s="947"/>
      <c r="AO8" s="948"/>
      <c r="AP8" s="2"/>
    </row>
    <row r="9" spans="2:86" ht="12" customHeight="1" x14ac:dyDescent="0.15">
      <c r="B9" s="967"/>
      <c r="C9" s="972"/>
      <c r="D9" s="970"/>
      <c r="E9" s="970"/>
      <c r="F9" s="970"/>
      <c r="G9" s="970"/>
      <c r="H9" s="970"/>
      <c r="I9" s="970"/>
      <c r="J9" s="971"/>
      <c r="K9" s="939"/>
      <c r="L9" s="939"/>
      <c r="M9" s="939"/>
      <c r="N9" s="939"/>
      <c r="O9" s="939"/>
      <c r="P9" s="939"/>
      <c r="Q9" s="939"/>
      <c r="R9" s="939"/>
      <c r="S9" s="939"/>
      <c r="T9" s="939"/>
      <c r="U9" s="945"/>
      <c r="V9" s="965"/>
      <c r="W9" s="945"/>
      <c r="X9" s="965"/>
      <c r="Y9" s="953" t="s">
        <v>701</v>
      </c>
      <c r="Z9" s="939"/>
      <c r="AA9" s="939"/>
      <c r="AB9" s="939"/>
      <c r="AC9" s="939" t="s">
        <v>702</v>
      </c>
      <c r="AD9" s="939"/>
      <c r="AE9" s="939"/>
      <c r="AF9" s="939"/>
      <c r="AG9" s="939" t="s">
        <v>703</v>
      </c>
      <c r="AH9" s="939"/>
      <c r="AI9" s="939"/>
      <c r="AJ9" s="939"/>
      <c r="AK9" s="945"/>
      <c r="AL9" s="946"/>
      <c r="AM9" s="946"/>
      <c r="AN9" s="947"/>
      <c r="AO9" s="948"/>
      <c r="AP9" s="2"/>
    </row>
    <row r="10" spans="2:86" ht="12" customHeight="1" x14ac:dyDescent="0.15">
      <c r="B10" s="967"/>
      <c r="C10" s="972"/>
      <c r="D10" s="970"/>
      <c r="E10" s="970"/>
      <c r="F10" s="970"/>
      <c r="G10" s="970"/>
      <c r="H10" s="970"/>
      <c r="I10" s="970"/>
      <c r="J10" s="971"/>
      <c r="K10" s="939"/>
      <c r="L10" s="939"/>
      <c r="M10" s="939"/>
      <c r="N10" s="939"/>
      <c r="O10" s="939"/>
      <c r="P10" s="939"/>
      <c r="Q10" s="939"/>
      <c r="R10" s="939"/>
      <c r="S10" s="939"/>
      <c r="T10" s="939"/>
      <c r="U10" s="949"/>
      <c r="V10" s="961"/>
      <c r="W10" s="949"/>
      <c r="X10" s="961"/>
      <c r="Y10" s="53" t="s">
        <v>704</v>
      </c>
      <c r="Z10" s="49" t="s">
        <v>705</v>
      </c>
      <c r="AA10" s="49" t="s">
        <v>706</v>
      </c>
      <c r="AB10" s="49" t="s">
        <v>707</v>
      </c>
      <c r="AC10" s="49" t="s">
        <v>704</v>
      </c>
      <c r="AD10" s="49" t="s">
        <v>705</v>
      </c>
      <c r="AE10" s="49" t="s">
        <v>706</v>
      </c>
      <c r="AF10" s="49" t="s">
        <v>707</v>
      </c>
      <c r="AG10" s="49" t="s">
        <v>704</v>
      </c>
      <c r="AH10" s="49" t="s">
        <v>705</v>
      </c>
      <c r="AI10" s="49" t="s">
        <v>706</v>
      </c>
      <c r="AJ10" s="49" t="s">
        <v>707</v>
      </c>
      <c r="AK10" s="949"/>
      <c r="AL10" s="950"/>
      <c r="AM10" s="950"/>
      <c r="AN10" s="951"/>
      <c r="AO10" s="952"/>
      <c r="AP10" s="2"/>
    </row>
    <row r="11" spans="2:86" ht="12" customHeight="1" x14ac:dyDescent="0.15">
      <c r="B11" s="967"/>
      <c r="C11" s="972"/>
      <c r="D11" s="970"/>
      <c r="E11" s="970"/>
      <c r="F11" s="970"/>
      <c r="G11" s="970"/>
      <c r="H11" s="970"/>
      <c r="I11" s="970"/>
      <c r="J11" s="971"/>
      <c r="K11" s="100">
        <v>1</v>
      </c>
      <c r="L11" s="921" t="s">
        <v>528</v>
      </c>
      <c r="M11" s="922"/>
      <c r="N11" s="921" t="s">
        <v>548</v>
      </c>
      <c r="O11" s="922"/>
      <c r="P11" s="921" t="s">
        <v>514</v>
      </c>
      <c r="Q11" s="922"/>
      <c r="R11" s="843" t="s">
        <v>294</v>
      </c>
      <c r="S11" s="843"/>
      <c r="T11" s="843"/>
      <c r="U11" s="921" t="s">
        <v>524</v>
      </c>
      <c r="V11" s="922"/>
      <c r="W11" s="921"/>
      <c r="X11" s="922"/>
      <c r="Y11" s="54"/>
      <c r="Z11" s="54"/>
      <c r="AA11" s="54"/>
      <c r="AB11" s="54"/>
      <c r="AC11" s="60"/>
      <c r="AD11" s="60"/>
      <c r="AE11" s="60"/>
      <c r="AF11" s="60"/>
      <c r="AG11" s="60"/>
      <c r="AH11" s="60"/>
      <c r="AI11" s="60"/>
      <c r="AJ11" s="60"/>
      <c r="AK11" s="932"/>
      <c r="AL11" s="933"/>
      <c r="AM11" s="933"/>
      <c r="AN11" s="933"/>
      <c r="AO11" s="934"/>
      <c r="AP11" s="2"/>
      <c r="AQ11" s="59">
        <f t="shared" ref="AQ11:AQ27" si="2">IF(P11="材質劣化",2,IF(P11="漏水",3,1))</f>
        <v>2</v>
      </c>
      <c r="AS11" s="43" t="str">
        <f>IF(Y11&lt;&gt;"",1,"")</f>
        <v/>
      </c>
    </row>
    <row r="12" spans="2:86" ht="12" customHeight="1" x14ac:dyDescent="0.15">
      <c r="B12" s="967"/>
      <c r="C12" s="972"/>
      <c r="D12" s="970"/>
      <c r="E12" s="970"/>
      <c r="F12" s="970"/>
      <c r="G12" s="970"/>
      <c r="H12" s="970"/>
      <c r="I12" s="970"/>
      <c r="J12" s="971"/>
      <c r="K12" s="100">
        <v>2</v>
      </c>
      <c r="L12" s="921" t="s">
        <v>541</v>
      </c>
      <c r="M12" s="922"/>
      <c r="N12" s="921" t="s">
        <v>542</v>
      </c>
      <c r="O12" s="922"/>
      <c r="P12" s="921"/>
      <c r="Q12" s="922"/>
      <c r="R12" s="843" t="s">
        <v>328</v>
      </c>
      <c r="S12" s="843"/>
      <c r="T12" s="843"/>
      <c r="U12" s="921" t="s">
        <v>531</v>
      </c>
      <c r="V12" s="922"/>
      <c r="W12" s="921"/>
      <c r="X12" s="922"/>
      <c r="Y12" s="54"/>
      <c r="Z12" s="54"/>
      <c r="AA12" s="54"/>
      <c r="AB12" s="54"/>
      <c r="AC12" s="292"/>
      <c r="AD12" s="292"/>
      <c r="AE12" s="292"/>
      <c r="AF12" s="292"/>
      <c r="AG12" s="292"/>
      <c r="AH12" s="292"/>
      <c r="AI12" s="292"/>
      <c r="AJ12" s="292"/>
      <c r="AK12" s="932"/>
      <c r="AL12" s="933"/>
      <c r="AM12" s="933"/>
      <c r="AN12" s="933"/>
      <c r="AO12" s="934"/>
      <c r="AP12" s="2"/>
      <c r="AQ12" s="59">
        <f t="shared" si="2"/>
        <v>1</v>
      </c>
    </row>
    <row r="13" spans="2:86" ht="12" customHeight="1" x14ac:dyDescent="0.15">
      <c r="B13" s="967"/>
      <c r="C13" s="972"/>
      <c r="D13" s="970"/>
      <c r="E13" s="970"/>
      <c r="F13" s="970"/>
      <c r="G13" s="970"/>
      <c r="H13" s="970"/>
      <c r="I13" s="970"/>
      <c r="J13" s="971"/>
      <c r="K13" s="100">
        <v>3</v>
      </c>
      <c r="L13" s="921"/>
      <c r="M13" s="922"/>
      <c r="N13" s="921"/>
      <c r="O13" s="922"/>
      <c r="P13" s="921"/>
      <c r="Q13" s="922"/>
      <c r="R13" s="936"/>
      <c r="S13" s="937"/>
      <c r="T13" s="938"/>
      <c r="U13" s="921"/>
      <c r="V13" s="922"/>
      <c r="W13" s="921"/>
      <c r="X13" s="922"/>
      <c r="Y13" s="54"/>
      <c r="Z13" s="54"/>
      <c r="AA13" s="54"/>
      <c r="AB13" s="54"/>
      <c r="AC13" s="292"/>
      <c r="AD13" s="292"/>
      <c r="AE13" s="292"/>
      <c r="AF13" s="292"/>
      <c r="AG13" s="292"/>
      <c r="AH13" s="292"/>
      <c r="AI13" s="292"/>
      <c r="AJ13" s="292"/>
      <c r="AK13" s="932"/>
      <c r="AL13" s="933"/>
      <c r="AM13" s="933"/>
      <c r="AN13" s="933"/>
      <c r="AO13" s="934"/>
      <c r="AP13" s="2"/>
      <c r="AQ13" s="59">
        <f t="shared" si="2"/>
        <v>1</v>
      </c>
    </row>
    <row r="14" spans="2:86" ht="12" customHeight="1" x14ac:dyDescent="0.15">
      <c r="B14" s="967"/>
      <c r="C14" s="972"/>
      <c r="D14" s="970"/>
      <c r="E14" s="970"/>
      <c r="F14" s="970"/>
      <c r="G14" s="970"/>
      <c r="H14" s="970"/>
      <c r="I14" s="970"/>
      <c r="J14" s="971"/>
      <c r="K14" s="100">
        <v>4</v>
      </c>
      <c r="L14" s="921"/>
      <c r="M14" s="922"/>
      <c r="N14" s="921"/>
      <c r="O14" s="922"/>
      <c r="P14" s="921"/>
      <c r="Q14" s="922"/>
      <c r="R14" s="843"/>
      <c r="S14" s="843"/>
      <c r="T14" s="843"/>
      <c r="U14" s="921"/>
      <c r="V14" s="922"/>
      <c r="W14" s="921"/>
      <c r="X14" s="922"/>
      <c r="Y14" s="54"/>
      <c r="Z14" s="54"/>
      <c r="AA14" s="54"/>
      <c r="AB14" s="54"/>
      <c r="AC14" s="60"/>
      <c r="AD14" s="60"/>
      <c r="AE14" s="60"/>
      <c r="AF14" s="60"/>
      <c r="AG14" s="60"/>
      <c r="AH14" s="60"/>
      <c r="AI14" s="60"/>
      <c r="AJ14" s="60"/>
      <c r="AK14" s="932"/>
      <c r="AL14" s="933"/>
      <c r="AM14" s="933"/>
      <c r="AN14" s="933"/>
      <c r="AO14" s="934"/>
      <c r="AP14" s="2"/>
      <c r="AQ14" s="59">
        <f t="shared" si="2"/>
        <v>1</v>
      </c>
    </row>
    <row r="15" spans="2:86" ht="12" customHeight="1" x14ac:dyDescent="0.15">
      <c r="B15" s="967"/>
      <c r="C15" s="972"/>
      <c r="D15" s="970"/>
      <c r="E15" s="970"/>
      <c r="F15" s="970"/>
      <c r="G15" s="970"/>
      <c r="H15" s="970"/>
      <c r="I15" s="970"/>
      <c r="J15" s="971"/>
      <c r="K15" s="100">
        <v>5</v>
      </c>
      <c r="L15" s="921"/>
      <c r="M15" s="922"/>
      <c r="N15" s="921"/>
      <c r="O15" s="922"/>
      <c r="P15" s="921"/>
      <c r="Q15" s="922"/>
      <c r="R15" s="936"/>
      <c r="S15" s="937"/>
      <c r="T15" s="938"/>
      <c r="U15" s="921"/>
      <c r="V15" s="922"/>
      <c r="W15" s="921"/>
      <c r="X15" s="922"/>
      <c r="Y15" s="54"/>
      <c r="Z15" s="54"/>
      <c r="AA15" s="54"/>
      <c r="AB15" s="54"/>
      <c r="AC15" s="60"/>
      <c r="AD15" s="60"/>
      <c r="AE15" s="60"/>
      <c r="AF15" s="60"/>
      <c r="AG15" s="60"/>
      <c r="AH15" s="60"/>
      <c r="AI15" s="60"/>
      <c r="AJ15" s="60"/>
      <c r="AK15" s="932"/>
      <c r="AL15" s="933"/>
      <c r="AM15" s="933"/>
      <c r="AN15" s="933"/>
      <c r="AO15" s="934"/>
      <c r="AP15" s="2"/>
      <c r="AQ15" s="59">
        <f t="shared" si="2"/>
        <v>1</v>
      </c>
    </row>
    <row r="16" spans="2:86" ht="12" customHeight="1" x14ac:dyDescent="0.15">
      <c r="B16" s="967"/>
      <c r="C16" s="972"/>
      <c r="D16" s="970"/>
      <c r="E16" s="970"/>
      <c r="F16" s="970"/>
      <c r="G16" s="970"/>
      <c r="H16" s="970"/>
      <c r="I16" s="970"/>
      <c r="J16" s="971"/>
      <c r="K16" s="100">
        <v>6</v>
      </c>
      <c r="L16" s="921"/>
      <c r="M16" s="922"/>
      <c r="N16" s="921"/>
      <c r="O16" s="922"/>
      <c r="P16" s="921"/>
      <c r="Q16" s="922"/>
      <c r="R16" s="936"/>
      <c r="S16" s="937"/>
      <c r="T16" s="938"/>
      <c r="U16" s="921"/>
      <c r="V16" s="922"/>
      <c r="W16" s="921"/>
      <c r="X16" s="922"/>
      <c r="Y16" s="54"/>
      <c r="Z16" s="54"/>
      <c r="AA16" s="54"/>
      <c r="AB16" s="54"/>
      <c r="AC16" s="60"/>
      <c r="AD16" s="60"/>
      <c r="AE16" s="60"/>
      <c r="AF16" s="60"/>
      <c r="AG16" s="60"/>
      <c r="AH16" s="60"/>
      <c r="AI16" s="60"/>
      <c r="AJ16" s="60"/>
      <c r="AK16" s="932"/>
      <c r="AL16" s="933"/>
      <c r="AM16" s="933"/>
      <c r="AN16" s="933"/>
      <c r="AO16" s="934"/>
      <c r="AP16" s="2"/>
      <c r="AQ16" s="59">
        <f t="shared" si="2"/>
        <v>1</v>
      </c>
    </row>
    <row r="17" spans="2:46" ht="12" customHeight="1" x14ac:dyDescent="0.15">
      <c r="B17" s="967"/>
      <c r="C17" s="972"/>
      <c r="D17" s="970"/>
      <c r="E17" s="970"/>
      <c r="F17" s="970"/>
      <c r="G17" s="970"/>
      <c r="H17" s="970"/>
      <c r="I17" s="970"/>
      <c r="J17" s="971"/>
      <c r="K17" s="100">
        <v>7</v>
      </c>
      <c r="L17" s="921"/>
      <c r="M17" s="922"/>
      <c r="N17" s="921"/>
      <c r="O17" s="922"/>
      <c r="P17" s="921"/>
      <c r="Q17" s="922"/>
      <c r="R17" s="936"/>
      <c r="S17" s="937"/>
      <c r="T17" s="938"/>
      <c r="U17" s="921"/>
      <c r="V17" s="922"/>
      <c r="W17" s="921"/>
      <c r="X17" s="922"/>
      <c r="Y17" s="54"/>
      <c r="Z17" s="54"/>
      <c r="AA17" s="54"/>
      <c r="AB17" s="54"/>
      <c r="AC17" s="60"/>
      <c r="AD17" s="60"/>
      <c r="AE17" s="60"/>
      <c r="AF17" s="60"/>
      <c r="AG17" s="60"/>
      <c r="AH17" s="60"/>
      <c r="AI17" s="60"/>
      <c r="AJ17" s="60"/>
      <c r="AK17" s="932"/>
      <c r="AL17" s="933"/>
      <c r="AM17" s="933"/>
      <c r="AN17" s="933"/>
      <c r="AO17" s="934"/>
      <c r="AP17" s="2"/>
      <c r="AQ17" s="59">
        <f t="shared" si="2"/>
        <v>1</v>
      </c>
    </row>
    <row r="18" spans="2:46" ht="12" customHeight="1" x14ac:dyDescent="0.15">
      <c r="B18" s="967"/>
      <c r="C18" s="972"/>
      <c r="D18" s="970"/>
      <c r="E18" s="970"/>
      <c r="F18" s="970"/>
      <c r="G18" s="970"/>
      <c r="H18" s="970"/>
      <c r="I18" s="970"/>
      <c r="J18" s="971"/>
      <c r="K18" s="100">
        <v>8</v>
      </c>
      <c r="L18" s="921"/>
      <c r="M18" s="922"/>
      <c r="N18" s="921"/>
      <c r="O18" s="922"/>
      <c r="P18" s="921"/>
      <c r="Q18" s="922"/>
      <c r="R18" s="936"/>
      <c r="S18" s="937"/>
      <c r="T18" s="938"/>
      <c r="U18" s="921"/>
      <c r="V18" s="922"/>
      <c r="W18" s="921"/>
      <c r="X18" s="922"/>
      <c r="Y18" s="54"/>
      <c r="Z18" s="54"/>
      <c r="AA18" s="54"/>
      <c r="AB18" s="54"/>
      <c r="AC18" s="60"/>
      <c r="AD18" s="60"/>
      <c r="AE18" s="60"/>
      <c r="AF18" s="60"/>
      <c r="AG18" s="60"/>
      <c r="AH18" s="60"/>
      <c r="AI18" s="60"/>
      <c r="AJ18" s="60"/>
      <c r="AK18" s="932"/>
      <c r="AL18" s="933"/>
      <c r="AM18" s="933"/>
      <c r="AN18" s="933"/>
      <c r="AO18" s="934"/>
      <c r="AP18" s="2"/>
      <c r="AQ18" s="59">
        <f t="shared" si="2"/>
        <v>1</v>
      </c>
    </row>
    <row r="19" spans="2:46" ht="12" customHeight="1" x14ac:dyDescent="0.15">
      <c r="B19" s="967"/>
      <c r="C19" s="972"/>
      <c r="D19" s="970"/>
      <c r="E19" s="970"/>
      <c r="F19" s="970"/>
      <c r="G19" s="970"/>
      <c r="H19" s="970"/>
      <c r="I19" s="970"/>
      <c r="J19" s="971"/>
      <c r="K19" s="100">
        <v>9</v>
      </c>
      <c r="L19" s="921"/>
      <c r="M19" s="922"/>
      <c r="N19" s="921"/>
      <c r="O19" s="922"/>
      <c r="P19" s="921"/>
      <c r="Q19" s="922"/>
      <c r="R19" s="936"/>
      <c r="S19" s="937"/>
      <c r="T19" s="938"/>
      <c r="U19" s="921"/>
      <c r="V19" s="922"/>
      <c r="W19" s="921"/>
      <c r="X19" s="922"/>
      <c r="Y19" s="54"/>
      <c r="Z19" s="54"/>
      <c r="AA19" s="54"/>
      <c r="AB19" s="54"/>
      <c r="AC19" s="60"/>
      <c r="AD19" s="60"/>
      <c r="AE19" s="60"/>
      <c r="AF19" s="60"/>
      <c r="AG19" s="60"/>
      <c r="AH19" s="60"/>
      <c r="AI19" s="60"/>
      <c r="AJ19" s="60"/>
      <c r="AK19" s="932"/>
      <c r="AL19" s="933"/>
      <c r="AM19" s="933"/>
      <c r="AN19" s="933"/>
      <c r="AO19" s="934"/>
      <c r="AP19" s="2"/>
      <c r="AQ19" s="59">
        <f t="shared" si="2"/>
        <v>1</v>
      </c>
    </row>
    <row r="20" spans="2:46" ht="12" customHeight="1" x14ac:dyDescent="0.15">
      <c r="B20" s="967"/>
      <c r="C20" s="972"/>
      <c r="D20" s="970"/>
      <c r="E20" s="970"/>
      <c r="F20" s="970"/>
      <c r="G20" s="970"/>
      <c r="H20" s="970"/>
      <c r="I20" s="970"/>
      <c r="J20" s="971"/>
      <c r="K20" s="100">
        <v>10</v>
      </c>
      <c r="L20" s="921"/>
      <c r="M20" s="922"/>
      <c r="N20" s="921"/>
      <c r="O20" s="922"/>
      <c r="P20" s="921"/>
      <c r="Q20" s="922"/>
      <c r="R20" s="936"/>
      <c r="S20" s="937"/>
      <c r="T20" s="938"/>
      <c r="U20" s="921"/>
      <c r="V20" s="922"/>
      <c r="W20" s="921"/>
      <c r="X20" s="922"/>
      <c r="Y20" s="54"/>
      <c r="Z20" s="54"/>
      <c r="AA20" s="54"/>
      <c r="AB20" s="54"/>
      <c r="AC20" s="60"/>
      <c r="AD20" s="60"/>
      <c r="AE20" s="60"/>
      <c r="AF20" s="60"/>
      <c r="AG20" s="60"/>
      <c r="AH20" s="60"/>
      <c r="AI20" s="60"/>
      <c r="AJ20" s="60"/>
      <c r="AK20" s="932"/>
      <c r="AL20" s="933"/>
      <c r="AM20" s="933"/>
      <c r="AN20" s="933"/>
      <c r="AO20" s="934"/>
      <c r="AP20" s="2"/>
      <c r="AQ20" s="59">
        <f t="shared" si="2"/>
        <v>1</v>
      </c>
    </row>
    <row r="21" spans="2:46" ht="12" customHeight="1" x14ac:dyDescent="0.15">
      <c r="B21" s="967"/>
      <c r="C21" s="972"/>
      <c r="D21" s="970"/>
      <c r="E21" s="970"/>
      <c r="F21" s="970"/>
      <c r="G21" s="970"/>
      <c r="H21" s="970"/>
      <c r="I21" s="970"/>
      <c r="J21" s="971"/>
      <c r="K21" s="100">
        <v>11</v>
      </c>
      <c r="L21" s="921"/>
      <c r="M21" s="922"/>
      <c r="N21" s="921"/>
      <c r="O21" s="922"/>
      <c r="P21" s="921"/>
      <c r="Q21" s="922"/>
      <c r="R21" s="936"/>
      <c r="S21" s="937"/>
      <c r="T21" s="938"/>
      <c r="U21" s="921"/>
      <c r="V21" s="922"/>
      <c r="W21" s="921"/>
      <c r="X21" s="922"/>
      <c r="Y21" s="54"/>
      <c r="Z21" s="54"/>
      <c r="AA21" s="54"/>
      <c r="AB21" s="54"/>
      <c r="AC21" s="60"/>
      <c r="AD21" s="60"/>
      <c r="AE21" s="60"/>
      <c r="AF21" s="60"/>
      <c r="AG21" s="60"/>
      <c r="AH21" s="60"/>
      <c r="AI21" s="60"/>
      <c r="AJ21" s="60"/>
      <c r="AK21" s="932"/>
      <c r="AL21" s="933"/>
      <c r="AM21" s="933"/>
      <c r="AN21" s="933"/>
      <c r="AO21" s="934"/>
      <c r="AP21" s="2"/>
      <c r="AQ21" s="59">
        <f t="shared" si="2"/>
        <v>1</v>
      </c>
    </row>
    <row r="22" spans="2:46" ht="12" customHeight="1" x14ac:dyDescent="0.15">
      <c r="B22" s="967"/>
      <c r="C22" s="972"/>
      <c r="D22" s="970"/>
      <c r="E22" s="970"/>
      <c r="F22" s="970"/>
      <c r="G22" s="970"/>
      <c r="H22" s="970"/>
      <c r="I22" s="970"/>
      <c r="J22" s="971"/>
      <c r="K22" s="100">
        <v>12</v>
      </c>
      <c r="L22" s="921"/>
      <c r="M22" s="922"/>
      <c r="N22" s="921"/>
      <c r="O22" s="922"/>
      <c r="P22" s="921"/>
      <c r="Q22" s="922"/>
      <c r="R22" s="936"/>
      <c r="S22" s="937"/>
      <c r="T22" s="938"/>
      <c r="U22" s="921"/>
      <c r="V22" s="922"/>
      <c r="W22" s="921"/>
      <c r="X22" s="922"/>
      <c r="Y22" s="54"/>
      <c r="Z22" s="54"/>
      <c r="AA22" s="54"/>
      <c r="AB22" s="54"/>
      <c r="AC22" s="60"/>
      <c r="AD22" s="60"/>
      <c r="AE22" s="60"/>
      <c r="AF22" s="60"/>
      <c r="AG22" s="60"/>
      <c r="AH22" s="60"/>
      <c r="AI22" s="60"/>
      <c r="AJ22" s="60"/>
      <c r="AK22" s="932"/>
      <c r="AL22" s="933"/>
      <c r="AM22" s="933"/>
      <c r="AN22" s="933"/>
      <c r="AO22" s="934"/>
      <c r="AP22" s="2"/>
      <c r="AQ22" s="59">
        <f t="shared" si="2"/>
        <v>1</v>
      </c>
    </row>
    <row r="23" spans="2:46" ht="12" customHeight="1" x14ac:dyDescent="0.15">
      <c r="B23" s="967"/>
      <c r="C23" s="972"/>
      <c r="D23" s="970"/>
      <c r="E23" s="970"/>
      <c r="F23" s="970"/>
      <c r="G23" s="970"/>
      <c r="H23" s="970"/>
      <c r="I23" s="970"/>
      <c r="J23" s="971"/>
      <c r="K23" s="100">
        <v>13</v>
      </c>
      <c r="L23" s="921"/>
      <c r="M23" s="922"/>
      <c r="N23" s="921"/>
      <c r="O23" s="922"/>
      <c r="P23" s="921"/>
      <c r="Q23" s="922"/>
      <c r="R23" s="936"/>
      <c r="S23" s="937"/>
      <c r="T23" s="938"/>
      <c r="U23" s="921"/>
      <c r="V23" s="922"/>
      <c r="W23" s="921"/>
      <c r="X23" s="922"/>
      <c r="Y23" s="54"/>
      <c r="Z23" s="54"/>
      <c r="AA23" s="54"/>
      <c r="AB23" s="54"/>
      <c r="AC23" s="60"/>
      <c r="AD23" s="60"/>
      <c r="AE23" s="60"/>
      <c r="AF23" s="60"/>
      <c r="AG23" s="60"/>
      <c r="AH23" s="60"/>
      <c r="AI23" s="60"/>
      <c r="AJ23" s="60"/>
      <c r="AK23" s="932"/>
      <c r="AL23" s="933"/>
      <c r="AM23" s="933"/>
      <c r="AN23" s="933"/>
      <c r="AO23" s="934"/>
      <c r="AP23" s="2"/>
      <c r="AQ23" s="59">
        <f t="shared" si="2"/>
        <v>1</v>
      </c>
    </row>
    <row r="24" spans="2:46" ht="12" customHeight="1" x14ac:dyDescent="0.15">
      <c r="B24" s="967"/>
      <c r="C24" s="972"/>
      <c r="D24" s="970"/>
      <c r="E24" s="970"/>
      <c r="F24" s="970"/>
      <c r="G24" s="970"/>
      <c r="H24" s="970"/>
      <c r="I24" s="970"/>
      <c r="J24" s="971"/>
      <c r="K24" s="100">
        <v>14</v>
      </c>
      <c r="L24" s="921"/>
      <c r="M24" s="922"/>
      <c r="N24" s="921"/>
      <c r="O24" s="922"/>
      <c r="P24" s="921"/>
      <c r="Q24" s="922"/>
      <c r="R24" s="936"/>
      <c r="S24" s="937"/>
      <c r="T24" s="938"/>
      <c r="U24" s="921"/>
      <c r="V24" s="922"/>
      <c r="W24" s="921"/>
      <c r="X24" s="922"/>
      <c r="Y24" s="54"/>
      <c r="Z24" s="54"/>
      <c r="AA24" s="54"/>
      <c r="AB24" s="54"/>
      <c r="AC24" s="60"/>
      <c r="AD24" s="60"/>
      <c r="AE24" s="60"/>
      <c r="AF24" s="60"/>
      <c r="AG24" s="60"/>
      <c r="AH24" s="60"/>
      <c r="AI24" s="60"/>
      <c r="AJ24" s="60"/>
      <c r="AK24" s="932"/>
      <c r="AL24" s="933"/>
      <c r="AM24" s="933"/>
      <c r="AN24" s="933"/>
      <c r="AO24" s="934"/>
      <c r="AP24" s="2"/>
      <c r="AQ24" s="59">
        <f t="shared" si="2"/>
        <v>1</v>
      </c>
    </row>
    <row r="25" spans="2:46" ht="12" customHeight="1" x14ac:dyDescent="0.15">
      <c r="B25" s="967"/>
      <c r="C25" s="972"/>
      <c r="D25" s="970"/>
      <c r="E25" s="970"/>
      <c r="F25" s="970"/>
      <c r="G25" s="970"/>
      <c r="H25" s="970"/>
      <c r="I25" s="970"/>
      <c r="J25" s="971"/>
      <c r="K25" s="100">
        <v>15</v>
      </c>
      <c r="L25" s="921"/>
      <c r="M25" s="922"/>
      <c r="N25" s="921"/>
      <c r="O25" s="922"/>
      <c r="P25" s="921"/>
      <c r="Q25" s="922"/>
      <c r="R25" s="936"/>
      <c r="S25" s="937"/>
      <c r="T25" s="938"/>
      <c r="U25" s="921"/>
      <c r="V25" s="922"/>
      <c r="W25" s="921"/>
      <c r="X25" s="922"/>
      <c r="Y25" s="54"/>
      <c r="Z25" s="54"/>
      <c r="AA25" s="54"/>
      <c r="AB25" s="54"/>
      <c r="AC25" s="60"/>
      <c r="AD25" s="60"/>
      <c r="AE25" s="60"/>
      <c r="AF25" s="60"/>
      <c r="AG25" s="60"/>
      <c r="AH25" s="60"/>
      <c r="AI25" s="60"/>
      <c r="AJ25" s="60"/>
      <c r="AK25" s="932"/>
      <c r="AL25" s="933"/>
      <c r="AM25" s="933"/>
      <c r="AN25" s="933"/>
      <c r="AO25" s="934"/>
      <c r="AP25" s="2"/>
      <c r="AQ25" s="59">
        <f t="shared" si="2"/>
        <v>1</v>
      </c>
    </row>
    <row r="26" spans="2:46" ht="12" customHeight="1" x14ac:dyDescent="0.15">
      <c r="B26" s="967"/>
      <c r="C26" s="972"/>
      <c r="D26" s="970"/>
      <c r="E26" s="970"/>
      <c r="F26" s="970"/>
      <c r="G26" s="970"/>
      <c r="H26" s="970"/>
      <c r="I26" s="970"/>
      <c r="J26" s="971"/>
      <c r="K26" s="100">
        <v>16</v>
      </c>
      <c r="L26" s="921"/>
      <c r="M26" s="922"/>
      <c r="N26" s="921"/>
      <c r="O26" s="922"/>
      <c r="P26" s="921"/>
      <c r="Q26" s="922"/>
      <c r="R26" s="936"/>
      <c r="S26" s="937"/>
      <c r="T26" s="938"/>
      <c r="U26" s="921"/>
      <c r="V26" s="922"/>
      <c r="W26" s="921"/>
      <c r="X26" s="922"/>
      <c r="Y26" s="54"/>
      <c r="Z26" s="54"/>
      <c r="AA26" s="54"/>
      <c r="AB26" s="54"/>
      <c r="AC26" s="60"/>
      <c r="AD26" s="60"/>
      <c r="AE26" s="60"/>
      <c r="AF26" s="60"/>
      <c r="AG26" s="60"/>
      <c r="AH26" s="60"/>
      <c r="AI26" s="60"/>
      <c r="AJ26" s="60"/>
      <c r="AK26" s="932"/>
      <c r="AL26" s="933"/>
      <c r="AM26" s="933"/>
      <c r="AN26" s="933"/>
      <c r="AO26" s="934"/>
      <c r="AP26" s="2"/>
      <c r="AQ26" s="59">
        <f t="shared" si="2"/>
        <v>1</v>
      </c>
    </row>
    <row r="27" spans="2:46" ht="12" customHeight="1" x14ac:dyDescent="0.15">
      <c r="B27" s="967"/>
      <c r="C27" s="972"/>
      <c r="D27" s="970"/>
      <c r="E27" s="970"/>
      <c r="F27" s="970"/>
      <c r="G27" s="970"/>
      <c r="H27" s="970"/>
      <c r="I27" s="970"/>
      <c r="J27" s="971"/>
      <c r="K27" s="100">
        <v>17</v>
      </c>
      <c r="L27" s="921"/>
      <c r="M27" s="922"/>
      <c r="N27" s="921"/>
      <c r="O27" s="922"/>
      <c r="P27" s="921"/>
      <c r="Q27" s="922"/>
      <c r="R27" s="936"/>
      <c r="S27" s="937"/>
      <c r="T27" s="938"/>
      <c r="U27" s="921"/>
      <c r="V27" s="922"/>
      <c r="W27" s="921"/>
      <c r="X27" s="922"/>
      <c r="Y27" s="54"/>
      <c r="Z27" s="54"/>
      <c r="AA27" s="54"/>
      <c r="AB27" s="54"/>
      <c r="AC27" s="60"/>
      <c r="AD27" s="60"/>
      <c r="AE27" s="60"/>
      <c r="AF27" s="60"/>
      <c r="AG27" s="60"/>
      <c r="AH27" s="60"/>
      <c r="AI27" s="60"/>
      <c r="AJ27" s="60"/>
      <c r="AK27" s="932"/>
      <c r="AL27" s="933"/>
      <c r="AM27" s="933"/>
      <c r="AN27" s="933"/>
      <c r="AO27" s="934"/>
      <c r="AP27" s="2"/>
      <c r="AQ27" s="59">
        <f t="shared" si="2"/>
        <v>1</v>
      </c>
    </row>
    <row r="28" spans="2:46" ht="12" customHeight="1" x14ac:dyDescent="0.15">
      <c r="B28" s="967"/>
      <c r="C28" s="972"/>
      <c r="D28" s="970"/>
      <c r="E28" s="970"/>
      <c r="F28" s="970"/>
      <c r="G28" s="970"/>
      <c r="H28" s="970"/>
      <c r="I28" s="970"/>
      <c r="J28" s="971"/>
      <c r="K28" s="100">
        <v>18</v>
      </c>
      <c r="L28" s="921"/>
      <c r="M28" s="922"/>
      <c r="N28" s="921"/>
      <c r="O28" s="922"/>
      <c r="P28" s="921"/>
      <c r="Q28" s="922"/>
      <c r="R28" s="936"/>
      <c r="S28" s="937"/>
      <c r="T28" s="938"/>
      <c r="U28" s="921"/>
      <c r="V28" s="922"/>
      <c r="W28" s="921"/>
      <c r="X28" s="922"/>
      <c r="Y28" s="54"/>
      <c r="Z28" s="54"/>
      <c r="AA28" s="54"/>
      <c r="AB28" s="54"/>
      <c r="AC28" s="60"/>
      <c r="AD28" s="60"/>
      <c r="AE28" s="60"/>
      <c r="AF28" s="60"/>
      <c r="AG28" s="60"/>
      <c r="AH28" s="60"/>
      <c r="AI28" s="60"/>
      <c r="AJ28" s="60"/>
      <c r="AK28" s="932"/>
      <c r="AL28" s="933"/>
      <c r="AM28" s="933"/>
      <c r="AN28" s="933"/>
      <c r="AO28" s="934"/>
      <c r="AP28" s="2"/>
      <c r="AQ28" s="59">
        <f>IF(P30="材質劣化",2,IF(P30="漏水",3,1))</f>
        <v>1</v>
      </c>
    </row>
    <row r="29" spans="2:46" ht="12" customHeight="1" x14ac:dyDescent="0.15">
      <c r="B29" s="967"/>
      <c r="C29" s="972"/>
      <c r="D29" s="970"/>
      <c r="E29" s="970"/>
      <c r="F29" s="970"/>
      <c r="G29" s="970"/>
      <c r="H29" s="970"/>
      <c r="I29" s="970"/>
      <c r="J29" s="971"/>
      <c r="K29" s="100">
        <v>19</v>
      </c>
      <c r="L29" s="921"/>
      <c r="M29" s="922"/>
      <c r="N29" s="921"/>
      <c r="O29" s="922"/>
      <c r="P29" s="921"/>
      <c r="Q29" s="922"/>
      <c r="R29" s="936"/>
      <c r="S29" s="937"/>
      <c r="T29" s="938"/>
      <c r="U29" s="921"/>
      <c r="V29" s="922"/>
      <c r="W29" s="921"/>
      <c r="X29" s="922"/>
      <c r="Y29" s="54"/>
      <c r="Z29" s="54"/>
      <c r="AA29" s="54"/>
      <c r="AB29" s="54"/>
      <c r="AC29" s="60"/>
      <c r="AD29" s="60"/>
      <c r="AE29" s="60"/>
      <c r="AF29" s="60"/>
      <c r="AG29" s="60"/>
      <c r="AH29" s="60"/>
      <c r="AI29" s="60"/>
      <c r="AJ29" s="60"/>
      <c r="AK29" s="932"/>
      <c r="AL29" s="933"/>
      <c r="AM29" s="933"/>
      <c r="AN29" s="933"/>
      <c r="AO29" s="934"/>
      <c r="AP29" s="2"/>
      <c r="AQ29" s="59">
        <f>IF(P34="材質劣化",2,IF(P34="漏水",3,1))</f>
        <v>1</v>
      </c>
    </row>
    <row r="30" spans="2:46" ht="12" customHeight="1" x14ac:dyDescent="0.15">
      <c r="B30" s="967"/>
      <c r="C30" s="972"/>
      <c r="D30" s="970"/>
      <c r="E30" s="970"/>
      <c r="F30" s="970"/>
      <c r="G30" s="970"/>
      <c r="H30" s="970"/>
      <c r="I30" s="970"/>
      <c r="J30" s="971"/>
      <c r="K30" s="100">
        <v>20</v>
      </c>
      <c r="L30" s="921"/>
      <c r="M30" s="922"/>
      <c r="N30" s="921"/>
      <c r="O30" s="922"/>
      <c r="P30" s="921"/>
      <c r="Q30" s="922"/>
      <c r="R30" s="936"/>
      <c r="S30" s="937"/>
      <c r="T30" s="938"/>
      <c r="U30" s="921"/>
      <c r="V30" s="922"/>
      <c r="W30" s="921"/>
      <c r="X30" s="922"/>
      <c r="Y30" s="54"/>
      <c r="Z30" s="54"/>
      <c r="AA30" s="54"/>
      <c r="AB30" s="54"/>
      <c r="AC30" s="60"/>
      <c r="AD30" s="60"/>
      <c r="AE30" s="60"/>
      <c r="AF30" s="60"/>
      <c r="AG30" s="60"/>
      <c r="AH30" s="60"/>
      <c r="AI30" s="60"/>
      <c r="AJ30" s="60"/>
      <c r="AK30" s="932"/>
      <c r="AL30" s="933"/>
      <c r="AM30" s="933"/>
      <c r="AN30" s="933"/>
      <c r="AO30" s="934"/>
      <c r="AP30" s="2"/>
      <c r="AQ30" s="59">
        <f>IF(P30="材質劣化",2,IF(P30="漏水",3,1))</f>
        <v>1</v>
      </c>
    </row>
    <row r="31" spans="2:46" ht="12" customHeight="1" x14ac:dyDescent="0.15">
      <c r="B31" s="967"/>
      <c r="C31" s="972"/>
      <c r="D31" s="970"/>
      <c r="E31" s="970"/>
      <c r="F31" s="970"/>
      <c r="G31" s="970"/>
      <c r="H31" s="970"/>
      <c r="I31" s="970"/>
      <c r="J31" s="971"/>
      <c r="K31" s="100">
        <v>21</v>
      </c>
      <c r="L31" s="921"/>
      <c r="M31" s="922"/>
      <c r="N31" s="921"/>
      <c r="O31" s="922"/>
      <c r="P31" s="921"/>
      <c r="Q31" s="922"/>
      <c r="R31" s="936"/>
      <c r="S31" s="937"/>
      <c r="T31" s="938"/>
      <c r="U31" s="921"/>
      <c r="V31" s="922"/>
      <c r="W31" s="921"/>
      <c r="X31" s="922"/>
      <c r="Y31" s="54"/>
      <c r="Z31" s="54"/>
      <c r="AA31" s="54"/>
      <c r="AB31" s="54"/>
      <c r="AC31" s="60"/>
      <c r="AD31" s="60"/>
      <c r="AE31" s="60"/>
      <c r="AF31" s="60"/>
      <c r="AG31" s="60"/>
      <c r="AH31" s="60"/>
      <c r="AI31" s="60"/>
      <c r="AJ31" s="60"/>
      <c r="AK31" s="932"/>
      <c r="AL31" s="933"/>
      <c r="AM31" s="933"/>
      <c r="AN31" s="933"/>
      <c r="AO31" s="934"/>
      <c r="AP31" s="2"/>
      <c r="AQ31" s="59">
        <f>IF(P33="材質劣化",2,IF(P33="漏水",3,1))</f>
        <v>1</v>
      </c>
    </row>
    <row r="32" spans="2:46" ht="12" customHeight="1" x14ac:dyDescent="0.15">
      <c r="B32" s="967"/>
      <c r="C32" s="972"/>
      <c r="D32" s="970"/>
      <c r="E32" s="970"/>
      <c r="F32" s="970"/>
      <c r="G32" s="970"/>
      <c r="H32" s="970"/>
      <c r="I32" s="970"/>
      <c r="J32" s="971"/>
      <c r="K32" s="100">
        <v>22</v>
      </c>
      <c r="L32" s="921"/>
      <c r="M32" s="922"/>
      <c r="N32" s="921"/>
      <c r="O32" s="922"/>
      <c r="P32" s="921"/>
      <c r="Q32" s="922"/>
      <c r="R32" s="936"/>
      <c r="S32" s="937"/>
      <c r="T32" s="938"/>
      <c r="U32" s="921"/>
      <c r="V32" s="922"/>
      <c r="W32" s="921"/>
      <c r="X32" s="922"/>
      <c r="Y32" s="54"/>
      <c r="Z32" s="54"/>
      <c r="AA32" s="54"/>
      <c r="AB32" s="54"/>
      <c r="AC32" s="60"/>
      <c r="AD32" s="60"/>
      <c r="AE32" s="60"/>
      <c r="AF32" s="60"/>
      <c r="AG32" s="60"/>
      <c r="AH32" s="60"/>
      <c r="AI32" s="60"/>
      <c r="AJ32" s="60"/>
      <c r="AK32" s="932"/>
      <c r="AL32" s="933"/>
      <c r="AM32" s="933"/>
      <c r="AN32" s="933"/>
      <c r="AO32" s="934"/>
      <c r="AP32" s="2"/>
      <c r="AQ32" s="59">
        <f>IF(P37="材質劣化",2,IF(P37="漏水",3,1))</f>
        <v>1</v>
      </c>
      <c r="AS32" s="3"/>
      <c r="AT32" s="3"/>
    </row>
    <row r="33" spans="2:86" ht="12" customHeight="1" x14ac:dyDescent="0.15">
      <c r="B33" s="967"/>
      <c r="C33" s="972"/>
      <c r="D33" s="970"/>
      <c r="E33" s="970"/>
      <c r="F33" s="970"/>
      <c r="G33" s="970"/>
      <c r="H33" s="970"/>
      <c r="I33" s="970"/>
      <c r="J33" s="971"/>
      <c r="K33" s="100">
        <v>23</v>
      </c>
      <c r="L33" s="921"/>
      <c r="M33" s="922"/>
      <c r="N33" s="921"/>
      <c r="O33" s="922"/>
      <c r="P33" s="921"/>
      <c r="Q33" s="922"/>
      <c r="R33" s="936"/>
      <c r="S33" s="937"/>
      <c r="T33" s="938"/>
      <c r="U33" s="921"/>
      <c r="V33" s="922"/>
      <c r="W33" s="921"/>
      <c r="X33" s="922"/>
      <c r="Y33" s="54"/>
      <c r="Z33" s="54"/>
      <c r="AA33" s="54"/>
      <c r="AB33" s="54"/>
      <c r="AC33" s="60"/>
      <c r="AD33" s="60"/>
      <c r="AE33" s="60"/>
      <c r="AF33" s="60"/>
      <c r="AG33" s="60"/>
      <c r="AH33" s="60"/>
      <c r="AI33" s="60"/>
      <c r="AJ33" s="60"/>
      <c r="AK33" s="932"/>
      <c r="AL33" s="933"/>
      <c r="AM33" s="933"/>
      <c r="AN33" s="933"/>
      <c r="AO33" s="934"/>
      <c r="AP33" s="2"/>
      <c r="AQ33" s="59">
        <f>IF(P33="材質劣化",2,IF(P33="漏水",3,1))</f>
        <v>1</v>
      </c>
      <c r="AS33" s="198"/>
      <c r="AT33" s="198"/>
    </row>
    <row r="34" spans="2:86" ht="12" customHeight="1" x14ac:dyDescent="0.15">
      <c r="B34" s="967"/>
      <c r="C34" s="972"/>
      <c r="D34" s="970"/>
      <c r="E34" s="970"/>
      <c r="F34" s="970"/>
      <c r="G34" s="970"/>
      <c r="H34" s="970"/>
      <c r="I34" s="970"/>
      <c r="J34" s="971"/>
      <c r="K34" s="100">
        <v>24</v>
      </c>
      <c r="L34" s="921"/>
      <c r="M34" s="922"/>
      <c r="N34" s="921"/>
      <c r="O34" s="922"/>
      <c r="P34" s="921"/>
      <c r="Q34" s="922"/>
      <c r="R34" s="936"/>
      <c r="S34" s="937"/>
      <c r="T34" s="938"/>
      <c r="U34" s="921"/>
      <c r="V34" s="922"/>
      <c r="W34" s="921"/>
      <c r="X34" s="922"/>
      <c r="Y34" s="54"/>
      <c r="Z34" s="54"/>
      <c r="AA34" s="54"/>
      <c r="AB34" s="54"/>
      <c r="AC34" s="60"/>
      <c r="AD34" s="60"/>
      <c r="AE34" s="60"/>
      <c r="AF34" s="60"/>
      <c r="AG34" s="60"/>
      <c r="AH34" s="60"/>
      <c r="AI34" s="60"/>
      <c r="AJ34" s="60"/>
      <c r="AK34" s="932"/>
      <c r="AL34" s="933"/>
      <c r="AM34" s="933"/>
      <c r="AN34" s="933"/>
      <c r="AO34" s="934"/>
      <c r="AP34" s="2"/>
      <c r="AQ34" s="59">
        <f>IF(P36="材質劣化",2,IF(P36="漏水",3,1))</f>
        <v>1</v>
      </c>
      <c r="AS34" s="199"/>
      <c r="AT34" s="199"/>
    </row>
    <row r="35" spans="2:86" ht="12" customHeight="1" x14ac:dyDescent="0.15">
      <c r="B35" s="967"/>
      <c r="C35" s="972"/>
      <c r="D35" s="970"/>
      <c r="E35" s="970"/>
      <c r="F35" s="970"/>
      <c r="G35" s="970"/>
      <c r="H35" s="970"/>
      <c r="I35" s="970"/>
      <c r="J35" s="971"/>
      <c r="K35" s="992" t="s">
        <v>678</v>
      </c>
      <c r="L35" s="939" t="s">
        <v>679</v>
      </c>
      <c r="M35" s="939"/>
      <c r="N35" s="939"/>
      <c r="O35" s="939"/>
      <c r="P35" s="939"/>
      <c r="Q35" s="939"/>
      <c r="R35" s="939"/>
      <c r="S35" s="939"/>
      <c r="T35" s="939"/>
      <c r="U35" s="939"/>
      <c r="V35" s="939"/>
      <c r="W35" s="939"/>
      <c r="X35" s="939"/>
      <c r="Y35" s="979" t="s">
        <v>523</v>
      </c>
      <c r="Z35" s="980"/>
      <c r="AA35" s="980"/>
      <c r="AB35" s="953"/>
      <c r="AC35" s="124">
        <f t="shared" ref="AC35:AJ35" si="3">SUM(AC11:AC34)</f>
        <v>0</v>
      </c>
      <c r="AD35" s="124">
        <f t="shared" si="3"/>
        <v>0</v>
      </c>
      <c r="AE35" s="124">
        <f>SUM(AE11:AE34)</f>
        <v>0</v>
      </c>
      <c r="AF35" s="124">
        <f t="shared" si="3"/>
        <v>0</v>
      </c>
      <c r="AG35" s="124">
        <f t="shared" si="3"/>
        <v>0</v>
      </c>
      <c r="AH35" s="124">
        <f t="shared" si="3"/>
        <v>0</v>
      </c>
      <c r="AI35" s="124">
        <f t="shared" si="3"/>
        <v>0</v>
      </c>
      <c r="AJ35" s="125">
        <f t="shared" si="3"/>
        <v>0</v>
      </c>
      <c r="AK35" s="939" t="s">
        <v>680</v>
      </c>
      <c r="AL35" s="939"/>
      <c r="AM35" s="999" t="s">
        <v>524</v>
      </c>
      <c r="AN35" s="999"/>
      <c r="AO35" s="999"/>
      <c r="AP35" s="2"/>
    </row>
    <row r="36" spans="2:86" ht="12" customHeight="1" x14ac:dyDescent="0.15">
      <c r="B36" s="967"/>
      <c r="C36" s="972"/>
      <c r="D36" s="970"/>
      <c r="E36" s="970"/>
      <c r="F36" s="970"/>
      <c r="G36" s="970"/>
      <c r="H36" s="970"/>
      <c r="I36" s="970"/>
      <c r="J36" s="971"/>
      <c r="K36" s="993"/>
      <c r="L36" s="941" t="s">
        <v>681</v>
      </c>
      <c r="M36" s="942"/>
      <c r="N36" s="960"/>
      <c r="O36" s="941" t="s">
        <v>682</v>
      </c>
      <c r="P36" s="942"/>
      <c r="Q36" s="942"/>
      <c r="R36" s="942"/>
      <c r="S36" s="942"/>
      <c r="T36" s="942"/>
      <c r="U36" s="942"/>
      <c r="V36" s="942"/>
      <c r="W36" s="942"/>
      <c r="X36" s="960"/>
      <c r="Y36" s="53" t="s">
        <v>516</v>
      </c>
      <c r="Z36" s="49" t="s">
        <v>515</v>
      </c>
      <c r="AA36" s="49" t="s">
        <v>554</v>
      </c>
      <c r="AB36" s="49" t="s">
        <v>531</v>
      </c>
      <c r="AC36" s="49" t="s">
        <v>516</v>
      </c>
      <c r="AD36" s="49" t="s">
        <v>515</v>
      </c>
      <c r="AE36" s="49" t="s">
        <v>554</v>
      </c>
      <c r="AF36" s="49" t="s">
        <v>531</v>
      </c>
      <c r="AG36" s="49" t="s">
        <v>516</v>
      </c>
      <c r="AH36" s="49" t="s">
        <v>515</v>
      </c>
      <c r="AI36" s="49" t="s">
        <v>554</v>
      </c>
      <c r="AJ36" s="82" t="s">
        <v>531</v>
      </c>
      <c r="AK36" s="939"/>
      <c r="AL36" s="939"/>
      <c r="AM36" s="999"/>
      <c r="AN36" s="999"/>
      <c r="AO36" s="999"/>
      <c r="AP36" s="2"/>
    </row>
    <row r="37" spans="2:86" ht="14.25" customHeight="1" x14ac:dyDescent="0.15">
      <c r="B37" s="967"/>
      <c r="C37" s="972"/>
      <c r="D37" s="970"/>
      <c r="E37" s="970"/>
      <c r="F37" s="970"/>
      <c r="G37" s="970"/>
      <c r="H37" s="970"/>
      <c r="I37" s="970"/>
      <c r="J37" s="971"/>
      <c r="K37" s="993"/>
      <c r="L37" s="945"/>
      <c r="M37" s="946"/>
      <c r="N37" s="965"/>
      <c r="O37" s="945"/>
      <c r="P37" s="946"/>
      <c r="Q37" s="946"/>
      <c r="R37" s="946"/>
      <c r="S37" s="946"/>
      <c r="T37" s="946"/>
      <c r="U37" s="946"/>
      <c r="V37" s="946"/>
      <c r="W37" s="946"/>
      <c r="X37" s="965"/>
      <c r="Y37" s="935">
        <f>IF(COUNTIF(Y11:Y34,"〇")&gt;0,1,0)</f>
        <v>0</v>
      </c>
      <c r="Z37" s="935">
        <f t="shared" ref="Z37:AB37" si="4">IF(COUNTIF(Z11:Z34,"〇")&gt;0,1,0)</f>
        <v>0</v>
      </c>
      <c r="AA37" s="935">
        <f t="shared" si="4"/>
        <v>0</v>
      </c>
      <c r="AB37" s="935">
        <f t="shared" si="4"/>
        <v>0</v>
      </c>
      <c r="AC37" s="935">
        <f>COUNTA(AC11:AC34)</f>
        <v>0</v>
      </c>
      <c r="AD37" s="935">
        <f t="shared" ref="AD37:AI37" si="5">COUNTA(AD11:AD34)</f>
        <v>0</v>
      </c>
      <c r="AE37" s="935">
        <f t="shared" si="5"/>
        <v>0</v>
      </c>
      <c r="AF37" s="935">
        <f t="shared" si="5"/>
        <v>0</v>
      </c>
      <c r="AG37" s="935">
        <f t="shared" si="5"/>
        <v>0</v>
      </c>
      <c r="AH37" s="935">
        <f t="shared" si="5"/>
        <v>0</v>
      </c>
      <c r="AI37" s="935">
        <f t="shared" si="5"/>
        <v>0</v>
      </c>
      <c r="AJ37" s="935">
        <f>COUNTA(AJ11:AJ34)</f>
        <v>0</v>
      </c>
      <c r="AK37" s="939"/>
      <c r="AL37" s="939"/>
      <c r="AM37" s="999"/>
      <c r="AN37" s="999"/>
      <c r="AO37" s="999"/>
      <c r="AP37" s="2"/>
      <c r="AU37" s="43">
        <f>+Y37</f>
        <v>0</v>
      </c>
    </row>
    <row r="38" spans="2:86" ht="14.25" customHeight="1" x14ac:dyDescent="0.15">
      <c r="B38" s="967"/>
      <c r="C38" s="972"/>
      <c r="D38" s="970"/>
      <c r="E38" s="970"/>
      <c r="F38" s="970"/>
      <c r="G38" s="970"/>
      <c r="H38" s="970"/>
      <c r="I38" s="970"/>
      <c r="J38" s="971"/>
      <c r="K38" s="993"/>
      <c r="L38" s="949"/>
      <c r="M38" s="950"/>
      <c r="N38" s="961"/>
      <c r="O38" s="949"/>
      <c r="P38" s="950"/>
      <c r="Q38" s="950"/>
      <c r="R38" s="950"/>
      <c r="S38" s="950"/>
      <c r="T38" s="950"/>
      <c r="U38" s="950"/>
      <c r="V38" s="950"/>
      <c r="W38" s="950"/>
      <c r="X38" s="961"/>
      <c r="Y38" s="935"/>
      <c r="Z38" s="935"/>
      <c r="AA38" s="935"/>
      <c r="AB38" s="935"/>
      <c r="AC38" s="935"/>
      <c r="AD38" s="935"/>
      <c r="AE38" s="935"/>
      <c r="AF38" s="935"/>
      <c r="AG38" s="935"/>
      <c r="AH38" s="935"/>
      <c r="AI38" s="935"/>
      <c r="AJ38" s="935"/>
      <c r="AK38" s="939"/>
      <c r="AL38" s="939"/>
      <c r="AM38" s="999"/>
      <c r="AN38" s="999"/>
      <c r="AO38" s="999"/>
      <c r="AP38" s="2"/>
    </row>
    <row r="39" spans="2:86" ht="12" customHeight="1" x14ac:dyDescent="0.15">
      <c r="B39" s="967"/>
      <c r="C39" s="972"/>
      <c r="D39" s="970"/>
      <c r="E39" s="970"/>
      <c r="F39" s="970"/>
      <c r="G39" s="970"/>
      <c r="H39" s="970"/>
      <c r="I39" s="970"/>
      <c r="J39" s="970"/>
      <c r="K39" s="987" t="s">
        <v>220</v>
      </c>
      <c r="L39" s="994"/>
      <c r="M39" s="994"/>
      <c r="N39" s="994"/>
      <c r="O39" s="994"/>
      <c r="P39" s="994"/>
      <c r="Q39" s="994"/>
      <c r="R39" s="994"/>
      <c r="S39" s="994"/>
      <c r="T39" s="994"/>
      <c r="U39" s="994"/>
      <c r="V39" s="994"/>
      <c r="W39" s="994"/>
      <c r="X39" s="994"/>
      <c r="Y39" s="994"/>
      <c r="Z39" s="994"/>
      <c r="AA39" s="994"/>
      <c r="AB39" s="994"/>
      <c r="AC39" s="994"/>
      <c r="AD39" s="994"/>
      <c r="AE39" s="994"/>
      <c r="AF39" s="994"/>
      <c r="AG39" s="994"/>
      <c r="AH39" s="994"/>
      <c r="AI39" s="994"/>
      <c r="AJ39" s="994"/>
      <c r="AK39" s="995"/>
      <c r="AL39" s="995"/>
      <c r="AM39" s="995"/>
      <c r="AN39" s="995"/>
      <c r="AO39" s="996"/>
      <c r="AP39" s="2"/>
    </row>
    <row r="40" spans="2:86" ht="12" customHeight="1" x14ac:dyDescent="0.15">
      <c r="B40" s="967"/>
      <c r="C40" s="972"/>
      <c r="D40" s="970"/>
      <c r="E40" s="970"/>
      <c r="F40" s="970"/>
      <c r="G40" s="970"/>
      <c r="H40" s="970"/>
      <c r="I40" s="970"/>
      <c r="J40" s="970"/>
      <c r="K40" s="988"/>
      <c r="L40" s="995"/>
      <c r="M40" s="995"/>
      <c r="N40" s="995"/>
      <c r="O40" s="995"/>
      <c r="P40" s="995"/>
      <c r="Q40" s="995"/>
      <c r="R40" s="995"/>
      <c r="S40" s="995"/>
      <c r="T40" s="995"/>
      <c r="U40" s="995"/>
      <c r="V40" s="995"/>
      <c r="W40" s="995"/>
      <c r="X40" s="995"/>
      <c r="Y40" s="995"/>
      <c r="Z40" s="995"/>
      <c r="AA40" s="995"/>
      <c r="AB40" s="995"/>
      <c r="AC40" s="995"/>
      <c r="AD40" s="995"/>
      <c r="AE40" s="995"/>
      <c r="AF40" s="995"/>
      <c r="AG40" s="995"/>
      <c r="AH40" s="995"/>
      <c r="AI40" s="995"/>
      <c r="AJ40" s="995"/>
      <c r="AK40" s="995"/>
      <c r="AL40" s="995"/>
      <c r="AM40" s="995"/>
      <c r="AN40" s="995"/>
      <c r="AO40" s="996"/>
      <c r="AP40" s="2"/>
    </row>
    <row r="41" spans="2:86" ht="12" customHeight="1" x14ac:dyDescent="0.15">
      <c r="B41" s="967"/>
      <c r="C41" s="972"/>
      <c r="D41" s="970"/>
      <c r="E41" s="970"/>
      <c r="F41" s="970"/>
      <c r="G41" s="970"/>
      <c r="H41" s="970"/>
      <c r="I41" s="970"/>
      <c r="J41" s="970"/>
      <c r="K41" s="988"/>
      <c r="L41" s="995"/>
      <c r="M41" s="995"/>
      <c r="N41" s="995"/>
      <c r="O41" s="995"/>
      <c r="P41" s="995"/>
      <c r="Q41" s="995"/>
      <c r="R41" s="995"/>
      <c r="S41" s="995"/>
      <c r="T41" s="995"/>
      <c r="U41" s="995"/>
      <c r="V41" s="995"/>
      <c r="W41" s="995"/>
      <c r="X41" s="995"/>
      <c r="Y41" s="995"/>
      <c r="Z41" s="995"/>
      <c r="AA41" s="995"/>
      <c r="AB41" s="995"/>
      <c r="AC41" s="995"/>
      <c r="AD41" s="995"/>
      <c r="AE41" s="995"/>
      <c r="AF41" s="995"/>
      <c r="AG41" s="995"/>
      <c r="AH41" s="995"/>
      <c r="AI41" s="995"/>
      <c r="AJ41" s="995"/>
      <c r="AK41" s="995"/>
      <c r="AL41" s="995"/>
      <c r="AM41" s="995"/>
      <c r="AN41" s="995"/>
      <c r="AO41" s="996"/>
      <c r="AP41" s="2"/>
    </row>
    <row r="42" spans="2:86" ht="12" customHeight="1" x14ac:dyDescent="0.15">
      <c r="B42" s="967"/>
      <c r="C42" s="972"/>
      <c r="D42" s="970"/>
      <c r="E42" s="970"/>
      <c r="F42" s="970"/>
      <c r="G42" s="970"/>
      <c r="H42" s="970"/>
      <c r="I42" s="970"/>
      <c r="J42" s="970"/>
      <c r="K42" s="988"/>
      <c r="L42" s="997"/>
      <c r="M42" s="997"/>
      <c r="N42" s="997"/>
      <c r="O42" s="997"/>
      <c r="P42" s="997"/>
      <c r="Q42" s="997"/>
      <c r="R42" s="997"/>
      <c r="S42" s="997"/>
      <c r="T42" s="997"/>
      <c r="U42" s="997"/>
      <c r="V42" s="997"/>
      <c r="W42" s="997"/>
      <c r="X42" s="997"/>
      <c r="Y42" s="997"/>
      <c r="Z42" s="997"/>
      <c r="AA42" s="997"/>
      <c r="AB42" s="997"/>
      <c r="AC42" s="997"/>
      <c r="AD42" s="997"/>
      <c r="AE42" s="997"/>
      <c r="AF42" s="997"/>
      <c r="AG42" s="997"/>
      <c r="AH42" s="997"/>
      <c r="AI42" s="997"/>
      <c r="AJ42" s="997"/>
      <c r="AK42" s="997"/>
      <c r="AL42" s="997"/>
      <c r="AM42" s="997"/>
      <c r="AN42" s="997"/>
      <c r="AO42" s="998"/>
      <c r="AP42" s="43"/>
      <c r="CD42" s="2"/>
      <c r="CE42" s="2"/>
      <c r="CF42" s="2"/>
      <c r="CG42" s="2"/>
      <c r="CH42" s="2"/>
    </row>
    <row r="43" spans="2:86" ht="12" customHeight="1" x14ac:dyDescent="0.15">
      <c r="B43" s="967"/>
      <c r="C43" s="972"/>
      <c r="D43" s="970"/>
      <c r="E43" s="970"/>
      <c r="F43" s="970"/>
      <c r="G43" s="970"/>
      <c r="H43" s="970"/>
      <c r="I43" s="970"/>
      <c r="J43" s="971"/>
      <c r="K43" s="1000" t="s">
        <v>221</v>
      </c>
      <c r="L43" s="1000"/>
      <c r="M43" s="1000"/>
      <c r="N43" s="1000"/>
      <c r="O43" s="1000"/>
      <c r="P43" s="1000"/>
      <c r="Q43" s="1000"/>
      <c r="R43" s="1000"/>
      <c r="S43" s="1000"/>
      <c r="T43" s="1000"/>
      <c r="U43" s="1000"/>
      <c r="V43" s="1000"/>
      <c r="W43" s="1000"/>
      <c r="X43" s="1000"/>
      <c r="Y43" s="1000"/>
      <c r="Z43" s="1000"/>
      <c r="AA43" s="1000"/>
      <c r="AB43" s="1000"/>
      <c r="AC43" s="1000"/>
      <c r="AD43" s="1000"/>
      <c r="AE43" s="1000"/>
      <c r="AF43" s="1000"/>
      <c r="AG43" s="1000"/>
      <c r="AH43" s="1000"/>
      <c r="AI43" s="1000"/>
      <c r="AJ43" s="1000"/>
      <c r="AK43" s="1000"/>
      <c r="AL43" s="1000"/>
      <c r="AM43" s="1000"/>
      <c r="AN43" s="1000"/>
      <c r="AO43" s="1000"/>
      <c r="AP43" s="43"/>
      <c r="CD43" s="2"/>
      <c r="CE43" s="2"/>
      <c r="CF43" s="2"/>
      <c r="CG43" s="2"/>
      <c r="CH43" s="2"/>
    </row>
    <row r="44" spans="2:86" ht="12" customHeight="1" x14ac:dyDescent="0.15">
      <c r="B44" s="967"/>
      <c r="C44" s="972"/>
      <c r="D44" s="970"/>
      <c r="E44" s="970"/>
      <c r="F44" s="970"/>
      <c r="G44" s="970"/>
      <c r="H44" s="970"/>
      <c r="I44" s="970"/>
      <c r="J44" s="971"/>
      <c r="K44" s="989" t="s">
        <v>222</v>
      </c>
      <c r="L44" s="990"/>
      <c r="M44" s="990"/>
      <c r="N44" s="990"/>
      <c r="O44" s="990"/>
      <c r="P44" s="990"/>
      <c r="Q44" s="990"/>
      <c r="R44" s="990"/>
      <c r="S44" s="990"/>
      <c r="T44" s="990"/>
      <c r="U44" s="990"/>
      <c r="V44" s="990"/>
      <c r="W44" s="990"/>
      <c r="X44" s="990"/>
      <c r="Y44" s="990"/>
      <c r="Z44" s="990"/>
      <c r="AA44" s="990"/>
      <c r="AB44" s="990"/>
      <c r="AC44" s="990"/>
      <c r="AD44" s="990"/>
      <c r="AE44" s="990"/>
      <c r="AF44" s="990"/>
      <c r="AG44" s="990"/>
      <c r="AH44" s="990"/>
      <c r="AI44" s="990"/>
      <c r="AJ44" s="990"/>
      <c r="AK44" s="990"/>
      <c r="AL44" s="990"/>
      <c r="AM44" s="990"/>
      <c r="AN44" s="990"/>
      <c r="AO44" s="991"/>
      <c r="AP44" s="43"/>
      <c r="CD44" s="2"/>
      <c r="CE44" s="2"/>
      <c r="CF44" s="2"/>
      <c r="CG44" s="2"/>
      <c r="CH44" s="2"/>
    </row>
    <row r="45" spans="2:86" ht="12" customHeight="1" x14ac:dyDescent="0.15">
      <c r="B45" s="583"/>
      <c r="C45" s="973"/>
      <c r="D45" s="974"/>
      <c r="E45" s="974"/>
      <c r="F45" s="974"/>
      <c r="G45" s="974"/>
      <c r="H45" s="974"/>
      <c r="I45" s="974"/>
      <c r="J45" s="975"/>
      <c r="K45" s="984" t="s">
        <v>223</v>
      </c>
      <c r="L45" s="985"/>
      <c r="M45" s="985"/>
      <c r="N45" s="985"/>
      <c r="O45" s="985"/>
      <c r="P45" s="985"/>
      <c r="Q45" s="985"/>
      <c r="R45" s="985"/>
      <c r="S45" s="985"/>
      <c r="T45" s="985"/>
      <c r="U45" s="985"/>
      <c r="V45" s="985"/>
      <c r="W45" s="985"/>
      <c r="X45" s="985"/>
      <c r="Y45" s="985"/>
      <c r="Z45" s="985"/>
      <c r="AA45" s="985"/>
      <c r="AB45" s="985"/>
      <c r="AC45" s="985"/>
      <c r="AD45" s="985"/>
      <c r="AE45" s="985"/>
      <c r="AF45" s="985"/>
      <c r="AG45" s="985"/>
      <c r="AH45" s="985"/>
      <c r="AI45" s="985"/>
      <c r="AJ45" s="985"/>
      <c r="AK45" s="985"/>
      <c r="AL45" s="985"/>
      <c r="AM45" s="985"/>
      <c r="AN45" s="985"/>
      <c r="AO45" s="986"/>
      <c r="AP45" s="43"/>
      <c r="CD45" s="2"/>
      <c r="CE45" s="2"/>
      <c r="CF45" s="2"/>
      <c r="CG45" s="2"/>
      <c r="CH45" s="2"/>
    </row>
    <row r="46" spans="2:86" ht="12" customHeight="1" x14ac:dyDescent="0.2">
      <c r="B46" s="6" t="s">
        <v>224</v>
      </c>
      <c r="C46" s="290"/>
      <c r="D46" s="290"/>
      <c r="E46" s="290"/>
      <c r="F46" s="290"/>
      <c r="G46" s="290"/>
      <c r="H46" s="290"/>
      <c r="I46" s="290"/>
      <c r="J46" s="290"/>
      <c r="K46" s="291"/>
      <c r="L46" s="291"/>
      <c r="M46" s="291"/>
      <c r="N46" s="291"/>
      <c r="O46" s="291"/>
      <c r="P46" s="291"/>
      <c r="Q46" s="291"/>
      <c r="R46" s="291"/>
      <c r="S46" s="291"/>
      <c r="T46" s="291"/>
      <c r="U46" s="291"/>
      <c r="V46" s="291"/>
      <c r="W46" s="291"/>
      <c r="X46" s="291"/>
      <c r="Y46" s="291"/>
      <c r="Z46" s="291"/>
      <c r="AA46" s="291"/>
      <c r="AB46" s="291"/>
      <c r="AC46" s="291"/>
      <c r="AD46" s="291"/>
      <c r="AE46" s="291"/>
      <c r="AF46" s="291"/>
      <c r="AG46" s="291"/>
      <c r="AH46" s="291"/>
      <c r="AI46" s="291"/>
      <c r="AJ46" s="291"/>
      <c r="AK46" s="291"/>
      <c r="AL46" s="291"/>
      <c r="AM46" s="291"/>
      <c r="AN46" s="291"/>
      <c r="AO46" s="291"/>
      <c r="AP46" s="43"/>
      <c r="CD46" s="2"/>
      <c r="CE46" s="2"/>
      <c r="CF46" s="2"/>
      <c r="CG46" s="2"/>
      <c r="CH46" s="2"/>
    </row>
    <row r="47" spans="2:86" s="6" customFormat="1" ht="12" customHeight="1" x14ac:dyDescent="0.15">
      <c r="B47" s="2" t="s">
        <v>225</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226</v>
      </c>
      <c r="AP48" s="43"/>
      <c r="CD48" s="2"/>
      <c r="CE48" s="2"/>
      <c r="CF48" s="2"/>
      <c r="CG48" s="2"/>
      <c r="CH48" s="2"/>
    </row>
    <row r="49" spans="2:86" ht="12" customHeight="1" x14ac:dyDescent="0.15">
      <c r="B49" s="2" t="s">
        <v>227</v>
      </c>
      <c r="AP49" s="43"/>
      <c r="CD49" s="2"/>
      <c r="CE49" s="2"/>
      <c r="CF49" s="2"/>
      <c r="CG49" s="2"/>
      <c r="CH49" s="2"/>
    </row>
    <row r="50" spans="2:86" ht="12" customHeight="1" x14ac:dyDescent="0.15">
      <c r="B50" s="2" t="s">
        <v>228</v>
      </c>
    </row>
    <row r="51" spans="2:86" ht="12" customHeight="1" x14ac:dyDescent="0.15">
      <c r="B51" s="2" t="s">
        <v>229</v>
      </c>
    </row>
    <row r="52" spans="2:86" ht="12" customHeight="1" x14ac:dyDescent="0.15">
      <c r="B52" s="2" t="s">
        <v>230</v>
      </c>
    </row>
    <row r="53" spans="2:86" x14ac:dyDescent="0.15">
      <c r="B53" s="2" t="s">
        <v>231</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2"/>
  <conditionalFormatting sqref="Y11:AB28">
    <cfRule type="expression" dxfId="218" priority="2">
      <formula>$AQ11=2</formula>
    </cfRule>
  </conditionalFormatting>
  <conditionalFormatting sqref="Y29:AB29">
    <cfRule type="expression" dxfId="217" priority="11">
      <formula>$AQ28=2</formula>
    </cfRule>
  </conditionalFormatting>
  <conditionalFormatting sqref="Y30:AB31">
    <cfRule type="expression" dxfId="216" priority="9">
      <formula>$AQ28=2</formula>
    </cfRule>
  </conditionalFormatting>
  <conditionalFormatting sqref="Y32:AB32">
    <cfRule type="expression" dxfId="215" priority="7">
      <formula>$AQ29=2</formula>
    </cfRule>
  </conditionalFormatting>
  <conditionalFormatting sqref="Y33:AB33">
    <cfRule type="expression" dxfId="214" priority="5">
      <formula>$AQ29=2</formula>
    </cfRule>
  </conditionalFormatting>
  <conditionalFormatting sqref="Y34:AB34">
    <cfRule type="expression" dxfId="213" priority="3">
      <formula>$AQ29=2</formula>
    </cfRule>
  </conditionalFormatting>
  <conditionalFormatting sqref="Y11:AF28">
    <cfRule type="expression" dxfId="212" priority="1">
      <formula>$AQ11=3</formula>
    </cfRule>
  </conditionalFormatting>
  <conditionalFormatting sqref="Y29:AF29">
    <cfRule type="expression" dxfId="211" priority="12">
      <formula>$AQ28=3</formula>
    </cfRule>
  </conditionalFormatting>
  <conditionalFormatting sqref="Y30:AF31">
    <cfRule type="expression" dxfId="210" priority="10">
      <formula>$AQ28=3</formula>
    </cfRule>
  </conditionalFormatting>
  <conditionalFormatting sqref="Y32:AF32">
    <cfRule type="expression" dxfId="209" priority="8">
      <formula>$AQ29=3</formula>
    </cfRule>
  </conditionalFormatting>
  <conditionalFormatting sqref="Y33:AF33">
    <cfRule type="expression" dxfId="208" priority="6">
      <formula>$AQ29=3</formula>
    </cfRule>
  </conditionalFormatting>
  <conditionalFormatting sqref="Y34:AF34">
    <cfRule type="expression" dxfId="207" priority="4">
      <formula>$AQ29=3</formula>
    </cfRule>
  </conditionalFormatting>
  <conditionalFormatting sqref="AC11:AJ28">
    <cfRule type="expression" dxfId="206" priority="13">
      <formula>$AQ11=1</formula>
    </cfRule>
  </conditionalFormatting>
  <conditionalFormatting sqref="AC29:AJ29">
    <cfRule type="expression" dxfId="205" priority="24">
      <formula>$AQ28=1</formula>
    </cfRule>
  </conditionalFormatting>
  <conditionalFormatting sqref="AC30:AJ31">
    <cfRule type="expression" dxfId="204" priority="22">
      <formula>$AQ28=1</formula>
    </cfRule>
  </conditionalFormatting>
  <conditionalFormatting sqref="AC32:AJ32">
    <cfRule type="expression" dxfId="203" priority="20">
      <formula>$AQ29=1</formula>
    </cfRule>
  </conditionalFormatting>
  <conditionalFormatting sqref="AC33:AJ33">
    <cfRule type="expression" dxfId="202" priority="18">
      <formula>$AQ29=1</formula>
    </cfRule>
  </conditionalFormatting>
  <conditionalFormatting sqref="AC34:AJ34">
    <cfRule type="expression" dxfId="201" priority="16">
      <formula>$AQ29=1</formula>
    </cfRule>
  </conditionalFormatting>
  <conditionalFormatting sqref="AG11:AJ28">
    <cfRule type="expression" dxfId="200" priority="14">
      <formula>$AQ11=2</formula>
    </cfRule>
  </conditionalFormatting>
  <conditionalFormatting sqref="AG29:AJ29">
    <cfRule type="expression" dxfId="199" priority="23">
      <formula>$AQ28=2</formula>
    </cfRule>
  </conditionalFormatting>
  <conditionalFormatting sqref="AG30:AJ31">
    <cfRule type="expression" dxfId="198" priority="21">
      <formula>$AQ28=2</formula>
    </cfRule>
  </conditionalFormatting>
  <conditionalFormatting sqref="AG32:AJ32">
    <cfRule type="expression" dxfId="197" priority="19">
      <formula>$AQ29=2</formula>
    </cfRule>
  </conditionalFormatting>
  <conditionalFormatting sqref="AG33:AJ33">
    <cfRule type="expression" dxfId="196" priority="17">
      <formula>$AQ29=2</formula>
    </cfRule>
  </conditionalFormatting>
  <conditionalFormatting sqref="AG34:AJ34">
    <cfRule type="expression" dxfId="195" priority="15">
      <formula>$AQ29=2</formula>
    </cfRule>
  </conditionalFormatting>
  <dataValidations count="2">
    <dataValidation type="list" allowBlank="1" showInputMessage="1" showErrorMessage="1" sqref="Y11:AB34" xr:uid="{3B46F282-B6AC-4F76-9F25-85BC55873444}">
      <formula1>"〇,"</formula1>
    </dataValidation>
    <dataValidation type="list" allowBlank="1" showInputMessage="1" showErrorMessage="1" sqref="N11:O34" xr:uid="{2AD9FBFA-5B7F-47BC-AA2C-6E42B20351E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1076F0AA-0073-49E0-AF59-F7B591A83950}">
          <x14:formula1>
            <xm:f>'(参考)リスト'!$D$16:$D$18</xm:f>
          </x14:formula1>
          <xm:sqref>P11:Q34</xm:sqref>
        </x14:dataValidation>
        <x14:dataValidation type="list" allowBlank="1" showInputMessage="1" showErrorMessage="1" xr:uid="{AE83120B-A05A-4BD6-9F7A-EA889B58E104}">
          <x14:formula1>
            <xm:f>'(参考)リスト'!$B$16:$B$21</xm:f>
          </x14:formula1>
          <xm:sqref>L11:M34</xm:sqref>
        </x14:dataValidation>
        <x14:dataValidation type="list" allowBlank="1" showInputMessage="1" showErrorMessage="1" xr:uid="{D0D56310-B4AC-4C09-B464-4FEA10D42B0A}">
          <x14:formula1>
            <xm:f>'(参考)リスト'!$E$16:$E$27</xm:f>
          </x14:formula1>
          <xm:sqref>R11:T34</xm:sqref>
        </x14:dataValidation>
        <x14:dataValidation type="list" allowBlank="1" showInputMessage="1" showErrorMessage="1" xr:uid="{9F2A6254-330A-46ED-B985-8B2570EC7689}">
          <x14:formula1>
            <xm:f>'(参考)リスト'!$F$16:$F$21</xm:f>
          </x14:formula1>
          <xm:sqref>U11:X34</xm:sqref>
        </x14:dataValidation>
        <x14:dataValidation type="list" allowBlank="1" showInputMessage="1" showErrorMessage="1" xr:uid="{A54207D2-F016-4827-A0A4-8771EEA6912D}">
          <x14:formula1>
            <xm:f>'(参考)リスト'!$G$16:$G$19</xm:f>
          </x14:formula1>
          <xm:sqref>AM35:AO38</xm:sqref>
        </x14:dataValidation>
      </x14:dataValidations>
    </ext>
  </extLst>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F704B6-844E-4143-9861-B4809C01ABF2}">
  <dimension ref="B1:CH53"/>
  <sheetViews>
    <sheetView showGridLines="0" showZeros="0" view="pageBreakPreview" zoomScaleNormal="85" zoomScaleSheetLayoutView="100" workbookViewId="0">
      <selection activeCell="B6" sqref="B6:Z15"/>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23" t="s">
        <v>200</v>
      </c>
      <c r="AV1" s="931" t="s">
        <v>201</v>
      </c>
      <c r="AW1" s="931"/>
      <c r="AX1" s="931"/>
      <c r="AY1" s="920" t="s">
        <v>202</v>
      </c>
      <c r="AZ1" s="920"/>
      <c r="BA1" s="920"/>
      <c r="BB1" s="920"/>
      <c r="BC1" s="920"/>
      <c r="BD1" s="920"/>
      <c r="BE1" s="920"/>
      <c r="BF1" s="920"/>
      <c r="BG1" s="920"/>
      <c r="BH1" s="920"/>
      <c r="BI1" s="920"/>
      <c r="BJ1" s="920"/>
      <c r="BK1" s="920" t="s">
        <v>203</v>
      </c>
      <c r="BL1" s="920"/>
      <c r="BM1" s="920"/>
      <c r="BN1" s="920"/>
      <c r="BO1" s="920"/>
      <c r="BP1" s="920"/>
      <c r="BQ1" s="920"/>
      <c r="BR1" s="920"/>
      <c r="BS1" s="920"/>
      <c r="BT1" s="920"/>
      <c r="BU1" s="920"/>
      <c r="BV1" s="920"/>
      <c r="BW1" s="918"/>
      <c r="BX1" s="918"/>
      <c r="BY1" s="918"/>
      <c r="BZ1" s="918"/>
      <c r="CA1" s="918"/>
      <c r="CB1" s="918"/>
      <c r="CC1" s="918"/>
      <c r="CD1" s="918"/>
      <c r="CE1" s="918"/>
      <c r="CF1" s="918"/>
      <c r="CG1" s="918"/>
      <c r="CH1" s="918"/>
    </row>
    <row r="2" spans="2:86" ht="8.25" customHeight="1" x14ac:dyDescent="0.15">
      <c r="AU2" s="923"/>
      <c r="AV2" s="931" t="s">
        <v>204</v>
      </c>
      <c r="AW2" s="940" t="s">
        <v>205</v>
      </c>
      <c r="AX2" s="940" t="s">
        <v>206</v>
      </c>
      <c r="AY2" s="920" t="s">
        <v>207</v>
      </c>
      <c r="AZ2" s="920"/>
      <c r="BA2" s="920"/>
      <c r="BB2" s="920"/>
      <c r="BC2" s="920"/>
      <c r="BD2" s="920"/>
      <c r="BE2" s="920"/>
      <c r="BF2" s="920"/>
      <c r="BG2" s="920"/>
      <c r="BH2" s="920"/>
      <c r="BI2" s="920"/>
      <c r="BJ2" s="920"/>
      <c r="BK2" s="920" t="s">
        <v>208</v>
      </c>
      <c r="BL2" s="920"/>
      <c r="BM2" s="920"/>
      <c r="BN2" s="920"/>
      <c r="BO2" s="920" t="s">
        <v>209</v>
      </c>
      <c r="BP2" s="920"/>
      <c r="BQ2" s="920"/>
      <c r="BR2" s="920"/>
      <c r="BS2" s="920"/>
      <c r="BT2" s="920"/>
      <c r="BU2" s="920"/>
      <c r="BV2" s="920"/>
      <c r="BW2" s="919"/>
      <c r="BX2" s="919"/>
      <c r="BY2" s="919"/>
      <c r="BZ2" s="919"/>
      <c r="CA2" s="918"/>
      <c r="CB2" s="918"/>
      <c r="CC2" s="918"/>
      <c r="CD2" s="918"/>
      <c r="CE2" s="918"/>
      <c r="CF2" s="918"/>
      <c r="CG2" s="918"/>
      <c r="CH2" s="918"/>
    </row>
    <row r="3" spans="2:86" ht="24.95" customHeight="1" x14ac:dyDescent="0.15">
      <c r="B3" s="688" t="s">
        <v>210</v>
      </c>
      <c r="C3" s="1001"/>
      <c r="D3" s="1001"/>
      <c r="E3" s="1002"/>
      <c r="F3" s="1002"/>
      <c r="G3" s="1002"/>
      <c r="H3" s="1002"/>
      <c r="I3" s="1002"/>
      <c r="J3" s="1002"/>
      <c r="K3" s="1001"/>
      <c r="L3" s="1001"/>
      <c r="M3" s="1001"/>
      <c r="N3" s="1001"/>
      <c r="O3" s="1001"/>
      <c r="P3" s="1001"/>
      <c r="Q3" s="1001"/>
      <c r="R3" s="1001"/>
      <c r="S3" s="1001"/>
      <c r="T3" s="1001"/>
      <c r="U3" s="1001"/>
      <c r="V3" s="1001"/>
      <c r="W3" s="1001"/>
      <c r="X3" s="1001"/>
      <c r="Y3" s="1001"/>
      <c r="Z3" s="1001"/>
      <c r="AA3" s="1001"/>
      <c r="AB3" s="1001"/>
      <c r="AC3" s="1001"/>
      <c r="AD3" s="1001"/>
      <c r="AE3" s="1001"/>
      <c r="AF3" s="1001"/>
      <c r="AG3" s="1001"/>
      <c r="AH3" s="1001"/>
      <c r="AI3" s="1001"/>
      <c r="AJ3" s="1001"/>
      <c r="AK3" s="1001"/>
      <c r="AL3" s="1001"/>
      <c r="AM3" s="1001"/>
      <c r="AN3" s="1001"/>
      <c r="AO3" s="1001"/>
      <c r="AU3" s="923"/>
      <c r="AV3" s="931"/>
      <c r="AW3" s="940"/>
      <c r="AX3" s="940"/>
      <c r="AY3" s="920" t="s">
        <v>211</v>
      </c>
      <c r="AZ3" s="920"/>
      <c r="BA3" s="920"/>
      <c r="BB3" s="920"/>
      <c r="BC3" s="920" t="s">
        <v>212</v>
      </c>
      <c r="BD3" s="920"/>
      <c r="BE3" s="920"/>
      <c r="BF3" s="920"/>
      <c r="BG3" s="920" t="s">
        <v>213</v>
      </c>
      <c r="BH3" s="920"/>
      <c r="BI3" s="920"/>
      <c r="BJ3" s="920"/>
      <c r="BK3" s="920" t="s">
        <v>214</v>
      </c>
      <c r="BL3" s="920"/>
      <c r="BM3" s="920"/>
      <c r="BN3" s="920"/>
      <c r="BO3" s="920" t="s">
        <v>212</v>
      </c>
      <c r="BP3" s="920"/>
      <c r="BQ3" s="920"/>
      <c r="BR3" s="920"/>
      <c r="BS3" s="920" t="s">
        <v>213</v>
      </c>
      <c r="BT3" s="920"/>
      <c r="BU3" s="920"/>
      <c r="BV3" s="920"/>
      <c r="BW3" s="918"/>
      <c r="BX3" s="918"/>
      <c r="BY3" s="918"/>
      <c r="BZ3" s="918"/>
      <c r="CA3" s="918"/>
      <c r="CB3" s="918"/>
      <c r="CC3" s="918"/>
      <c r="CD3" s="918"/>
      <c r="CE3" s="918"/>
      <c r="CF3" s="918"/>
      <c r="CG3" s="918"/>
      <c r="CH3" s="918"/>
    </row>
    <row r="4" spans="2:86" ht="18" customHeight="1" x14ac:dyDescent="0.15">
      <c r="B4" s="477" t="s">
        <v>383</v>
      </c>
      <c r="C4" s="477"/>
      <c r="D4" s="477"/>
      <c r="E4" s="956" t="s">
        <v>384</v>
      </c>
      <c r="F4" s="957"/>
      <c r="G4" s="957"/>
      <c r="H4" s="957"/>
      <c r="I4" s="957"/>
      <c r="J4" s="958"/>
      <c r="K4" s="571" t="s">
        <v>385</v>
      </c>
      <c r="L4" s="571"/>
      <c r="M4" s="571"/>
      <c r="N4" s="954" t="s">
        <v>501</v>
      </c>
      <c r="O4" s="954"/>
      <c r="P4" s="954"/>
      <c r="Q4" s="954"/>
      <c r="R4" s="954"/>
      <c r="S4" s="954"/>
      <c r="T4" s="313" t="s">
        <v>502</v>
      </c>
      <c r="U4" s="314"/>
      <c r="V4" s="314"/>
      <c r="W4" s="314"/>
      <c r="X4" s="315"/>
      <c r="Y4" s="959" t="s">
        <v>503</v>
      </c>
      <c r="Z4" s="959"/>
      <c r="AA4" s="959"/>
      <c r="AB4" s="959"/>
      <c r="AC4" s="959"/>
      <c r="AD4" s="959"/>
      <c r="AE4" s="959"/>
      <c r="AF4" s="959"/>
      <c r="AG4" s="313" t="s">
        <v>500</v>
      </c>
      <c r="AH4" s="314"/>
      <c r="AI4" s="314"/>
      <c r="AJ4" s="315"/>
      <c r="AK4" s="925">
        <v>45911</v>
      </c>
      <c r="AL4" s="926"/>
      <c r="AM4" s="926"/>
      <c r="AN4" s="926"/>
      <c r="AO4" s="927"/>
      <c r="AU4" s="923"/>
      <c r="AV4" s="931"/>
      <c r="AW4" s="940"/>
      <c r="AX4" s="940"/>
      <c r="AY4" s="294" t="s">
        <v>215</v>
      </c>
      <c r="AZ4" s="294" t="s">
        <v>216</v>
      </c>
      <c r="BA4" s="294" t="s">
        <v>217</v>
      </c>
      <c r="BB4" s="294" t="s">
        <v>218</v>
      </c>
      <c r="BC4" s="294" t="s">
        <v>215</v>
      </c>
      <c r="BD4" s="294" t="s">
        <v>216</v>
      </c>
      <c r="BE4" s="294" t="s">
        <v>217</v>
      </c>
      <c r="BF4" s="294" t="s">
        <v>218</v>
      </c>
      <c r="BG4" s="294" t="s">
        <v>215</v>
      </c>
      <c r="BH4" s="294" t="s">
        <v>216</v>
      </c>
      <c r="BI4" s="294" t="s">
        <v>217</v>
      </c>
      <c r="BJ4" s="294" t="s">
        <v>218</v>
      </c>
      <c r="BK4" s="294" t="s">
        <v>215</v>
      </c>
      <c r="BL4" s="294" t="s">
        <v>216</v>
      </c>
      <c r="BM4" s="294" t="s">
        <v>217</v>
      </c>
      <c r="BN4" s="294" t="s">
        <v>218</v>
      </c>
      <c r="BO4" s="294" t="s">
        <v>215</v>
      </c>
      <c r="BP4" s="294" t="s">
        <v>216</v>
      </c>
      <c r="BQ4" s="294" t="s">
        <v>217</v>
      </c>
      <c r="BR4" s="294" t="s">
        <v>218</v>
      </c>
      <c r="BS4" s="294" t="s">
        <v>215</v>
      </c>
      <c r="BT4" s="294" t="s">
        <v>216</v>
      </c>
      <c r="BU4" s="294" t="s">
        <v>217</v>
      </c>
      <c r="BV4" s="294" t="s">
        <v>218</v>
      </c>
      <c r="BW4" s="5"/>
      <c r="BX4" s="5"/>
      <c r="BY4" s="5"/>
      <c r="BZ4" s="5"/>
      <c r="CA4" s="5"/>
      <c r="CB4" s="5"/>
      <c r="CC4" s="5"/>
      <c r="CD4" s="5"/>
      <c r="CE4" s="5"/>
      <c r="CF4" s="5"/>
      <c r="CG4" s="5"/>
      <c r="CH4" s="5"/>
    </row>
    <row r="5" spans="2:86" ht="18" customHeight="1" x14ac:dyDescent="0.15">
      <c r="B5" s="485" t="s">
        <v>521</v>
      </c>
      <c r="C5" s="485"/>
      <c r="D5" s="485"/>
      <c r="E5" s="962" t="s">
        <v>390</v>
      </c>
      <c r="F5" s="963"/>
      <c r="G5" s="963"/>
      <c r="H5" s="963"/>
      <c r="I5" s="963"/>
      <c r="J5" s="964"/>
      <c r="K5" s="582" t="s">
        <v>386</v>
      </c>
      <c r="L5" s="582"/>
      <c r="M5" s="582"/>
      <c r="N5" s="954" t="s">
        <v>387</v>
      </c>
      <c r="O5" s="954"/>
      <c r="P5" s="954"/>
      <c r="Q5" s="954"/>
      <c r="R5" s="954"/>
      <c r="S5" s="954"/>
      <c r="T5" s="316"/>
      <c r="U5" s="317"/>
      <c r="V5" s="317"/>
      <c r="W5" s="317"/>
      <c r="X5" s="318"/>
      <c r="Y5" s="955" t="s">
        <v>504</v>
      </c>
      <c r="Z5" s="955"/>
      <c r="AA5" s="955"/>
      <c r="AB5" s="955"/>
      <c r="AC5" s="955"/>
      <c r="AD5" s="955"/>
      <c r="AE5" s="955"/>
      <c r="AF5" s="955"/>
      <c r="AG5" s="835"/>
      <c r="AH5" s="924"/>
      <c r="AI5" s="924"/>
      <c r="AJ5" s="836"/>
      <c r="AK5" s="928"/>
      <c r="AL5" s="929"/>
      <c r="AM5" s="929"/>
      <c r="AN5" s="929"/>
      <c r="AO5" s="930"/>
      <c r="AU5" s="923"/>
      <c r="AV5" s="50" t="str">
        <f>N7</f>
        <v>S016</v>
      </c>
      <c r="AW5" s="293">
        <f>R7</f>
        <v>10.5</v>
      </c>
      <c r="AX5" s="55" t="str">
        <f>AM35</f>
        <v>Ⅰ</v>
      </c>
      <c r="AY5" s="295" t="str">
        <f>IF(Y37&gt;0,Y37,"")</f>
        <v/>
      </c>
      <c r="AZ5" s="296" t="str">
        <f>IF(Y37&gt;0,"",IF(Z37&gt;0,Z37,""))</f>
        <v/>
      </c>
      <c r="BA5" s="296" t="str">
        <f>IF(Y37+Z37&gt;0,"",IF(AA37&gt;0,AA37,""))</f>
        <v/>
      </c>
      <c r="BB5" s="296" t="str">
        <f>IF(Y37+Z37+AA37&gt;0,"",IF(AB37&gt;0,AB37,""))</f>
        <v/>
      </c>
      <c r="BC5" s="55">
        <f t="shared" ref="BC5:BJ5" si="0">AC37</f>
        <v>0</v>
      </c>
      <c r="BD5" s="55">
        <f t="shared" si="0"/>
        <v>0</v>
      </c>
      <c r="BE5" s="55">
        <f t="shared" si="0"/>
        <v>0</v>
      </c>
      <c r="BF5" s="55">
        <f t="shared" si="0"/>
        <v>0</v>
      </c>
      <c r="BG5" s="55">
        <f t="shared" si="0"/>
        <v>0</v>
      </c>
      <c r="BH5" s="55">
        <f t="shared" si="0"/>
        <v>0</v>
      </c>
      <c r="BI5" s="55">
        <f t="shared" si="0"/>
        <v>0</v>
      </c>
      <c r="BJ5" s="55">
        <f t="shared" si="0"/>
        <v>0</v>
      </c>
      <c r="BK5" s="55" t="str">
        <f>IF(Y37&gt;0,R7,"")</f>
        <v/>
      </c>
      <c r="BL5" s="297" t="str">
        <f>IF(Y37&gt;0,"",IF(Z37&gt;0,R7,""))</f>
        <v/>
      </c>
      <c r="BM5" s="297" t="str">
        <f>IF(Y37+Z37&gt;0,"",IF(AA37&gt;0,R7,""))</f>
        <v/>
      </c>
      <c r="BN5" s="297" t="str">
        <f>IF(Y37+Z37+AA37&gt;0,"",IF(AB37&gt;0,R7,""))</f>
        <v/>
      </c>
      <c r="BO5" s="55">
        <f t="shared" ref="BO5:BV5" si="1">AC35</f>
        <v>0</v>
      </c>
      <c r="BP5" s="55">
        <f t="shared" si="1"/>
        <v>0</v>
      </c>
      <c r="BQ5" s="55">
        <f t="shared" si="1"/>
        <v>0</v>
      </c>
      <c r="BR5" s="55">
        <f t="shared" si="1"/>
        <v>0</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66" t="s">
        <v>219</v>
      </c>
      <c r="C6" s="968"/>
      <c r="D6" s="969"/>
      <c r="E6" s="970"/>
      <c r="F6" s="970"/>
      <c r="G6" s="970"/>
      <c r="H6" s="970"/>
      <c r="I6" s="970"/>
      <c r="J6" s="971"/>
      <c r="K6" s="976" t="s">
        <v>673</v>
      </c>
      <c r="L6" s="977"/>
      <c r="M6" s="977"/>
      <c r="N6" s="977"/>
      <c r="O6" s="977"/>
      <c r="P6" s="977"/>
      <c r="Q6" s="977"/>
      <c r="R6" s="977"/>
      <c r="S6" s="977"/>
      <c r="T6" s="977"/>
      <c r="U6" s="977"/>
      <c r="V6" s="977"/>
      <c r="W6" s="977"/>
      <c r="X6" s="977"/>
      <c r="Y6" s="977"/>
      <c r="Z6" s="977"/>
      <c r="AA6" s="977"/>
      <c r="AB6" s="977"/>
      <c r="AC6" s="977"/>
      <c r="AD6" s="977"/>
      <c r="AE6" s="977"/>
      <c r="AF6" s="977"/>
      <c r="AG6" s="977"/>
      <c r="AH6" s="977"/>
      <c r="AI6" s="977"/>
      <c r="AJ6" s="977"/>
      <c r="AK6" s="977"/>
      <c r="AL6" s="977"/>
      <c r="AM6" s="977"/>
      <c r="AN6" s="977"/>
      <c r="AO6" s="978"/>
      <c r="AP6" s="2"/>
    </row>
    <row r="7" spans="2:86" ht="12" customHeight="1" x14ac:dyDescent="0.15">
      <c r="B7" s="967"/>
      <c r="C7" s="972"/>
      <c r="D7" s="970"/>
      <c r="E7" s="970"/>
      <c r="F7" s="970"/>
      <c r="G7" s="970"/>
      <c r="H7" s="970"/>
      <c r="I7" s="970"/>
      <c r="J7" s="971"/>
      <c r="K7" s="979" t="s">
        <v>674</v>
      </c>
      <c r="L7" s="980"/>
      <c r="M7" s="953"/>
      <c r="N7" s="932" t="s">
        <v>491</v>
      </c>
      <c r="O7" s="933"/>
      <c r="P7" s="979" t="s">
        <v>675</v>
      </c>
      <c r="Q7" s="953"/>
      <c r="R7" s="981">
        <v>10.5</v>
      </c>
      <c r="S7" s="982"/>
      <c r="T7" s="983"/>
      <c r="U7" s="941" t="s">
        <v>676</v>
      </c>
      <c r="V7" s="960"/>
      <c r="W7" s="941" t="s">
        <v>677</v>
      </c>
      <c r="X7" s="960"/>
      <c r="Y7" s="953" t="s">
        <v>698</v>
      </c>
      <c r="Z7" s="939"/>
      <c r="AA7" s="939"/>
      <c r="AB7" s="939"/>
      <c r="AC7" s="941" t="s">
        <v>699</v>
      </c>
      <c r="AD7" s="942"/>
      <c r="AE7" s="942"/>
      <c r="AF7" s="942"/>
      <c r="AG7" s="942"/>
      <c r="AH7" s="942"/>
      <c r="AI7" s="942"/>
      <c r="AJ7" s="960"/>
      <c r="AK7" s="941" t="s">
        <v>700</v>
      </c>
      <c r="AL7" s="942"/>
      <c r="AM7" s="942"/>
      <c r="AN7" s="943"/>
      <c r="AO7" s="944"/>
      <c r="AP7" s="2"/>
      <c r="AW7" s="58"/>
    </row>
    <row r="8" spans="2:86" ht="12" customHeight="1" x14ac:dyDescent="0.15">
      <c r="B8" s="967"/>
      <c r="C8" s="972"/>
      <c r="D8" s="970"/>
      <c r="E8" s="970"/>
      <c r="F8" s="970"/>
      <c r="G8" s="970"/>
      <c r="H8" s="970"/>
      <c r="I8" s="970"/>
      <c r="J8" s="971"/>
      <c r="K8" s="939" t="s">
        <v>574</v>
      </c>
      <c r="L8" s="939" t="s">
        <v>576</v>
      </c>
      <c r="M8" s="939"/>
      <c r="N8" s="939" t="s">
        <v>275</v>
      </c>
      <c r="O8" s="939"/>
      <c r="P8" s="939" t="s">
        <v>276</v>
      </c>
      <c r="Q8" s="939"/>
      <c r="R8" s="939" t="s">
        <v>277</v>
      </c>
      <c r="S8" s="939"/>
      <c r="T8" s="939"/>
      <c r="U8" s="945"/>
      <c r="V8" s="965"/>
      <c r="W8" s="945"/>
      <c r="X8" s="965"/>
      <c r="Y8" s="953"/>
      <c r="Z8" s="939"/>
      <c r="AA8" s="939"/>
      <c r="AB8" s="939"/>
      <c r="AC8" s="949"/>
      <c r="AD8" s="950"/>
      <c r="AE8" s="950"/>
      <c r="AF8" s="950"/>
      <c r="AG8" s="950"/>
      <c r="AH8" s="950"/>
      <c r="AI8" s="950"/>
      <c r="AJ8" s="961"/>
      <c r="AK8" s="945"/>
      <c r="AL8" s="946"/>
      <c r="AM8" s="946"/>
      <c r="AN8" s="947"/>
      <c r="AO8" s="948"/>
      <c r="AP8" s="2"/>
    </row>
    <row r="9" spans="2:86" ht="12" customHeight="1" x14ac:dyDescent="0.15">
      <c r="B9" s="967"/>
      <c r="C9" s="972"/>
      <c r="D9" s="970"/>
      <c r="E9" s="970"/>
      <c r="F9" s="970"/>
      <c r="G9" s="970"/>
      <c r="H9" s="970"/>
      <c r="I9" s="970"/>
      <c r="J9" s="971"/>
      <c r="K9" s="939"/>
      <c r="L9" s="939"/>
      <c r="M9" s="939"/>
      <c r="N9" s="939"/>
      <c r="O9" s="939"/>
      <c r="P9" s="939"/>
      <c r="Q9" s="939"/>
      <c r="R9" s="939"/>
      <c r="S9" s="939"/>
      <c r="T9" s="939"/>
      <c r="U9" s="945"/>
      <c r="V9" s="965"/>
      <c r="W9" s="945"/>
      <c r="X9" s="965"/>
      <c r="Y9" s="953" t="s">
        <v>701</v>
      </c>
      <c r="Z9" s="939"/>
      <c r="AA9" s="939"/>
      <c r="AB9" s="939"/>
      <c r="AC9" s="939" t="s">
        <v>702</v>
      </c>
      <c r="AD9" s="939"/>
      <c r="AE9" s="939"/>
      <c r="AF9" s="939"/>
      <c r="AG9" s="939" t="s">
        <v>703</v>
      </c>
      <c r="AH9" s="939"/>
      <c r="AI9" s="939"/>
      <c r="AJ9" s="939"/>
      <c r="AK9" s="945"/>
      <c r="AL9" s="946"/>
      <c r="AM9" s="946"/>
      <c r="AN9" s="947"/>
      <c r="AO9" s="948"/>
      <c r="AP9" s="2"/>
    </row>
    <row r="10" spans="2:86" ht="12" customHeight="1" x14ac:dyDescent="0.15">
      <c r="B10" s="967"/>
      <c r="C10" s="972"/>
      <c r="D10" s="970"/>
      <c r="E10" s="970"/>
      <c r="F10" s="970"/>
      <c r="G10" s="970"/>
      <c r="H10" s="970"/>
      <c r="I10" s="970"/>
      <c r="J10" s="971"/>
      <c r="K10" s="939"/>
      <c r="L10" s="939"/>
      <c r="M10" s="939"/>
      <c r="N10" s="939"/>
      <c r="O10" s="939"/>
      <c r="P10" s="939"/>
      <c r="Q10" s="939"/>
      <c r="R10" s="939"/>
      <c r="S10" s="939"/>
      <c r="T10" s="939"/>
      <c r="U10" s="949"/>
      <c r="V10" s="961"/>
      <c r="W10" s="949"/>
      <c r="X10" s="961"/>
      <c r="Y10" s="53" t="s">
        <v>704</v>
      </c>
      <c r="Z10" s="49" t="s">
        <v>705</v>
      </c>
      <c r="AA10" s="49" t="s">
        <v>706</v>
      </c>
      <c r="AB10" s="49" t="s">
        <v>707</v>
      </c>
      <c r="AC10" s="49" t="s">
        <v>704</v>
      </c>
      <c r="AD10" s="49" t="s">
        <v>705</v>
      </c>
      <c r="AE10" s="49" t="s">
        <v>706</v>
      </c>
      <c r="AF10" s="49" t="s">
        <v>707</v>
      </c>
      <c r="AG10" s="49" t="s">
        <v>704</v>
      </c>
      <c r="AH10" s="49" t="s">
        <v>705</v>
      </c>
      <c r="AI10" s="49" t="s">
        <v>706</v>
      </c>
      <c r="AJ10" s="49" t="s">
        <v>707</v>
      </c>
      <c r="AK10" s="949"/>
      <c r="AL10" s="950"/>
      <c r="AM10" s="950"/>
      <c r="AN10" s="951"/>
      <c r="AO10" s="952"/>
      <c r="AP10" s="2"/>
    </row>
    <row r="11" spans="2:86" ht="12" customHeight="1" x14ac:dyDescent="0.15">
      <c r="B11" s="967"/>
      <c r="C11" s="972"/>
      <c r="D11" s="970"/>
      <c r="E11" s="970"/>
      <c r="F11" s="970"/>
      <c r="G11" s="970"/>
      <c r="H11" s="970"/>
      <c r="I11" s="970"/>
      <c r="J11" s="971"/>
      <c r="K11" s="100">
        <v>1</v>
      </c>
      <c r="L11" s="921" t="s">
        <v>528</v>
      </c>
      <c r="M11" s="922"/>
      <c r="N11" s="921" t="s">
        <v>529</v>
      </c>
      <c r="O11" s="922"/>
      <c r="P11" s="921" t="s">
        <v>514</v>
      </c>
      <c r="Q11" s="922"/>
      <c r="R11" s="843" t="s">
        <v>328</v>
      </c>
      <c r="S11" s="843"/>
      <c r="T11" s="843"/>
      <c r="U11" s="921" t="s">
        <v>524</v>
      </c>
      <c r="V11" s="922"/>
      <c r="W11" s="921"/>
      <c r="X11" s="922"/>
      <c r="Y11" s="54"/>
      <c r="Z11" s="54"/>
      <c r="AA11" s="54"/>
      <c r="AB11" s="54"/>
      <c r="AC11" s="60"/>
      <c r="AD11" s="60"/>
      <c r="AE11" s="60"/>
      <c r="AF11" s="60"/>
      <c r="AG11" s="60"/>
      <c r="AH11" s="60"/>
      <c r="AI11" s="60"/>
      <c r="AJ11" s="60"/>
      <c r="AK11" s="932"/>
      <c r="AL11" s="933"/>
      <c r="AM11" s="933"/>
      <c r="AN11" s="933"/>
      <c r="AO11" s="934"/>
      <c r="AP11" s="2"/>
      <c r="AQ11" s="59">
        <f t="shared" ref="AQ11:AQ27" si="2">IF(P11="材質劣化",2,IF(P11="漏水",3,1))</f>
        <v>2</v>
      </c>
      <c r="AS11" s="43" t="str">
        <f>IF(Y11&lt;&gt;"",1,"")</f>
        <v/>
      </c>
    </row>
    <row r="12" spans="2:86" ht="12" customHeight="1" x14ac:dyDescent="0.15">
      <c r="B12" s="967"/>
      <c r="C12" s="972"/>
      <c r="D12" s="970"/>
      <c r="E12" s="970"/>
      <c r="F12" s="970"/>
      <c r="G12" s="970"/>
      <c r="H12" s="970"/>
      <c r="I12" s="970"/>
      <c r="J12" s="971"/>
      <c r="K12" s="100">
        <v>2</v>
      </c>
      <c r="L12" s="921" t="s">
        <v>541</v>
      </c>
      <c r="M12" s="922"/>
      <c r="N12" s="921" t="s">
        <v>542</v>
      </c>
      <c r="O12" s="922"/>
      <c r="P12" s="921"/>
      <c r="Q12" s="922"/>
      <c r="R12" s="843" t="s">
        <v>328</v>
      </c>
      <c r="S12" s="843"/>
      <c r="T12" s="843"/>
      <c r="U12" s="921" t="s">
        <v>531</v>
      </c>
      <c r="V12" s="922"/>
      <c r="W12" s="921"/>
      <c r="X12" s="922"/>
      <c r="Y12" s="54"/>
      <c r="Z12" s="54"/>
      <c r="AA12" s="54"/>
      <c r="AB12" s="54"/>
      <c r="AC12" s="292"/>
      <c r="AD12" s="292"/>
      <c r="AE12" s="292"/>
      <c r="AF12" s="292"/>
      <c r="AG12" s="292"/>
      <c r="AH12" s="292"/>
      <c r="AI12" s="292"/>
      <c r="AJ12" s="292"/>
      <c r="AK12" s="932"/>
      <c r="AL12" s="933"/>
      <c r="AM12" s="933"/>
      <c r="AN12" s="933"/>
      <c r="AO12" s="934"/>
      <c r="AP12" s="2"/>
      <c r="AQ12" s="59">
        <f t="shared" si="2"/>
        <v>1</v>
      </c>
    </row>
    <row r="13" spans="2:86" ht="12" customHeight="1" x14ac:dyDescent="0.15">
      <c r="B13" s="967"/>
      <c r="C13" s="972"/>
      <c r="D13" s="970"/>
      <c r="E13" s="970"/>
      <c r="F13" s="970"/>
      <c r="G13" s="970"/>
      <c r="H13" s="970"/>
      <c r="I13" s="970"/>
      <c r="J13" s="971"/>
      <c r="K13" s="100">
        <v>3</v>
      </c>
      <c r="L13" s="921" t="s">
        <v>541</v>
      </c>
      <c r="M13" s="922"/>
      <c r="N13" s="921" t="s">
        <v>542</v>
      </c>
      <c r="O13" s="922"/>
      <c r="P13" s="921"/>
      <c r="Q13" s="922"/>
      <c r="R13" s="936" t="s">
        <v>328</v>
      </c>
      <c r="S13" s="937"/>
      <c r="T13" s="938"/>
      <c r="U13" s="921" t="s">
        <v>531</v>
      </c>
      <c r="V13" s="922"/>
      <c r="W13" s="921"/>
      <c r="X13" s="922"/>
      <c r="Y13" s="54"/>
      <c r="Z13" s="54"/>
      <c r="AA13" s="54"/>
      <c r="AB13" s="54"/>
      <c r="AC13" s="292"/>
      <c r="AD13" s="292"/>
      <c r="AE13" s="292"/>
      <c r="AF13" s="292"/>
      <c r="AG13" s="292"/>
      <c r="AH13" s="292"/>
      <c r="AI13" s="292"/>
      <c r="AJ13" s="292"/>
      <c r="AK13" s="932"/>
      <c r="AL13" s="933"/>
      <c r="AM13" s="933"/>
      <c r="AN13" s="933"/>
      <c r="AO13" s="934"/>
      <c r="AP13" s="2"/>
      <c r="AQ13" s="59">
        <f t="shared" si="2"/>
        <v>1</v>
      </c>
    </row>
    <row r="14" spans="2:86" ht="12" customHeight="1" x14ac:dyDescent="0.15">
      <c r="B14" s="967"/>
      <c r="C14" s="972"/>
      <c r="D14" s="970"/>
      <c r="E14" s="970"/>
      <c r="F14" s="970"/>
      <c r="G14" s="970"/>
      <c r="H14" s="970"/>
      <c r="I14" s="970"/>
      <c r="J14" s="971"/>
      <c r="K14" s="100">
        <v>4</v>
      </c>
      <c r="L14" s="921" t="s">
        <v>541</v>
      </c>
      <c r="M14" s="922"/>
      <c r="N14" s="921" t="s">
        <v>542</v>
      </c>
      <c r="O14" s="922"/>
      <c r="P14" s="921"/>
      <c r="Q14" s="922"/>
      <c r="R14" s="843" t="s">
        <v>328</v>
      </c>
      <c r="S14" s="843"/>
      <c r="T14" s="843"/>
      <c r="U14" s="921" t="s">
        <v>531</v>
      </c>
      <c r="V14" s="922"/>
      <c r="W14" s="921"/>
      <c r="X14" s="922"/>
      <c r="Y14" s="54"/>
      <c r="Z14" s="54"/>
      <c r="AA14" s="54"/>
      <c r="AB14" s="54"/>
      <c r="AC14" s="60"/>
      <c r="AD14" s="60"/>
      <c r="AE14" s="60"/>
      <c r="AF14" s="60"/>
      <c r="AG14" s="60"/>
      <c r="AH14" s="60"/>
      <c r="AI14" s="60"/>
      <c r="AJ14" s="60"/>
      <c r="AK14" s="932"/>
      <c r="AL14" s="933"/>
      <c r="AM14" s="933"/>
      <c r="AN14" s="933"/>
      <c r="AO14" s="934"/>
      <c r="AP14" s="2"/>
      <c r="AQ14" s="59">
        <f t="shared" si="2"/>
        <v>1</v>
      </c>
    </row>
    <row r="15" spans="2:86" ht="12" customHeight="1" x14ac:dyDescent="0.15">
      <c r="B15" s="967"/>
      <c r="C15" s="972"/>
      <c r="D15" s="970"/>
      <c r="E15" s="970"/>
      <c r="F15" s="970"/>
      <c r="G15" s="970"/>
      <c r="H15" s="970"/>
      <c r="I15" s="970"/>
      <c r="J15" s="971"/>
      <c r="K15" s="100">
        <v>5</v>
      </c>
      <c r="L15" s="921"/>
      <c r="M15" s="922"/>
      <c r="N15" s="921"/>
      <c r="O15" s="922"/>
      <c r="P15" s="921"/>
      <c r="Q15" s="922"/>
      <c r="R15" s="936"/>
      <c r="S15" s="937"/>
      <c r="T15" s="938"/>
      <c r="U15" s="921"/>
      <c r="V15" s="922"/>
      <c r="W15" s="921"/>
      <c r="X15" s="922"/>
      <c r="Y15" s="54"/>
      <c r="Z15" s="54"/>
      <c r="AA15" s="54"/>
      <c r="AB15" s="54"/>
      <c r="AC15" s="60"/>
      <c r="AD15" s="60"/>
      <c r="AE15" s="60"/>
      <c r="AF15" s="60"/>
      <c r="AG15" s="60"/>
      <c r="AH15" s="60"/>
      <c r="AI15" s="60"/>
      <c r="AJ15" s="60"/>
      <c r="AK15" s="932"/>
      <c r="AL15" s="933"/>
      <c r="AM15" s="933"/>
      <c r="AN15" s="933"/>
      <c r="AO15" s="934"/>
      <c r="AP15" s="2"/>
      <c r="AQ15" s="59">
        <f t="shared" si="2"/>
        <v>1</v>
      </c>
    </row>
    <row r="16" spans="2:86" ht="12" customHeight="1" x14ac:dyDescent="0.15">
      <c r="B16" s="967"/>
      <c r="C16" s="972"/>
      <c r="D16" s="970"/>
      <c r="E16" s="970"/>
      <c r="F16" s="970"/>
      <c r="G16" s="970"/>
      <c r="H16" s="970"/>
      <c r="I16" s="970"/>
      <c r="J16" s="971"/>
      <c r="K16" s="100">
        <v>6</v>
      </c>
      <c r="L16" s="921"/>
      <c r="M16" s="922"/>
      <c r="N16" s="921"/>
      <c r="O16" s="922"/>
      <c r="P16" s="921"/>
      <c r="Q16" s="922"/>
      <c r="R16" s="936"/>
      <c r="S16" s="937"/>
      <c r="T16" s="938"/>
      <c r="U16" s="921"/>
      <c r="V16" s="922"/>
      <c r="W16" s="921"/>
      <c r="X16" s="922"/>
      <c r="Y16" s="54"/>
      <c r="Z16" s="54"/>
      <c r="AA16" s="54"/>
      <c r="AB16" s="54"/>
      <c r="AC16" s="60"/>
      <c r="AD16" s="60"/>
      <c r="AE16" s="60"/>
      <c r="AF16" s="60"/>
      <c r="AG16" s="60"/>
      <c r="AH16" s="60"/>
      <c r="AI16" s="60"/>
      <c r="AJ16" s="60"/>
      <c r="AK16" s="932"/>
      <c r="AL16" s="933"/>
      <c r="AM16" s="933"/>
      <c r="AN16" s="933"/>
      <c r="AO16" s="934"/>
      <c r="AP16" s="2"/>
      <c r="AQ16" s="59">
        <f t="shared" si="2"/>
        <v>1</v>
      </c>
    </row>
    <row r="17" spans="2:46" ht="12" customHeight="1" x14ac:dyDescent="0.15">
      <c r="B17" s="967"/>
      <c r="C17" s="972"/>
      <c r="D17" s="970"/>
      <c r="E17" s="970"/>
      <c r="F17" s="970"/>
      <c r="G17" s="970"/>
      <c r="H17" s="970"/>
      <c r="I17" s="970"/>
      <c r="J17" s="971"/>
      <c r="K17" s="100">
        <v>7</v>
      </c>
      <c r="L17" s="921"/>
      <c r="M17" s="922"/>
      <c r="N17" s="921"/>
      <c r="O17" s="922"/>
      <c r="P17" s="921"/>
      <c r="Q17" s="922"/>
      <c r="R17" s="936"/>
      <c r="S17" s="937"/>
      <c r="T17" s="938"/>
      <c r="U17" s="921"/>
      <c r="V17" s="922"/>
      <c r="W17" s="921"/>
      <c r="X17" s="922"/>
      <c r="Y17" s="54"/>
      <c r="Z17" s="54"/>
      <c r="AA17" s="54"/>
      <c r="AB17" s="54"/>
      <c r="AC17" s="60"/>
      <c r="AD17" s="60"/>
      <c r="AE17" s="60"/>
      <c r="AF17" s="60"/>
      <c r="AG17" s="60"/>
      <c r="AH17" s="60"/>
      <c r="AI17" s="60"/>
      <c r="AJ17" s="60"/>
      <c r="AK17" s="932"/>
      <c r="AL17" s="933"/>
      <c r="AM17" s="933"/>
      <c r="AN17" s="933"/>
      <c r="AO17" s="934"/>
      <c r="AP17" s="2"/>
      <c r="AQ17" s="59">
        <f t="shared" si="2"/>
        <v>1</v>
      </c>
    </row>
    <row r="18" spans="2:46" ht="12" customHeight="1" x14ac:dyDescent="0.15">
      <c r="B18" s="967"/>
      <c r="C18" s="972"/>
      <c r="D18" s="970"/>
      <c r="E18" s="970"/>
      <c r="F18" s="970"/>
      <c r="G18" s="970"/>
      <c r="H18" s="970"/>
      <c r="I18" s="970"/>
      <c r="J18" s="971"/>
      <c r="K18" s="100">
        <v>8</v>
      </c>
      <c r="L18" s="921"/>
      <c r="M18" s="922"/>
      <c r="N18" s="921"/>
      <c r="O18" s="922"/>
      <c r="P18" s="921"/>
      <c r="Q18" s="922"/>
      <c r="R18" s="936"/>
      <c r="S18" s="937"/>
      <c r="T18" s="938"/>
      <c r="U18" s="921"/>
      <c r="V18" s="922"/>
      <c r="W18" s="921"/>
      <c r="X18" s="922"/>
      <c r="Y18" s="54"/>
      <c r="Z18" s="54"/>
      <c r="AA18" s="54"/>
      <c r="AB18" s="54"/>
      <c r="AC18" s="60"/>
      <c r="AD18" s="60"/>
      <c r="AE18" s="60"/>
      <c r="AF18" s="60"/>
      <c r="AG18" s="60"/>
      <c r="AH18" s="60"/>
      <c r="AI18" s="60"/>
      <c r="AJ18" s="60"/>
      <c r="AK18" s="932"/>
      <c r="AL18" s="933"/>
      <c r="AM18" s="933"/>
      <c r="AN18" s="933"/>
      <c r="AO18" s="934"/>
      <c r="AP18" s="2"/>
      <c r="AQ18" s="59">
        <f t="shared" si="2"/>
        <v>1</v>
      </c>
    </row>
    <row r="19" spans="2:46" ht="12" customHeight="1" x14ac:dyDescent="0.15">
      <c r="B19" s="967"/>
      <c r="C19" s="972"/>
      <c r="D19" s="970"/>
      <c r="E19" s="970"/>
      <c r="F19" s="970"/>
      <c r="G19" s="970"/>
      <c r="H19" s="970"/>
      <c r="I19" s="970"/>
      <c r="J19" s="971"/>
      <c r="K19" s="100">
        <v>9</v>
      </c>
      <c r="L19" s="921"/>
      <c r="M19" s="922"/>
      <c r="N19" s="921"/>
      <c r="O19" s="922"/>
      <c r="P19" s="921"/>
      <c r="Q19" s="922"/>
      <c r="R19" s="936"/>
      <c r="S19" s="937"/>
      <c r="T19" s="938"/>
      <c r="U19" s="921"/>
      <c r="V19" s="922"/>
      <c r="W19" s="921"/>
      <c r="X19" s="922"/>
      <c r="Y19" s="54"/>
      <c r="Z19" s="54"/>
      <c r="AA19" s="54"/>
      <c r="AB19" s="54"/>
      <c r="AC19" s="60"/>
      <c r="AD19" s="60"/>
      <c r="AE19" s="60"/>
      <c r="AF19" s="60"/>
      <c r="AG19" s="60"/>
      <c r="AH19" s="60"/>
      <c r="AI19" s="60"/>
      <c r="AJ19" s="60"/>
      <c r="AK19" s="932"/>
      <c r="AL19" s="933"/>
      <c r="AM19" s="933"/>
      <c r="AN19" s="933"/>
      <c r="AO19" s="934"/>
      <c r="AP19" s="2"/>
      <c r="AQ19" s="59">
        <f t="shared" si="2"/>
        <v>1</v>
      </c>
    </row>
    <row r="20" spans="2:46" ht="12" customHeight="1" x14ac:dyDescent="0.15">
      <c r="B20" s="967"/>
      <c r="C20" s="972"/>
      <c r="D20" s="970"/>
      <c r="E20" s="970"/>
      <c r="F20" s="970"/>
      <c r="G20" s="970"/>
      <c r="H20" s="970"/>
      <c r="I20" s="970"/>
      <c r="J20" s="971"/>
      <c r="K20" s="100">
        <v>10</v>
      </c>
      <c r="L20" s="921"/>
      <c r="M20" s="922"/>
      <c r="N20" s="921"/>
      <c r="O20" s="922"/>
      <c r="P20" s="921"/>
      <c r="Q20" s="922"/>
      <c r="R20" s="936"/>
      <c r="S20" s="937"/>
      <c r="T20" s="938"/>
      <c r="U20" s="921"/>
      <c r="V20" s="922"/>
      <c r="W20" s="921"/>
      <c r="X20" s="922"/>
      <c r="Y20" s="54"/>
      <c r="Z20" s="54"/>
      <c r="AA20" s="54"/>
      <c r="AB20" s="54"/>
      <c r="AC20" s="60"/>
      <c r="AD20" s="60"/>
      <c r="AE20" s="60"/>
      <c r="AF20" s="60"/>
      <c r="AG20" s="60"/>
      <c r="AH20" s="60"/>
      <c r="AI20" s="60"/>
      <c r="AJ20" s="60"/>
      <c r="AK20" s="932"/>
      <c r="AL20" s="933"/>
      <c r="AM20" s="933"/>
      <c r="AN20" s="933"/>
      <c r="AO20" s="934"/>
      <c r="AP20" s="2"/>
      <c r="AQ20" s="59">
        <f t="shared" si="2"/>
        <v>1</v>
      </c>
    </row>
    <row r="21" spans="2:46" ht="12" customHeight="1" x14ac:dyDescent="0.15">
      <c r="B21" s="967"/>
      <c r="C21" s="972"/>
      <c r="D21" s="970"/>
      <c r="E21" s="970"/>
      <c r="F21" s="970"/>
      <c r="G21" s="970"/>
      <c r="H21" s="970"/>
      <c r="I21" s="970"/>
      <c r="J21" s="971"/>
      <c r="K21" s="100">
        <v>11</v>
      </c>
      <c r="L21" s="921"/>
      <c r="M21" s="922"/>
      <c r="N21" s="921"/>
      <c r="O21" s="922"/>
      <c r="P21" s="921"/>
      <c r="Q21" s="922"/>
      <c r="R21" s="936"/>
      <c r="S21" s="937"/>
      <c r="T21" s="938"/>
      <c r="U21" s="921"/>
      <c r="V21" s="922"/>
      <c r="W21" s="921"/>
      <c r="X21" s="922"/>
      <c r="Y21" s="54"/>
      <c r="Z21" s="54"/>
      <c r="AA21" s="54"/>
      <c r="AB21" s="54"/>
      <c r="AC21" s="60"/>
      <c r="AD21" s="60"/>
      <c r="AE21" s="60"/>
      <c r="AF21" s="60"/>
      <c r="AG21" s="60"/>
      <c r="AH21" s="60"/>
      <c r="AI21" s="60"/>
      <c r="AJ21" s="60"/>
      <c r="AK21" s="932"/>
      <c r="AL21" s="933"/>
      <c r="AM21" s="933"/>
      <c r="AN21" s="933"/>
      <c r="AO21" s="934"/>
      <c r="AP21" s="2"/>
      <c r="AQ21" s="59">
        <f t="shared" si="2"/>
        <v>1</v>
      </c>
    </row>
    <row r="22" spans="2:46" ht="12" customHeight="1" x14ac:dyDescent="0.15">
      <c r="B22" s="967"/>
      <c r="C22" s="972"/>
      <c r="D22" s="970"/>
      <c r="E22" s="970"/>
      <c r="F22" s="970"/>
      <c r="G22" s="970"/>
      <c r="H22" s="970"/>
      <c r="I22" s="970"/>
      <c r="J22" s="971"/>
      <c r="K22" s="100">
        <v>12</v>
      </c>
      <c r="L22" s="921"/>
      <c r="M22" s="922"/>
      <c r="N22" s="921"/>
      <c r="O22" s="922"/>
      <c r="P22" s="921"/>
      <c r="Q22" s="922"/>
      <c r="R22" s="936"/>
      <c r="S22" s="937"/>
      <c r="T22" s="938"/>
      <c r="U22" s="921"/>
      <c r="V22" s="922"/>
      <c r="W22" s="921"/>
      <c r="X22" s="922"/>
      <c r="Y22" s="54"/>
      <c r="Z22" s="54"/>
      <c r="AA22" s="54"/>
      <c r="AB22" s="54"/>
      <c r="AC22" s="60"/>
      <c r="AD22" s="60"/>
      <c r="AE22" s="60"/>
      <c r="AF22" s="60"/>
      <c r="AG22" s="60"/>
      <c r="AH22" s="60"/>
      <c r="AI22" s="60"/>
      <c r="AJ22" s="60"/>
      <c r="AK22" s="932"/>
      <c r="AL22" s="933"/>
      <c r="AM22" s="933"/>
      <c r="AN22" s="933"/>
      <c r="AO22" s="934"/>
      <c r="AP22" s="2"/>
      <c r="AQ22" s="59">
        <f t="shared" si="2"/>
        <v>1</v>
      </c>
    </row>
    <row r="23" spans="2:46" ht="12" customHeight="1" x14ac:dyDescent="0.15">
      <c r="B23" s="967"/>
      <c r="C23" s="972"/>
      <c r="D23" s="970"/>
      <c r="E23" s="970"/>
      <c r="F23" s="970"/>
      <c r="G23" s="970"/>
      <c r="H23" s="970"/>
      <c r="I23" s="970"/>
      <c r="J23" s="971"/>
      <c r="K23" s="100">
        <v>13</v>
      </c>
      <c r="L23" s="921"/>
      <c r="M23" s="922"/>
      <c r="N23" s="921"/>
      <c r="O23" s="922"/>
      <c r="P23" s="921"/>
      <c r="Q23" s="922"/>
      <c r="R23" s="936"/>
      <c r="S23" s="937"/>
      <c r="T23" s="938"/>
      <c r="U23" s="921"/>
      <c r="V23" s="922"/>
      <c r="W23" s="921"/>
      <c r="X23" s="922"/>
      <c r="Y23" s="54"/>
      <c r="Z23" s="54"/>
      <c r="AA23" s="54"/>
      <c r="AB23" s="54"/>
      <c r="AC23" s="60"/>
      <c r="AD23" s="60"/>
      <c r="AE23" s="60"/>
      <c r="AF23" s="60"/>
      <c r="AG23" s="60"/>
      <c r="AH23" s="60"/>
      <c r="AI23" s="60"/>
      <c r="AJ23" s="60"/>
      <c r="AK23" s="932"/>
      <c r="AL23" s="933"/>
      <c r="AM23" s="933"/>
      <c r="AN23" s="933"/>
      <c r="AO23" s="934"/>
      <c r="AP23" s="2"/>
      <c r="AQ23" s="59">
        <f t="shared" si="2"/>
        <v>1</v>
      </c>
    </row>
    <row r="24" spans="2:46" ht="12" customHeight="1" x14ac:dyDescent="0.15">
      <c r="B24" s="967"/>
      <c r="C24" s="972"/>
      <c r="D24" s="970"/>
      <c r="E24" s="970"/>
      <c r="F24" s="970"/>
      <c r="G24" s="970"/>
      <c r="H24" s="970"/>
      <c r="I24" s="970"/>
      <c r="J24" s="971"/>
      <c r="K24" s="100">
        <v>14</v>
      </c>
      <c r="L24" s="921"/>
      <c r="M24" s="922"/>
      <c r="N24" s="921"/>
      <c r="O24" s="922"/>
      <c r="P24" s="921"/>
      <c r="Q24" s="922"/>
      <c r="R24" s="936"/>
      <c r="S24" s="937"/>
      <c r="T24" s="938"/>
      <c r="U24" s="921"/>
      <c r="V24" s="922"/>
      <c r="W24" s="921"/>
      <c r="X24" s="922"/>
      <c r="Y24" s="54"/>
      <c r="Z24" s="54"/>
      <c r="AA24" s="54"/>
      <c r="AB24" s="54"/>
      <c r="AC24" s="60"/>
      <c r="AD24" s="60"/>
      <c r="AE24" s="60"/>
      <c r="AF24" s="60"/>
      <c r="AG24" s="60"/>
      <c r="AH24" s="60"/>
      <c r="AI24" s="60"/>
      <c r="AJ24" s="60"/>
      <c r="AK24" s="932"/>
      <c r="AL24" s="933"/>
      <c r="AM24" s="933"/>
      <c r="AN24" s="933"/>
      <c r="AO24" s="934"/>
      <c r="AP24" s="2"/>
      <c r="AQ24" s="59">
        <f t="shared" si="2"/>
        <v>1</v>
      </c>
    </row>
    <row r="25" spans="2:46" ht="12" customHeight="1" x14ac:dyDescent="0.15">
      <c r="B25" s="967"/>
      <c r="C25" s="972"/>
      <c r="D25" s="970"/>
      <c r="E25" s="970"/>
      <c r="F25" s="970"/>
      <c r="G25" s="970"/>
      <c r="H25" s="970"/>
      <c r="I25" s="970"/>
      <c r="J25" s="971"/>
      <c r="K25" s="100">
        <v>15</v>
      </c>
      <c r="L25" s="921"/>
      <c r="M25" s="922"/>
      <c r="N25" s="921"/>
      <c r="O25" s="922"/>
      <c r="P25" s="921"/>
      <c r="Q25" s="922"/>
      <c r="R25" s="936"/>
      <c r="S25" s="937"/>
      <c r="T25" s="938"/>
      <c r="U25" s="921"/>
      <c r="V25" s="922"/>
      <c r="W25" s="921"/>
      <c r="X25" s="922"/>
      <c r="Y25" s="54"/>
      <c r="Z25" s="54"/>
      <c r="AA25" s="54"/>
      <c r="AB25" s="54"/>
      <c r="AC25" s="60"/>
      <c r="AD25" s="60"/>
      <c r="AE25" s="60"/>
      <c r="AF25" s="60"/>
      <c r="AG25" s="60"/>
      <c r="AH25" s="60"/>
      <c r="AI25" s="60"/>
      <c r="AJ25" s="60"/>
      <c r="AK25" s="932"/>
      <c r="AL25" s="933"/>
      <c r="AM25" s="933"/>
      <c r="AN25" s="933"/>
      <c r="AO25" s="934"/>
      <c r="AP25" s="2"/>
      <c r="AQ25" s="59">
        <f t="shared" si="2"/>
        <v>1</v>
      </c>
    </row>
    <row r="26" spans="2:46" ht="12" customHeight="1" x14ac:dyDescent="0.15">
      <c r="B26" s="967"/>
      <c r="C26" s="972"/>
      <c r="D26" s="970"/>
      <c r="E26" s="970"/>
      <c r="F26" s="970"/>
      <c r="G26" s="970"/>
      <c r="H26" s="970"/>
      <c r="I26" s="970"/>
      <c r="J26" s="971"/>
      <c r="K26" s="100">
        <v>16</v>
      </c>
      <c r="L26" s="921"/>
      <c r="M26" s="922"/>
      <c r="N26" s="921"/>
      <c r="O26" s="922"/>
      <c r="P26" s="921"/>
      <c r="Q26" s="922"/>
      <c r="R26" s="936"/>
      <c r="S26" s="937"/>
      <c r="T26" s="938"/>
      <c r="U26" s="921"/>
      <c r="V26" s="922"/>
      <c r="W26" s="921"/>
      <c r="X26" s="922"/>
      <c r="Y26" s="54"/>
      <c r="Z26" s="54"/>
      <c r="AA26" s="54"/>
      <c r="AB26" s="54"/>
      <c r="AC26" s="60"/>
      <c r="AD26" s="60"/>
      <c r="AE26" s="60"/>
      <c r="AF26" s="60"/>
      <c r="AG26" s="60"/>
      <c r="AH26" s="60"/>
      <c r="AI26" s="60"/>
      <c r="AJ26" s="60"/>
      <c r="AK26" s="932"/>
      <c r="AL26" s="933"/>
      <c r="AM26" s="933"/>
      <c r="AN26" s="933"/>
      <c r="AO26" s="934"/>
      <c r="AP26" s="2"/>
      <c r="AQ26" s="59">
        <f t="shared" si="2"/>
        <v>1</v>
      </c>
    </row>
    <row r="27" spans="2:46" ht="12" customHeight="1" x14ac:dyDescent="0.15">
      <c r="B27" s="967"/>
      <c r="C27" s="972"/>
      <c r="D27" s="970"/>
      <c r="E27" s="970"/>
      <c r="F27" s="970"/>
      <c r="G27" s="970"/>
      <c r="H27" s="970"/>
      <c r="I27" s="970"/>
      <c r="J27" s="971"/>
      <c r="K27" s="100">
        <v>17</v>
      </c>
      <c r="L27" s="921"/>
      <c r="M27" s="922"/>
      <c r="N27" s="921"/>
      <c r="O27" s="922"/>
      <c r="P27" s="921"/>
      <c r="Q27" s="922"/>
      <c r="R27" s="936"/>
      <c r="S27" s="937"/>
      <c r="T27" s="938"/>
      <c r="U27" s="921"/>
      <c r="V27" s="922"/>
      <c r="W27" s="921"/>
      <c r="X27" s="922"/>
      <c r="Y27" s="54"/>
      <c r="Z27" s="54"/>
      <c r="AA27" s="54"/>
      <c r="AB27" s="54"/>
      <c r="AC27" s="60"/>
      <c r="AD27" s="60"/>
      <c r="AE27" s="60"/>
      <c r="AF27" s="60"/>
      <c r="AG27" s="60"/>
      <c r="AH27" s="60"/>
      <c r="AI27" s="60"/>
      <c r="AJ27" s="60"/>
      <c r="AK27" s="932"/>
      <c r="AL27" s="933"/>
      <c r="AM27" s="933"/>
      <c r="AN27" s="933"/>
      <c r="AO27" s="934"/>
      <c r="AP27" s="2"/>
      <c r="AQ27" s="59">
        <f t="shared" si="2"/>
        <v>1</v>
      </c>
    </row>
    <row r="28" spans="2:46" ht="12" customHeight="1" x14ac:dyDescent="0.15">
      <c r="B28" s="967"/>
      <c r="C28" s="972"/>
      <c r="D28" s="970"/>
      <c r="E28" s="970"/>
      <c r="F28" s="970"/>
      <c r="G28" s="970"/>
      <c r="H28" s="970"/>
      <c r="I28" s="970"/>
      <c r="J28" s="971"/>
      <c r="K28" s="100">
        <v>18</v>
      </c>
      <c r="L28" s="921"/>
      <c r="M28" s="922"/>
      <c r="N28" s="921"/>
      <c r="O28" s="922"/>
      <c r="P28" s="921"/>
      <c r="Q28" s="922"/>
      <c r="R28" s="936"/>
      <c r="S28" s="937"/>
      <c r="T28" s="938"/>
      <c r="U28" s="921"/>
      <c r="V28" s="922"/>
      <c r="W28" s="921"/>
      <c r="X28" s="922"/>
      <c r="Y28" s="54"/>
      <c r="Z28" s="54"/>
      <c r="AA28" s="54"/>
      <c r="AB28" s="54"/>
      <c r="AC28" s="60"/>
      <c r="AD28" s="60"/>
      <c r="AE28" s="60"/>
      <c r="AF28" s="60"/>
      <c r="AG28" s="60"/>
      <c r="AH28" s="60"/>
      <c r="AI28" s="60"/>
      <c r="AJ28" s="60"/>
      <c r="AK28" s="932"/>
      <c r="AL28" s="933"/>
      <c r="AM28" s="933"/>
      <c r="AN28" s="933"/>
      <c r="AO28" s="934"/>
      <c r="AP28" s="2"/>
      <c r="AQ28" s="59">
        <f>IF(P30="材質劣化",2,IF(P30="漏水",3,1))</f>
        <v>1</v>
      </c>
    </row>
    <row r="29" spans="2:46" ht="12" customHeight="1" x14ac:dyDescent="0.15">
      <c r="B29" s="967"/>
      <c r="C29" s="972"/>
      <c r="D29" s="970"/>
      <c r="E29" s="970"/>
      <c r="F29" s="970"/>
      <c r="G29" s="970"/>
      <c r="H29" s="970"/>
      <c r="I29" s="970"/>
      <c r="J29" s="971"/>
      <c r="K29" s="100">
        <v>19</v>
      </c>
      <c r="L29" s="921"/>
      <c r="M29" s="922"/>
      <c r="N29" s="921"/>
      <c r="O29" s="922"/>
      <c r="P29" s="921"/>
      <c r="Q29" s="922"/>
      <c r="R29" s="936"/>
      <c r="S29" s="937"/>
      <c r="T29" s="938"/>
      <c r="U29" s="921"/>
      <c r="V29" s="922"/>
      <c r="W29" s="921"/>
      <c r="X29" s="922"/>
      <c r="Y29" s="54"/>
      <c r="Z29" s="54"/>
      <c r="AA29" s="54"/>
      <c r="AB29" s="54"/>
      <c r="AC29" s="60"/>
      <c r="AD29" s="60"/>
      <c r="AE29" s="60"/>
      <c r="AF29" s="60"/>
      <c r="AG29" s="60"/>
      <c r="AH29" s="60"/>
      <c r="AI29" s="60"/>
      <c r="AJ29" s="60"/>
      <c r="AK29" s="932"/>
      <c r="AL29" s="933"/>
      <c r="AM29" s="933"/>
      <c r="AN29" s="933"/>
      <c r="AO29" s="934"/>
      <c r="AP29" s="2"/>
      <c r="AQ29" s="59">
        <f>IF(P34="材質劣化",2,IF(P34="漏水",3,1))</f>
        <v>1</v>
      </c>
    </row>
    <row r="30" spans="2:46" ht="12" customHeight="1" x14ac:dyDescent="0.15">
      <c r="B30" s="967"/>
      <c r="C30" s="972"/>
      <c r="D30" s="970"/>
      <c r="E30" s="970"/>
      <c r="F30" s="970"/>
      <c r="G30" s="970"/>
      <c r="H30" s="970"/>
      <c r="I30" s="970"/>
      <c r="J30" s="971"/>
      <c r="K30" s="100">
        <v>20</v>
      </c>
      <c r="L30" s="921"/>
      <c r="M30" s="922"/>
      <c r="N30" s="921"/>
      <c r="O30" s="922"/>
      <c r="P30" s="921"/>
      <c r="Q30" s="922"/>
      <c r="R30" s="936"/>
      <c r="S30" s="937"/>
      <c r="T30" s="938"/>
      <c r="U30" s="921"/>
      <c r="V30" s="922"/>
      <c r="W30" s="921"/>
      <c r="X30" s="922"/>
      <c r="Y30" s="54"/>
      <c r="Z30" s="54"/>
      <c r="AA30" s="54"/>
      <c r="AB30" s="54"/>
      <c r="AC30" s="60"/>
      <c r="AD30" s="60"/>
      <c r="AE30" s="60"/>
      <c r="AF30" s="60"/>
      <c r="AG30" s="60"/>
      <c r="AH30" s="60"/>
      <c r="AI30" s="60"/>
      <c r="AJ30" s="60"/>
      <c r="AK30" s="932"/>
      <c r="AL30" s="933"/>
      <c r="AM30" s="933"/>
      <c r="AN30" s="933"/>
      <c r="AO30" s="934"/>
      <c r="AP30" s="2"/>
      <c r="AQ30" s="59">
        <f>IF(P30="材質劣化",2,IF(P30="漏水",3,1))</f>
        <v>1</v>
      </c>
    </row>
    <row r="31" spans="2:46" ht="12" customHeight="1" x14ac:dyDescent="0.15">
      <c r="B31" s="967"/>
      <c r="C31" s="972"/>
      <c r="D31" s="970"/>
      <c r="E31" s="970"/>
      <c r="F31" s="970"/>
      <c r="G31" s="970"/>
      <c r="H31" s="970"/>
      <c r="I31" s="970"/>
      <c r="J31" s="971"/>
      <c r="K31" s="100">
        <v>21</v>
      </c>
      <c r="L31" s="921"/>
      <c r="M31" s="922"/>
      <c r="N31" s="921"/>
      <c r="O31" s="922"/>
      <c r="P31" s="921"/>
      <c r="Q31" s="922"/>
      <c r="R31" s="936"/>
      <c r="S31" s="937"/>
      <c r="T31" s="938"/>
      <c r="U31" s="921"/>
      <c r="V31" s="922"/>
      <c r="W31" s="921"/>
      <c r="X31" s="922"/>
      <c r="Y31" s="54"/>
      <c r="Z31" s="54"/>
      <c r="AA31" s="54"/>
      <c r="AB31" s="54"/>
      <c r="AC31" s="60"/>
      <c r="AD31" s="60"/>
      <c r="AE31" s="60"/>
      <c r="AF31" s="60"/>
      <c r="AG31" s="60"/>
      <c r="AH31" s="60"/>
      <c r="AI31" s="60"/>
      <c r="AJ31" s="60"/>
      <c r="AK31" s="932"/>
      <c r="AL31" s="933"/>
      <c r="AM31" s="933"/>
      <c r="AN31" s="933"/>
      <c r="AO31" s="934"/>
      <c r="AP31" s="2"/>
      <c r="AQ31" s="59">
        <f>IF(P33="材質劣化",2,IF(P33="漏水",3,1))</f>
        <v>1</v>
      </c>
    </row>
    <row r="32" spans="2:46" ht="12" customHeight="1" x14ac:dyDescent="0.15">
      <c r="B32" s="967"/>
      <c r="C32" s="972"/>
      <c r="D32" s="970"/>
      <c r="E32" s="970"/>
      <c r="F32" s="970"/>
      <c r="G32" s="970"/>
      <c r="H32" s="970"/>
      <c r="I32" s="970"/>
      <c r="J32" s="971"/>
      <c r="K32" s="100">
        <v>22</v>
      </c>
      <c r="L32" s="921"/>
      <c r="M32" s="922"/>
      <c r="N32" s="921"/>
      <c r="O32" s="922"/>
      <c r="P32" s="921"/>
      <c r="Q32" s="922"/>
      <c r="R32" s="936"/>
      <c r="S32" s="937"/>
      <c r="T32" s="938"/>
      <c r="U32" s="921"/>
      <c r="V32" s="922"/>
      <c r="W32" s="921"/>
      <c r="X32" s="922"/>
      <c r="Y32" s="54"/>
      <c r="Z32" s="54"/>
      <c r="AA32" s="54"/>
      <c r="AB32" s="54"/>
      <c r="AC32" s="60"/>
      <c r="AD32" s="60"/>
      <c r="AE32" s="60"/>
      <c r="AF32" s="60"/>
      <c r="AG32" s="60"/>
      <c r="AH32" s="60"/>
      <c r="AI32" s="60"/>
      <c r="AJ32" s="60"/>
      <c r="AK32" s="932"/>
      <c r="AL32" s="933"/>
      <c r="AM32" s="933"/>
      <c r="AN32" s="933"/>
      <c r="AO32" s="934"/>
      <c r="AP32" s="2"/>
      <c r="AQ32" s="59">
        <f>IF(P37="材質劣化",2,IF(P37="漏水",3,1))</f>
        <v>1</v>
      </c>
      <c r="AS32" s="3"/>
      <c r="AT32" s="3"/>
    </row>
    <row r="33" spans="2:86" ht="12" customHeight="1" x14ac:dyDescent="0.15">
      <c r="B33" s="967"/>
      <c r="C33" s="972"/>
      <c r="D33" s="970"/>
      <c r="E33" s="970"/>
      <c r="F33" s="970"/>
      <c r="G33" s="970"/>
      <c r="H33" s="970"/>
      <c r="I33" s="970"/>
      <c r="J33" s="971"/>
      <c r="K33" s="100">
        <v>23</v>
      </c>
      <c r="L33" s="921"/>
      <c r="M33" s="922"/>
      <c r="N33" s="921"/>
      <c r="O33" s="922"/>
      <c r="P33" s="921"/>
      <c r="Q33" s="922"/>
      <c r="R33" s="936"/>
      <c r="S33" s="937"/>
      <c r="T33" s="938"/>
      <c r="U33" s="921"/>
      <c r="V33" s="922"/>
      <c r="W33" s="921"/>
      <c r="X33" s="922"/>
      <c r="Y33" s="54"/>
      <c r="Z33" s="54"/>
      <c r="AA33" s="54"/>
      <c r="AB33" s="54"/>
      <c r="AC33" s="60"/>
      <c r="AD33" s="60"/>
      <c r="AE33" s="60"/>
      <c r="AF33" s="60"/>
      <c r="AG33" s="60"/>
      <c r="AH33" s="60"/>
      <c r="AI33" s="60"/>
      <c r="AJ33" s="60"/>
      <c r="AK33" s="932"/>
      <c r="AL33" s="933"/>
      <c r="AM33" s="933"/>
      <c r="AN33" s="933"/>
      <c r="AO33" s="934"/>
      <c r="AP33" s="2"/>
      <c r="AQ33" s="59">
        <f>IF(P33="材質劣化",2,IF(P33="漏水",3,1))</f>
        <v>1</v>
      </c>
      <c r="AS33" s="198"/>
      <c r="AT33" s="198"/>
    </row>
    <row r="34" spans="2:86" ht="12" customHeight="1" x14ac:dyDescent="0.15">
      <c r="B34" s="967"/>
      <c r="C34" s="972"/>
      <c r="D34" s="970"/>
      <c r="E34" s="970"/>
      <c r="F34" s="970"/>
      <c r="G34" s="970"/>
      <c r="H34" s="970"/>
      <c r="I34" s="970"/>
      <c r="J34" s="971"/>
      <c r="K34" s="100">
        <v>24</v>
      </c>
      <c r="L34" s="921"/>
      <c r="M34" s="922"/>
      <c r="N34" s="921"/>
      <c r="O34" s="922"/>
      <c r="P34" s="921"/>
      <c r="Q34" s="922"/>
      <c r="R34" s="936"/>
      <c r="S34" s="937"/>
      <c r="T34" s="938"/>
      <c r="U34" s="921"/>
      <c r="V34" s="922"/>
      <c r="W34" s="921"/>
      <c r="X34" s="922"/>
      <c r="Y34" s="54"/>
      <c r="Z34" s="54"/>
      <c r="AA34" s="54"/>
      <c r="AB34" s="54"/>
      <c r="AC34" s="60"/>
      <c r="AD34" s="60"/>
      <c r="AE34" s="60"/>
      <c r="AF34" s="60"/>
      <c r="AG34" s="60"/>
      <c r="AH34" s="60"/>
      <c r="AI34" s="60"/>
      <c r="AJ34" s="60"/>
      <c r="AK34" s="932"/>
      <c r="AL34" s="933"/>
      <c r="AM34" s="933"/>
      <c r="AN34" s="933"/>
      <c r="AO34" s="934"/>
      <c r="AP34" s="2"/>
      <c r="AQ34" s="59">
        <f>IF(P36="材質劣化",2,IF(P36="漏水",3,1))</f>
        <v>1</v>
      </c>
      <c r="AS34" s="199"/>
      <c r="AT34" s="199"/>
    </row>
    <row r="35" spans="2:86" ht="12" customHeight="1" x14ac:dyDescent="0.15">
      <c r="B35" s="967"/>
      <c r="C35" s="972"/>
      <c r="D35" s="970"/>
      <c r="E35" s="970"/>
      <c r="F35" s="970"/>
      <c r="G35" s="970"/>
      <c r="H35" s="970"/>
      <c r="I35" s="970"/>
      <c r="J35" s="971"/>
      <c r="K35" s="992" t="s">
        <v>678</v>
      </c>
      <c r="L35" s="939" t="s">
        <v>679</v>
      </c>
      <c r="M35" s="939"/>
      <c r="N35" s="939"/>
      <c r="O35" s="939"/>
      <c r="P35" s="939"/>
      <c r="Q35" s="939"/>
      <c r="R35" s="939"/>
      <c r="S35" s="939"/>
      <c r="T35" s="939"/>
      <c r="U35" s="939"/>
      <c r="V35" s="939"/>
      <c r="W35" s="939"/>
      <c r="X35" s="939"/>
      <c r="Y35" s="979" t="s">
        <v>523</v>
      </c>
      <c r="Z35" s="980"/>
      <c r="AA35" s="980"/>
      <c r="AB35" s="953"/>
      <c r="AC35" s="124">
        <f t="shared" ref="AC35:AJ35" si="3">SUM(AC11:AC34)</f>
        <v>0</v>
      </c>
      <c r="AD35" s="124">
        <f t="shared" si="3"/>
        <v>0</v>
      </c>
      <c r="AE35" s="124">
        <f>SUM(AE11:AE34)</f>
        <v>0</v>
      </c>
      <c r="AF35" s="124">
        <f t="shared" si="3"/>
        <v>0</v>
      </c>
      <c r="AG35" s="124">
        <f t="shared" si="3"/>
        <v>0</v>
      </c>
      <c r="AH35" s="124">
        <f t="shared" si="3"/>
        <v>0</v>
      </c>
      <c r="AI35" s="124">
        <f t="shared" si="3"/>
        <v>0</v>
      </c>
      <c r="AJ35" s="125">
        <f t="shared" si="3"/>
        <v>0</v>
      </c>
      <c r="AK35" s="939" t="s">
        <v>680</v>
      </c>
      <c r="AL35" s="939"/>
      <c r="AM35" s="999" t="s">
        <v>524</v>
      </c>
      <c r="AN35" s="999"/>
      <c r="AO35" s="999"/>
      <c r="AP35" s="2"/>
    </row>
    <row r="36" spans="2:86" ht="12" customHeight="1" x14ac:dyDescent="0.15">
      <c r="B36" s="967"/>
      <c r="C36" s="972"/>
      <c r="D36" s="970"/>
      <c r="E36" s="970"/>
      <c r="F36" s="970"/>
      <c r="G36" s="970"/>
      <c r="H36" s="970"/>
      <c r="I36" s="970"/>
      <c r="J36" s="971"/>
      <c r="K36" s="993"/>
      <c r="L36" s="941" t="s">
        <v>681</v>
      </c>
      <c r="M36" s="942"/>
      <c r="N36" s="960"/>
      <c r="O36" s="941" t="s">
        <v>682</v>
      </c>
      <c r="P36" s="942"/>
      <c r="Q36" s="942"/>
      <c r="R36" s="942"/>
      <c r="S36" s="942"/>
      <c r="T36" s="942"/>
      <c r="U36" s="942"/>
      <c r="V36" s="942"/>
      <c r="W36" s="942"/>
      <c r="X36" s="960"/>
      <c r="Y36" s="53" t="s">
        <v>516</v>
      </c>
      <c r="Z36" s="49" t="s">
        <v>515</v>
      </c>
      <c r="AA36" s="49" t="s">
        <v>554</v>
      </c>
      <c r="AB36" s="49" t="s">
        <v>531</v>
      </c>
      <c r="AC36" s="49" t="s">
        <v>516</v>
      </c>
      <c r="AD36" s="49" t="s">
        <v>515</v>
      </c>
      <c r="AE36" s="49" t="s">
        <v>554</v>
      </c>
      <c r="AF36" s="49" t="s">
        <v>531</v>
      </c>
      <c r="AG36" s="49" t="s">
        <v>516</v>
      </c>
      <c r="AH36" s="49" t="s">
        <v>515</v>
      </c>
      <c r="AI36" s="49" t="s">
        <v>554</v>
      </c>
      <c r="AJ36" s="82" t="s">
        <v>531</v>
      </c>
      <c r="AK36" s="939"/>
      <c r="AL36" s="939"/>
      <c r="AM36" s="999"/>
      <c r="AN36" s="999"/>
      <c r="AO36" s="999"/>
      <c r="AP36" s="2"/>
    </row>
    <row r="37" spans="2:86" ht="14.25" customHeight="1" x14ac:dyDescent="0.15">
      <c r="B37" s="967"/>
      <c r="C37" s="972"/>
      <c r="D37" s="970"/>
      <c r="E37" s="970"/>
      <c r="F37" s="970"/>
      <c r="G37" s="970"/>
      <c r="H37" s="970"/>
      <c r="I37" s="970"/>
      <c r="J37" s="971"/>
      <c r="K37" s="993"/>
      <c r="L37" s="945"/>
      <c r="M37" s="946"/>
      <c r="N37" s="965"/>
      <c r="O37" s="945"/>
      <c r="P37" s="946"/>
      <c r="Q37" s="946"/>
      <c r="R37" s="946"/>
      <c r="S37" s="946"/>
      <c r="T37" s="946"/>
      <c r="U37" s="946"/>
      <c r="V37" s="946"/>
      <c r="W37" s="946"/>
      <c r="X37" s="965"/>
      <c r="Y37" s="935">
        <f>IF(COUNTIF(Y11:Y34,"〇")&gt;0,1,0)</f>
        <v>0</v>
      </c>
      <c r="Z37" s="935">
        <f t="shared" ref="Z37:AB37" si="4">IF(COUNTIF(Z11:Z34,"〇")&gt;0,1,0)</f>
        <v>0</v>
      </c>
      <c r="AA37" s="935">
        <f t="shared" si="4"/>
        <v>0</v>
      </c>
      <c r="AB37" s="935">
        <f t="shared" si="4"/>
        <v>0</v>
      </c>
      <c r="AC37" s="935">
        <f>COUNTA(AC11:AC34)</f>
        <v>0</v>
      </c>
      <c r="AD37" s="935">
        <f t="shared" ref="AD37:AI37" si="5">COUNTA(AD11:AD34)</f>
        <v>0</v>
      </c>
      <c r="AE37" s="935">
        <f t="shared" si="5"/>
        <v>0</v>
      </c>
      <c r="AF37" s="935">
        <f t="shared" si="5"/>
        <v>0</v>
      </c>
      <c r="AG37" s="935">
        <f t="shared" si="5"/>
        <v>0</v>
      </c>
      <c r="AH37" s="935">
        <f t="shared" si="5"/>
        <v>0</v>
      </c>
      <c r="AI37" s="935">
        <f t="shared" si="5"/>
        <v>0</v>
      </c>
      <c r="AJ37" s="935">
        <f>COUNTA(AJ11:AJ34)</f>
        <v>0</v>
      </c>
      <c r="AK37" s="939"/>
      <c r="AL37" s="939"/>
      <c r="AM37" s="999"/>
      <c r="AN37" s="999"/>
      <c r="AO37" s="999"/>
      <c r="AP37" s="2"/>
      <c r="AU37" s="43">
        <f>+Y37</f>
        <v>0</v>
      </c>
    </row>
    <row r="38" spans="2:86" ht="14.25" customHeight="1" x14ac:dyDescent="0.15">
      <c r="B38" s="967"/>
      <c r="C38" s="972"/>
      <c r="D38" s="970"/>
      <c r="E38" s="970"/>
      <c r="F38" s="970"/>
      <c r="G38" s="970"/>
      <c r="H38" s="970"/>
      <c r="I38" s="970"/>
      <c r="J38" s="971"/>
      <c r="K38" s="993"/>
      <c r="L38" s="949"/>
      <c r="M38" s="950"/>
      <c r="N38" s="961"/>
      <c r="O38" s="949"/>
      <c r="P38" s="950"/>
      <c r="Q38" s="950"/>
      <c r="R38" s="950"/>
      <c r="S38" s="950"/>
      <c r="T38" s="950"/>
      <c r="U38" s="950"/>
      <c r="V38" s="950"/>
      <c r="W38" s="950"/>
      <c r="X38" s="961"/>
      <c r="Y38" s="935"/>
      <c r="Z38" s="935"/>
      <c r="AA38" s="935"/>
      <c r="AB38" s="935"/>
      <c r="AC38" s="935"/>
      <c r="AD38" s="935"/>
      <c r="AE38" s="935"/>
      <c r="AF38" s="935"/>
      <c r="AG38" s="935"/>
      <c r="AH38" s="935"/>
      <c r="AI38" s="935"/>
      <c r="AJ38" s="935"/>
      <c r="AK38" s="939"/>
      <c r="AL38" s="939"/>
      <c r="AM38" s="999"/>
      <c r="AN38" s="999"/>
      <c r="AO38" s="999"/>
      <c r="AP38" s="2"/>
    </row>
    <row r="39" spans="2:86" ht="12" customHeight="1" x14ac:dyDescent="0.15">
      <c r="B39" s="967"/>
      <c r="C39" s="972"/>
      <c r="D39" s="970"/>
      <c r="E39" s="970"/>
      <c r="F39" s="970"/>
      <c r="G39" s="970"/>
      <c r="H39" s="970"/>
      <c r="I39" s="970"/>
      <c r="J39" s="970"/>
      <c r="K39" s="987" t="s">
        <v>220</v>
      </c>
      <c r="L39" s="994"/>
      <c r="M39" s="994"/>
      <c r="N39" s="994"/>
      <c r="O39" s="994"/>
      <c r="P39" s="994"/>
      <c r="Q39" s="994"/>
      <c r="R39" s="994"/>
      <c r="S39" s="994"/>
      <c r="T39" s="994"/>
      <c r="U39" s="994"/>
      <c r="V39" s="994"/>
      <c r="W39" s="994"/>
      <c r="X39" s="994"/>
      <c r="Y39" s="994"/>
      <c r="Z39" s="994"/>
      <c r="AA39" s="994"/>
      <c r="AB39" s="994"/>
      <c r="AC39" s="994"/>
      <c r="AD39" s="994"/>
      <c r="AE39" s="994"/>
      <c r="AF39" s="994"/>
      <c r="AG39" s="994"/>
      <c r="AH39" s="994"/>
      <c r="AI39" s="994"/>
      <c r="AJ39" s="994"/>
      <c r="AK39" s="995"/>
      <c r="AL39" s="995"/>
      <c r="AM39" s="995"/>
      <c r="AN39" s="995"/>
      <c r="AO39" s="996"/>
      <c r="AP39" s="2"/>
    </row>
    <row r="40" spans="2:86" ht="12" customHeight="1" x14ac:dyDescent="0.15">
      <c r="B40" s="967"/>
      <c r="C40" s="972"/>
      <c r="D40" s="970"/>
      <c r="E40" s="970"/>
      <c r="F40" s="970"/>
      <c r="G40" s="970"/>
      <c r="H40" s="970"/>
      <c r="I40" s="970"/>
      <c r="J40" s="970"/>
      <c r="K40" s="988"/>
      <c r="L40" s="995"/>
      <c r="M40" s="995"/>
      <c r="N40" s="995"/>
      <c r="O40" s="995"/>
      <c r="P40" s="995"/>
      <c r="Q40" s="995"/>
      <c r="R40" s="995"/>
      <c r="S40" s="995"/>
      <c r="T40" s="995"/>
      <c r="U40" s="995"/>
      <c r="V40" s="995"/>
      <c r="W40" s="995"/>
      <c r="X40" s="995"/>
      <c r="Y40" s="995"/>
      <c r="Z40" s="995"/>
      <c r="AA40" s="995"/>
      <c r="AB40" s="995"/>
      <c r="AC40" s="995"/>
      <c r="AD40" s="995"/>
      <c r="AE40" s="995"/>
      <c r="AF40" s="995"/>
      <c r="AG40" s="995"/>
      <c r="AH40" s="995"/>
      <c r="AI40" s="995"/>
      <c r="AJ40" s="995"/>
      <c r="AK40" s="995"/>
      <c r="AL40" s="995"/>
      <c r="AM40" s="995"/>
      <c r="AN40" s="995"/>
      <c r="AO40" s="996"/>
      <c r="AP40" s="2"/>
    </row>
    <row r="41" spans="2:86" ht="12" customHeight="1" x14ac:dyDescent="0.15">
      <c r="B41" s="967"/>
      <c r="C41" s="972"/>
      <c r="D41" s="970"/>
      <c r="E41" s="970"/>
      <c r="F41" s="970"/>
      <c r="G41" s="970"/>
      <c r="H41" s="970"/>
      <c r="I41" s="970"/>
      <c r="J41" s="970"/>
      <c r="K41" s="988"/>
      <c r="L41" s="995"/>
      <c r="M41" s="995"/>
      <c r="N41" s="995"/>
      <c r="O41" s="995"/>
      <c r="P41" s="995"/>
      <c r="Q41" s="995"/>
      <c r="R41" s="995"/>
      <c r="S41" s="995"/>
      <c r="T41" s="995"/>
      <c r="U41" s="995"/>
      <c r="V41" s="995"/>
      <c r="W41" s="995"/>
      <c r="X41" s="995"/>
      <c r="Y41" s="995"/>
      <c r="Z41" s="995"/>
      <c r="AA41" s="995"/>
      <c r="AB41" s="995"/>
      <c r="AC41" s="995"/>
      <c r="AD41" s="995"/>
      <c r="AE41" s="995"/>
      <c r="AF41" s="995"/>
      <c r="AG41" s="995"/>
      <c r="AH41" s="995"/>
      <c r="AI41" s="995"/>
      <c r="AJ41" s="995"/>
      <c r="AK41" s="995"/>
      <c r="AL41" s="995"/>
      <c r="AM41" s="995"/>
      <c r="AN41" s="995"/>
      <c r="AO41" s="996"/>
      <c r="AP41" s="2"/>
    </row>
    <row r="42" spans="2:86" ht="12" customHeight="1" x14ac:dyDescent="0.15">
      <c r="B42" s="967"/>
      <c r="C42" s="972"/>
      <c r="D42" s="970"/>
      <c r="E42" s="970"/>
      <c r="F42" s="970"/>
      <c r="G42" s="970"/>
      <c r="H42" s="970"/>
      <c r="I42" s="970"/>
      <c r="J42" s="970"/>
      <c r="K42" s="988"/>
      <c r="L42" s="997"/>
      <c r="M42" s="997"/>
      <c r="N42" s="997"/>
      <c r="O42" s="997"/>
      <c r="P42" s="997"/>
      <c r="Q42" s="997"/>
      <c r="R42" s="997"/>
      <c r="S42" s="997"/>
      <c r="T42" s="997"/>
      <c r="U42" s="997"/>
      <c r="V42" s="997"/>
      <c r="W42" s="997"/>
      <c r="X42" s="997"/>
      <c r="Y42" s="997"/>
      <c r="Z42" s="997"/>
      <c r="AA42" s="997"/>
      <c r="AB42" s="997"/>
      <c r="AC42" s="997"/>
      <c r="AD42" s="997"/>
      <c r="AE42" s="997"/>
      <c r="AF42" s="997"/>
      <c r="AG42" s="997"/>
      <c r="AH42" s="997"/>
      <c r="AI42" s="997"/>
      <c r="AJ42" s="997"/>
      <c r="AK42" s="997"/>
      <c r="AL42" s="997"/>
      <c r="AM42" s="997"/>
      <c r="AN42" s="997"/>
      <c r="AO42" s="998"/>
      <c r="AP42" s="43"/>
      <c r="CD42" s="2"/>
      <c r="CE42" s="2"/>
      <c r="CF42" s="2"/>
      <c r="CG42" s="2"/>
      <c r="CH42" s="2"/>
    </row>
    <row r="43" spans="2:86" ht="12" customHeight="1" x14ac:dyDescent="0.15">
      <c r="B43" s="967"/>
      <c r="C43" s="972"/>
      <c r="D43" s="970"/>
      <c r="E43" s="970"/>
      <c r="F43" s="970"/>
      <c r="G43" s="970"/>
      <c r="H43" s="970"/>
      <c r="I43" s="970"/>
      <c r="J43" s="971"/>
      <c r="K43" s="1000" t="s">
        <v>221</v>
      </c>
      <c r="L43" s="1000"/>
      <c r="M43" s="1000"/>
      <c r="N43" s="1000"/>
      <c r="O43" s="1000"/>
      <c r="P43" s="1000"/>
      <c r="Q43" s="1000"/>
      <c r="R43" s="1000"/>
      <c r="S43" s="1000"/>
      <c r="T43" s="1000"/>
      <c r="U43" s="1000"/>
      <c r="V43" s="1000"/>
      <c r="W43" s="1000"/>
      <c r="X43" s="1000"/>
      <c r="Y43" s="1000"/>
      <c r="Z43" s="1000"/>
      <c r="AA43" s="1000"/>
      <c r="AB43" s="1000"/>
      <c r="AC43" s="1000"/>
      <c r="AD43" s="1000"/>
      <c r="AE43" s="1000"/>
      <c r="AF43" s="1000"/>
      <c r="AG43" s="1000"/>
      <c r="AH43" s="1000"/>
      <c r="AI43" s="1000"/>
      <c r="AJ43" s="1000"/>
      <c r="AK43" s="1000"/>
      <c r="AL43" s="1000"/>
      <c r="AM43" s="1000"/>
      <c r="AN43" s="1000"/>
      <c r="AO43" s="1000"/>
      <c r="AP43" s="43"/>
      <c r="CD43" s="2"/>
      <c r="CE43" s="2"/>
      <c r="CF43" s="2"/>
      <c r="CG43" s="2"/>
      <c r="CH43" s="2"/>
    </row>
    <row r="44" spans="2:86" ht="12" customHeight="1" x14ac:dyDescent="0.15">
      <c r="B44" s="967"/>
      <c r="C44" s="972"/>
      <c r="D44" s="970"/>
      <c r="E44" s="970"/>
      <c r="F44" s="970"/>
      <c r="G44" s="970"/>
      <c r="H44" s="970"/>
      <c r="I44" s="970"/>
      <c r="J44" s="971"/>
      <c r="K44" s="989" t="s">
        <v>222</v>
      </c>
      <c r="L44" s="990"/>
      <c r="M44" s="990"/>
      <c r="N44" s="990"/>
      <c r="O44" s="990"/>
      <c r="P44" s="990"/>
      <c r="Q44" s="990"/>
      <c r="R44" s="990"/>
      <c r="S44" s="990"/>
      <c r="T44" s="990"/>
      <c r="U44" s="990"/>
      <c r="V44" s="990"/>
      <c r="W44" s="990"/>
      <c r="X44" s="990"/>
      <c r="Y44" s="990"/>
      <c r="Z44" s="990"/>
      <c r="AA44" s="990"/>
      <c r="AB44" s="990"/>
      <c r="AC44" s="990"/>
      <c r="AD44" s="990"/>
      <c r="AE44" s="990"/>
      <c r="AF44" s="990"/>
      <c r="AG44" s="990"/>
      <c r="AH44" s="990"/>
      <c r="AI44" s="990"/>
      <c r="AJ44" s="990"/>
      <c r="AK44" s="990"/>
      <c r="AL44" s="990"/>
      <c r="AM44" s="990"/>
      <c r="AN44" s="990"/>
      <c r="AO44" s="991"/>
      <c r="AP44" s="43"/>
      <c r="CD44" s="2"/>
      <c r="CE44" s="2"/>
      <c r="CF44" s="2"/>
      <c r="CG44" s="2"/>
      <c r="CH44" s="2"/>
    </row>
    <row r="45" spans="2:86" ht="12" customHeight="1" x14ac:dyDescent="0.15">
      <c r="B45" s="583"/>
      <c r="C45" s="973"/>
      <c r="D45" s="974"/>
      <c r="E45" s="974"/>
      <c r="F45" s="974"/>
      <c r="G45" s="974"/>
      <c r="H45" s="974"/>
      <c r="I45" s="974"/>
      <c r="J45" s="975"/>
      <c r="K45" s="984" t="s">
        <v>223</v>
      </c>
      <c r="L45" s="985"/>
      <c r="M45" s="985"/>
      <c r="N45" s="985"/>
      <c r="O45" s="985"/>
      <c r="P45" s="985"/>
      <c r="Q45" s="985"/>
      <c r="R45" s="985"/>
      <c r="S45" s="985"/>
      <c r="T45" s="985"/>
      <c r="U45" s="985"/>
      <c r="V45" s="985"/>
      <c r="W45" s="985"/>
      <c r="X45" s="985"/>
      <c r="Y45" s="985"/>
      <c r="Z45" s="985"/>
      <c r="AA45" s="985"/>
      <c r="AB45" s="985"/>
      <c r="AC45" s="985"/>
      <c r="AD45" s="985"/>
      <c r="AE45" s="985"/>
      <c r="AF45" s="985"/>
      <c r="AG45" s="985"/>
      <c r="AH45" s="985"/>
      <c r="AI45" s="985"/>
      <c r="AJ45" s="985"/>
      <c r="AK45" s="985"/>
      <c r="AL45" s="985"/>
      <c r="AM45" s="985"/>
      <c r="AN45" s="985"/>
      <c r="AO45" s="986"/>
      <c r="AP45" s="43"/>
      <c r="CD45" s="2"/>
      <c r="CE45" s="2"/>
      <c r="CF45" s="2"/>
      <c r="CG45" s="2"/>
      <c r="CH45" s="2"/>
    </row>
    <row r="46" spans="2:86" ht="12" customHeight="1" x14ac:dyDescent="0.2">
      <c r="B46" s="6" t="s">
        <v>224</v>
      </c>
      <c r="C46" s="290"/>
      <c r="D46" s="290"/>
      <c r="E46" s="290"/>
      <c r="F46" s="290"/>
      <c r="G46" s="290"/>
      <c r="H46" s="290"/>
      <c r="I46" s="290"/>
      <c r="J46" s="290"/>
      <c r="K46" s="291"/>
      <c r="L46" s="291"/>
      <c r="M46" s="291"/>
      <c r="N46" s="291"/>
      <c r="O46" s="291"/>
      <c r="P46" s="291"/>
      <c r="Q46" s="291"/>
      <c r="R46" s="291"/>
      <c r="S46" s="291"/>
      <c r="T46" s="291"/>
      <c r="U46" s="291"/>
      <c r="V46" s="291"/>
      <c r="W46" s="291"/>
      <c r="X46" s="291"/>
      <c r="Y46" s="291"/>
      <c r="Z46" s="291"/>
      <c r="AA46" s="291"/>
      <c r="AB46" s="291"/>
      <c r="AC46" s="291"/>
      <c r="AD46" s="291"/>
      <c r="AE46" s="291"/>
      <c r="AF46" s="291"/>
      <c r="AG46" s="291"/>
      <c r="AH46" s="291"/>
      <c r="AI46" s="291"/>
      <c r="AJ46" s="291"/>
      <c r="AK46" s="291"/>
      <c r="AL46" s="291"/>
      <c r="AM46" s="291"/>
      <c r="AN46" s="291"/>
      <c r="AO46" s="291"/>
      <c r="AP46" s="43"/>
      <c r="CD46" s="2"/>
      <c r="CE46" s="2"/>
      <c r="CF46" s="2"/>
      <c r="CG46" s="2"/>
      <c r="CH46" s="2"/>
    </row>
    <row r="47" spans="2:86" s="6" customFormat="1" ht="12" customHeight="1" x14ac:dyDescent="0.15">
      <c r="B47" s="2" t="s">
        <v>225</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226</v>
      </c>
      <c r="AP48" s="43"/>
      <c r="CD48" s="2"/>
      <c r="CE48" s="2"/>
      <c r="CF48" s="2"/>
      <c r="CG48" s="2"/>
      <c r="CH48" s="2"/>
    </row>
    <row r="49" spans="2:86" ht="12" customHeight="1" x14ac:dyDescent="0.15">
      <c r="B49" s="2" t="s">
        <v>227</v>
      </c>
      <c r="AP49" s="43"/>
      <c r="CD49" s="2"/>
      <c r="CE49" s="2"/>
      <c r="CF49" s="2"/>
      <c r="CG49" s="2"/>
      <c r="CH49" s="2"/>
    </row>
    <row r="50" spans="2:86" ht="12" customHeight="1" x14ac:dyDescent="0.15">
      <c r="B50" s="2" t="s">
        <v>228</v>
      </c>
    </row>
    <row r="51" spans="2:86" ht="12" customHeight="1" x14ac:dyDescent="0.15">
      <c r="B51" s="2" t="s">
        <v>229</v>
      </c>
    </row>
    <row r="52" spans="2:86" ht="12" customHeight="1" x14ac:dyDescent="0.15">
      <c r="B52" s="2" t="s">
        <v>230</v>
      </c>
    </row>
    <row r="53" spans="2:86" x14ac:dyDescent="0.15">
      <c r="B53" s="2" t="s">
        <v>231</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2"/>
  <conditionalFormatting sqref="Y11:AB28">
    <cfRule type="expression" dxfId="194" priority="2">
      <formula>$AQ11=2</formula>
    </cfRule>
  </conditionalFormatting>
  <conditionalFormatting sqref="Y29:AB29">
    <cfRule type="expression" dxfId="193" priority="11">
      <formula>$AQ28=2</formula>
    </cfRule>
  </conditionalFormatting>
  <conditionalFormatting sqref="Y30:AB31">
    <cfRule type="expression" dxfId="192" priority="9">
      <formula>$AQ28=2</formula>
    </cfRule>
  </conditionalFormatting>
  <conditionalFormatting sqref="Y32:AB32">
    <cfRule type="expression" dxfId="191" priority="7">
      <formula>$AQ29=2</formula>
    </cfRule>
  </conditionalFormatting>
  <conditionalFormatting sqref="Y33:AB33">
    <cfRule type="expression" dxfId="190" priority="5">
      <formula>$AQ29=2</formula>
    </cfRule>
  </conditionalFormatting>
  <conditionalFormatting sqref="Y34:AB34">
    <cfRule type="expression" dxfId="189" priority="3">
      <formula>$AQ29=2</formula>
    </cfRule>
  </conditionalFormatting>
  <conditionalFormatting sqref="Y11:AF28">
    <cfRule type="expression" dxfId="188" priority="1">
      <formula>$AQ11=3</formula>
    </cfRule>
  </conditionalFormatting>
  <conditionalFormatting sqref="Y29:AF29">
    <cfRule type="expression" dxfId="187" priority="12">
      <formula>$AQ28=3</formula>
    </cfRule>
  </conditionalFormatting>
  <conditionalFormatting sqref="Y30:AF31">
    <cfRule type="expression" dxfId="186" priority="10">
      <formula>$AQ28=3</formula>
    </cfRule>
  </conditionalFormatting>
  <conditionalFormatting sqref="Y32:AF32">
    <cfRule type="expression" dxfId="185" priority="8">
      <formula>$AQ29=3</formula>
    </cfRule>
  </conditionalFormatting>
  <conditionalFormatting sqref="Y33:AF33">
    <cfRule type="expression" dxfId="184" priority="6">
      <formula>$AQ29=3</formula>
    </cfRule>
  </conditionalFormatting>
  <conditionalFormatting sqref="Y34:AF34">
    <cfRule type="expression" dxfId="183" priority="4">
      <formula>$AQ29=3</formula>
    </cfRule>
  </conditionalFormatting>
  <conditionalFormatting sqref="AC11:AJ28">
    <cfRule type="expression" dxfId="182" priority="13">
      <formula>$AQ11=1</formula>
    </cfRule>
  </conditionalFormatting>
  <conditionalFormatting sqref="AC29:AJ29">
    <cfRule type="expression" dxfId="181" priority="24">
      <formula>$AQ28=1</formula>
    </cfRule>
  </conditionalFormatting>
  <conditionalFormatting sqref="AC30:AJ31">
    <cfRule type="expression" dxfId="180" priority="22">
      <formula>$AQ28=1</formula>
    </cfRule>
  </conditionalFormatting>
  <conditionalFormatting sqref="AC32:AJ32">
    <cfRule type="expression" dxfId="179" priority="20">
      <formula>$AQ29=1</formula>
    </cfRule>
  </conditionalFormatting>
  <conditionalFormatting sqref="AC33:AJ33">
    <cfRule type="expression" dxfId="178" priority="18">
      <formula>$AQ29=1</formula>
    </cfRule>
  </conditionalFormatting>
  <conditionalFormatting sqref="AC34:AJ34">
    <cfRule type="expression" dxfId="177" priority="16">
      <formula>$AQ29=1</formula>
    </cfRule>
  </conditionalFormatting>
  <conditionalFormatting sqref="AG11:AJ28">
    <cfRule type="expression" dxfId="176" priority="14">
      <formula>$AQ11=2</formula>
    </cfRule>
  </conditionalFormatting>
  <conditionalFormatting sqref="AG29:AJ29">
    <cfRule type="expression" dxfId="175" priority="23">
      <formula>$AQ28=2</formula>
    </cfRule>
  </conditionalFormatting>
  <conditionalFormatting sqref="AG30:AJ31">
    <cfRule type="expression" dxfId="174" priority="21">
      <formula>$AQ28=2</formula>
    </cfRule>
  </conditionalFormatting>
  <conditionalFormatting sqref="AG32:AJ32">
    <cfRule type="expression" dxfId="173" priority="19">
      <formula>$AQ29=2</formula>
    </cfRule>
  </conditionalFormatting>
  <conditionalFormatting sqref="AG33:AJ33">
    <cfRule type="expression" dxfId="172" priority="17">
      <formula>$AQ29=2</formula>
    </cfRule>
  </conditionalFormatting>
  <conditionalFormatting sqref="AG34:AJ34">
    <cfRule type="expression" dxfId="171" priority="15">
      <formula>$AQ29=2</formula>
    </cfRule>
  </conditionalFormatting>
  <dataValidations count="2">
    <dataValidation type="list" allowBlank="1" showInputMessage="1" showErrorMessage="1" sqref="N11:O34" xr:uid="{E986D162-921E-48F6-8018-6EDFC484FF4E}">
      <formula1>INDIRECT(L11)</formula1>
    </dataValidation>
    <dataValidation type="list" allowBlank="1" showInputMessage="1" showErrorMessage="1" sqref="Y11:AB34" xr:uid="{45CFE8FD-D9A4-4321-9B9A-F5A98BF71971}">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7CFC4E49-BBCC-44FA-94D9-B52C8F6360B6}">
          <x14:formula1>
            <xm:f>'(参考)リスト'!$G$16:$G$19</xm:f>
          </x14:formula1>
          <xm:sqref>AM35:AO38</xm:sqref>
        </x14:dataValidation>
        <x14:dataValidation type="list" allowBlank="1" showInputMessage="1" showErrorMessage="1" xr:uid="{B300592C-B4FA-4FED-9EA7-9083A80F31FF}">
          <x14:formula1>
            <xm:f>'(参考)リスト'!$F$16:$F$21</xm:f>
          </x14:formula1>
          <xm:sqref>U11:X34</xm:sqref>
        </x14:dataValidation>
        <x14:dataValidation type="list" allowBlank="1" showInputMessage="1" showErrorMessage="1" xr:uid="{A219850F-FE8A-420C-A90A-A0B20DF9F7EE}">
          <x14:formula1>
            <xm:f>'(参考)リスト'!$E$16:$E$27</xm:f>
          </x14:formula1>
          <xm:sqref>R11:T34</xm:sqref>
        </x14:dataValidation>
        <x14:dataValidation type="list" allowBlank="1" showInputMessage="1" showErrorMessage="1" xr:uid="{806828DC-22EC-41B7-A549-91AF8CA65ADF}">
          <x14:formula1>
            <xm:f>'(参考)リスト'!$B$16:$B$21</xm:f>
          </x14:formula1>
          <xm:sqref>L11:M34</xm:sqref>
        </x14:dataValidation>
        <x14:dataValidation type="list" allowBlank="1" showInputMessage="1" showErrorMessage="1" xr:uid="{5C5A12C6-8DE8-4346-BE80-618A01C5FEF4}">
          <x14:formula1>
            <xm:f>'(参考)リスト'!$D$16:$D$18</xm:f>
          </x14:formula1>
          <xm:sqref>P11:Q34</xm:sqref>
        </x14:dataValidation>
      </x14:dataValidations>
    </ext>
  </extLst>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B997E6-70B4-4E24-B3F3-9DA036DB6D2F}">
  <dimension ref="B1:CH53"/>
  <sheetViews>
    <sheetView showGridLines="0" showZeros="0" view="pageBreakPreview" zoomScaleNormal="85" zoomScaleSheetLayoutView="100" workbookViewId="0">
      <selection activeCell="B6" sqref="B6:Z15"/>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23" t="s">
        <v>200</v>
      </c>
      <c r="AV1" s="931" t="s">
        <v>201</v>
      </c>
      <c r="AW1" s="931"/>
      <c r="AX1" s="931"/>
      <c r="AY1" s="920" t="s">
        <v>202</v>
      </c>
      <c r="AZ1" s="920"/>
      <c r="BA1" s="920"/>
      <c r="BB1" s="920"/>
      <c r="BC1" s="920"/>
      <c r="BD1" s="920"/>
      <c r="BE1" s="920"/>
      <c r="BF1" s="920"/>
      <c r="BG1" s="920"/>
      <c r="BH1" s="920"/>
      <c r="BI1" s="920"/>
      <c r="BJ1" s="920"/>
      <c r="BK1" s="920" t="s">
        <v>203</v>
      </c>
      <c r="BL1" s="920"/>
      <c r="BM1" s="920"/>
      <c r="BN1" s="920"/>
      <c r="BO1" s="920"/>
      <c r="BP1" s="920"/>
      <c r="BQ1" s="920"/>
      <c r="BR1" s="920"/>
      <c r="BS1" s="920"/>
      <c r="BT1" s="920"/>
      <c r="BU1" s="920"/>
      <c r="BV1" s="920"/>
      <c r="BW1" s="918"/>
      <c r="BX1" s="918"/>
      <c r="BY1" s="918"/>
      <c r="BZ1" s="918"/>
      <c r="CA1" s="918"/>
      <c r="CB1" s="918"/>
      <c r="CC1" s="918"/>
      <c r="CD1" s="918"/>
      <c r="CE1" s="918"/>
      <c r="CF1" s="918"/>
      <c r="CG1" s="918"/>
      <c r="CH1" s="918"/>
    </row>
    <row r="2" spans="2:86" ht="8.25" customHeight="1" x14ac:dyDescent="0.15">
      <c r="AU2" s="923"/>
      <c r="AV2" s="931" t="s">
        <v>204</v>
      </c>
      <c r="AW2" s="940" t="s">
        <v>205</v>
      </c>
      <c r="AX2" s="940" t="s">
        <v>206</v>
      </c>
      <c r="AY2" s="920" t="s">
        <v>207</v>
      </c>
      <c r="AZ2" s="920"/>
      <c r="BA2" s="920"/>
      <c r="BB2" s="920"/>
      <c r="BC2" s="920"/>
      <c r="BD2" s="920"/>
      <c r="BE2" s="920"/>
      <c r="BF2" s="920"/>
      <c r="BG2" s="920"/>
      <c r="BH2" s="920"/>
      <c r="BI2" s="920"/>
      <c r="BJ2" s="920"/>
      <c r="BK2" s="920" t="s">
        <v>208</v>
      </c>
      <c r="BL2" s="920"/>
      <c r="BM2" s="920"/>
      <c r="BN2" s="920"/>
      <c r="BO2" s="920" t="s">
        <v>209</v>
      </c>
      <c r="BP2" s="920"/>
      <c r="BQ2" s="920"/>
      <c r="BR2" s="920"/>
      <c r="BS2" s="920"/>
      <c r="BT2" s="920"/>
      <c r="BU2" s="920"/>
      <c r="BV2" s="920"/>
      <c r="BW2" s="919"/>
      <c r="BX2" s="919"/>
      <c r="BY2" s="919"/>
      <c r="BZ2" s="919"/>
      <c r="CA2" s="918"/>
      <c r="CB2" s="918"/>
      <c r="CC2" s="918"/>
      <c r="CD2" s="918"/>
      <c r="CE2" s="918"/>
      <c r="CF2" s="918"/>
      <c r="CG2" s="918"/>
      <c r="CH2" s="918"/>
    </row>
    <row r="3" spans="2:86" ht="24.95" customHeight="1" x14ac:dyDescent="0.15">
      <c r="B3" s="688" t="s">
        <v>210</v>
      </c>
      <c r="C3" s="1001"/>
      <c r="D3" s="1001"/>
      <c r="E3" s="1002"/>
      <c r="F3" s="1002"/>
      <c r="G3" s="1002"/>
      <c r="H3" s="1002"/>
      <c r="I3" s="1002"/>
      <c r="J3" s="1002"/>
      <c r="K3" s="1001"/>
      <c r="L3" s="1001"/>
      <c r="M3" s="1001"/>
      <c r="N3" s="1001"/>
      <c r="O3" s="1001"/>
      <c r="P3" s="1001"/>
      <c r="Q3" s="1001"/>
      <c r="R3" s="1001"/>
      <c r="S3" s="1001"/>
      <c r="T3" s="1001"/>
      <c r="U3" s="1001"/>
      <c r="V3" s="1001"/>
      <c r="W3" s="1001"/>
      <c r="X3" s="1001"/>
      <c r="Y3" s="1001"/>
      <c r="Z3" s="1001"/>
      <c r="AA3" s="1001"/>
      <c r="AB3" s="1001"/>
      <c r="AC3" s="1001"/>
      <c r="AD3" s="1001"/>
      <c r="AE3" s="1001"/>
      <c r="AF3" s="1001"/>
      <c r="AG3" s="1001"/>
      <c r="AH3" s="1001"/>
      <c r="AI3" s="1001"/>
      <c r="AJ3" s="1001"/>
      <c r="AK3" s="1001"/>
      <c r="AL3" s="1001"/>
      <c r="AM3" s="1001"/>
      <c r="AN3" s="1001"/>
      <c r="AO3" s="1001"/>
      <c r="AU3" s="923"/>
      <c r="AV3" s="931"/>
      <c r="AW3" s="940"/>
      <c r="AX3" s="940"/>
      <c r="AY3" s="920" t="s">
        <v>211</v>
      </c>
      <c r="AZ3" s="920"/>
      <c r="BA3" s="920"/>
      <c r="BB3" s="920"/>
      <c r="BC3" s="920" t="s">
        <v>212</v>
      </c>
      <c r="BD3" s="920"/>
      <c r="BE3" s="920"/>
      <c r="BF3" s="920"/>
      <c r="BG3" s="920" t="s">
        <v>213</v>
      </c>
      <c r="BH3" s="920"/>
      <c r="BI3" s="920"/>
      <c r="BJ3" s="920"/>
      <c r="BK3" s="920" t="s">
        <v>214</v>
      </c>
      <c r="BL3" s="920"/>
      <c r="BM3" s="920"/>
      <c r="BN3" s="920"/>
      <c r="BO3" s="920" t="s">
        <v>212</v>
      </c>
      <c r="BP3" s="920"/>
      <c r="BQ3" s="920"/>
      <c r="BR3" s="920"/>
      <c r="BS3" s="920" t="s">
        <v>213</v>
      </c>
      <c r="BT3" s="920"/>
      <c r="BU3" s="920"/>
      <c r="BV3" s="920"/>
      <c r="BW3" s="918"/>
      <c r="BX3" s="918"/>
      <c r="BY3" s="918"/>
      <c r="BZ3" s="918"/>
      <c r="CA3" s="918"/>
      <c r="CB3" s="918"/>
      <c r="CC3" s="918"/>
      <c r="CD3" s="918"/>
      <c r="CE3" s="918"/>
      <c r="CF3" s="918"/>
      <c r="CG3" s="918"/>
      <c r="CH3" s="918"/>
    </row>
    <row r="4" spans="2:86" ht="18" customHeight="1" x14ac:dyDescent="0.15">
      <c r="B4" s="477" t="s">
        <v>383</v>
      </c>
      <c r="C4" s="477"/>
      <c r="D4" s="477"/>
      <c r="E4" s="956" t="s">
        <v>384</v>
      </c>
      <c r="F4" s="957"/>
      <c r="G4" s="957"/>
      <c r="H4" s="957"/>
      <c r="I4" s="957"/>
      <c r="J4" s="958"/>
      <c r="K4" s="571" t="s">
        <v>385</v>
      </c>
      <c r="L4" s="571"/>
      <c r="M4" s="571"/>
      <c r="N4" s="954" t="s">
        <v>501</v>
      </c>
      <c r="O4" s="954"/>
      <c r="P4" s="954"/>
      <c r="Q4" s="954"/>
      <c r="R4" s="954"/>
      <c r="S4" s="954"/>
      <c r="T4" s="313" t="s">
        <v>502</v>
      </c>
      <c r="U4" s="314"/>
      <c r="V4" s="314"/>
      <c r="W4" s="314"/>
      <c r="X4" s="315"/>
      <c r="Y4" s="959" t="s">
        <v>503</v>
      </c>
      <c r="Z4" s="959"/>
      <c r="AA4" s="959"/>
      <c r="AB4" s="959"/>
      <c r="AC4" s="959"/>
      <c r="AD4" s="959"/>
      <c r="AE4" s="959"/>
      <c r="AF4" s="959"/>
      <c r="AG4" s="313" t="s">
        <v>500</v>
      </c>
      <c r="AH4" s="314"/>
      <c r="AI4" s="314"/>
      <c r="AJ4" s="315"/>
      <c r="AK4" s="925">
        <v>45911</v>
      </c>
      <c r="AL4" s="926"/>
      <c r="AM4" s="926"/>
      <c r="AN4" s="926"/>
      <c r="AO4" s="927"/>
      <c r="AU4" s="923"/>
      <c r="AV4" s="931"/>
      <c r="AW4" s="940"/>
      <c r="AX4" s="940"/>
      <c r="AY4" s="294" t="s">
        <v>215</v>
      </c>
      <c r="AZ4" s="294" t="s">
        <v>216</v>
      </c>
      <c r="BA4" s="294" t="s">
        <v>217</v>
      </c>
      <c r="BB4" s="294" t="s">
        <v>218</v>
      </c>
      <c r="BC4" s="294" t="s">
        <v>215</v>
      </c>
      <c r="BD4" s="294" t="s">
        <v>216</v>
      </c>
      <c r="BE4" s="294" t="s">
        <v>217</v>
      </c>
      <c r="BF4" s="294" t="s">
        <v>218</v>
      </c>
      <c r="BG4" s="294" t="s">
        <v>215</v>
      </c>
      <c r="BH4" s="294" t="s">
        <v>216</v>
      </c>
      <c r="BI4" s="294" t="s">
        <v>217</v>
      </c>
      <c r="BJ4" s="294" t="s">
        <v>218</v>
      </c>
      <c r="BK4" s="294" t="s">
        <v>215</v>
      </c>
      <c r="BL4" s="294" t="s">
        <v>216</v>
      </c>
      <c r="BM4" s="294" t="s">
        <v>217</v>
      </c>
      <c r="BN4" s="294" t="s">
        <v>218</v>
      </c>
      <c r="BO4" s="294" t="s">
        <v>215</v>
      </c>
      <c r="BP4" s="294" t="s">
        <v>216</v>
      </c>
      <c r="BQ4" s="294" t="s">
        <v>217</v>
      </c>
      <c r="BR4" s="294" t="s">
        <v>218</v>
      </c>
      <c r="BS4" s="294" t="s">
        <v>215</v>
      </c>
      <c r="BT4" s="294" t="s">
        <v>216</v>
      </c>
      <c r="BU4" s="294" t="s">
        <v>217</v>
      </c>
      <c r="BV4" s="294" t="s">
        <v>218</v>
      </c>
      <c r="BW4" s="5"/>
      <c r="BX4" s="5"/>
      <c r="BY4" s="5"/>
      <c r="BZ4" s="5"/>
      <c r="CA4" s="5"/>
      <c r="CB4" s="5"/>
      <c r="CC4" s="5"/>
      <c r="CD4" s="5"/>
      <c r="CE4" s="5"/>
      <c r="CF4" s="5"/>
      <c r="CG4" s="5"/>
      <c r="CH4" s="5"/>
    </row>
    <row r="5" spans="2:86" ht="18" customHeight="1" x14ac:dyDescent="0.15">
      <c r="B5" s="485" t="s">
        <v>521</v>
      </c>
      <c r="C5" s="485"/>
      <c r="D5" s="485"/>
      <c r="E5" s="962" t="s">
        <v>390</v>
      </c>
      <c r="F5" s="963"/>
      <c r="G5" s="963"/>
      <c r="H5" s="963"/>
      <c r="I5" s="963"/>
      <c r="J5" s="964"/>
      <c r="K5" s="582" t="s">
        <v>386</v>
      </c>
      <c r="L5" s="582"/>
      <c r="M5" s="582"/>
      <c r="N5" s="954" t="s">
        <v>387</v>
      </c>
      <c r="O5" s="954"/>
      <c r="P5" s="954"/>
      <c r="Q5" s="954"/>
      <c r="R5" s="954"/>
      <c r="S5" s="954"/>
      <c r="T5" s="316"/>
      <c r="U5" s="317"/>
      <c r="V5" s="317"/>
      <c r="W5" s="317"/>
      <c r="X5" s="318"/>
      <c r="Y5" s="955" t="s">
        <v>504</v>
      </c>
      <c r="Z5" s="955"/>
      <c r="AA5" s="955"/>
      <c r="AB5" s="955"/>
      <c r="AC5" s="955"/>
      <c r="AD5" s="955"/>
      <c r="AE5" s="955"/>
      <c r="AF5" s="955"/>
      <c r="AG5" s="835"/>
      <c r="AH5" s="924"/>
      <c r="AI5" s="924"/>
      <c r="AJ5" s="836"/>
      <c r="AK5" s="928"/>
      <c r="AL5" s="929"/>
      <c r="AM5" s="929"/>
      <c r="AN5" s="929"/>
      <c r="AO5" s="930"/>
      <c r="AU5" s="923"/>
      <c r="AV5" s="50" t="str">
        <f>N7</f>
        <v>S017</v>
      </c>
      <c r="AW5" s="293">
        <f>R7</f>
        <v>10.45</v>
      </c>
      <c r="AX5" s="55" t="str">
        <f>AM35</f>
        <v>Ⅱ</v>
      </c>
      <c r="AY5" s="295" t="str">
        <f>IF(Y37&gt;0,Y37,"")</f>
        <v/>
      </c>
      <c r="AZ5" s="296" t="str">
        <f>IF(Y37&gt;0,"",IF(Z37&gt;0,Z37,""))</f>
        <v/>
      </c>
      <c r="BA5" s="296" t="str">
        <f>IF(Y37+Z37&gt;0,"",IF(AA37&gt;0,AA37,""))</f>
        <v/>
      </c>
      <c r="BB5" s="296" t="str">
        <f>IF(Y37+Z37+AA37&gt;0,"",IF(AB37&gt;0,AB37,""))</f>
        <v/>
      </c>
      <c r="BC5" s="55">
        <f t="shared" ref="BC5:BJ5" si="0">AC37</f>
        <v>0</v>
      </c>
      <c r="BD5" s="55">
        <f t="shared" si="0"/>
        <v>0</v>
      </c>
      <c r="BE5" s="55">
        <f t="shared" si="0"/>
        <v>0</v>
      </c>
      <c r="BF5" s="55">
        <f t="shared" si="0"/>
        <v>1</v>
      </c>
      <c r="BG5" s="55">
        <f t="shared" si="0"/>
        <v>0</v>
      </c>
      <c r="BH5" s="55">
        <f t="shared" si="0"/>
        <v>0</v>
      </c>
      <c r="BI5" s="55">
        <f t="shared" si="0"/>
        <v>0</v>
      </c>
      <c r="BJ5" s="55">
        <f t="shared" si="0"/>
        <v>0</v>
      </c>
      <c r="BK5" s="55" t="str">
        <f>IF(Y37&gt;0,R7,"")</f>
        <v/>
      </c>
      <c r="BL5" s="297" t="str">
        <f>IF(Y37&gt;0,"",IF(Z37&gt;0,R7,""))</f>
        <v/>
      </c>
      <c r="BM5" s="297" t="str">
        <f>IF(Y37+Z37&gt;0,"",IF(AA37&gt;0,R7,""))</f>
        <v/>
      </c>
      <c r="BN5" s="297" t="str">
        <f>IF(Y37+Z37+AA37&gt;0,"",IF(AB37&gt;0,R7,""))</f>
        <v/>
      </c>
      <c r="BO5" s="55">
        <f t="shared" ref="BO5:BV5" si="1">AC35</f>
        <v>0</v>
      </c>
      <c r="BP5" s="55">
        <f t="shared" si="1"/>
        <v>0</v>
      </c>
      <c r="BQ5" s="55">
        <f t="shared" si="1"/>
        <v>0</v>
      </c>
      <c r="BR5" s="55">
        <f t="shared" si="1"/>
        <v>0.55000000000000004</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66" t="s">
        <v>219</v>
      </c>
      <c r="C6" s="968"/>
      <c r="D6" s="969"/>
      <c r="E6" s="970"/>
      <c r="F6" s="970"/>
      <c r="G6" s="970"/>
      <c r="H6" s="970"/>
      <c r="I6" s="970"/>
      <c r="J6" s="971"/>
      <c r="K6" s="976" t="s">
        <v>673</v>
      </c>
      <c r="L6" s="977"/>
      <c r="M6" s="977"/>
      <c r="N6" s="977"/>
      <c r="O6" s="977"/>
      <c r="P6" s="977"/>
      <c r="Q6" s="977"/>
      <c r="R6" s="977"/>
      <c r="S6" s="977"/>
      <c r="T6" s="977"/>
      <c r="U6" s="977"/>
      <c r="V6" s="977"/>
      <c r="W6" s="977"/>
      <c r="X6" s="977"/>
      <c r="Y6" s="977"/>
      <c r="Z6" s="977"/>
      <c r="AA6" s="977"/>
      <c r="AB6" s="977"/>
      <c r="AC6" s="977"/>
      <c r="AD6" s="977"/>
      <c r="AE6" s="977"/>
      <c r="AF6" s="977"/>
      <c r="AG6" s="977"/>
      <c r="AH6" s="977"/>
      <c r="AI6" s="977"/>
      <c r="AJ6" s="977"/>
      <c r="AK6" s="977"/>
      <c r="AL6" s="977"/>
      <c r="AM6" s="977"/>
      <c r="AN6" s="977"/>
      <c r="AO6" s="978"/>
      <c r="AP6" s="2"/>
    </row>
    <row r="7" spans="2:86" ht="12" customHeight="1" x14ac:dyDescent="0.15">
      <c r="B7" s="967"/>
      <c r="C7" s="972"/>
      <c r="D7" s="970"/>
      <c r="E7" s="970"/>
      <c r="F7" s="970"/>
      <c r="G7" s="970"/>
      <c r="H7" s="970"/>
      <c r="I7" s="970"/>
      <c r="J7" s="971"/>
      <c r="K7" s="979" t="s">
        <v>674</v>
      </c>
      <c r="L7" s="980"/>
      <c r="M7" s="953"/>
      <c r="N7" s="932" t="s">
        <v>492</v>
      </c>
      <c r="O7" s="933"/>
      <c r="P7" s="979" t="s">
        <v>675</v>
      </c>
      <c r="Q7" s="953"/>
      <c r="R7" s="981">
        <v>10.45</v>
      </c>
      <c r="S7" s="982"/>
      <c r="T7" s="983"/>
      <c r="U7" s="941" t="s">
        <v>676</v>
      </c>
      <c r="V7" s="960"/>
      <c r="W7" s="941" t="s">
        <v>677</v>
      </c>
      <c r="X7" s="960"/>
      <c r="Y7" s="953" t="s">
        <v>698</v>
      </c>
      <c r="Z7" s="939"/>
      <c r="AA7" s="939"/>
      <c r="AB7" s="939"/>
      <c r="AC7" s="941" t="s">
        <v>699</v>
      </c>
      <c r="AD7" s="942"/>
      <c r="AE7" s="942"/>
      <c r="AF7" s="942"/>
      <c r="AG7" s="942"/>
      <c r="AH7" s="942"/>
      <c r="AI7" s="942"/>
      <c r="AJ7" s="960"/>
      <c r="AK7" s="941" t="s">
        <v>700</v>
      </c>
      <c r="AL7" s="942"/>
      <c r="AM7" s="942"/>
      <c r="AN7" s="943"/>
      <c r="AO7" s="944"/>
      <c r="AP7" s="2"/>
      <c r="AW7" s="58"/>
    </row>
    <row r="8" spans="2:86" ht="12" customHeight="1" x14ac:dyDescent="0.15">
      <c r="B8" s="967"/>
      <c r="C8" s="972"/>
      <c r="D8" s="970"/>
      <c r="E8" s="970"/>
      <c r="F8" s="970"/>
      <c r="G8" s="970"/>
      <c r="H8" s="970"/>
      <c r="I8" s="970"/>
      <c r="J8" s="971"/>
      <c r="K8" s="939" t="s">
        <v>574</v>
      </c>
      <c r="L8" s="939" t="s">
        <v>576</v>
      </c>
      <c r="M8" s="939"/>
      <c r="N8" s="939" t="s">
        <v>275</v>
      </c>
      <c r="O8" s="939"/>
      <c r="P8" s="939" t="s">
        <v>276</v>
      </c>
      <c r="Q8" s="939"/>
      <c r="R8" s="939" t="s">
        <v>277</v>
      </c>
      <c r="S8" s="939"/>
      <c r="T8" s="939"/>
      <c r="U8" s="945"/>
      <c r="V8" s="965"/>
      <c r="W8" s="945"/>
      <c r="X8" s="965"/>
      <c r="Y8" s="953"/>
      <c r="Z8" s="939"/>
      <c r="AA8" s="939"/>
      <c r="AB8" s="939"/>
      <c r="AC8" s="949"/>
      <c r="AD8" s="950"/>
      <c r="AE8" s="950"/>
      <c r="AF8" s="950"/>
      <c r="AG8" s="950"/>
      <c r="AH8" s="950"/>
      <c r="AI8" s="950"/>
      <c r="AJ8" s="961"/>
      <c r="AK8" s="945"/>
      <c r="AL8" s="946"/>
      <c r="AM8" s="946"/>
      <c r="AN8" s="947"/>
      <c r="AO8" s="948"/>
      <c r="AP8" s="2"/>
    </row>
    <row r="9" spans="2:86" ht="12" customHeight="1" x14ac:dyDescent="0.15">
      <c r="B9" s="967"/>
      <c r="C9" s="972"/>
      <c r="D9" s="970"/>
      <c r="E9" s="970"/>
      <c r="F9" s="970"/>
      <c r="G9" s="970"/>
      <c r="H9" s="970"/>
      <c r="I9" s="970"/>
      <c r="J9" s="971"/>
      <c r="K9" s="939"/>
      <c r="L9" s="939"/>
      <c r="M9" s="939"/>
      <c r="N9" s="939"/>
      <c r="O9" s="939"/>
      <c r="P9" s="939"/>
      <c r="Q9" s="939"/>
      <c r="R9" s="939"/>
      <c r="S9" s="939"/>
      <c r="T9" s="939"/>
      <c r="U9" s="945"/>
      <c r="V9" s="965"/>
      <c r="W9" s="945"/>
      <c r="X9" s="965"/>
      <c r="Y9" s="953" t="s">
        <v>701</v>
      </c>
      <c r="Z9" s="939"/>
      <c r="AA9" s="939"/>
      <c r="AB9" s="939"/>
      <c r="AC9" s="939" t="s">
        <v>702</v>
      </c>
      <c r="AD9" s="939"/>
      <c r="AE9" s="939"/>
      <c r="AF9" s="939"/>
      <c r="AG9" s="939" t="s">
        <v>703</v>
      </c>
      <c r="AH9" s="939"/>
      <c r="AI9" s="939"/>
      <c r="AJ9" s="939"/>
      <c r="AK9" s="945"/>
      <c r="AL9" s="946"/>
      <c r="AM9" s="946"/>
      <c r="AN9" s="947"/>
      <c r="AO9" s="948"/>
      <c r="AP9" s="2"/>
    </row>
    <row r="10" spans="2:86" ht="12" customHeight="1" x14ac:dyDescent="0.15">
      <c r="B10" s="967"/>
      <c r="C10" s="972"/>
      <c r="D10" s="970"/>
      <c r="E10" s="970"/>
      <c r="F10" s="970"/>
      <c r="G10" s="970"/>
      <c r="H10" s="970"/>
      <c r="I10" s="970"/>
      <c r="J10" s="971"/>
      <c r="K10" s="939"/>
      <c r="L10" s="939"/>
      <c r="M10" s="939"/>
      <c r="N10" s="939"/>
      <c r="O10" s="939"/>
      <c r="P10" s="939"/>
      <c r="Q10" s="939"/>
      <c r="R10" s="939"/>
      <c r="S10" s="939"/>
      <c r="T10" s="939"/>
      <c r="U10" s="949"/>
      <c r="V10" s="961"/>
      <c r="W10" s="949"/>
      <c r="X10" s="961"/>
      <c r="Y10" s="53" t="s">
        <v>704</v>
      </c>
      <c r="Z10" s="49" t="s">
        <v>705</v>
      </c>
      <c r="AA10" s="49" t="s">
        <v>706</v>
      </c>
      <c r="AB10" s="49" t="s">
        <v>707</v>
      </c>
      <c r="AC10" s="49" t="s">
        <v>704</v>
      </c>
      <c r="AD10" s="49" t="s">
        <v>705</v>
      </c>
      <c r="AE10" s="49" t="s">
        <v>706</v>
      </c>
      <c r="AF10" s="49" t="s">
        <v>707</v>
      </c>
      <c r="AG10" s="49" t="s">
        <v>704</v>
      </c>
      <c r="AH10" s="49" t="s">
        <v>705</v>
      </c>
      <c r="AI10" s="49" t="s">
        <v>706</v>
      </c>
      <c r="AJ10" s="49" t="s">
        <v>707</v>
      </c>
      <c r="AK10" s="949"/>
      <c r="AL10" s="950"/>
      <c r="AM10" s="950"/>
      <c r="AN10" s="951"/>
      <c r="AO10" s="952"/>
      <c r="AP10" s="2"/>
    </row>
    <row r="11" spans="2:86" ht="12" customHeight="1" x14ac:dyDescent="0.15">
      <c r="B11" s="967"/>
      <c r="C11" s="972"/>
      <c r="D11" s="970"/>
      <c r="E11" s="970"/>
      <c r="F11" s="970"/>
      <c r="G11" s="970"/>
      <c r="H11" s="970"/>
      <c r="I11" s="970"/>
      <c r="J11" s="971"/>
      <c r="K11" s="100">
        <v>1</v>
      </c>
      <c r="L11" s="921" t="s">
        <v>528</v>
      </c>
      <c r="M11" s="922"/>
      <c r="N11" s="921" t="s">
        <v>534</v>
      </c>
      <c r="O11" s="922"/>
      <c r="P11" s="921" t="s">
        <v>514</v>
      </c>
      <c r="Q11" s="922"/>
      <c r="R11" s="843" t="s">
        <v>294</v>
      </c>
      <c r="S11" s="843"/>
      <c r="T11" s="843"/>
      <c r="U11" s="921" t="s">
        <v>523</v>
      </c>
      <c r="V11" s="922"/>
      <c r="W11" s="921"/>
      <c r="X11" s="922"/>
      <c r="Y11" s="54"/>
      <c r="Z11" s="54"/>
      <c r="AA11" s="54"/>
      <c r="AB11" s="54"/>
      <c r="AC11" s="60"/>
      <c r="AD11" s="60"/>
      <c r="AE11" s="60"/>
      <c r="AF11" s="60">
        <v>0.55000000000000004</v>
      </c>
      <c r="AG11" s="60"/>
      <c r="AH11" s="60"/>
      <c r="AI11" s="60"/>
      <c r="AJ11" s="60"/>
      <c r="AK11" s="932"/>
      <c r="AL11" s="933"/>
      <c r="AM11" s="933"/>
      <c r="AN11" s="933"/>
      <c r="AO11" s="934"/>
      <c r="AP11" s="2"/>
      <c r="AQ11" s="59">
        <f t="shared" ref="AQ11:AQ27" si="2">IF(P11="材質劣化",2,IF(P11="漏水",3,1))</f>
        <v>2</v>
      </c>
      <c r="AS11" s="43" t="str">
        <f>IF(Y11&lt;&gt;"",1,"")</f>
        <v/>
      </c>
    </row>
    <row r="12" spans="2:86" ht="12" customHeight="1" x14ac:dyDescent="0.15">
      <c r="B12" s="967"/>
      <c r="C12" s="972"/>
      <c r="D12" s="970"/>
      <c r="E12" s="970"/>
      <c r="F12" s="970"/>
      <c r="G12" s="970"/>
      <c r="H12" s="970"/>
      <c r="I12" s="970"/>
      <c r="J12" s="971"/>
      <c r="K12" s="100">
        <v>2</v>
      </c>
      <c r="L12" s="921"/>
      <c r="M12" s="922"/>
      <c r="N12" s="921"/>
      <c r="O12" s="922"/>
      <c r="P12" s="921"/>
      <c r="Q12" s="922"/>
      <c r="R12" s="843"/>
      <c r="S12" s="843"/>
      <c r="T12" s="843"/>
      <c r="U12" s="921"/>
      <c r="V12" s="922"/>
      <c r="W12" s="921"/>
      <c r="X12" s="922"/>
      <c r="Y12" s="54"/>
      <c r="Z12" s="54"/>
      <c r="AA12" s="54"/>
      <c r="AB12" s="54"/>
      <c r="AC12" s="292"/>
      <c r="AD12" s="292"/>
      <c r="AE12" s="292"/>
      <c r="AF12" s="292"/>
      <c r="AG12" s="292"/>
      <c r="AH12" s="292"/>
      <c r="AI12" s="292"/>
      <c r="AJ12" s="292"/>
      <c r="AK12" s="932"/>
      <c r="AL12" s="933"/>
      <c r="AM12" s="933"/>
      <c r="AN12" s="933"/>
      <c r="AO12" s="934"/>
      <c r="AP12" s="2"/>
      <c r="AQ12" s="59">
        <f t="shared" si="2"/>
        <v>1</v>
      </c>
    </row>
    <row r="13" spans="2:86" ht="12" customHeight="1" x14ac:dyDescent="0.15">
      <c r="B13" s="967"/>
      <c r="C13" s="972"/>
      <c r="D13" s="970"/>
      <c r="E13" s="970"/>
      <c r="F13" s="970"/>
      <c r="G13" s="970"/>
      <c r="H13" s="970"/>
      <c r="I13" s="970"/>
      <c r="J13" s="971"/>
      <c r="K13" s="100">
        <v>3</v>
      </c>
      <c r="L13" s="921"/>
      <c r="M13" s="922"/>
      <c r="N13" s="921"/>
      <c r="O13" s="922"/>
      <c r="P13" s="921"/>
      <c r="Q13" s="922"/>
      <c r="R13" s="936"/>
      <c r="S13" s="937"/>
      <c r="T13" s="938"/>
      <c r="U13" s="921"/>
      <c r="V13" s="922"/>
      <c r="W13" s="921"/>
      <c r="X13" s="922"/>
      <c r="Y13" s="54"/>
      <c r="Z13" s="54"/>
      <c r="AA13" s="54"/>
      <c r="AB13" s="54"/>
      <c r="AC13" s="292"/>
      <c r="AD13" s="292"/>
      <c r="AE13" s="292"/>
      <c r="AF13" s="292"/>
      <c r="AG13" s="292"/>
      <c r="AH13" s="292"/>
      <c r="AI13" s="292"/>
      <c r="AJ13" s="292"/>
      <c r="AK13" s="932"/>
      <c r="AL13" s="933"/>
      <c r="AM13" s="933"/>
      <c r="AN13" s="933"/>
      <c r="AO13" s="934"/>
      <c r="AP13" s="2"/>
      <c r="AQ13" s="59">
        <f t="shared" si="2"/>
        <v>1</v>
      </c>
    </row>
    <row r="14" spans="2:86" ht="12" customHeight="1" x14ac:dyDescent="0.15">
      <c r="B14" s="967"/>
      <c r="C14" s="972"/>
      <c r="D14" s="970"/>
      <c r="E14" s="970"/>
      <c r="F14" s="970"/>
      <c r="G14" s="970"/>
      <c r="H14" s="970"/>
      <c r="I14" s="970"/>
      <c r="J14" s="971"/>
      <c r="K14" s="100">
        <v>4</v>
      </c>
      <c r="L14" s="921"/>
      <c r="M14" s="922"/>
      <c r="N14" s="921"/>
      <c r="O14" s="922"/>
      <c r="P14" s="921"/>
      <c r="Q14" s="922"/>
      <c r="R14" s="843"/>
      <c r="S14" s="843"/>
      <c r="T14" s="843"/>
      <c r="U14" s="921"/>
      <c r="V14" s="922"/>
      <c r="W14" s="921"/>
      <c r="X14" s="922"/>
      <c r="Y14" s="54"/>
      <c r="Z14" s="54"/>
      <c r="AA14" s="54"/>
      <c r="AB14" s="54"/>
      <c r="AC14" s="60"/>
      <c r="AD14" s="60"/>
      <c r="AE14" s="60"/>
      <c r="AF14" s="60"/>
      <c r="AG14" s="60"/>
      <c r="AH14" s="60"/>
      <c r="AI14" s="60"/>
      <c r="AJ14" s="60"/>
      <c r="AK14" s="932"/>
      <c r="AL14" s="933"/>
      <c r="AM14" s="933"/>
      <c r="AN14" s="933"/>
      <c r="AO14" s="934"/>
      <c r="AP14" s="2"/>
      <c r="AQ14" s="59">
        <f t="shared" si="2"/>
        <v>1</v>
      </c>
    </row>
    <row r="15" spans="2:86" ht="12" customHeight="1" x14ac:dyDescent="0.15">
      <c r="B15" s="967"/>
      <c r="C15" s="972"/>
      <c r="D15" s="970"/>
      <c r="E15" s="970"/>
      <c r="F15" s="970"/>
      <c r="G15" s="970"/>
      <c r="H15" s="970"/>
      <c r="I15" s="970"/>
      <c r="J15" s="971"/>
      <c r="K15" s="100">
        <v>5</v>
      </c>
      <c r="L15" s="921"/>
      <c r="M15" s="922"/>
      <c r="N15" s="921"/>
      <c r="O15" s="922"/>
      <c r="P15" s="921"/>
      <c r="Q15" s="922"/>
      <c r="R15" s="936"/>
      <c r="S15" s="937"/>
      <c r="T15" s="938"/>
      <c r="U15" s="921"/>
      <c r="V15" s="922"/>
      <c r="W15" s="921"/>
      <c r="X15" s="922"/>
      <c r="Y15" s="54"/>
      <c r="Z15" s="54"/>
      <c r="AA15" s="54"/>
      <c r="AB15" s="54"/>
      <c r="AC15" s="60"/>
      <c r="AD15" s="60"/>
      <c r="AE15" s="60"/>
      <c r="AF15" s="60"/>
      <c r="AG15" s="60"/>
      <c r="AH15" s="60"/>
      <c r="AI15" s="60"/>
      <c r="AJ15" s="60"/>
      <c r="AK15" s="932"/>
      <c r="AL15" s="933"/>
      <c r="AM15" s="933"/>
      <c r="AN15" s="933"/>
      <c r="AO15" s="934"/>
      <c r="AP15" s="2"/>
      <c r="AQ15" s="59">
        <f t="shared" si="2"/>
        <v>1</v>
      </c>
    </row>
    <row r="16" spans="2:86" ht="12" customHeight="1" x14ac:dyDescent="0.15">
      <c r="B16" s="967"/>
      <c r="C16" s="972"/>
      <c r="D16" s="970"/>
      <c r="E16" s="970"/>
      <c r="F16" s="970"/>
      <c r="G16" s="970"/>
      <c r="H16" s="970"/>
      <c r="I16" s="970"/>
      <c r="J16" s="971"/>
      <c r="K16" s="100">
        <v>6</v>
      </c>
      <c r="L16" s="921"/>
      <c r="M16" s="922"/>
      <c r="N16" s="921"/>
      <c r="O16" s="922"/>
      <c r="P16" s="921"/>
      <c r="Q16" s="922"/>
      <c r="R16" s="936"/>
      <c r="S16" s="937"/>
      <c r="T16" s="938"/>
      <c r="U16" s="921"/>
      <c r="V16" s="922"/>
      <c r="W16" s="921"/>
      <c r="X16" s="922"/>
      <c r="Y16" s="54"/>
      <c r="Z16" s="54"/>
      <c r="AA16" s="54"/>
      <c r="AB16" s="54"/>
      <c r="AC16" s="60"/>
      <c r="AD16" s="60"/>
      <c r="AE16" s="60"/>
      <c r="AF16" s="60"/>
      <c r="AG16" s="60"/>
      <c r="AH16" s="60"/>
      <c r="AI16" s="60"/>
      <c r="AJ16" s="60"/>
      <c r="AK16" s="932"/>
      <c r="AL16" s="933"/>
      <c r="AM16" s="933"/>
      <c r="AN16" s="933"/>
      <c r="AO16" s="934"/>
      <c r="AP16" s="2"/>
      <c r="AQ16" s="59">
        <f t="shared" si="2"/>
        <v>1</v>
      </c>
    </row>
    <row r="17" spans="2:46" ht="12" customHeight="1" x14ac:dyDescent="0.15">
      <c r="B17" s="967"/>
      <c r="C17" s="972"/>
      <c r="D17" s="970"/>
      <c r="E17" s="970"/>
      <c r="F17" s="970"/>
      <c r="G17" s="970"/>
      <c r="H17" s="970"/>
      <c r="I17" s="970"/>
      <c r="J17" s="971"/>
      <c r="K17" s="100">
        <v>7</v>
      </c>
      <c r="L17" s="921"/>
      <c r="M17" s="922"/>
      <c r="N17" s="921"/>
      <c r="O17" s="922"/>
      <c r="P17" s="921"/>
      <c r="Q17" s="922"/>
      <c r="R17" s="936"/>
      <c r="S17" s="937"/>
      <c r="T17" s="938"/>
      <c r="U17" s="921"/>
      <c r="V17" s="922"/>
      <c r="W17" s="921"/>
      <c r="X17" s="922"/>
      <c r="Y17" s="54"/>
      <c r="Z17" s="54"/>
      <c r="AA17" s="54"/>
      <c r="AB17" s="54"/>
      <c r="AC17" s="60"/>
      <c r="AD17" s="60"/>
      <c r="AE17" s="60"/>
      <c r="AF17" s="60"/>
      <c r="AG17" s="60"/>
      <c r="AH17" s="60"/>
      <c r="AI17" s="60"/>
      <c r="AJ17" s="60"/>
      <c r="AK17" s="932"/>
      <c r="AL17" s="933"/>
      <c r="AM17" s="933"/>
      <c r="AN17" s="933"/>
      <c r="AO17" s="934"/>
      <c r="AP17" s="2"/>
      <c r="AQ17" s="59">
        <f t="shared" si="2"/>
        <v>1</v>
      </c>
    </row>
    <row r="18" spans="2:46" ht="12" customHeight="1" x14ac:dyDescent="0.15">
      <c r="B18" s="967"/>
      <c r="C18" s="972"/>
      <c r="D18" s="970"/>
      <c r="E18" s="970"/>
      <c r="F18" s="970"/>
      <c r="G18" s="970"/>
      <c r="H18" s="970"/>
      <c r="I18" s="970"/>
      <c r="J18" s="971"/>
      <c r="K18" s="100">
        <v>8</v>
      </c>
      <c r="L18" s="921"/>
      <c r="M18" s="922"/>
      <c r="N18" s="921"/>
      <c r="O18" s="922"/>
      <c r="P18" s="921"/>
      <c r="Q18" s="922"/>
      <c r="R18" s="936"/>
      <c r="S18" s="937"/>
      <c r="T18" s="938"/>
      <c r="U18" s="921"/>
      <c r="V18" s="922"/>
      <c r="W18" s="921"/>
      <c r="X18" s="922"/>
      <c r="Y18" s="54"/>
      <c r="Z18" s="54"/>
      <c r="AA18" s="54"/>
      <c r="AB18" s="54"/>
      <c r="AC18" s="60"/>
      <c r="AD18" s="60"/>
      <c r="AE18" s="60"/>
      <c r="AF18" s="60"/>
      <c r="AG18" s="60"/>
      <c r="AH18" s="60"/>
      <c r="AI18" s="60"/>
      <c r="AJ18" s="60"/>
      <c r="AK18" s="932"/>
      <c r="AL18" s="933"/>
      <c r="AM18" s="933"/>
      <c r="AN18" s="933"/>
      <c r="AO18" s="934"/>
      <c r="AP18" s="2"/>
      <c r="AQ18" s="59">
        <f t="shared" si="2"/>
        <v>1</v>
      </c>
    </row>
    <row r="19" spans="2:46" ht="12" customHeight="1" x14ac:dyDescent="0.15">
      <c r="B19" s="967"/>
      <c r="C19" s="972"/>
      <c r="D19" s="970"/>
      <c r="E19" s="970"/>
      <c r="F19" s="970"/>
      <c r="G19" s="970"/>
      <c r="H19" s="970"/>
      <c r="I19" s="970"/>
      <c r="J19" s="971"/>
      <c r="K19" s="100">
        <v>9</v>
      </c>
      <c r="L19" s="921"/>
      <c r="M19" s="922"/>
      <c r="N19" s="921"/>
      <c r="O19" s="922"/>
      <c r="P19" s="921"/>
      <c r="Q19" s="922"/>
      <c r="R19" s="936"/>
      <c r="S19" s="937"/>
      <c r="T19" s="938"/>
      <c r="U19" s="921"/>
      <c r="V19" s="922"/>
      <c r="W19" s="921"/>
      <c r="X19" s="922"/>
      <c r="Y19" s="54"/>
      <c r="Z19" s="54"/>
      <c r="AA19" s="54"/>
      <c r="AB19" s="54"/>
      <c r="AC19" s="60"/>
      <c r="AD19" s="60"/>
      <c r="AE19" s="60"/>
      <c r="AF19" s="60"/>
      <c r="AG19" s="60"/>
      <c r="AH19" s="60"/>
      <c r="AI19" s="60"/>
      <c r="AJ19" s="60"/>
      <c r="AK19" s="932"/>
      <c r="AL19" s="933"/>
      <c r="AM19" s="933"/>
      <c r="AN19" s="933"/>
      <c r="AO19" s="934"/>
      <c r="AP19" s="2"/>
      <c r="AQ19" s="59">
        <f t="shared" si="2"/>
        <v>1</v>
      </c>
    </row>
    <row r="20" spans="2:46" ht="12" customHeight="1" x14ac:dyDescent="0.15">
      <c r="B20" s="967"/>
      <c r="C20" s="972"/>
      <c r="D20" s="970"/>
      <c r="E20" s="970"/>
      <c r="F20" s="970"/>
      <c r="G20" s="970"/>
      <c r="H20" s="970"/>
      <c r="I20" s="970"/>
      <c r="J20" s="971"/>
      <c r="K20" s="100">
        <v>10</v>
      </c>
      <c r="L20" s="921"/>
      <c r="M20" s="922"/>
      <c r="N20" s="921"/>
      <c r="O20" s="922"/>
      <c r="P20" s="921"/>
      <c r="Q20" s="922"/>
      <c r="R20" s="936"/>
      <c r="S20" s="937"/>
      <c r="T20" s="938"/>
      <c r="U20" s="921"/>
      <c r="V20" s="922"/>
      <c r="W20" s="921"/>
      <c r="X20" s="922"/>
      <c r="Y20" s="54"/>
      <c r="Z20" s="54"/>
      <c r="AA20" s="54"/>
      <c r="AB20" s="54"/>
      <c r="AC20" s="60"/>
      <c r="AD20" s="60"/>
      <c r="AE20" s="60"/>
      <c r="AF20" s="60"/>
      <c r="AG20" s="60"/>
      <c r="AH20" s="60"/>
      <c r="AI20" s="60"/>
      <c r="AJ20" s="60"/>
      <c r="AK20" s="932"/>
      <c r="AL20" s="933"/>
      <c r="AM20" s="933"/>
      <c r="AN20" s="933"/>
      <c r="AO20" s="934"/>
      <c r="AP20" s="2"/>
      <c r="AQ20" s="59">
        <f t="shared" si="2"/>
        <v>1</v>
      </c>
    </row>
    <row r="21" spans="2:46" ht="12" customHeight="1" x14ac:dyDescent="0.15">
      <c r="B21" s="967"/>
      <c r="C21" s="972"/>
      <c r="D21" s="970"/>
      <c r="E21" s="970"/>
      <c r="F21" s="970"/>
      <c r="G21" s="970"/>
      <c r="H21" s="970"/>
      <c r="I21" s="970"/>
      <c r="J21" s="971"/>
      <c r="K21" s="100">
        <v>11</v>
      </c>
      <c r="L21" s="921"/>
      <c r="M21" s="922"/>
      <c r="N21" s="921"/>
      <c r="O21" s="922"/>
      <c r="P21" s="921"/>
      <c r="Q21" s="922"/>
      <c r="R21" s="936"/>
      <c r="S21" s="937"/>
      <c r="T21" s="938"/>
      <c r="U21" s="921"/>
      <c r="V21" s="922"/>
      <c r="W21" s="921"/>
      <c r="X21" s="922"/>
      <c r="Y21" s="54"/>
      <c r="Z21" s="54"/>
      <c r="AA21" s="54"/>
      <c r="AB21" s="54"/>
      <c r="AC21" s="60"/>
      <c r="AD21" s="60"/>
      <c r="AE21" s="60"/>
      <c r="AF21" s="60"/>
      <c r="AG21" s="60"/>
      <c r="AH21" s="60"/>
      <c r="AI21" s="60"/>
      <c r="AJ21" s="60"/>
      <c r="AK21" s="932"/>
      <c r="AL21" s="933"/>
      <c r="AM21" s="933"/>
      <c r="AN21" s="933"/>
      <c r="AO21" s="934"/>
      <c r="AP21" s="2"/>
      <c r="AQ21" s="59">
        <f t="shared" si="2"/>
        <v>1</v>
      </c>
    </row>
    <row r="22" spans="2:46" ht="12" customHeight="1" x14ac:dyDescent="0.15">
      <c r="B22" s="967"/>
      <c r="C22" s="972"/>
      <c r="D22" s="970"/>
      <c r="E22" s="970"/>
      <c r="F22" s="970"/>
      <c r="G22" s="970"/>
      <c r="H22" s="970"/>
      <c r="I22" s="970"/>
      <c r="J22" s="971"/>
      <c r="K22" s="100">
        <v>12</v>
      </c>
      <c r="L22" s="921"/>
      <c r="M22" s="922"/>
      <c r="N22" s="921"/>
      <c r="O22" s="922"/>
      <c r="P22" s="921"/>
      <c r="Q22" s="922"/>
      <c r="R22" s="936"/>
      <c r="S22" s="937"/>
      <c r="T22" s="938"/>
      <c r="U22" s="921"/>
      <c r="V22" s="922"/>
      <c r="W22" s="921"/>
      <c r="X22" s="922"/>
      <c r="Y22" s="54"/>
      <c r="Z22" s="54"/>
      <c r="AA22" s="54"/>
      <c r="AB22" s="54"/>
      <c r="AC22" s="60"/>
      <c r="AD22" s="60"/>
      <c r="AE22" s="60"/>
      <c r="AF22" s="60"/>
      <c r="AG22" s="60"/>
      <c r="AH22" s="60"/>
      <c r="AI22" s="60"/>
      <c r="AJ22" s="60"/>
      <c r="AK22" s="932"/>
      <c r="AL22" s="933"/>
      <c r="AM22" s="933"/>
      <c r="AN22" s="933"/>
      <c r="AO22" s="934"/>
      <c r="AP22" s="2"/>
      <c r="AQ22" s="59">
        <f t="shared" si="2"/>
        <v>1</v>
      </c>
    </row>
    <row r="23" spans="2:46" ht="12" customHeight="1" x14ac:dyDescent="0.15">
      <c r="B23" s="967"/>
      <c r="C23" s="972"/>
      <c r="D23" s="970"/>
      <c r="E23" s="970"/>
      <c r="F23" s="970"/>
      <c r="G23" s="970"/>
      <c r="H23" s="970"/>
      <c r="I23" s="970"/>
      <c r="J23" s="971"/>
      <c r="K23" s="100">
        <v>13</v>
      </c>
      <c r="L23" s="921"/>
      <c r="M23" s="922"/>
      <c r="N23" s="921"/>
      <c r="O23" s="922"/>
      <c r="P23" s="921"/>
      <c r="Q23" s="922"/>
      <c r="R23" s="936"/>
      <c r="S23" s="937"/>
      <c r="T23" s="938"/>
      <c r="U23" s="921"/>
      <c r="V23" s="922"/>
      <c r="W23" s="921"/>
      <c r="X23" s="922"/>
      <c r="Y23" s="54"/>
      <c r="Z23" s="54"/>
      <c r="AA23" s="54"/>
      <c r="AB23" s="54"/>
      <c r="AC23" s="60"/>
      <c r="AD23" s="60"/>
      <c r="AE23" s="60"/>
      <c r="AF23" s="60"/>
      <c r="AG23" s="60"/>
      <c r="AH23" s="60"/>
      <c r="AI23" s="60"/>
      <c r="AJ23" s="60"/>
      <c r="AK23" s="932"/>
      <c r="AL23" s="933"/>
      <c r="AM23" s="933"/>
      <c r="AN23" s="933"/>
      <c r="AO23" s="934"/>
      <c r="AP23" s="2"/>
      <c r="AQ23" s="59">
        <f t="shared" si="2"/>
        <v>1</v>
      </c>
    </row>
    <row r="24" spans="2:46" ht="12" customHeight="1" x14ac:dyDescent="0.15">
      <c r="B24" s="967"/>
      <c r="C24" s="972"/>
      <c r="D24" s="970"/>
      <c r="E24" s="970"/>
      <c r="F24" s="970"/>
      <c r="G24" s="970"/>
      <c r="H24" s="970"/>
      <c r="I24" s="970"/>
      <c r="J24" s="971"/>
      <c r="K24" s="100">
        <v>14</v>
      </c>
      <c r="L24" s="921"/>
      <c r="M24" s="922"/>
      <c r="N24" s="921"/>
      <c r="O24" s="922"/>
      <c r="P24" s="921"/>
      <c r="Q24" s="922"/>
      <c r="R24" s="936"/>
      <c r="S24" s="937"/>
      <c r="T24" s="938"/>
      <c r="U24" s="921"/>
      <c r="V24" s="922"/>
      <c r="W24" s="921"/>
      <c r="X24" s="922"/>
      <c r="Y24" s="54"/>
      <c r="Z24" s="54"/>
      <c r="AA24" s="54"/>
      <c r="AB24" s="54"/>
      <c r="AC24" s="60"/>
      <c r="AD24" s="60"/>
      <c r="AE24" s="60"/>
      <c r="AF24" s="60"/>
      <c r="AG24" s="60"/>
      <c r="AH24" s="60"/>
      <c r="AI24" s="60"/>
      <c r="AJ24" s="60"/>
      <c r="AK24" s="932"/>
      <c r="AL24" s="933"/>
      <c r="AM24" s="933"/>
      <c r="AN24" s="933"/>
      <c r="AO24" s="934"/>
      <c r="AP24" s="2"/>
      <c r="AQ24" s="59">
        <f t="shared" si="2"/>
        <v>1</v>
      </c>
    </row>
    <row r="25" spans="2:46" ht="12" customHeight="1" x14ac:dyDescent="0.15">
      <c r="B25" s="967"/>
      <c r="C25" s="972"/>
      <c r="D25" s="970"/>
      <c r="E25" s="970"/>
      <c r="F25" s="970"/>
      <c r="G25" s="970"/>
      <c r="H25" s="970"/>
      <c r="I25" s="970"/>
      <c r="J25" s="971"/>
      <c r="K25" s="100">
        <v>15</v>
      </c>
      <c r="L25" s="921"/>
      <c r="M25" s="922"/>
      <c r="N25" s="921"/>
      <c r="O25" s="922"/>
      <c r="P25" s="921"/>
      <c r="Q25" s="922"/>
      <c r="R25" s="936"/>
      <c r="S25" s="937"/>
      <c r="T25" s="938"/>
      <c r="U25" s="921"/>
      <c r="V25" s="922"/>
      <c r="W25" s="921"/>
      <c r="X25" s="922"/>
      <c r="Y25" s="54"/>
      <c r="Z25" s="54"/>
      <c r="AA25" s="54"/>
      <c r="AB25" s="54"/>
      <c r="AC25" s="60"/>
      <c r="AD25" s="60"/>
      <c r="AE25" s="60"/>
      <c r="AF25" s="60"/>
      <c r="AG25" s="60"/>
      <c r="AH25" s="60"/>
      <c r="AI25" s="60"/>
      <c r="AJ25" s="60"/>
      <c r="AK25" s="932"/>
      <c r="AL25" s="933"/>
      <c r="AM25" s="933"/>
      <c r="AN25" s="933"/>
      <c r="AO25" s="934"/>
      <c r="AP25" s="2"/>
      <c r="AQ25" s="59">
        <f t="shared" si="2"/>
        <v>1</v>
      </c>
    </row>
    <row r="26" spans="2:46" ht="12" customHeight="1" x14ac:dyDescent="0.15">
      <c r="B26" s="967"/>
      <c r="C26" s="972"/>
      <c r="D26" s="970"/>
      <c r="E26" s="970"/>
      <c r="F26" s="970"/>
      <c r="G26" s="970"/>
      <c r="H26" s="970"/>
      <c r="I26" s="970"/>
      <c r="J26" s="971"/>
      <c r="K26" s="100">
        <v>16</v>
      </c>
      <c r="L26" s="921"/>
      <c r="M26" s="922"/>
      <c r="N26" s="921"/>
      <c r="O26" s="922"/>
      <c r="P26" s="921"/>
      <c r="Q26" s="922"/>
      <c r="R26" s="936"/>
      <c r="S26" s="937"/>
      <c r="T26" s="938"/>
      <c r="U26" s="921"/>
      <c r="V26" s="922"/>
      <c r="W26" s="921"/>
      <c r="X26" s="922"/>
      <c r="Y26" s="54"/>
      <c r="Z26" s="54"/>
      <c r="AA26" s="54"/>
      <c r="AB26" s="54"/>
      <c r="AC26" s="60"/>
      <c r="AD26" s="60"/>
      <c r="AE26" s="60"/>
      <c r="AF26" s="60"/>
      <c r="AG26" s="60"/>
      <c r="AH26" s="60"/>
      <c r="AI26" s="60"/>
      <c r="AJ26" s="60"/>
      <c r="AK26" s="932"/>
      <c r="AL26" s="933"/>
      <c r="AM26" s="933"/>
      <c r="AN26" s="933"/>
      <c r="AO26" s="934"/>
      <c r="AP26" s="2"/>
      <c r="AQ26" s="59">
        <f t="shared" si="2"/>
        <v>1</v>
      </c>
    </row>
    <row r="27" spans="2:46" ht="12" customHeight="1" x14ac:dyDescent="0.15">
      <c r="B27" s="967"/>
      <c r="C27" s="972"/>
      <c r="D27" s="970"/>
      <c r="E27" s="970"/>
      <c r="F27" s="970"/>
      <c r="G27" s="970"/>
      <c r="H27" s="970"/>
      <c r="I27" s="970"/>
      <c r="J27" s="971"/>
      <c r="K27" s="100">
        <v>17</v>
      </c>
      <c r="L27" s="921"/>
      <c r="M27" s="922"/>
      <c r="N27" s="921"/>
      <c r="O27" s="922"/>
      <c r="P27" s="921"/>
      <c r="Q27" s="922"/>
      <c r="R27" s="936"/>
      <c r="S27" s="937"/>
      <c r="T27" s="938"/>
      <c r="U27" s="921"/>
      <c r="V27" s="922"/>
      <c r="W27" s="921"/>
      <c r="X27" s="922"/>
      <c r="Y27" s="54"/>
      <c r="Z27" s="54"/>
      <c r="AA27" s="54"/>
      <c r="AB27" s="54"/>
      <c r="AC27" s="60"/>
      <c r="AD27" s="60"/>
      <c r="AE27" s="60"/>
      <c r="AF27" s="60"/>
      <c r="AG27" s="60"/>
      <c r="AH27" s="60"/>
      <c r="AI27" s="60"/>
      <c r="AJ27" s="60"/>
      <c r="AK27" s="932"/>
      <c r="AL27" s="933"/>
      <c r="AM27" s="933"/>
      <c r="AN27" s="933"/>
      <c r="AO27" s="934"/>
      <c r="AP27" s="2"/>
      <c r="AQ27" s="59">
        <f t="shared" si="2"/>
        <v>1</v>
      </c>
    </row>
    <row r="28" spans="2:46" ht="12" customHeight="1" x14ac:dyDescent="0.15">
      <c r="B28" s="967"/>
      <c r="C28" s="972"/>
      <c r="D28" s="970"/>
      <c r="E28" s="970"/>
      <c r="F28" s="970"/>
      <c r="G28" s="970"/>
      <c r="H28" s="970"/>
      <c r="I28" s="970"/>
      <c r="J28" s="971"/>
      <c r="K28" s="100">
        <v>18</v>
      </c>
      <c r="L28" s="921"/>
      <c r="M28" s="922"/>
      <c r="N28" s="921"/>
      <c r="O28" s="922"/>
      <c r="P28" s="921"/>
      <c r="Q28" s="922"/>
      <c r="R28" s="936"/>
      <c r="S28" s="937"/>
      <c r="T28" s="938"/>
      <c r="U28" s="921"/>
      <c r="V28" s="922"/>
      <c r="W28" s="921"/>
      <c r="X28" s="922"/>
      <c r="Y28" s="54"/>
      <c r="Z28" s="54"/>
      <c r="AA28" s="54"/>
      <c r="AB28" s="54"/>
      <c r="AC28" s="60"/>
      <c r="AD28" s="60"/>
      <c r="AE28" s="60"/>
      <c r="AF28" s="60"/>
      <c r="AG28" s="60"/>
      <c r="AH28" s="60"/>
      <c r="AI28" s="60"/>
      <c r="AJ28" s="60"/>
      <c r="AK28" s="932"/>
      <c r="AL28" s="933"/>
      <c r="AM28" s="933"/>
      <c r="AN28" s="933"/>
      <c r="AO28" s="934"/>
      <c r="AP28" s="2"/>
      <c r="AQ28" s="59">
        <f>IF(P30="材質劣化",2,IF(P30="漏水",3,1))</f>
        <v>1</v>
      </c>
    </row>
    <row r="29" spans="2:46" ht="12" customHeight="1" x14ac:dyDescent="0.15">
      <c r="B29" s="967"/>
      <c r="C29" s="972"/>
      <c r="D29" s="970"/>
      <c r="E29" s="970"/>
      <c r="F29" s="970"/>
      <c r="G29" s="970"/>
      <c r="H29" s="970"/>
      <c r="I29" s="970"/>
      <c r="J29" s="971"/>
      <c r="K29" s="100">
        <v>19</v>
      </c>
      <c r="L29" s="921"/>
      <c r="M29" s="922"/>
      <c r="N29" s="921"/>
      <c r="O29" s="922"/>
      <c r="P29" s="921"/>
      <c r="Q29" s="922"/>
      <c r="R29" s="936"/>
      <c r="S29" s="937"/>
      <c r="T29" s="938"/>
      <c r="U29" s="921"/>
      <c r="V29" s="922"/>
      <c r="W29" s="921"/>
      <c r="X29" s="922"/>
      <c r="Y29" s="54"/>
      <c r="Z29" s="54"/>
      <c r="AA29" s="54"/>
      <c r="AB29" s="54"/>
      <c r="AC29" s="60"/>
      <c r="AD29" s="60"/>
      <c r="AE29" s="60"/>
      <c r="AF29" s="60"/>
      <c r="AG29" s="60"/>
      <c r="AH29" s="60"/>
      <c r="AI29" s="60"/>
      <c r="AJ29" s="60"/>
      <c r="AK29" s="932"/>
      <c r="AL29" s="933"/>
      <c r="AM29" s="933"/>
      <c r="AN29" s="933"/>
      <c r="AO29" s="934"/>
      <c r="AP29" s="2"/>
      <c r="AQ29" s="59">
        <f>IF(P34="材質劣化",2,IF(P34="漏水",3,1))</f>
        <v>1</v>
      </c>
    </row>
    <row r="30" spans="2:46" ht="12" customHeight="1" x14ac:dyDescent="0.15">
      <c r="B30" s="967"/>
      <c r="C30" s="972"/>
      <c r="D30" s="970"/>
      <c r="E30" s="970"/>
      <c r="F30" s="970"/>
      <c r="G30" s="970"/>
      <c r="H30" s="970"/>
      <c r="I30" s="970"/>
      <c r="J30" s="971"/>
      <c r="K30" s="100">
        <v>20</v>
      </c>
      <c r="L30" s="921"/>
      <c r="M30" s="922"/>
      <c r="N30" s="921"/>
      <c r="O30" s="922"/>
      <c r="P30" s="921"/>
      <c r="Q30" s="922"/>
      <c r="R30" s="936"/>
      <c r="S30" s="937"/>
      <c r="T30" s="938"/>
      <c r="U30" s="921"/>
      <c r="V30" s="922"/>
      <c r="W30" s="921"/>
      <c r="X30" s="922"/>
      <c r="Y30" s="54"/>
      <c r="Z30" s="54"/>
      <c r="AA30" s="54"/>
      <c r="AB30" s="54"/>
      <c r="AC30" s="60"/>
      <c r="AD30" s="60"/>
      <c r="AE30" s="60"/>
      <c r="AF30" s="60"/>
      <c r="AG30" s="60"/>
      <c r="AH30" s="60"/>
      <c r="AI30" s="60"/>
      <c r="AJ30" s="60"/>
      <c r="AK30" s="932"/>
      <c r="AL30" s="933"/>
      <c r="AM30" s="933"/>
      <c r="AN30" s="933"/>
      <c r="AO30" s="934"/>
      <c r="AP30" s="2"/>
      <c r="AQ30" s="59">
        <f>IF(P30="材質劣化",2,IF(P30="漏水",3,1))</f>
        <v>1</v>
      </c>
    </row>
    <row r="31" spans="2:46" ht="12" customHeight="1" x14ac:dyDescent="0.15">
      <c r="B31" s="967"/>
      <c r="C31" s="972"/>
      <c r="D31" s="970"/>
      <c r="E31" s="970"/>
      <c r="F31" s="970"/>
      <c r="G31" s="970"/>
      <c r="H31" s="970"/>
      <c r="I31" s="970"/>
      <c r="J31" s="971"/>
      <c r="K31" s="100">
        <v>21</v>
      </c>
      <c r="L31" s="921"/>
      <c r="M31" s="922"/>
      <c r="N31" s="921"/>
      <c r="O31" s="922"/>
      <c r="P31" s="921"/>
      <c r="Q31" s="922"/>
      <c r="R31" s="936"/>
      <c r="S31" s="937"/>
      <c r="T31" s="938"/>
      <c r="U31" s="921"/>
      <c r="V31" s="922"/>
      <c r="W31" s="921"/>
      <c r="X31" s="922"/>
      <c r="Y31" s="54"/>
      <c r="Z31" s="54"/>
      <c r="AA31" s="54"/>
      <c r="AB31" s="54"/>
      <c r="AC31" s="60"/>
      <c r="AD31" s="60"/>
      <c r="AE31" s="60"/>
      <c r="AF31" s="60"/>
      <c r="AG31" s="60"/>
      <c r="AH31" s="60"/>
      <c r="AI31" s="60"/>
      <c r="AJ31" s="60"/>
      <c r="AK31" s="932"/>
      <c r="AL31" s="933"/>
      <c r="AM31" s="933"/>
      <c r="AN31" s="933"/>
      <c r="AO31" s="934"/>
      <c r="AP31" s="2"/>
      <c r="AQ31" s="59">
        <f>IF(P33="材質劣化",2,IF(P33="漏水",3,1))</f>
        <v>1</v>
      </c>
    </row>
    <row r="32" spans="2:46" ht="12" customHeight="1" x14ac:dyDescent="0.15">
      <c r="B32" s="967"/>
      <c r="C32" s="972"/>
      <c r="D32" s="970"/>
      <c r="E32" s="970"/>
      <c r="F32" s="970"/>
      <c r="G32" s="970"/>
      <c r="H32" s="970"/>
      <c r="I32" s="970"/>
      <c r="J32" s="971"/>
      <c r="K32" s="100">
        <v>22</v>
      </c>
      <c r="L32" s="921"/>
      <c r="M32" s="922"/>
      <c r="N32" s="921"/>
      <c r="O32" s="922"/>
      <c r="P32" s="921"/>
      <c r="Q32" s="922"/>
      <c r="R32" s="936"/>
      <c r="S32" s="937"/>
      <c r="T32" s="938"/>
      <c r="U32" s="921"/>
      <c r="V32" s="922"/>
      <c r="W32" s="921"/>
      <c r="X32" s="922"/>
      <c r="Y32" s="54"/>
      <c r="Z32" s="54"/>
      <c r="AA32" s="54"/>
      <c r="AB32" s="54"/>
      <c r="AC32" s="60"/>
      <c r="AD32" s="60"/>
      <c r="AE32" s="60"/>
      <c r="AF32" s="60"/>
      <c r="AG32" s="60"/>
      <c r="AH32" s="60"/>
      <c r="AI32" s="60"/>
      <c r="AJ32" s="60"/>
      <c r="AK32" s="932"/>
      <c r="AL32" s="933"/>
      <c r="AM32" s="933"/>
      <c r="AN32" s="933"/>
      <c r="AO32" s="934"/>
      <c r="AP32" s="2"/>
      <c r="AQ32" s="59">
        <f>IF(P37="材質劣化",2,IF(P37="漏水",3,1))</f>
        <v>1</v>
      </c>
      <c r="AS32" s="3"/>
      <c r="AT32" s="3"/>
    </row>
    <row r="33" spans="2:86" ht="12" customHeight="1" x14ac:dyDescent="0.15">
      <c r="B33" s="967"/>
      <c r="C33" s="972"/>
      <c r="D33" s="970"/>
      <c r="E33" s="970"/>
      <c r="F33" s="970"/>
      <c r="G33" s="970"/>
      <c r="H33" s="970"/>
      <c r="I33" s="970"/>
      <c r="J33" s="971"/>
      <c r="K33" s="100">
        <v>23</v>
      </c>
      <c r="L33" s="921"/>
      <c r="M33" s="922"/>
      <c r="N33" s="921"/>
      <c r="O33" s="922"/>
      <c r="P33" s="921"/>
      <c r="Q33" s="922"/>
      <c r="R33" s="936"/>
      <c r="S33" s="937"/>
      <c r="T33" s="938"/>
      <c r="U33" s="921"/>
      <c r="V33" s="922"/>
      <c r="W33" s="921"/>
      <c r="X33" s="922"/>
      <c r="Y33" s="54"/>
      <c r="Z33" s="54"/>
      <c r="AA33" s="54"/>
      <c r="AB33" s="54"/>
      <c r="AC33" s="60"/>
      <c r="AD33" s="60"/>
      <c r="AE33" s="60"/>
      <c r="AF33" s="60"/>
      <c r="AG33" s="60"/>
      <c r="AH33" s="60"/>
      <c r="AI33" s="60"/>
      <c r="AJ33" s="60"/>
      <c r="AK33" s="932"/>
      <c r="AL33" s="933"/>
      <c r="AM33" s="933"/>
      <c r="AN33" s="933"/>
      <c r="AO33" s="934"/>
      <c r="AP33" s="2"/>
      <c r="AQ33" s="59">
        <f>IF(P33="材質劣化",2,IF(P33="漏水",3,1))</f>
        <v>1</v>
      </c>
      <c r="AS33" s="198"/>
      <c r="AT33" s="198"/>
    </row>
    <row r="34" spans="2:86" ht="12" customHeight="1" x14ac:dyDescent="0.15">
      <c r="B34" s="967"/>
      <c r="C34" s="972"/>
      <c r="D34" s="970"/>
      <c r="E34" s="970"/>
      <c r="F34" s="970"/>
      <c r="G34" s="970"/>
      <c r="H34" s="970"/>
      <c r="I34" s="970"/>
      <c r="J34" s="971"/>
      <c r="K34" s="100">
        <v>24</v>
      </c>
      <c r="L34" s="921"/>
      <c r="M34" s="922"/>
      <c r="N34" s="921"/>
      <c r="O34" s="922"/>
      <c r="P34" s="921"/>
      <c r="Q34" s="922"/>
      <c r="R34" s="936"/>
      <c r="S34" s="937"/>
      <c r="T34" s="938"/>
      <c r="U34" s="921"/>
      <c r="V34" s="922"/>
      <c r="W34" s="921"/>
      <c r="X34" s="922"/>
      <c r="Y34" s="54"/>
      <c r="Z34" s="54"/>
      <c r="AA34" s="54"/>
      <c r="AB34" s="54"/>
      <c r="AC34" s="60"/>
      <c r="AD34" s="60"/>
      <c r="AE34" s="60"/>
      <c r="AF34" s="60"/>
      <c r="AG34" s="60"/>
      <c r="AH34" s="60"/>
      <c r="AI34" s="60"/>
      <c r="AJ34" s="60"/>
      <c r="AK34" s="932"/>
      <c r="AL34" s="933"/>
      <c r="AM34" s="933"/>
      <c r="AN34" s="933"/>
      <c r="AO34" s="934"/>
      <c r="AP34" s="2"/>
      <c r="AQ34" s="59">
        <f>IF(P36="材質劣化",2,IF(P36="漏水",3,1))</f>
        <v>1</v>
      </c>
      <c r="AS34" s="199"/>
      <c r="AT34" s="199"/>
    </row>
    <row r="35" spans="2:86" ht="12" customHeight="1" x14ac:dyDescent="0.15">
      <c r="B35" s="967"/>
      <c r="C35" s="972"/>
      <c r="D35" s="970"/>
      <c r="E35" s="970"/>
      <c r="F35" s="970"/>
      <c r="G35" s="970"/>
      <c r="H35" s="970"/>
      <c r="I35" s="970"/>
      <c r="J35" s="971"/>
      <c r="K35" s="992" t="s">
        <v>678</v>
      </c>
      <c r="L35" s="939" t="s">
        <v>679</v>
      </c>
      <c r="M35" s="939"/>
      <c r="N35" s="939"/>
      <c r="O35" s="939"/>
      <c r="P35" s="939"/>
      <c r="Q35" s="939"/>
      <c r="R35" s="939"/>
      <c r="S35" s="939"/>
      <c r="T35" s="939"/>
      <c r="U35" s="939"/>
      <c r="V35" s="939"/>
      <c r="W35" s="939"/>
      <c r="X35" s="939"/>
      <c r="Y35" s="979" t="s">
        <v>523</v>
      </c>
      <c r="Z35" s="980"/>
      <c r="AA35" s="980"/>
      <c r="AB35" s="953"/>
      <c r="AC35" s="124">
        <f t="shared" ref="AC35:AJ35" si="3">SUM(AC11:AC34)</f>
        <v>0</v>
      </c>
      <c r="AD35" s="124">
        <f t="shared" si="3"/>
        <v>0</v>
      </c>
      <c r="AE35" s="124">
        <f>SUM(AE11:AE34)</f>
        <v>0</v>
      </c>
      <c r="AF35" s="124">
        <f t="shared" si="3"/>
        <v>0.55000000000000004</v>
      </c>
      <c r="AG35" s="124">
        <f t="shared" si="3"/>
        <v>0</v>
      </c>
      <c r="AH35" s="124">
        <f t="shared" si="3"/>
        <v>0</v>
      </c>
      <c r="AI35" s="124">
        <f t="shared" si="3"/>
        <v>0</v>
      </c>
      <c r="AJ35" s="125">
        <f t="shared" si="3"/>
        <v>0</v>
      </c>
      <c r="AK35" s="939" t="s">
        <v>680</v>
      </c>
      <c r="AL35" s="939"/>
      <c r="AM35" s="999" t="s">
        <v>511</v>
      </c>
      <c r="AN35" s="999"/>
      <c r="AO35" s="999"/>
      <c r="AP35" s="2"/>
    </row>
    <row r="36" spans="2:86" ht="12" customHeight="1" x14ac:dyDescent="0.15">
      <c r="B36" s="967"/>
      <c r="C36" s="972"/>
      <c r="D36" s="970"/>
      <c r="E36" s="970"/>
      <c r="F36" s="970"/>
      <c r="G36" s="970"/>
      <c r="H36" s="970"/>
      <c r="I36" s="970"/>
      <c r="J36" s="971"/>
      <c r="K36" s="993"/>
      <c r="L36" s="941" t="s">
        <v>681</v>
      </c>
      <c r="M36" s="942"/>
      <c r="N36" s="960"/>
      <c r="O36" s="941" t="s">
        <v>682</v>
      </c>
      <c r="P36" s="942"/>
      <c r="Q36" s="942"/>
      <c r="R36" s="942"/>
      <c r="S36" s="942"/>
      <c r="T36" s="942"/>
      <c r="U36" s="942"/>
      <c r="V36" s="942"/>
      <c r="W36" s="942"/>
      <c r="X36" s="960"/>
      <c r="Y36" s="53" t="s">
        <v>516</v>
      </c>
      <c r="Z36" s="49" t="s">
        <v>515</v>
      </c>
      <c r="AA36" s="49" t="s">
        <v>554</v>
      </c>
      <c r="AB36" s="49" t="s">
        <v>531</v>
      </c>
      <c r="AC36" s="49" t="s">
        <v>516</v>
      </c>
      <c r="AD36" s="49" t="s">
        <v>515</v>
      </c>
      <c r="AE36" s="49" t="s">
        <v>554</v>
      </c>
      <c r="AF36" s="49" t="s">
        <v>531</v>
      </c>
      <c r="AG36" s="49" t="s">
        <v>516</v>
      </c>
      <c r="AH36" s="49" t="s">
        <v>515</v>
      </c>
      <c r="AI36" s="49" t="s">
        <v>554</v>
      </c>
      <c r="AJ36" s="82" t="s">
        <v>531</v>
      </c>
      <c r="AK36" s="939"/>
      <c r="AL36" s="939"/>
      <c r="AM36" s="999"/>
      <c r="AN36" s="999"/>
      <c r="AO36" s="999"/>
      <c r="AP36" s="2"/>
    </row>
    <row r="37" spans="2:86" ht="14.25" customHeight="1" x14ac:dyDescent="0.15">
      <c r="B37" s="967"/>
      <c r="C37" s="972"/>
      <c r="D37" s="970"/>
      <c r="E37" s="970"/>
      <c r="F37" s="970"/>
      <c r="G37" s="970"/>
      <c r="H37" s="970"/>
      <c r="I37" s="970"/>
      <c r="J37" s="971"/>
      <c r="K37" s="993"/>
      <c r="L37" s="945"/>
      <c r="M37" s="946"/>
      <c r="N37" s="965"/>
      <c r="O37" s="945"/>
      <c r="P37" s="946"/>
      <c r="Q37" s="946"/>
      <c r="R37" s="946"/>
      <c r="S37" s="946"/>
      <c r="T37" s="946"/>
      <c r="U37" s="946"/>
      <c r="V37" s="946"/>
      <c r="W37" s="946"/>
      <c r="X37" s="965"/>
      <c r="Y37" s="935">
        <f>IF(COUNTIF(Y11:Y34,"〇")&gt;0,1,0)</f>
        <v>0</v>
      </c>
      <c r="Z37" s="935">
        <f t="shared" ref="Z37:AB37" si="4">IF(COUNTIF(Z11:Z34,"〇")&gt;0,1,0)</f>
        <v>0</v>
      </c>
      <c r="AA37" s="935">
        <f t="shared" si="4"/>
        <v>0</v>
      </c>
      <c r="AB37" s="935">
        <f t="shared" si="4"/>
        <v>0</v>
      </c>
      <c r="AC37" s="935">
        <f>COUNTA(AC11:AC34)</f>
        <v>0</v>
      </c>
      <c r="AD37" s="935">
        <f t="shared" ref="AD37:AI37" si="5">COUNTA(AD11:AD34)</f>
        <v>0</v>
      </c>
      <c r="AE37" s="935">
        <f t="shared" si="5"/>
        <v>0</v>
      </c>
      <c r="AF37" s="935">
        <f t="shared" si="5"/>
        <v>1</v>
      </c>
      <c r="AG37" s="935">
        <f t="shared" si="5"/>
        <v>0</v>
      </c>
      <c r="AH37" s="935">
        <f t="shared" si="5"/>
        <v>0</v>
      </c>
      <c r="AI37" s="935">
        <f t="shared" si="5"/>
        <v>0</v>
      </c>
      <c r="AJ37" s="935">
        <f>COUNTA(AJ11:AJ34)</f>
        <v>0</v>
      </c>
      <c r="AK37" s="939"/>
      <c r="AL37" s="939"/>
      <c r="AM37" s="999"/>
      <c r="AN37" s="999"/>
      <c r="AO37" s="999"/>
      <c r="AP37" s="2"/>
      <c r="AU37" s="43">
        <f>+Y37</f>
        <v>0</v>
      </c>
    </row>
    <row r="38" spans="2:86" ht="14.25" customHeight="1" x14ac:dyDescent="0.15">
      <c r="B38" s="967"/>
      <c r="C38" s="972"/>
      <c r="D38" s="970"/>
      <c r="E38" s="970"/>
      <c r="F38" s="970"/>
      <c r="G38" s="970"/>
      <c r="H38" s="970"/>
      <c r="I38" s="970"/>
      <c r="J38" s="971"/>
      <c r="K38" s="993"/>
      <c r="L38" s="949"/>
      <c r="M38" s="950"/>
      <c r="N38" s="961"/>
      <c r="O38" s="949"/>
      <c r="P38" s="950"/>
      <c r="Q38" s="950"/>
      <c r="R38" s="950"/>
      <c r="S38" s="950"/>
      <c r="T38" s="950"/>
      <c r="U38" s="950"/>
      <c r="V38" s="950"/>
      <c r="W38" s="950"/>
      <c r="X38" s="961"/>
      <c r="Y38" s="935"/>
      <c r="Z38" s="935"/>
      <c r="AA38" s="935"/>
      <c r="AB38" s="935"/>
      <c r="AC38" s="935"/>
      <c r="AD38" s="935"/>
      <c r="AE38" s="935"/>
      <c r="AF38" s="935"/>
      <c r="AG38" s="935"/>
      <c r="AH38" s="935"/>
      <c r="AI38" s="935"/>
      <c r="AJ38" s="935"/>
      <c r="AK38" s="939"/>
      <c r="AL38" s="939"/>
      <c r="AM38" s="999"/>
      <c r="AN38" s="999"/>
      <c r="AO38" s="999"/>
      <c r="AP38" s="2"/>
    </row>
    <row r="39" spans="2:86" ht="12" customHeight="1" x14ac:dyDescent="0.15">
      <c r="B39" s="967"/>
      <c r="C39" s="972"/>
      <c r="D39" s="970"/>
      <c r="E39" s="970"/>
      <c r="F39" s="970"/>
      <c r="G39" s="970"/>
      <c r="H39" s="970"/>
      <c r="I39" s="970"/>
      <c r="J39" s="970"/>
      <c r="K39" s="987" t="s">
        <v>220</v>
      </c>
      <c r="L39" s="994"/>
      <c r="M39" s="994"/>
      <c r="N39" s="994"/>
      <c r="O39" s="994"/>
      <c r="P39" s="994"/>
      <c r="Q39" s="994"/>
      <c r="R39" s="994"/>
      <c r="S39" s="994"/>
      <c r="T39" s="994"/>
      <c r="U39" s="994"/>
      <c r="V39" s="994"/>
      <c r="W39" s="994"/>
      <c r="X39" s="994"/>
      <c r="Y39" s="994"/>
      <c r="Z39" s="994"/>
      <c r="AA39" s="994"/>
      <c r="AB39" s="994"/>
      <c r="AC39" s="994"/>
      <c r="AD39" s="994"/>
      <c r="AE39" s="994"/>
      <c r="AF39" s="994"/>
      <c r="AG39" s="994"/>
      <c r="AH39" s="994"/>
      <c r="AI39" s="994"/>
      <c r="AJ39" s="994"/>
      <c r="AK39" s="995"/>
      <c r="AL39" s="995"/>
      <c r="AM39" s="995"/>
      <c r="AN39" s="995"/>
      <c r="AO39" s="996"/>
      <c r="AP39" s="2"/>
    </row>
    <row r="40" spans="2:86" ht="12" customHeight="1" x14ac:dyDescent="0.15">
      <c r="B40" s="967"/>
      <c r="C40" s="972"/>
      <c r="D40" s="970"/>
      <c r="E40" s="970"/>
      <c r="F40" s="970"/>
      <c r="G40" s="970"/>
      <c r="H40" s="970"/>
      <c r="I40" s="970"/>
      <c r="J40" s="970"/>
      <c r="K40" s="988"/>
      <c r="L40" s="995"/>
      <c r="M40" s="995"/>
      <c r="N40" s="995"/>
      <c r="O40" s="995"/>
      <c r="P40" s="995"/>
      <c r="Q40" s="995"/>
      <c r="R40" s="995"/>
      <c r="S40" s="995"/>
      <c r="T40" s="995"/>
      <c r="U40" s="995"/>
      <c r="V40" s="995"/>
      <c r="W40" s="995"/>
      <c r="X40" s="995"/>
      <c r="Y40" s="995"/>
      <c r="Z40" s="995"/>
      <c r="AA40" s="995"/>
      <c r="AB40" s="995"/>
      <c r="AC40" s="995"/>
      <c r="AD40" s="995"/>
      <c r="AE40" s="995"/>
      <c r="AF40" s="995"/>
      <c r="AG40" s="995"/>
      <c r="AH40" s="995"/>
      <c r="AI40" s="995"/>
      <c r="AJ40" s="995"/>
      <c r="AK40" s="995"/>
      <c r="AL40" s="995"/>
      <c r="AM40" s="995"/>
      <c r="AN40" s="995"/>
      <c r="AO40" s="996"/>
      <c r="AP40" s="2"/>
    </row>
    <row r="41" spans="2:86" ht="12" customHeight="1" x14ac:dyDescent="0.15">
      <c r="B41" s="967"/>
      <c r="C41" s="972"/>
      <c r="D41" s="970"/>
      <c r="E41" s="970"/>
      <c r="F41" s="970"/>
      <c r="G41" s="970"/>
      <c r="H41" s="970"/>
      <c r="I41" s="970"/>
      <c r="J41" s="970"/>
      <c r="K41" s="988"/>
      <c r="L41" s="995"/>
      <c r="M41" s="995"/>
      <c r="N41" s="995"/>
      <c r="O41" s="995"/>
      <c r="P41" s="995"/>
      <c r="Q41" s="995"/>
      <c r="R41" s="995"/>
      <c r="S41" s="995"/>
      <c r="T41" s="995"/>
      <c r="U41" s="995"/>
      <c r="V41" s="995"/>
      <c r="W41" s="995"/>
      <c r="X41" s="995"/>
      <c r="Y41" s="995"/>
      <c r="Z41" s="995"/>
      <c r="AA41" s="995"/>
      <c r="AB41" s="995"/>
      <c r="AC41" s="995"/>
      <c r="AD41" s="995"/>
      <c r="AE41" s="995"/>
      <c r="AF41" s="995"/>
      <c r="AG41" s="995"/>
      <c r="AH41" s="995"/>
      <c r="AI41" s="995"/>
      <c r="AJ41" s="995"/>
      <c r="AK41" s="995"/>
      <c r="AL41" s="995"/>
      <c r="AM41" s="995"/>
      <c r="AN41" s="995"/>
      <c r="AO41" s="996"/>
      <c r="AP41" s="2"/>
    </row>
    <row r="42" spans="2:86" ht="12" customHeight="1" x14ac:dyDescent="0.15">
      <c r="B42" s="967"/>
      <c r="C42" s="972"/>
      <c r="D42" s="970"/>
      <c r="E42" s="970"/>
      <c r="F42" s="970"/>
      <c r="G42" s="970"/>
      <c r="H42" s="970"/>
      <c r="I42" s="970"/>
      <c r="J42" s="970"/>
      <c r="K42" s="988"/>
      <c r="L42" s="997"/>
      <c r="M42" s="997"/>
      <c r="N42" s="997"/>
      <c r="O42" s="997"/>
      <c r="P42" s="997"/>
      <c r="Q42" s="997"/>
      <c r="R42" s="997"/>
      <c r="S42" s="997"/>
      <c r="T42" s="997"/>
      <c r="U42" s="997"/>
      <c r="V42" s="997"/>
      <c r="W42" s="997"/>
      <c r="X42" s="997"/>
      <c r="Y42" s="997"/>
      <c r="Z42" s="997"/>
      <c r="AA42" s="997"/>
      <c r="AB42" s="997"/>
      <c r="AC42" s="997"/>
      <c r="AD42" s="997"/>
      <c r="AE42" s="997"/>
      <c r="AF42" s="997"/>
      <c r="AG42" s="997"/>
      <c r="AH42" s="997"/>
      <c r="AI42" s="997"/>
      <c r="AJ42" s="997"/>
      <c r="AK42" s="997"/>
      <c r="AL42" s="997"/>
      <c r="AM42" s="997"/>
      <c r="AN42" s="997"/>
      <c r="AO42" s="998"/>
      <c r="AP42" s="43"/>
      <c r="CD42" s="2"/>
      <c r="CE42" s="2"/>
      <c r="CF42" s="2"/>
      <c r="CG42" s="2"/>
      <c r="CH42" s="2"/>
    </row>
    <row r="43" spans="2:86" ht="12" customHeight="1" x14ac:dyDescent="0.15">
      <c r="B43" s="967"/>
      <c r="C43" s="972"/>
      <c r="D43" s="970"/>
      <c r="E43" s="970"/>
      <c r="F43" s="970"/>
      <c r="G43" s="970"/>
      <c r="H43" s="970"/>
      <c r="I43" s="970"/>
      <c r="J43" s="971"/>
      <c r="K43" s="1000" t="s">
        <v>221</v>
      </c>
      <c r="L43" s="1000"/>
      <c r="M43" s="1000"/>
      <c r="N43" s="1000"/>
      <c r="O43" s="1000"/>
      <c r="P43" s="1000"/>
      <c r="Q43" s="1000"/>
      <c r="R43" s="1000"/>
      <c r="S43" s="1000"/>
      <c r="T43" s="1000"/>
      <c r="U43" s="1000"/>
      <c r="V43" s="1000"/>
      <c r="W43" s="1000"/>
      <c r="X43" s="1000"/>
      <c r="Y43" s="1000"/>
      <c r="Z43" s="1000"/>
      <c r="AA43" s="1000"/>
      <c r="AB43" s="1000"/>
      <c r="AC43" s="1000"/>
      <c r="AD43" s="1000"/>
      <c r="AE43" s="1000"/>
      <c r="AF43" s="1000"/>
      <c r="AG43" s="1000"/>
      <c r="AH43" s="1000"/>
      <c r="AI43" s="1000"/>
      <c r="AJ43" s="1000"/>
      <c r="AK43" s="1000"/>
      <c r="AL43" s="1000"/>
      <c r="AM43" s="1000"/>
      <c r="AN43" s="1000"/>
      <c r="AO43" s="1000"/>
      <c r="AP43" s="43"/>
      <c r="CD43" s="2"/>
      <c r="CE43" s="2"/>
      <c r="CF43" s="2"/>
      <c r="CG43" s="2"/>
      <c r="CH43" s="2"/>
    </row>
    <row r="44" spans="2:86" ht="12" customHeight="1" x14ac:dyDescent="0.15">
      <c r="B44" s="967"/>
      <c r="C44" s="972"/>
      <c r="D44" s="970"/>
      <c r="E44" s="970"/>
      <c r="F44" s="970"/>
      <c r="G44" s="970"/>
      <c r="H44" s="970"/>
      <c r="I44" s="970"/>
      <c r="J44" s="971"/>
      <c r="K44" s="989" t="s">
        <v>222</v>
      </c>
      <c r="L44" s="990"/>
      <c r="M44" s="990"/>
      <c r="N44" s="990"/>
      <c r="O44" s="990"/>
      <c r="P44" s="990"/>
      <c r="Q44" s="990"/>
      <c r="R44" s="990"/>
      <c r="S44" s="990"/>
      <c r="T44" s="990"/>
      <c r="U44" s="990"/>
      <c r="V44" s="990"/>
      <c r="W44" s="990"/>
      <c r="X44" s="990"/>
      <c r="Y44" s="990"/>
      <c r="Z44" s="990"/>
      <c r="AA44" s="990"/>
      <c r="AB44" s="990"/>
      <c r="AC44" s="990"/>
      <c r="AD44" s="990"/>
      <c r="AE44" s="990"/>
      <c r="AF44" s="990"/>
      <c r="AG44" s="990"/>
      <c r="AH44" s="990"/>
      <c r="AI44" s="990"/>
      <c r="AJ44" s="990"/>
      <c r="AK44" s="990"/>
      <c r="AL44" s="990"/>
      <c r="AM44" s="990"/>
      <c r="AN44" s="990"/>
      <c r="AO44" s="991"/>
      <c r="AP44" s="43"/>
      <c r="CD44" s="2"/>
      <c r="CE44" s="2"/>
      <c r="CF44" s="2"/>
      <c r="CG44" s="2"/>
      <c r="CH44" s="2"/>
    </row>
    <row r="45" spans="2:86" ht="12" customHeight="1" x14ac:dyDescent="0.15">
      <c r="B45" s="583"/>
      <c r="C45" s="973"/>
      <c r="D45" s="974"/>
      <c r="E45" s="974"/>
      <c r="F45" s="974"/>
      <c r="G45" s="974"/>
      <c r="H45" s="974"/>
      <c r="I45" s="974"/>
      <c r="J45" s="975"/>
      <c r="K45" s="984" t="s">
        <v>223</v>
      </c>
      <c r="L45" s="985"/>
      <c r="M45" s="985"/>
      <c r="N45" s="985"/>
      <c r="O45" s="985"/>
      <c r="P45" s="985"/>
      <c r="Q45" s="985"/>
      <c r="R45" s="985"/>
      <c r="S45" s="985"/>
      <c r="T45" s="985"/>
      <c r="U45" s="985"/>
      <c r="V45" s="985"/>
      <c r="W45" s="985"/>
      <c r="X45" s="985"/>
      <c r="Y45" s="985"/>
      <c r="Z45" s="985"/>
      <c r="AA45" s="985"/>
      <c r="AB45" s="985"/>
      <c r="AC45" s="985"/>
      <c r="AD45" s="985"/>
      <c r="AE45" s="985"/>
      <c r="AF45" s="985"/>
      <c r="AG45" s="985"/>
      <c r="AH45" s="985"/>
      <c r="AI45" s="985"/>
      <c r="AJ45" s="985"/>
      <c r="AK45" s="985"/>
      <c r="AL45" s="985"/>
      <c r="AM45" s="985"/>
      <c r="AN45" s="985"/>
      <c r="AO45" s="986"/>
      <c r="AP45" s="43"/>
      <c r="CD45" s="2"/>
      <c r="CE45" s="2"/>
      <c r="CF45" s="2"/>
      <c r="CG45" s="2"/>
      <c r="CH45" s="2"/>
    </row>
    <row r="46" spans="2:86" ht="12" customHeight="1" x14ac:dyDescent="0.2">
      <c r="B46" s="6" t="s">
        <v>224</v>
      </c>
      <c r="C46" s="290"/>
      <c r="D46" s="290"/>
      <c r="E46" s="290"/>
      <c r="F46" s="290"/>
      <c r="G46" s="290"/>
      <c r="H46" s="290"/>
      <c r="I46" s="290"/>
      <c r="J46" s="290"/>
      <c r="K46" s="291"/>
      <c r="L46" s="291"/>
      <c r="M46" s="291"/>
      <c r="N46" s="291"/>
      <c r="O46" s="291"/>
      <c r="P46" s="291"/>
      <c r="Q46" s="291"/>
      <c r="R46" s="291"/>
      <c r="S46" s="291"/>
      <c r="T46" s="291"/>
      <c r="U46" s="291"/>
      <c r="V46" s="291"/>
      <c r="W46" s="291"/>
      <c r="X46" s="291"/>
      <c r="Y46" s="291"/>
      <c r="Z46" s="291"/>
      <c r="AA46" s="291"/>
      <c r="AB46" s="291"/>
      <c r="AC46" s="291"/>
      <c r="AD46" s="291"/>
      <c r="AE46" s="291"/>
      <c r="AF46" s="291"/>
      <c r="AG46" s="291"/>
      <c r="AH46" s="291"/>
      <c r="AI46" s="291"/>
      <c r="AJ46" s="291"/>
      <c r="AK46" s="291"/>
      <c r="AL46" s="291"/>
      <c r="AM46" s="291"/>
      <c r="AN46" s="291"/>
      <c r="AO46" s="291"/>
      <c r="AP46" s="43"/>
      <c r="CD46" s="2"/>
      <c r="CE46" s="2"/>
      <c r="CF46" s="2"/>
      <c r="CG46" s="2"/>
      <c r="CH46" s="2"/>
    </row>
    <row r="47" spans="2:86" s="6" customFormat="1" ht="12" customHeight="1" x14ac:dyDescent="0.15">
      <c r="B47" s="2" t="s">
        <v>225</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226</v>
      </c>
      <c r="AP48" s="43"/>
      <c r="CD48" s="2"/>
      <c r="CE48" s="2"/>
      <c r="CF48" s="2"/>
      <c r="CG48" s="2"/>
      <c r="CH48" s="2"/>
    </row>
    <row r="49" spans="2:86" ht="12" customHeight="1" x14ac:dyDescent="0.15">
      <c r="B49" s="2" t="s">
        <v>227</v>
      </c>
      <c r="AP49" s="43"/>
      <c r="CD49" s="2"/>
      <c r="CE49" s="2"/>
      <c r="CF49" s="2"/>
      <c r="CG49" s="2"/>
      <c r="CH49" s="2"/>
    </row>
    <row r="50" spans="2:86" ht="12" customHeight="1" x14ac:dyDescent="0.15">
      <c r="B50" s="2" t="s">
        <v>228</v>
      </c>
    </row>
    <row r="51" spans="2:86" ht="12" customHeight="1" x14ac:dyDescent="0.15">
      <c r="B51" s="2" t="s">
        <v>229</v>
      </c>
    </row>
    <row r="52" spans="2:86" ht="12" customHeight="1" x14ac:dyDescent="0.15">
      <c r="B52" s="2" t="s">
        <v>230</v>
      </c>
    </row>
    <row r="53" spans="2:86" x14ac:dyDescent="0.15">
      <c r="B53" s="2" t="s">
        <v>231</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2"/>
  <conditionalFormatting sqref="Y11:AB28">
    <cfRule type="expression" dxfId="170" priority="2">
      <formula>$AQ11=2</formula>
    </cfRule>
  </conditionalFormatting>
  <conditionalFormatting sqref="Y29:AB29">
    <cfRule type="expression" dxfId="169" priority="11">
      <formula>$AQ28=2</formula>
    </cfRule>
  </conditionalFormatting>
  <conditionalFormatting sqref="Y30:AB31">
    <cfRule type="expression" dxfId="168" priority="9">
      <formula>$AQ28=2</formula>
    </cfRule>
  </conditionalFormatting>
  <conditionalFormatting sqref="Y32:AB32">
    <cfRule type="expression" dxfId="167" priority="7">
      <formula>$AQ29=2</formula>
    </cfRule>
  </conditionalFormatting>
  <conditionalFormatting sqref="Y33:AB33">
    <cfRule type="expression" dxfId="166" priority="5">
      <formula>$AQ29=2</formula>
    </cfRule>
  </conditionalFormatting>
  <conditionalFormatting sqref="Y34:AB34">
    <cfRule type="expression" dxfId="165" priority="3">
      <formula>$AQ29=2</formula>
    </cfRule>
  </conditionalFormatting>
  <conditionalFormatting sqref="Y11:AF28">
    <cfRule type="expression" dxfId="164" priority="1">
      <formula>$AQ11=3</formula>
    </cfRule>
  </conditionalFormatting>
  <conditionalFormatting sqref="Y29:AF29">
    <cfRule type="expression" dxfId="163" priority="12">
      <formula>$AQ28=3</formula>
    </cfRule>
  </conditionalFormatting>
  <conditionalFormatting sqref="Y30:AF31">
    <cfRule type="expression" dxfId="162" priority="10">
      <formula>$AQ28=3</formula>
    </cfRule>
  </conditionalFormatting>
  <conditionalFormatting sqref="Y32:AF32">
    <cfRule type="expression" dxfId="161" priority="8">
      <formula>$AQ29=3</formula>
    </cfRule>
  </conditionalFormatting>
  <conditionalFormatting sqref="Y33:AF33">
    <cfRule type="expression" dxfId="160" priority="6">
      <formula>$AQ29=3</formula>
    </cfRule>
  </conditionalFormatting>
  <conditionalFormatting sqref="Y34:AF34">
    <cfRule type="expression" dxfId="159" priority="4">
      <formula>$AQ29=3</formula>
    </cfRule>
  </conditionalFormatting>
  <conditionalFormatting sqref="AC11:AJ28">
    <cfRule type="expression" dxfId="158" priority="13">
      <formula>$AQ11=1</formula>
    </cfRule>
  </conditionalFormatting>
  <conditionalFormatting sqref="AC29:AJ29">
    <cfRule type="expression" dxfId="157" priority="24">
      <formula>$AQ28=1</formula>
    </cfRule>
  </conditionalFormatting>
  <conditionalFormatting sqref="AC30:AJ31">
    <cfRule type="expression" dxfId="156" priority="22">
      <formula>$AQ28=1</formula>
    </cfRule>
  </conditionalFormatting>
  <conditionalFormatting sqref="AC32:AJ32">
    <cfRule type="expression" dxfId="155" priority="20">
      <formula>$AQ29=1</formula>
    </cfRule>
  </conditionalFormatting>
  <conditionalFormatting sqref="AC33:AJ33">
    <cfRule type="expression" dxfId="154" priority="18">
      <formula>$AQ29=1</formula>
    </cfRule>
  </conditionalFormatting>
  <conditionalFormatting sqref="AC34:AJ34">
    <cfRule type="expression" dxfId="153" priority="16">
      <formula>$AQ29=1</formula>
    </cfRule>
  </conditionalFormatting>
  <conditionalFormatting sqref="AG11:AJ28">
    <cfRule type="expression" dxfId="152" priority="14">
      <formula>$AQ11=2</formula>
    </cfRule>
  </conditionalFormatting>
  <conditionalFormatting sqref="AG29:AJ29">
    <cfRule type="expression" dxfId="151" priority="23">
      <formula>$AQ28=2</formula>
    </cfRule>
  </conditionalFormatting>
  <conditionalFormatting sqref="AG30:AJ31">
    <cfRule type="expression" dxfId="150" priority="21">
      <formula>$AQ28=2</formula>
    </cfRule>
  </conditionalFormatting>
  <conditionalFormatting sqref="AG32:AJ32">
    <cfRule type="expression" dxfId="149" priority="19">
      <formula>$AQ29=2</formula>
    </cfRule>
  </conditionalFormatting>
  <conditionalFormatting sqref="AG33:AJ33">
    <cfRule type="expression" dxfId="148" priority="17">
      <formula>$AQ29=2</formula>
    </cfRule>
  </conditionalFormatting>
  <conditionalFormatting sqref="AG34:AJ34">
    <cfRule type="expression" dxfId="147" priority="15">
      <formula>$AQ29=2</formula>
    </cfRule>
  </conditionalFormatting>
  <dataValidations count="2">
    <dataValidation type="list" allowBlank="1" showInputMessage="1" showErrorMessage="1" sqref="Y11:AB34" xr:uid="{0E52FE7B-2300-47B7-A8CD-759ADF91E056}">
      <formula1>"〇,"</formula1>
    </dataValidation>
    <dataValidation type="list" allowBlank="1" showInputMessage="1" showErrorMessage="1" sqref="N11:O34" xr:uid="{D16A2A15-6C47-44A1-9E7E-3EFC587C40C4}">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B008F9A4-76E6-4707-A927-2FC508D9A007}">
          <x14:formula1>
            <xm:f>'(参考)リスト'!$D$16:$D$18</xm:f>
          </x14:formula1>
          <xm:sqref>P11:Q34</xm:sqref>
        </x14:dataValidation>
        <x14:dataValidation type="list" allowBlank="1" showInputMessage="1" showErrorMessage="1" xr:uid="{BCE86B68-2344-4E79-AF80-B39BE745EE52}">
          <x14:formula1>
            <xm:f>'(参考)リスト'!$B$16:$B$21</xm:f>
          </x14:formula1>
          <xm:sqref>L11:M34</xm:sqref>
        </x14:dataValidation>
        <x14:dataValidation type="list" allowBlank="1" showInputMessage="1" showErrorMessage="1" xr:uid="{4BAD33FC-F17D-437F-ABAF-F90B7224E538}">
          <x14:formula1>
            <xm:f>'(参考)リスト'!$E$16:$E$27</xm:f>
          </x14:formula1>
          <xm:sqref>R11:T34</xm:sqref>
        </x14:dataValidation>
        <x14:dataValidation type="list" allowBlank="1" showInputMessage="1" showErrorMessage="1" xr:uid="{8A05E03E-A37C-4271-A57D-FDE11DB07B78}">
          <x14:formula1>
            <xm:f>'(参考)リスト'!$F$16:$F$21</xm:f>
          </x14:formula1>
          <xm:sqref>U11:X34</xm:sqref>
        </x14:dataValidation>
        <x14:dataValidation type="list" allowBlank="1" showInputMessage="1" showErrorMessage="1" xr:uid="{786ED68C-CEB4-48F2-8596-940F9CC3F875}">
          <x14:formula1>
            <xm:f>'(参考)リスト'!$G$16:$G$19</xm:f>
          </x14:formula1>
          <xm:sqref>AM35:AO38</xm:sqref>
        </x14:dataValidation>
      </x14:dataValidations>
    </ext>
  </extLst>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8B368A-E636-417D-AA89-AB8E9B7B8D66}">
  <dimension ref="B1:CH53"/>
  <sheetViews>
    <sheetView showGridLines="0" showZeros="0" view="pageBreakPreview" zoomScaleNormal="85" zoomScaleSheetLayoutView="100" workbookViewId="0">
      <selection activeCell="B6" sqref="B6:Z15"/>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23" t="s">
        <v>200</v>
      </c>
      <c r="AV1" s="931" t="s">
        <v>201</v>
      </c>
      <c r="AW1" s="931"/>
      <c r="AX1" s="931"/>
      <c r="AY1" s="920" t="s">
        <v>202</v>
      </c>
      <c r="AZ1" s="920"/>
      <c r="BA1" s="920"/>
      <c r="BB1" s="920"/>
      <c r="BC1" s="920"/>
      <c r="BD1" s="920"/>
      <c r="BE1" s="920"/>
      <c r="BF1" s="920"/>
      <c r="BG1" s="920"/>
      <c r="BH1" s="920"/>
      <c r="BI1" s="920"/>
      <c r="BJ1" s="920"/>
      <c r="BK1" s="920" t="s">
        <v>203</v>
      </c>
      <c r="BL1" s="920"/>
      <c r="BM1" s="920"/>
      <c r="BN1" s="920"/>
      <c r="BO1" s="920"/>
      <c r="BP1" s="920"/>
      <c r="BQ1" s="920"/>
      <c r="BR1" s="920"/>
      <c r="BS1" s="920"/>
      <c r="BT1" s="920"/>
      <c r="BU1" s="920"/>
      <c r="BV1" s="920"/>
      <c r="BW1" s="918"/>
      <c r="BX1" s="918"/>
      <c r="BY1" s="918"/>
      <c r="BZ1" s="918"/>
      <c r="CA1" s="918"/>
      <c r="CB1" s="918"/>
      <c r="CC1" s="918"/>
      <c r="CD1" s="918"/>
      <c r="CE1" s="918"/>
      <c r="CF1" s="918"/>
      <c r="CG1" s="918"/>
      <c r="CH1" s="918"/>
    </row>
    <row r="2" spans="2:86" ht="8.25" customHeight="1" x14ac:dyDescent="0.15">
      <c r="AU2" s="923"/>
      <c r="AV2" s="931" t="s">
        <v>204</v>
      </c>
      <c r="AW2" s="940" t="s">
        <v>205</v>
      </c>
      <c r="AX2" s="940" t="s">
        <v>206</v>
      </c>
      <c r="AY2" s="920" t="s">
        <v>207</v>
      </c>
      <c r="AZ2" s="920"/>
      <c r="BA2" s="920"/>
      <c r="BB2" s="920"/>
      <c r="BC2" s="920"/>
      <c r="BD2" s="920"/>
      <c r="BE2" s="920"/>
      <c r="BF2" s="920"/>
      <c r="BG2" s="920"/>
      <c r="BH2" s="920"/>
      <c r="BI2" s="920"/>
      <c r="BJ2" s="920"/>
      <c r="BK2" s="920" t="s">
        <v>208</v>
      </c>
      <c r="BL2" s="920"/>
      <c r="BM2" s="920"/>
      <c r="BN2" s="920"/>
      <c r="BO2" s="920" t="s">
        <v>209</v>
      </c>
      <c r="BP2" s="920"/>
      <c r="BQ2" s="920"/>
      <c r="BR2" s="920"/>
      <c r="BS2" s="920"/>
      <c r="BT2" s="920"/>
      <c r="BU2" s="920"/>
      <c r="BV2" s="920"/>
      <c r="BW2" s="919"/>
      <c r="BX2" s="919"/>
      <c r="BY2" s="919"/>
      <c r="BZ2" s="919"/>
      <c r="CA2" s="918"/>
      <c r="CB2" s="918"/>
      <c r="CC2" s="918"/>
      <c r="CD2" s="918"/>
      <c r="CE2" s="918"/>
      <c r="CF2" s="918"/>
      <c r="CG2" s="918"/>
      <c r="CH2" s="918"/>
    </row>
    <row r="3" spans="2:86" ht="24.95" customHeight="1" x14ac:dyDescent="0.15">
      <c r="B3" s="688" t="s">
        <v>210</v>
      </c>
      <c r="C3" s="1001"/>
      <c r="D3" s="1001"/>
      <c r="E3" s="1002"/>
      <c r="F3" s="1002"/>
      <c r="G3" s="1002"/>
      <c r="H3" s="1002"/>
      <c r="I3" s="1002"/>
      <c r="J3" s="1002"/>
      <c r="K3" s="1001"/>
      <c r="L3" s="1001"/>
      <c r="M3" s="1001"/>
      <c r="N3" s="1001"/>
      <c r="O3" s="1001"/>
      <c r="P3" s="1001"/>
      <c r="Q3" s="1001"/>
      <c r="R3" s="1001"/>
      <c r="S3" s="1001"/>
      <c r="T3" s="1001"/>
      <c r="U3" s="1001"/>
      <c r="V3" s="1001"/>
      <c r="W3" s="1001"/>
      <c r="X3" s="1001"/>
      <c r="Y3" s="1001"/>
      <c r="Z3" s="1001"/>
      <c r="AA3" s="1001"/>
      <c r="AB3" s="1001"/>
      <c r="AC3" s="1001"/>
      <c r="AD3" s="1001"/>
      <c r="AE3" s="1001"/>
      <c r="AF3" s="1001"/>
      <c r="AG3" s="1001"/>
      <c r="AH3" s="1001"/>
      <c r="AI3" s="1001"/>
      <c r="AJ3" s="1001"/>
      <c r="AK3" s="1001"/>
      <c r="AL3" s="1001"/>
      <c r="AM3" s="1001"/>
      <c r="AN3" s="1001"/>
      <c r="AO3" s="1001"/>
      <c r="AU3" s="923"/>
      <c r="AV3" s="931"/>
      <c r="AW3" s="940"/>
      <c r="AX3" s="940"/>
      <c r="AY3" s="920" t="s">
        <v>211</v>
      </c>
      <c r="AZ3" s="920"/>
      <c r="BA3" s="920"/>
      <c r="BB3" s="920"/>
      <c r="BC3" s="920" t="s">
        <v>212</v>
      </c>
      <c r="BD3" s="920"/>
      <c r="BE3" s="920"/>
      <c r="BF3" s="920"/>
      <c r="BG3" s="920" t="s">
        <v>213</v>
      </c>
      <c r="BH3" s="920"/>
      <c r="BI3" s="920"/>
      <c r="BJ3" s="920"/>
      <c r="BK3" s="920" t="s">
        <v>214</v>
      </c>
      <c r="BL3" s="920"/>
      <c r="BM3" s="920"/>
      <c r="BN3" s="920"/>
      <c r="BO3" s="920" t="s">
        <v>212</v>
      </c>
      <c r="BP3" s="920"/>
      <c r="BQ3" s="920"/>
      <c r="BR3" s="920"/>
      <c r="BS3" s="920" t="s">
        <v>213</v>
      </c>
      <c r="BT3" s="920"/>
      <c r="BU3" s="920"/>
      <c r="BV3" s="920"/>
      <c r="BW3" s="918"/>
      <c r="BX3" s="918"/>
      <c r="BY3" s="918"/>
      <c r="BZ3" s="918"/>
      <c r="CA3" s="918"/>
      <c r="CB3" s="918"/>
      <c r="CC3" s="918"/>
      <c r="CD3" s="918"/>
      <c r="CE3" s="918"/>
      <c r="CF3" s="918"/>
      <c r="CG3" s="918"/>
      <c r="CH3" s="918"/>
    </row>
    <row r="4" spans="2:86" ht="18" customHeight="1" x14ac:dyDescent="0.15">
      <c r="B4" s="477" t="s">
        <v>383</v>
      </c>
      <c r="C4" s="477"/>
      <c r="D4" s="477"/>
      <c r="E4" s="956" t="s">
        <v>384</v>
      </c>
      <c r="F4" s="957"/>
      <c r="G4" s="957"/>
      <c r="H4" s="957"/>
      <c r="I4" s="957"/>
      <c r="J4" s="958"/>
      <c r="K4" s="571" t="s">
        <v>385</v>
      </c>
      <c r="L4" s="571"/>
      <c r="M4" s="571"/>
      <c r="N4" s="954" t="s">
        <v>501</v>
      </c>
      <c r="O4" s="954"/>
      <c r="P4" s="954"/>
      <c r="Q4" s="954"/>
      <c r="R4" s="954"/>
      <c r="S4" s="954"/>
      <c r="T4" s="313" t="s">
        <v>502</v>
      </c>
      <c r="U4" s="314"/>
      <c r="V4" s="314"/>
      <c r="W4" s="314"/>
      <c r="X4" s="315"/>
      <c r="Y4" s="959" t="s">
        <v>503</v>
      </c>
      <c r="Z4" s="959"/>
      <c r="AA4" s="959"/>
      <c r="AB4" s="959"/>
      <c r="AC4" s="959"/>
      <c r="AD4" s="959"/>
      <c r="AE4" s="959"/>
      <c r="AF4" s="959"/>
      <c r="AG4" s="313" t="s">
        <v>500</v>
      </c>
      <c r="AH4" s="314"/>
      <c r="AI4" s="314"/>
      <c r="AJ4" s="315"/>
      <c r="AK4" s="925">
        <v>45911</v>
      </c>
      <c r="AL4" s="926"/>
      <c r="AM4" s="926"/>
      <c r="AN4" s="926"/>
      <c r="AO4" s="927"/>
      <c r="AU4" s="923"/>
      <c r="AV4" s="931"/>
      <c r="AW4" s="940"/>
      <c r="AX4" s="940"/>
      <c r="AY4" s="294" t="s">
        <v>215</v>
      </c>
      <c r="AZ4" s="294" t="s">
        <v>216</v>
      </c>
      <c r="BA4" s="294" t="s">
        <v>217</v>
      </c>
      <c r="BB4" s="294" t="s">
        <v>218</v>
      </c>
      <c r="BC4" s="294" t="s">
        <v>215</v>
      </c>
      <c r="BD4" s="294" t="s">
        <v>216</v>
      </c>
      <c r="BE4" s="294" t="s">
        <v>217</v>
      </c>
      <c r="BF4" s="294" t="s">
        <v>218</v>
      </c>
      <c r="BG4" s="294" t="s">
        <v>215</v>
      </c>
      <c r="BH4" s="294" t="s">
        <v>216</v>
      </c>
      <c r="BI4" s="294" t="s">
        <v>217</v>
      </c>
      <c r="BJ4" s="294" t="s">
        <v>218</v>
      </c>
      <c r="BK4" s="294" t="s">
        <v>215</v>
      </c>
      <c r="BL4" s="294" t="s">
        <v>216</v>
      </c>
      <c r="BM4" s="294" t="s">
        <v>217</v>
      </c>
      <c r="BN4" s="294" t="s">
        <v>218</v>
      </c>
      <c r="BO4" s="294" t="s">
        <v>215</v>
      </c>
      <c r="BP4" s="294" t="s">
        <v>216</v>
      </c>
      <c r="BQ4" s="294" t="s">
        <v>217</v>
      </c>
      <c r="BR4" s="294" t="s">
        <v>218</v>
      </c>
      <c r="BS4" s="294" t="s">
        <v>215</v>
      </c>
      <c r="BT4" s="294" t="s">
        <v>216</v>
      </c>
      <c r="BU4" s="294" t="s">
        <v>217</v>
      </c>
      <c r="BV4" s="294" t="s">
        <v>218</v>
      </c>
      <c r="BW4" s="5"/>
      <c r="BX4" s="5"/>
      <c r="BY4" s="5"/>
      <c r="BZ4" s="5"/>
      <c r="CA4" s="5"/>
      <c r="CB4" s="5"/>
      <c r="CC4" s="5"/>
      <c r="CD4" s="5"/>
      <c r="CE4" s="5"/>
      <c r="CF4" s="5"/>
      <c r="CG4" s="5"/>
      <c r="CH4" s="5"/>
    </row>
    <row r="5" spans="2:86" ht="18" customHeight="1" x14ac:dyDescent="0.15">
      <c r="B5" s="485" t="s">
        <v>521</v>
      </c>
      <c r="C5" s="485"/>
      <c r="D5" s="485"/>
      <c r="E5" s="962" t="s">
        <v>390</v>
      </c>
      <c r="F5" s="963"/>
      <c r="G5" s="963"/>
      <c r="H5" s="963"/>
      <c r="I5" s="963"/>
      <c r="J5" s="964"/>
      <c r="K5" s="582" t="s">
        <v>386</v>
      </c>
      <c r="L5" s="582"/>
      <c r="M5" s="582"/>
      <c r="N5" s="954" t="s">
        <v>387</v>
      </c>
      <c r="O5" s="954"/>
      <c r="P5" s="954"/>
      <c r="Q5" s="954"/>
      <c r="R5" s="954"/>
      <c r="S5" s="954"/>
      <c r="T5" s="316"/>
      <c r="U5" s="317"/>
      <c r="V5" s="317"/>
      <c r="W5" s="317"/>
      <c r="X5" s="318"/>
      <c r="Y5" s="955" t="s">
        <v>504</v>
      </c>
      <c r="Z5" s="955"/>
      <c r="AA5" s="955"/>
      <c r="AB5" s="955"/>
      <c r="AC5" s="955"/>
      <c r="AD5" s="955"/>
      <c r="AE5" s="955"/>
      <c r="AF5" s="955"/>
      <c r="AG5" s="835"/>
      <c r="AH5" s="924"/>
      <c r="AI5" s="924"/>
      <c r="AJ5" s="836"/>
      <c r="AK5" s="928"/>
      <c r="AL5" s="929"/>
      <c r="AM5" s="929"/>
      <c r="AN5" s="929"/>
      <c r="AO5" s="930"/>
      <c r="AU5" s="923"/>
      <c r="AV5" s="50" t="str">
        <f>N7</f>
        <v>S018</v>
      </c>
      <c r="AW5" s="293">
        <f>R7</f>
        <v>10.5</v>
      </c>
      <c r="AX5" s="55" t="str">
        <f>AM35</f>
        <v>Ⅱ</v>
      </c>
      <c r="AY5" s="295" t="str">
        <f>IF(Y37&gt;0,Y37,"")</f>
        <v/>
      </c>
      <c r="AZ5" s="296" t="str">
        <f>IF(Y37&gt;0,"",IF(Z37&gt;0,Z37,""))</f>
        <v/>
      </c>
      <c r="BA5" s="296" t="str">
        <f>IF(Y37+Z37&gt;0,"",IF(AA37&gt;0,AA37,""))</f>
        <v/>
      </c>
      <c r="BB5" s="296" t="str">
        <f>IF(Y37+Z37+AA37&gt;0,"",IF(AB37&gt;0,AB37,""))</f>
        <v/>
      </c>
      <c r="BC5" s="55">
        <f t="shared" ref="BC5:BJ5" si="0">AC37</f>
        <v>0</v>
      </c>
      <c r="BD5" s="55">
        <f t="shared" si="0"/>
        <v>0</v>
      </c>
      <c r="BE5" s="55">
        <f t="shared" si="0"/>
        <v>1</v>
      </c>
      <c r="BF5" s="55">
        <f t="shared" si="0"/>
        <v>1</v>
      </c>
      <c r="BG5" s="55">
        <f t="shared" si="0"/>
        <v>0</v>
      </c>
      <c r="BH5" s="55">
        <f t="shared" si="0"/>
        <v>0</v>
      </c>
      <c r="BI5" s="55">
        <f t="shared" si="0"/>
        <v>0</v>
      </c>
      <c r="BJ5" s="55">
        <f t="shared" si="0"/>
        <v>0</v>
      </c>
      <c r="BK5" s="55" t="str">
        <f>IF(Y37&gt;0,R7,"")</f>
        <v/>
      </c>
      <c r="BL5" s="297" t="str">
        <f>IF(Y37&gt;0,"",IF(Z37&gt;0,R7,""))</f>
        <v/>
      </c>
      <c r="BM5" s="297" t="str">
        <f>IF(Y37+Z37&gt;0,"",IF(AA37&gt;0,R7,""))</f>
        <v/>
      </c>
      <c r="BN5" s="297" t="str">
        <f>IF(Y37+Z37+AA37&gt;0,"",IF(AB37&gt;0,R7,""))</f>
        <v/>
      </c>
      <c r="BO5" s="55">
        <f t="shared" ref="BO5:BV5" si="1">AC35</f>
        <v>0</v>
      </c>
      <c r="BP5" s="55">
        <f t="shared" si="1"/>
        <v>0</v>
      </c>
      <c r="BQ5" s="55">
        <f t="shared" si="1"/>
        <v>0.01</v>
      </c>
      <c r="BR5" s="55">
        <f t="shared" si="1"/>
        <v>0.06</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66" t="s">
        <v>219</v>
      </c>
      <c r="C6" s="968"/>
      <c r="D6" s="969"/>
      <c r="E6" s="970"/>
      <c r="F6" s="970"/>
      <c r="G6" s="970"/>
      <c r="H6" s="970"/>
      <c r="I6" s="970"/>
      <c r="J6" s="971"/>
      <c r="K6" s="976" t="s">
        <v>673</v>
      </c>
      <c r="L6" s="977"/>
      <c r="M6" s="977"/>
      <c r="N6" s="977"/>
      <c r="O6" s="977"/>
      <c r="P6" s="977"/>
      <c r="Q6" s="977"/>
      <c r="R6" s="977"/>
      <c r="S6" s="977"/>
      <c r="T6" s="977"/>
      <c r="U6" s="977"/>
      <c r="V6" s="977"/>
      <c r="W6" s="977"/>
      <c r="X6" s="977"/>
      <c r="Y6" s="977"/>
      <c r="Z6" s="977"/>
      <c r="AA6" s="977"/>
      <c r="AB6" s="977"/>
      <c r="AC6" s="977"/>
      <c r="AD6" s="977"/>
      <c r="AE6" s="977"/>
      <c r="AF6" s="977"/>
      <c r="AG6" s="977"/>
      <c r="AH6" s="977"/>
      <c r="AI6" s="977"/>
      <c r="AJ6" s="977"/>
      <c r="AK6" s="977"/>
      <c r="AL6" s="977"/>
      <c r="AM6" s="977"/>
      <c r="AN6" s="977"/>
      <c r="AO6" s="978"/>
      <c r="AP6" s="2"/>
    </row>
    <row r="7" spans="2:86" ht="12" customHeight="1" x14ac:dyDescent="0.15">
      <c r="B7" s="967"/>
      <c r="C7" s="972"/>
      <c r="D7" s="970"/>
      <c r="E7" s="970"/>
      <c r="F7" s="970"/>
      <c r="G7" s="970"/>
      <c r="H7" s="970"/>
      <c r="I7" s="970"/>
      <c r="J7" s="971"/>
      <c r="K7" s="979" t="s">
        <v>674</v>
      </c>
      <c r="L7" s="980"/>
      <c r="M7" s="953"/>
      <c r="N7" s="932" t="s">
        <v>493</v>
      </c>
      <c r="O7" s="933"/>
      <c r="P7" s="979" t="s">
        <v>675</v>
      </c>
      <c r="Q7" s="953"/>
      <c r="R7" s="981">
        <v>10.5</v>
      </c>
      <c r="S7" s="982"/>
      <c r="T7" s="983"/>
      <c r="U7" s="941" t="s">
        <v>676</v>
      </c>
      <c r="V7" s="960"/>
      <c r="W7" s="941" t="s">
        <v>677</v>
      </c>
      <c r="X7" s="960"/>
      <c r="Y7" s="953" t="s">
        <v>698</v>
      </c>
      <c r="Z7" s="939"/>
      <c r="AA7" s="939"/>
      <c r="AB7" s="939"/>
      <c r="AC7" s="941" t="s">
        <v>699</v>
      </c>
      <c r="AD7" s="942"/>
      <c r="AE7" s="942"/>
      <c r="AF7" s="942"/>
      <c r="AG7" s="942"/>
      <c r="AH7" s="942"/>
      <c r="AI7" s="942"/>
      <c r="AJ7" s="960"/>
      <c r="AK7" s="941" t="s">
        <v>700</v>
      </c>
      <c r="AL7" s="942"/>
      <c r="AM7" s="942"/>
      <c r="AN7" s="943"/>
      <c r="AO7" s="944"/>
      <c r="AP7" s="2"/>
      <c r="AW7" s="58"/>
    </row>
    <row r="8" spans="2:86" ht="12" customHeight="1" x14ac:dyDescent="0.15">
      <c r="B8" s="967"/>
      <c r="C8" s="972"/>
      <c r="D8" s="970"/>
      <c r="E8" s="970"/>
      <c r="F8" s="970"/>
      <c r="G8" s="970"/>
      <c r="H8" s="970"/>
      <c r="I8" s="970"/>
      <c r="J8" s="971"/>
      <c r="K8" s="939" t="s">
        <v>574</v>
      </c>
      <c r="L8" s="939" t="s">
        <v>576</v>
      </c>
      <c r="M8" s="939"/>
      <c r="N8" s="939" t="s">
        <v>275</v>
      </c>
      <c r="O8" s="939"/>
      <c r="P8" s="939" t="s">
        <v>276</v>
      </c>
      <c r="Q8" s="939"/>
      <c r="R8" s="939" t="s">
        <v>277</v>
      </c>
      <c r="S8" s="939"/>
      <c r="T8" s="939"/>
      <c r="U8" s="945"/>
      <c r="V8" s="965"/>
      <c r="W8" s="945"/>
      <c r="X8" s="965"/>
      <c r="Y8" s="953"/>
      <c r="Z8" s="939"/>
      <c r="AA8" s="939"/>
      <c r="AB8" s="939"/>
      <c r="AC8" s="949"/>
      <c r="AD8" s="950"/>
      <c r="AE8" s="950"/>
      <c r="AF8" s="950"/>
      <c r="AG8" s="950"/>
      <c r="AH8" s="950"/>
      <c r="AI8" s="950"/>
      <c r="AJ8" s="961"/>
      <c r="AK8" s="945"/>
      <c r="AL8" s="946"/>
      <c r="AM8" s="946"/>
      <c r="AN8" s="947"/>
      <c r="AO8" s="948"/>
      <c r="AP8" s="2"/>
    </row>
    <row r="9" spans="2:86" ht="12" customHeight="1" x14ac:dyDescent="0.15">
      <c r="B9" s="967"/>
      <c r="C9" s="972"/>
      <c r="D9" s="970"/>
      <c r="E9" s="970"/>
      <c r="F9" s="970"/>
      <c r="G9" s="970"/>
      <c r="H9" s="970"/>
      <c r="I9" s="970"/>
      <c r="J9" s="971"/>
      <c r="K9" s="939"/>
      <c r="L9" s="939"/>
      <c r="M9" s="939"/>
      <c r="N9" s="939"/>
      <c r="O9" s="939"/>
      <c r="P9" s="939"/>
      <c r="Q9" s="939"/>
      <c r="R9" s="939"/>
      <c r="S9" s="939"/>
      <c r="T9" s="939"/>
      <c r="U9" s="945"/>
      <c r="V9" s="965"/>
      <c r="W9" s="945"/>
      <c r="X9" s="965"/>
      <c r="Y9" s="953" t="s">
        <v>701</v>
      </c>
      <c r="Z9" s="939"/>
      <c r="AA9" s="939"/>
      <c r="AB9" s="939"/>
      <c r="AC9" s="939" t="s">
        <v>702</v>
      </c>
      <c r="AD9" s="939"/>
      <c r="AE9" s="939"/>
      <c r="AF9" s="939"/>
      <c r="AG9" s="939" t="s">
        <v>703</v>
      </c>
      <c r="AH9" s="939"/>
      <c r="AI9" s="939"/>
      <c r="AJ9" s="939"/>
      <c r="AK9" s="945"/>
      <c r="AL9" s="946"/>
      <c r="AM9" s="946"/>
      <c r="AN9" s="947"/>
      <c r="AO9" s="948"/>
      <c r="AP9" s="2"/>
    </row>
    <row r="10" spans="2:86" ht="12" customHeight="1" x14ac:dyDescent="0.15">
      <c r="B10" s="967"/>
      <c r="C10" s="972"/>
      <c r="D10" s="970"/>
      <c r="E10" s="970"/>
      <c r="F10" s="970"/>
      <c r="G10" s="970"/>
      <c r="H10" s="970"/>
      <c r="I10" s="970"/>
      <c r="J10" s="971"/>
      <c r="K10" s="939"/>
      <c r="L10" s="939"/>
      <c r="M10" s="939"/>
      <c r="N10" s="939"/>
      <c r="O10" s="939"/>
      <c r="P10" s="939"/>
      <c r="Q10" s="939"/>
      <c r="R10" s="939"/>
      <c r="S10" s="939"/>
      <c r="T10" s="939"/>
      <c r="U10" s="949"/>
      <c r="V10" s="961"/>
      <c r="W10" s="949"/>
      <c r="X10" s="961"/>
      <c r="Y10" s="53" t="s">
        <v>704</v>
      </c>
      <c r="Z10" s="49" t="s">
        <v>705</v>
      </c>
      <c r="AA10" s="49" t="s">
        <v>706</v>
      </c>
      <c r="AB10" s="49" t="s">
        <v>707</v>
      </c>
      <c r="AC10" s="49" t="s">
        <v>704</v>
      </c>
      <c r="AD10" s="49" t="s">
        <v>705</v>
      </c>
      <c r="AE10" s="49" t="s">
        <v>706</v>
      </c>
      <c r="AF10" s="49" t="s">
        <v>707</v>
      </c>
      <c r="AG10" s="49" t="s">
        <v>704</v>
      </c>
      <c r="AH10" s="49" t="s">
        <v>705</v>
      </c>
      <c r="AI10" s="49" t="s">
        <v>706</v>
      </c>
      <c r="AJ10" s="49" t="s">
        <v>707</v>
      </c>
      <c r="AK10" s="949"/>
      <c r="AL10" s="950"/>
      <c r="AM10" s="950"/>
      <c r="AN10" s="951"/>
      <c r="AO10" s="952"/>
      <c r="AP10" s="2"/>
    </row>
    <row r="11" spans="2:86" ht="12" customHeight="1" x14ac:dyDescent="0.15">
      <c r="B11" s="967"/>
      <c r="C11" s="972"/>
      <c r="D11" s="970"/>
      <c r="E11" s="970"/>
      <c r="F11" s="970"/>
      <c r="G11" s="970"/>
      <c r="H11" s="970"/>
      <c r="I11" s="970"/>
      <c r="J11" s="971"/>
      <c r="K11" s="100">
        <v>1</v>
      </c>
      <c r="L11" s="921" t="s">
        <v>528</v>
      </c>
      <c r="M11" s="922"/>
      <c r="N11" s="921" t="s">
        <v>529</v>
      </c>
      <c r="O11" s="922"/>
      <c r="P11" s="921" t="s">
        <v>514</v>
      </c>
      <c r="Q11" s="922"/>
      <c r="R11" s="843" t="s">
        <v>294</v>
      </c>
      <c r="S11" s="843"/>
      <c r="T11" s="843"/>
      <c r="U11" s="921" t="s">
        <v>524</v>
      </c>
      <c r="V11" s="922"/>
      <c r="W11" s="921"/>
      <c r="X11" s="922"/>
      <c r="Y11" s="54"/>
      <c r="Z11" s="54"/>
      <c r="AA11" s="54"/>
      <c r="AB11" s="54"/>
      <c r="AC11" s="60"/>
      <c r="AD11" s="60"/>
      <c r="AE11" s="60"/>
      <c r="AF11" s="60">
        <v>0.06</v>
      </c>
      <c r="AG11" s="60"/>
      <c r="AH11" s="60"/>
      <c r="AI11" s="60"/>
      <c r="AJ11" s="60"/>
      <c r="AK11" s="932"/>
      <c r="AL11" s="933"/>
      <c r="AM11" s="933"/>
      <c r="AN11" s="933"/>
      <c r="AO11" s="934"/>
      <c r="AP11" s="2"/>
      <c r="AQ11" s="59">
        <f t="shared" ref="AQ11:AQ27" si="2">IF(P11="材質劣化",2,IF(P11="漏水",3,1))</f>
        <v>2</v>
      </c>
      <c r="AS11" s="43" t="str">
        <f>IF(Y11&lt;&gt;"",1,"")</f>
        <v/>
      </c>
    </row>
    <row r="12" spans="2:86" ht="12" customHeight="1" x14ac:dyDescent="0.15">
      <c r="B12" s="967"/>
      <c r="C12" s="972"/>
      <c r="D12" s="970"/>
      <c r="E12" s="970"/>
      <c r="F12" s="970"/>
      <c r="G12" s="970"/>
      <c r="H12" s="970"/>
      <c r="I12" s="970"/>
      <c r="J12" s="971"/>
      <c r="K12" s="100">
        <v>2</v>
      </c>
      <c r="L12" s="921" t="s">
        <v>528</v>
      </c>
      <c r="M12" s="922"/>
      <c r="N12" s="921" t="s">
        <v>537</v>
      </c>
      <c r="O12" s="922"/>
      <c r="P12" s="921" t="s">
        <v>514</v>
      </c>
      <c r="Q12" s="922"/>
      <c r="R12" s="843" t="s">
        <v>294</v>
      </c>
      <c r="S12" s="843"/>
      <c r="T12" s="843"/>
      <c r="U12" s="921" t="s">
        <v>523</v>
      </c>
      <c r="V12" s="922"/>
      <c r="W12" s="921"/>
      <c r="X12" s="922"/>
      <c r="Y12" s="54"/>
      <c r="Z12" s="54"/>
      <c r="AA12" s="54"/>
      <c r="AB12" s="54"/>
      <c r="AC12" s="292"/>
      <c r="AD12" s="292"/>
      <c r="AE12" s="292">
        <v>0.01</v>
      </c>
      <c r="AF12" s="292"/>
      <c r="AG12" s="292"/>
      <c r="AH12" s="292"/>
      <c r="AI12" s="292"/>
      <c r="AJ12" s="292"/>
      <c r="AK12" s="932"/>
      <c r="AL12" s="933"/>
      <c r="AM12" s="933"/>
      <c r="AN12" s="933"/>
      <c r="AO12" s="934"/>
      <c r="AP12" s="2"/>
      <c r="AQ12" s="59">
        <f t="shared" si="2"/>
        <v>2</v>
      </c>
    </row>
    <row r="13" spans="2:86" ht="12" customHeight="1" x14ac:dyDescent="0.15">
      <c r="B13" s="967"/>
      <c r="C13" s="972"/>
      <c r="D13" s="970"/>
      <c r="E13" s="970"/>
      <c r="F13" s="970"/>
      <c r="G13" s="970"/>
      <c r="H13" s="970"/>
      <c r="I13" s="970"/>
      <c r="J13" s="971"/>
      <c r="K13" s="100">
        <v>3</v>
      </c>
      <c r="L13" s="921"/>
      <c r="M13" s="922"/>
      <c r="N13" s="921"/>
      <c r="O13" s="922"/>
      <c r="P13" s="921"/>
      <c r="Q13" s="922"/>
      <c r="R13" s="936"/>
      <c r="S13" s="937"/>
      <c r="T13" s="938"/>
      <c r="U13" s="921"/>
      <c r="V13" s="922"/>
      <c r="W13" s="921"/>
      <c r="X13" s="922"/>
      <c r="Y13" s="54"/>
      <c r="Z13" s="54"/>
      <c r="AA13" s="54"/>
      <c r="AB13" s="54"/>
      <c r="AC13" s="292"/>
      <c r="AD13" s="292"/>
      <c r="AE13" s="292"/>
      <c r="AF13" s="292"/>
      <c r="AG13" s="292"/>
      <c r="AH13" s="292"/>
      <c r="AI13" s="292"/>
      <c r="AJ13" s="292"/>
      <c r="AK13" s="932"/>
      <c r="AL13" s="933"/>
      <c r="AM13" s="933"/>
      <c r="AN13" s="933"/>
      <c r="AO13" s="934"/>
      <c r="AP13" s="2"/>
      <c r="AQ13" s="59">
        <f t="shared" si="2"/>
        <v>1</v>
      </c>
    </row>
    <row r="14" spans="2:86" ht="12" customHeight="1" x14ac:dyDescent="0.15">
      <c r="B14" s="967"/>
      <c r="C14" s="972"/>
      <c r="D14" s="970"/>
      <c r="E14" s="970"/>
      <c r="F14" s="970"/>
      <c r="G14" s="970"/>
      <c r="H14" s="970"/>
      <c r="I14" s="970"/>
      <c r="J14" s="971"/>
      <c r="K14" s="100">
        <v>4</v>
      </c>
      <c r="L14" s="921"/>
      <c r="M14" s="922"/>
      <c r="N14" s="921"/>
      <c r="O14" s="922"/>
      <c r="P14" s="921"/>
      <c r="Q14" s="922"/>
      <c r="R14" s="843"/>
      <c r="S14" s="843"/>
      <c r="T14" s="843"/>
      <c r="U14" s="921"/>
      <c r="V14" s="922"/>
      <c r="W14" s="921"/>
      <c r="X14" s="922"/>
      <c r="Y14" s="54"/>
      <c r="Z14" s="54"/>
      <c r="AA14" s="54"/>
      <c r="AB14" s="54"/>
      <c r="AC14" s="60"/>
      <c r="AD14" s="60"/>
      <c r="AE14" s="60"/>
      <c r="AF14" s="60"/>
      <c r="AG14" s="60"/>
      <c r="AH14" s="60"/>
      <c r="AI14" s="60"/>
      <c r="AJ14" s="60"/>
      <c r="AK14" s="932"/>
      <c r="AL14" s="933"/>
      <c r="AM14" s="933"/>
      <c r="AN14" s="933"/>
      <c r="AO14" s="934"/>
      <c r="AP14" s="2"/>
      <c r="AQ14" s="59">
        <f t="shared" si="2"/>
        <v>1</v>
      </c>
    </row>
    <row r="15" spans="2:86" ht="12" customHeight="1" x14ac:dyDescent="0.15">
      <c r="B15" s="967"/>
      <c r="C15" s="972"/>
      <c r="D15" s="970"/>
      <c r="E15" s="970"/>
      <c r="F15" s="970"/>
      <c r="G15" s="970"/>
      <c r="H15" s="970"/>
      <c r="I15" s="970"/>
      <c r="J15" s="971"/>
      <c r="K15" s="100">
        <v>5</v>
      </c>
      <c r="L15" s="921"/>
      <c r="M15" s="922"/>
      <c r="N15" s="921"/>
      <c r="O15" s="922"/>
      <c r="P15" s="921"/>
      <c r="Q15" s="922"/>
      <c r="R15" s="936"/>
      <c r="S15" s="937"/>
      <c r="T15" s="938"/>
      <c r="U15" s="921"/>
      <c r="V15" s="922"/>
      <c r="W15" s="921"/>
      <c r="X15" s="922"/>
      <c r="Y15" s="54"/>
      <c r="Z15" s="54"/>
      <c r="AA15" s="54"/>
      <c r="AB15" s="54"/>
      <c r="AC15" s="60"/>
      <c r="AD15" s="60"/>
      <c r="AE15" s="60"/>
      <c r="AF15" s="60"/>
      <c r="AG15" s="60"/>
      <c r="AH15" s="60"/>
      <c r="AI15" s="60"/>
      <c r="AJ15" s="60"/>
      <c r="AK15" s="932"/>
      <c r="AL15" s="933"/>
      <c r="AM15" s="933"/>
      <c r="AN15" s="933"/>
      <c r="AO15" s="934"/>
      <c r="AP15" s="2"/>
      <c r="AQ15" s="59">
        <f t="shared" si="2"/>
        <v>1</v>
      </c>
    </row>
    <row r="16" spans="2:86" ht="12" customHeight="1" x14ac:dyDescent="0.15">
      <c r="B16" s="967"/>
      <c r="C16" s="972"/>
      <c r="D16" s="970"/>
      <c r="E16" s="970"/>
      <c r="F16" s="970"/>
      <c r="G16" s="970"/>
      <c r="H16" s="970"/>
      <c r="I16" s="970"/>
      <c r="J16" s="971"/>
      <c r="K16" s="100">
        <v>6</v>
      </c>
      <c r="L16" s="921"/>
      <c r="M16" s="922"/>
      <c r="N16" s="921"/>
      <c r="O16" s="922"/>
      <c r="P16" s="921"/>
      <c r="Q16" s="922"/>
      <c r="R16" s="936"/>
      <c r="S16" s="937"/>
      <c r="T16" s="938"/>
      <c r="U16" s="921"/>
      <c r="V16" s="922"/>
      <c r="W16" s="921"/>
      <c r="X16" s="922"/>
      <c r="Y16" s="54"/>
      <c r="Z16" s="54"/>
      <c r="AA16" s="54"/>
      <c r="AB16" s="54"/>
      <c r="AC16" s="60"/>
      <c r="AD16" s="60"/>
      <c r="AE16" s="60"/>
      <c r="AF16" s="60"/>
      <c r="AG16" s="60"/>
      <c r="AH16" s="60"/>
      <c r="AI16" s="60"/>
      <c r="AJ16" s="60"/>
      <c r="AK16" s="932"/>
      <c r="AL16" s="933"/>
      <c r="AM16" s="933"/>
      <c r="AN16" s="933"/>
      <c r="AO16" s="934"/>
      <c r="AP16" s="2"/>
      <c r="AQ16" s="59">
        <f t="shared" si="2"/>
        <v>1</v>
      </c>
    </row>
    <row r="17" spans="2:46" ht="12" customHeight="1" x14ac:dyDescent="0.15">
      <c r="B17" s="967"/>
      <c r="C17" s="972"/>
      <c r="D17" s="970"/>
      <c r="E17" s="970"/>
      <c r="F17" s="970"/>
      <c r="G17" s="970"/>
      <c r="H17" s="970"/>
      <c r="I17" s="970"/>
      <c r="J17" s="971"/>
      <c r="K17" s="100">
        <v>7</v>
      </c>
      <c r="L17" s="921"/>
      <c r="M17" s="922"/>
      <c r="N17" s="921"/>
      <c r="O17" s="922"/>
      <c r="P17" s="921"/>
      <c r="Q17" s="922"/>
      <c r="R17" s="936"/>
      <c r="S17" s="937"/>
      <c r="T17" s="938"/>
      <c r="U17" s="921"/>
      <c r="V17" s="922"/>
      <c r="W17" s="921"/>
      <c r="X17" s="922"/>
      <c r="Y17" s="54"/>
      <c r="Z17" s="54"/>
      <c r="AA17" s="54"/>
      <c r="AB17" s="54"/>
      <c r="AC17" s="60"/>
      <c r="AD17" s="60"/>
      <c r="AE17" s="60"/>
      <c r="AF17" s="60"/>
      <c r="AG17" s="60"/>
      <c r="AH17" s="60"/>
      <c r="AI17" s="60"/>
      <c r="AJ17" s="60"/>
      <c r="AK17" s="932"/>
      <c r="AL17" s="933"/>
      <c r="AM17" s="933"/>
      <c r="AN17" s="933"/>
      <c r="AO17" s="934"/>
      <c r="AP17" s="2"/>
      <c r="AQ17" s="59">
        <f t="shared" si="2"/>
        <v>1</v>
      </c>
    </row>
    <row r="18" spans="2:46" ht="12" customHeight="1" x14ac:dyDescent="0.15">
      <c r="B18" s="967"/>
      <c r="C18" s="972"/>
      <c r="D18" s="970"/>
      <c r="E18" s="970"/>
      <c r="F18" s="970"/>
      <c r="G18" s="970"/>
      <c r="H18" s="970"/>
      <c r="I18" s="970"/>
      <c r="J18" s="971"/>
      <c r="K18" s="100">
        <v>8</v>
      </c>
      <c r="L18" s="921"/>
      <c r="M18" s="922"/>
      <c r="N18" s="921"/>
      <c r="O18" s="922"/>
      <c r="P18" s="921"/>
      <c r="Q18" s="922"/>
      <c r="R18" s="936"/>
      <c r="S18" s="937"/>
      <c r="T18" s="938"/>
      <c r="U18" s="921"/>
      <c r="V18" s="922"/>
      <c r="W18" s="921"/>
      <c r="X18" s="922"/>
      <c r="Y18" s="54"/>
      <c r="Z18" s="54"/>
      <c r="AA18" s="54"/>
      <c r="AB18" s="54"/>
      <c r="AC18" s="60"/>
      <c r="AD18" s="60"/>
      <c r="AE18" s="60"/>
      <c r="AF18" s="60"/>
      <c r="AG18" s="60"/>
      <c r="AH18" s="60"/>
      <c r="AI18" s="60"/>
      <c r="AJ18" s="60"/>
      <c r="AK18" s="932"/>
      <c r="AL18" s="933"/>
      <c r="AM18" s="933"/>
      <c r="AN18" s="933"/>
      <c r="AO18" s="934"/>
      <c r="AP18" s="2"/>
      <c r="AQ18" s="59">
        <f t="shared" si="2"/>
        <v>1</v>
      </c>
    </row>
    <row r="19" spans="2:46" ht="12" customHeight="1" x14ac:dyDescent="0.15">
      <c r="B19" s="967"/>
      <c r="C19" s="972"/>
      <c r="D19" s="970"/>
      <c r="E19" s="970"/>
      <c r="F19" s="970"/>
      <c r="G19" s="970"/>
      <c r="H19" s="970"/>
      <c r="I19" s="970"/>
      <c r="J19" s="971"/>
      <c r="K19" s="100">
        <v>9</v>
      </c>
      <c r="L19" s="921"/>
      <c r="M19" s="922"/>
      <c r="N19" s="921"/>
      <c r="O19" s="922"/>
      <c r="P19" s="921"/>
      <c r="Q19" s="922"/>
      <c r="R19" s="936"/>
      <c r="S19" s="937"/>
      <c r="T19" s="938"/>
      <c r="U19" s="921"/>
      <c r="V19" s="922"/>
      <c r="W19" s="921"/>
      <c r="X19" s="922"/>
      <c r="Y19" s="54"/>
      <c r="Z19" s="54"/>
      <c r="AA19" s="54"/>
      <c r="AB19" s="54"/>
      <c r="AC19" s="60"/>
      <c r="AD19" s="60"/>
      <c r="AE19" s="60"/>
      <c r="AF19" s="60"/>
      <c r="AG19" s="60"/>
      <c r="AH19" s="60"/>
      <c r="AI19" s="60"/>
      <c r="AJ19" s="60"/>
      <c r="AK19" s="932"/>
      <c r="AL19" s="933"/>
      <c r="AM19" s="933"/>
      <c r="AN19" s="933"/>
      <c r="AO19" s="934"/>
      <c r="AP19" s="2"/>
      <c r="AQ19" s="59">
        <f t="shared" si="2"/>
        <v>1</v>
      </c>
    </row>
    <row r="20" spans="2:46" ht="12" customHeight="1" x14ac:dyDescent="0.15">
      <c r="B20" s="967"/>
      <c r="C20" s="972"/>
      <c r="D20" s="970"/>
      <c r="E20" s="970"/>
      <c r="F20" s="970"/>
      <c r="G20" s="970"/>
      <c r="H20" s="970"/>
      <c r="I20" s="970"/>
      <c r="J20" s="971"/>
      <c r="K20" s="100">
        <v>10</v>
      </c>
      <c r="L20" s="921"/>
      <c r="M20" s="922"/>
      <c r="N20" s="921"/>
      <c r="O20" s="922"/>
      <c r="P20" s="921"/>
      <c r="Q20" s="922"/>
      <c r="R20" s="936"/>
      <c r="S20" s="937"/>
      <c r="T20" s="938"/>
      <c r="U20" s="921"/>
      <c r="V20" s="922"/>
      <c r="W20" s="921"/>
      <c r="X20" s="922"/>
      <c r="Y20" s="54"/>
      <c r="Z20" s="54"/>
      <c r="AA20" s="54"/>
      <c r="AB20" s="54"/>
      <c r="AC20" s="60"/>
      <c r="AD20" s="60"/>
      <c r="AE20" s="60"/>
      <c r="AF20" s="60"/>
      <c r="AG20" s="60"/>
      <c r="AH20" s="60"/>
      <c r="AI20" s="60"/>
      <c r="AJ20" s="60"/>
      <c r="AK20" s="932"/>
      <c r="AL20" s="933"/>
      <c r="AM20" s="933"/>
      <c r="AN20" s="933"/>
      <c r="AO20" s="934"/>
      <c r="AP20" s="2"/>
      <c r="AQ20" s="59">
        <f t="shared" si="2"/>
        <v>1</v>
      </c>
    </row>
    <row r="21" spans="2:46" ht="12" customHeight="1" x14ac:dyDescent="0.15">
      <c r="B21" s="967"/>
      <c r="C21" s="972"/>
      <c r="D21" s="970"/>
      <c r="E21" s="970"/>
      <c r="F21" s="970"/>
      <c r="G21" s="970"/>
      <c r="H21" s="970"/>
      <c r="I21" s="970"/>
      <c r="J21" s="971"/>
      <c r="K21" s="100">
        <v>11</v>
      </c>
      <c r="L21" s="921"/>
      <c r="M21" s="922"/>
      <c r="N21" s="921"/>
      <c r="O21" s="922"/>
      <c r="P21" s="921"/>
      <c r="Q21" s="922"/>
      <c r="R21" s="936"/>
      <c r="S21" s="937"/>
      <c r="T21" s="938"/>
      <c r="U21" s="921"/>
      <c r="V21" s="922"/>
      <c r="W21" s="921"/>
      <c r="X21" s="922"/>
      <c r="Y21" s="54"/>
      <c r="Z21" s="54"/>
      <c r="AA21" s="54"/>
      <c r="AB21" s="54"/>
      <c r="AC21" s="60"/>
      <c r="AD21" s="60"/>
      <c r="AE21" s="60"/>
      <c r="AF21" s="60"/>
      <c r="AG21" s="60"/>
      <c r="AH21" s="60"/>
      <c r="AI21" s="60"/>
      <c r="AJ21" s="60"/>
      <c r="AK21" s="932"/>
      <c r="AL21" s="933"/>
      <c r="AM21" s="933"/>
      <c r="AN21" s="933"/>
      <c r="AO21" s="934"/>
      <c r="AP21" s="2"/>
      <c r="AQ21" s="59">
        <f t="shared" si="2"/>
        <v>1</v>
      </c>
    </row>
    <row r="22" spans="2:46" ht="12" customHeight="1" x14ac:dyDescent="0.15">
      <c r="B22" s="967"/>
      <c r="C22" s="972"/>
      <c r="D22" s="970"/>
      <c r="E22" s="970"/>
      <c r="F22" s="970"/>
      <c r="G22" s="970"/>
      <c r="H22" s="970"/>
      <c r="I22" s="970"/>
      <c r="J22" s="971"/>
      <c r="K22" s="100">
        <v>12</v>
      </c>
      <c r="L22" s="921"/>
      <c r="M22" s="922"/>
      <c r="N22" s="921"/>
      <c r="O22" s="922"/>
      <c r="P22" s="921"/>
      <c r="Q22" s="922"/>
      <c r="R22" s="936"/>
      <c r="S22" s="937"/>
      <c r="T22" s="938"/>
      <c r="U22" s="921"/>
      <c r="V22" s="922"/>
      <c r="W22" s="921"/>
      <c r="X22" s="922"/>
      <c r="Y22" s="54"/>
      <c r="Z22" s="54"/>
      <c r="AA22" s="54"/>
      <c r="AB22" s="54"/>
      <c r="AC22" s="60"/>
      <c r="AD22" s="60"/>
      <c r="AE22" s="60"/>
      <c r="AF22" s="60"/>
      <c r="AG22" s="60"/>
      <c r="AH22" s="60"/>
      <c r="AI22" s="60"/>
      <c r="AJ22" s="60"/>
      <c r="AK22" s="932"/>
      <c r="AL22" s="933"/>
      <c r="AM22" s="933"/>
      <c r="AN22" s="933"/>
      <c r="AO22" s="934"/>
      <c r="AP22" s="2"/>
      <c r="AQ22" s="59">
        <f t="shared" si="2"/>
        <v>1</v>
      </c>
    </row>
    <row r="23" spans="2:46" ht="12" customHeight="1" x14ac:dyDescent="0.15">
      <c r="B23" s="967"/>
      <c r="C23" s="972"/>
      <c r="D23" s="970"/>
      <c r="E23" s="970"/>
      <c r="F23" s="970"/>
      <c r="G23" s="970"/>
      <c r="H23" s="970"/>
      <c r="I23" s="970"/>
      <c r="J23" s="971"/>
      <c r="K23" s="100">
        <v>13</v>
      </c>
      <c r="L23" s="921"/>
      <c r="M23" s="922"/>
      <c r="N23" s="921"/>
      <c r="O23" s="922"/>
      <c r="P23" s="921"/>
      <c r="Q23" s="922"/>
      <c r="R23" s="936"/>
      <c r="S23" s="937"/>
      <c r="T23" s="938"/>
      <c r="U23" s="921"/>
      <c r="V23" s="922"/>
      <c r="W23" s="921"/>
      <c r="X23" s="922"/>
      <c r="Y23" s="54"/>
      <c r="Z23" s="54"/>
      <c r="AA23" s="54"/>
      <c r="AB23" s="54"/>
      <c r="AC23" s="60"/>
      <c r="AD23" s="60"/>
      <c r="AE23" s="60"/>
      <c r="AF23" s="60"/>
      <c r="AG23" s="60"/>
      <c r="AH23" s="60"/>
      <c r="AI23" s="60"/>
      <c r="AJ23" s="60"/>
      <c r="AK23" s="932"/>
      <c r="AL23" s="933"/>
      <c r="AM23" s="933"/>
      <c r="AN23" s="933"/>
      <c r="AO23" s="934"/>
      <c r="AP23" s="2"/>
      <c r="AQ23" s="59">
        <f t="shared" si="2"/>
        <v>1</v>
      </c>
    </row>
    <row r="24" spans="2:46" ht="12" customHeight="1" x14ac:dyDescent="0.15">
      <c r="B24" s="967"/>
      <c r="C24" s="972"/>
      <c r="D24" s="970"/>
      <c r="E24" s="970"/>
      <c r="F24" s="970"/>
      <c r="G24" s="970"/>
      <c r="H24" s="970"/>
      <c r="I24" s="970"/>
      <c r="J24" s="971"/>
      <c r="K24" s="100">
        <v>14</v>
      </c>
      <c r="L24" s="921"/>
      <c r="M24" s="922"/>
      <c r="N24" s="921"/>
      <c r="O24" s="922"/>
      <c r="P24" s="921"/>
      <c r="Q24" s="922"/>
      <c r="R24" s="936"/>
      <c r="S24" s="937"/>
      <c r="T24" s="938"/>
      <c r="U24" s="921"/>
      <c r="V24" s="922"/>
      <c r="W24" s="921"/>
      <c r="X24" s="922"/>
      <c r="Y24" s="54"/>
      <c r="Z24" s="54"/>
      <c r="AA24" s="54"/>
      <c r="AB24" s="54"/>
      <c r="AC24" s="60"/>
      <c r="AD24" s="60"/>
      <c r="AE24" s="60"/>
      <c r="AF24" s="60"/>
      <c r="AG24" s="60"/>
      <c r="AH24" s="60"/>
      <c r="AI24" s="60"/>
      <c r="AJ24" s="60"/>
      <c r="AK24" s="932"/>
      <c r="AL24" s="933"/>
      <c r="AM24" s="933"/>
      <c r="AN24" s="933"/>
      <c r="AO24" s="934"/>
      <c r="AP24" s="2"/>
      <c r="AQ24" s="59">
        <f t="shared" si="2"/>
        <v>1</v>
      </c>
    </row>
    <row r="25" spans="2:46" ht="12" customHeight="1" x14ac:dyDescent="0.15">
      <c r="B25" s="967"/>
      <c r="C25" s="972"/>
      <c r="D25" s="970"/>
      <c r="E25" s="970"/>
      <c r="F25" s="970"/>
      <c r="G25" s="970"/>
      <c r="H25" s="970"/>
      <c r="I25" s="970"/>
      <c r="J25" s="971"/>
      <c r="K25" s="100">
        <v>15</v>
      </c>
      <c r="L25" s="921"/>
      <c r="M25" s="922"/>
      <c r="N25" s="921"/>
      <c r="O25" s="922"/>
      <c r="P25" s="921"/>
      <c r="Q25" s="922"/>
      <c r="R25" s="936"/>
      <c r="S25" s="937"/>
      <c r="T25" s="938"/>
      <c r="U25" s="921"/>
      <c r="V25" s="922"/>
      <c r="W25" s="921"/>
      <c r="X25" s="922"/>
      <c r="Y25" s="54"/>
      <c r="Z25" s="54"/>
      <c r="AA25" s="54"/>
      <c r="AB25" s="54"/>
      <c r="AC25" s="60"/>
      <c r="AD25" s="60"/>
      <c r="AE25" s="60"/>
      <c r="AF25" s="60"/>
      <c r="AG25" s="60"/>
      <c r="AH25" s="60"/>
      <c r="AI25" s="60"/>
      <c r="AJ25" s="60"/>
      <c r="AK25" s="932"/>
      <c r="AL25" s="933"/>
      <c r="AM25" s="933"/>
      <c r="AN25" s="933"/>
      <c r="AO25" s="934"/>
      <c r="AP25" s="2"/>
      <c r="AQ25" s="59">
        <f t="shared" si="2"/>
        <v>1</v>
      </c>
    </row>
    <row r="26" spans="2:46" ht="12" customHeight="1" x14ac:dyDescent="0.15">
      <c r="B26" s="967"/>
      <c r="C26" s="972"/>
      <c r="D26" s="970"/>
      <c r="E26" s="970"/>
      <c r="F26" s="970"/>
      <c r="G26" s="970"/>
      <c r="H26" s="970"/>
      <c r="I26" s="970"/>
      <c r="J26" s="971"/>
      <c r="K26" s="100">
        <v>16</v>
      </c>
      <c r="L26" s="921"/>
      <c r="M26" s="922"/>
      <c r="N26" s="921"/>
      <c r="O26" s="922"/>
      <c r="P26" s="921"/>
      <c r="Q26" s="922"/>
      <c r="R26" s="936"/>
      <c r="S26" s="937"/>
      <c r="T26" s="938"/>
      <c r="U26" s="921"/>
      <c r="V26" s="922"/>
      <c r="W26" s="921"/>
      <c r="X26" s="922"/>
      <c r="Y26" s="54"/>
      <c r="Z26" s="54"/>
      <c r="AA26" s="54"/>
      <c r="AB26" s="54"/>
      <c r="AC26" s="60"/>
      <c r="AD26" s="60"/>
      <c r="AE26" s="60"/>
      <c r="AF26" s="60"/>
      <c r="AG26" s="60"/>
      <c r="AH26" s="60"/>
      <c r="AI26" s="60"/>
      <c r="AJ26" s="60"/>
      <c r="AK26" s="932"/>
      <c r="AL26" s="933"/>
      <c r="AM26" s="933"/>
      <c r="AN26" s="933"/>
      <c r="AO26" s="934"/>
      <c r="AP26" s="2"/>
      <c r="AQ26" s="59">
        <f t="shared" si="2"/>
        <v>1</v>
      </c>
    </row>
    <row r="27" spans="2:46" ht="12" customHeight="1" x14ac:dyDescent="0.15">
      <c r="B27" s="967"/>
      <c r="C27" s="972"/>
      <c r="D27" s="970"/>
      <c r="E27" s="970"/>
      <c r="F27" s="970"/>
      <c r="G27" s="970"/>
      <c r="H27" s="970"/>
      <c r="I27" s="970"/>
      <c r="J27" s="971"/>
      <c r="K27" s="100">
        <v>17</v>
      </c>
      <c r="L27" s="921"/>
      <c r="M27" s="922"/>
      <c r="N27" s="921"/>
      <c r="O27" s="922"/>
      <c r="P27" s="921"/>
      <c r="Q27" s="922"/>
      <c r="R27" s="936"/>
      <c r="S27" s="937"/>
      <c r="T27" s="938"/>
      <c r="U27" s="921"/>
      <c r="V27" s="922"/>
      <c r="W27" s="921"/>
      <c r="X27" s="922"/>
      <c r="Y27" s="54"/>
      <c r="Z27" s="54"/>
      <c r="AA27" s="54"/>
      <c r="AB27" s="54"/>
      <c r="AC27" s="60"/>
      <c r="AD27" s="60"/>
      <c r="AE27" s="60"/>
      <c r="AF27" s="60"/>
      <c r="AG27" s="60"/>
      <c r="AH27" s="60"/>
      <c r="AI27" s="60"/>
      <c r="AJ27" s="60"/>
      <c r="AK27" s="932"/>
      <c r="AL27" s="933"/>
      <c r="AM27" s="933"/>
      <c r="AN27" s="933"/>
      <c r="AO27" s="934"/>
      <c r="AP27" s="2"/>
      <c r="AQ27" s="59">
        <f t="shared" si="2"/>
        <v>1</v>
      </c>
    </row>
    <row r="28" spans="2:46" ht="12" customHeight="1" x14ac:dyDescent="0.15">
      <c r="B28" s="967"/>
      <c r="C28" s="972"/>
      <c r="D28" s="970"/>
      <c r="E28" s="970"/>
      <c r="F28" s="970"/>
      <c r="G28" s="970"/>
      <c r="H28" s="970"/>
      <c r="I28" s="970"/>
      <c r="J28" s="971"/>
      <c r="K28" s="100">
        <v>18</v>
      </c>
      <c r="L28" s="921"/>
      <c r="M28" s="922"/>
      <c r="N28" s="921"/>
      <c r="O28" s="922"/>
      <c r="P28" s="921"/>
      <c r="Q28" s="922"/>
      <c r="R28" s="936"/>
      <c r="S28" s="937"/>
      <c r="T28" s="938"/>
      <c r="U28" s="921"/>
      <c r="V28" s="922"/>
      <c r="W28" s="921"/>
      <c r="X28" s="922"/>
      <c r="Y28" s="54"/>
      <c r="Z28" s="54"/>
      <c r="AA28" s="54"/>
      <c r="AB28" s="54"/>
      <c r="AC28" s="60"/>
      <c r="AD28" s="60"/>
      <c r="AE28" s="60"/>
      <c r="AF28" s="60"/>
      <c r="AG28" s="60"/>
      <c r="AH28" s="60"/>
      <c r="AI28" s="60"/>
      <c r="AJ28" s="60"/>
      <c r="AK28" s="932"/>
      <c r="AL28" s="933"/>
      <c r="AM28" s="933"/>
      <c r="AN28" s="933"/>
      <c r="AO28" s="934"/>
      <c r="AP28" s="2"/>
      <c r="AQ28" s="59">
        <f>IF(P30="材質劣化",2,IF(P30="漏水",3,1))</f>
        <v>1</v>
      </c>
    </row>
    <row r="29" spans="2:46" ht="12" customHeight="1" x14ac:dyDescent="0.15">
      <c r="B29" s="967"/>
      <c r="C29" s="972"/>
      <c r="D29" s="970"/>
      <c r="E29" s="970"/>
      <c r="F29" s="970"/>
      <c r="G29" s="970"/>
      <c r="H29" s="970"/>
      <c r="I29" s="970"/>
      <c r="J29" s="971"/>
      <c r="K29" s="100">
        <v>19</v>
      </c>
      <c r="L29" s="921"/>
      <c r="M29" s="922"/>
      <c r="N29" s="921"/>
      <c r="O29" s="922"/>
      <c r="P29" s="921"/>
      <c r="Q29" s="922"/>
      <c r="R29" s="936"/>
      <c r="S29" s="937"/>
      <c r="T29" s="938"/>
      <c r="U29" s="921"/>
      <c r="V29" s="922"/>
      <c r="W29" s="921"/>
      <c r="X29" s="922"/>
      <c r="Y29" s="54"/>
      <c r="Z29" s="54"/>
      <c r="AA29" s="54"/>
      <c r="AB29" s="54"/>
      <c r="AC29" s="60"/>
      <c r="AD29" s="60"/>
      <c r="AE29" s="60"/>
      <c r="AF29" s="60"/>
      <c r="AG29" s="60"/>
      <c r="AH29" s="60"/>
      <c r="AI29" s="60"/>
      <c r="AJ29" s="60"/>
      <c r="AK29" s="932"/>
      <c r="AL29" s="933"/>
      <c r="AM29" s="933"/>
      <c r="AN29" s="933"/>
      <c r="AO29" s="934"/>
      <c r="AP29" s="2"/>
      <c r="AQ29" s="59">
        <f>IF(P34="材質劣化",2,IF(P34="漏水",3,1))</f>
        <v>1</v>
      </c>
    </row>
    <row r="30" spans="2:46" ht="12" customHeight="1" x14ac:dyDescent="0.15">
      <c r="B30" s="967"/>
      <c r="C30" s="972"/>
      <c r="D30" s="970"/>
      <c r="E30" s="970"/>
      <c r="F30" s="970"/>
      <c r="G30" s="970"/>
      <c r="H30" s="970"/>
      <c r="I30" s="970"/>
      <c r="J30" s="971"/>
      <c r="K30" s="100">
        <v>20</v>
      </c>
      <c r="L30" s="921"/>
      <c r="M30" s="922"/>
      <c r="N30" s="921"/>
      <c r="O30" s="922"/>
      <c r="P30" s="921"/>
      <c r="Q30" s="922"/>
      <c r="R30" s="936"/>
      <c r="S30" s="937"/>
      <c r="T30" s="938"/>
      <c r="U30" s="921"/>
      <c r="V30" s="922"/>
      <c r="W30" s="921"/>
      <c r="X30" s="922"/>
      <c r="Y30" s="54"/>
      <c r="Z30" s="54"/>
      <c r="AA30" s="54"/>
      <c r="AB30" s="54"/>
      <c r="AC30" s="60"/>
      <c r="AD30" s="60"/>
      <c r="AE30" s="60"/>
      <c r="AF30" s="60"/>
      <c r="AG30" s="60"/>
      <c r="AH30" s="60"/>
      <c r="AI30" s="60"/>
      <c r="AJ30" s="60"/>
      <c r="AK30" s="932"/>
      <c r="AL30" s="933"/>
      <c r="AM30" s="933"/>
      <c r="AN30" s="933"/>
      <c r="AO30" s="934"/>
      <c r="AP30" s="2"/>
      <c r="AQ30" s="59">
        <f>IF(P30="材質劣化",2,IF(P30="漏水",3,1))</f>
        <v>1</v>
      </c>
    </row>
    <row r="31" spans="2:46" ht="12" customHeight="1" x14ac:dyDescent="0.15">
      <c r="B31" s="967"/>
      <c r="C31" s="972"/>
      <c r="D31" s="970"/>
      <c r="E31" s="970"/>
      <c r="F31" s="970"/>
      <c r="G31" s="970"/>
      <c r="H31" s="970"/>
      <c r="I31" s="970"/>
      <c r="J31" s="971"/>
      <c r="K31" s="100">
        <v>21</v>
      </c>
      <c r="L31" s="921"/>
      <c r="M31" s="922"/>
      <c r="N31" s="921"/>
      <c r="O31" s="922"/>
      <c r="P31" s="921"/>
      <c r="Q31" s="922"/>
      <c r="R31" s="936"/>
      <c r="S31" s="937"/>
      <c r="T31" s="938"/>
      <c r="U31" s="921"/>
      <c r="V31" s="922"/>
      <c r="W31" s="921"/>
      <c r="X31" s="922"/>
      <c r="Y31" s="54"/>
      <c r="Z31" s="54"/>
      <c r="AA31" s="54"/>
      <c r="AB31" s="54"/>
      <c r="AC31" s="60"/>
      <c r="AD31" s="60"/>
      <c r="AE31" s="60"/>
      <c r="AF31" s="60"/>
      <c r="AG31" s="60"/>
      <c r="AH31" s="60"/>
      <c r="AI31" s="60"/>
      <c r="AJ31" s="60"/>
      <c r="AK31" s="932"/>
      <c r="AL31" s="933"/>
      <c r="AM31" s="933"/>
      <c r="AN31" s="933"/>
      <c r="AO31" s="934"/>
      <c r="AP31" s="2"/>
      <c r="AQ31" s="59">
        <f>IF(P33="材質劣化",2,IF(P33="漏水",3,1))</f>
        <v>1</v>
      </c>
    </row>
    <row r="32" spans="2:46" ht="12" customHeight="1" x14ac:dyDescent="0.15">
      <c r="B32" s="967"/>
      <c r="C32" s="972"/>
      <c r="D32" s="970"/>
      <c r="E32" s="970"/>
      <c r="F32" s="970"/>
      <c r="G32" s="970"/>
      <c r="H32" s="970"/>
      <c r="I32" s="970"/>
      <c r="J32" s="971"/>
      <c r="K32" s="100">
        <v>22</v>
      </c>
      <c r="L32" s="921"/>
      <c r="M32" s="922"/>
      <c r="N32" s="921"/>
      <c r="O32" s="922"/>
      <c r="P32" s="921"/>
      <c r="Q32" s="922"/>
      <c r="R32" s="936"/>
      <c r="S32" s="937"/>
      <c r="T32" s="938"/>
      <c r="U32" s="921"/>
      <c r="V32" s="922"/>
      <c r="W32" s="921"/>
      <c r="X32" s="922"/>
      <c r="Y32" s="54"/>
      <c r="Z32" s="54"/>
      <c r="AA32" s="54"/>
      <c r="AB32" s="54"/>
      <c r="AC32" s="60"/>
      <c r="AD32" s="60"/>
      <c r="AE32" s="60"/>
      <c r="AF32" s="60"/>
      <c r="AG32" s="60"/>
      <c r="AH32" s="60"/>
      <c r="AI32" s="60"/>
      <c r="AJ32" s="60"/>
      <c r="AK32" s="932"/>
      <c r="AL32" s="933"/>
      <c r="AM32" s="933"/>
      <c r="AN32" s="933"/>
      <c r="AO32" s="934"/>
      <c r="AP32" s="2"/>
      <c r="AQ32" s="59">
        <f>IF(P37="材質劣化",2,IF(P37="漏水",3,1))</f>
        <v>1</v>
      </c>
      <c r="AS32" s="3"/>
      <c r="AT32" s="3"/>
    </row>
    <row r="33" spans="2:86" ht="12" customHeight="1" x14ac:dyDescent="0.15">
      <c r="B33" s="967"/>
      <c r="C33" s="972"/>
      <c r="D33" s="970"/>
      <c r="E33" s="970"/>
      <c r="F33" s="970"/>
      <c r="G33" s="970"/>
      <c r="H33" s="970"/>
      <c r="I33" s="970"/>
      <c r="J33" s="971"/>
      <c r="K33" s="100">
        <v>23</v>
      </c>
      <c r="L33" s="921"/>
      <c r="M33" s="922"/>
      <c r="N33" s="921"/>
      <c r="O33" s="922"/>
      <c r="P33" s="921"/>
      <c r="Q33" s="922"/>
      <c r="R33" s="936"/>
      <c r="S33" s="937"/>
      <c r="T33" s="938"/>
      <c r="U33" s="921"/>
      <c r="V33" s="922"/>
      <c r="W33" s="921"/>
      <c r="X33" s="922"/>
      <c r="Y33" s="54"/>
      <c r="Z33" s="54"/>
      <c r="AA33" s="54"/>
      <c r="AB33" s="54"/>
      <c r="AC33" s="60"/>
      <c r="AD33" s="60"/>
      <c r="AE33" s="60"/>
      <c r="AF33" s="60"/>
      <c r="AG33" s="60"/>
      <c r="AH33" s="60"/>
      <c r="AI33" s="60"/>
      <c r="AJ33" s="60"/>
      <c r="AK33" s="932"/>
      <c r="AL33" s="933"/>
      <c r="AM33" s="933"/>
      <c r="AN33" s="933"/>
      <c r="AO33" s="934"/>
      <c r="AP33" s="2"/>
      <c r="AQ33" s="59">
        <f>IF(P33="材質劣化",2,IF(P33="漏水",3,1))</f>
        <v>1</v>
      </c>
      <c r="AS33" s="198"/>
      <c r="AT33" s="198"/>
    </row>
    <row r="34" spans="2:86" ht="12" customHeight="1" x14ac:dyDescent="0.15">
      <c r="B34" s="967"/>
      <c r="C34" s="972"/>
      <c r="D34" s="970"/>
      <c r="E34" s="970"/>
      <c r="F34" s="970"/>
      <c r="G34" s="970"/>
      <c r="H34" s="970"/>
      <c r="I34" s="970"/>
      <c r="J34" s="971"/>
      <c r="K34" s="100">
        <v>24</v>
      </c>
      <c r="L34" s="921"/>
      <c r="M34" s="922"/>
      <c r="N34" s="921"/>
      <c r="O34" s="922"/>
      <c r="P34" s="921"/>
      <c r="Q34" s="922"/>
      <c r="R34" s="936"/>
      <c r="S34" s="937"/>
      <c r="T34" s="938"/>
      <c r="U34" s="921"/>
      <c r="V34" s="922"/>
      <c r="W34" s="921"/>
      <c r="X34" s="922"/>
      <c r="Y34" s="54"/>
      <c r="Z34" s="54"/>
      <c r="AA34" s="54"/>
      <c r="AB34" s="54"/>
      <c r="AC34" s="60"/>
      <c r="AD34" s="60"/>
      <c r="AE34" s="60"/>
      <c r="AF34" s="60"/>
      <c r="AG34" s="60"/>
      <c r="AH34" s="60"/>
      <c r="AI34" s="60"/>
      <c r="AJ34" s="60"/>
      <c r="AK34" s="932"/>
      <c r="AL34" s="933"/>
      <c r="AM34" s="933"/>
      <c r="AN34" s="933"/>
      <c r="AO34" s="934"/>
      <c r="AP34" s="2"/>
      <c r="AQ34" s="59">
        <f>IF(P36="材質劣化",2,IF(P36="漏水",3,1))</f>
        <v>1</v>
      </c>
      <c r="AS34" s="199"/>
      <c r="AT34" s="199"/>
    </row>
    <row r="35" spans="2:86" ht="12" customHeight="1" x14ac:dyDescent="0.15">
      <c r="B35" s="967"/>
      <c r="C35" s="972"/>
      <c r="D35" s="970"/>
      <c r="E35" s="970"/>
      <c r="F35" s="970"/>
      <c r="G35" s="970"/>
      <c r="H35" s="970"/>
      <c r="I35" s="970"/>
      <c r="J35" s="971"/>
      <c r="K35" s="992" t="s">
        <v>678</v>
      </c>
      <c r="L35" s="939" t="s">
        <v>679</v>
      </c>
      <c r="M35" s="939"/>
      <c r="N35" s="939"/>
      <c r="O35" s="939"/>
      <c r="P35" s="939"/>
      <c r="Q35" s="939"/>
      <c r="R35" s="939"/>
      <c r="S35" s="939"/>
      <c r="T35" s="939"/>
      <c r="U35" s="939"/>
      <c r="V35" s="939"/>
      <c r="W35" s="939"/>
      <c r="X35" s="939"/>
      <c r="Y35" s="979" t="s">
        <v>523</v>
      </c>
      <c r="Z35" s="980"/>
      <c r="AA35" s="980"/>
      <c r="AB35" s="953"/>
      <c r="AC35" s="124">
        <f t="shared" ref="AC35:AJ35" si="3">SUM(AC11:AC34)</f>
        <v>0</v>
      </c>
      <c r="AD35" s="124">
        <f t="shared" si="3"/>
        <v>0</v>
      </c>
      <c r="AE35" s="124">
        <f>SUM(AE11:AE34)</f>
        <v>0.01</v>
      </c>
      <c r="AF35" s="124">
        <f t="shared" si="3"/>
        <v>0.06</v>
      </c>
      <c r="AG35" s="124">
        <f t="shared" si="3"/>
        <v>0</v>
      </c>
      <c r="AH35" s="124">
        <f t="shared" si="3"/>
        <v>0</v>
      </c>
      <c r="AI35" s="124">
        <f t="shared" si="3"/>
        <v>0</v>
      </c>
      <c r="AJ35" s="125">
        <f t="shared" si="3"/>
        <v>0</v>
      </c>
      <c r="AK35" s="939" t="s">
        <v>680</v>
      </c>
      <c r="AL35" s="939"/>
      <c r="AM35" s="999" t="s">
        <v>511</v>
      </c>
      <c r="AN35" s="999"/>
      <c r="AO35" s="999"/>
      <c r="AP35" s="2"/>
    </row>
    <row r="36" spans="2:86" ht="12" customHeight="1" x14ac:dyDescent="0.15">
      <c r="B36" s="967"/>
      <c r="C36" s="972"/>
      <c r="D36" s="970"/>
      <c r="E36" s="970"/>
      <c r="F36" s="970"/>
      <c r="G36" s="970"/>
      <c r="H36" s="970"/>
      <c r="I36" s="970"/>
      <c r="J36" s="971"/>
      <c r="K36" s="993"/>
      <c r="L36" s="941" t="s">
        <v>681</v>
      </c>
      <c r="M36" s="942"/>
      <c r="N36" s="960"/>
      <c r="O36" s="941" t="s">
        <v>682</v>
      </c>
      <c r="P36" s="942"/>
      <c r="Q36" s="942"/>
      <c r="R36" s="942"/>
      <c r="S36" s="942"/>
      <c r="T36" s="942"/>
      <c r="U36" s="942"/>
      <c r="V36" s="942"/>
      <c r="W36" s="942"/>
      <c r="X36" s="960"/>
      <c r="Y36" s="53" t="s">
        <v>516</v>
      </c>
      <c r="Z36" s="49" t="s">
        <v>515</v>
      </c>
      <c r="AA36" s="49" t="s">
        <v>554</v>
      </c>
      <c r="AB36" s="49" t="s">
        <v>531</v>
      </c>
      <c r="AC36" s="49" t="s">
        <v>516</v>
      </c>
      <c r="AD36" s="49" t="s">
        <v>515</v>
      </c>
      <c r="AE36" s="49" t="s">
        <v>554</v>
      </c>
      <c r="AF36" s="49" t="s">
        <v>531</v>
      </c>
      <c r="AG36" s="49" t="s">
        <v>516</v>
      </c>
      <c r="AH36" s="49" t="s">
        <v>515</v>
      </c>
      <c r="AI36" s="49" t="s">
        <v>554</v>
      </c>
      <c r="AJ36" s="82" t="s">
        <v>531</v>
      </c>
      <c r="AK36" s="939"/>
      <c r="AL36" s="939"/>
      <c r="AM36" s="999"/>
      <c r="AN36" s="999"/>
      <c r="AO36" s="999"/>
      <c r="AP36" s="2"/>
    </row>
    <row r="37" spans="2:86" ht="14.25" customHeight="1" x14ac:dyDescent="0.15">
      <c r="B37" s="967"/>
      <c r="C37" s="972"/>
      <c r="D37" s="970"/>
      <c r="E37" s="970"/>
      <c r="F37" s="970"/>
      <c r="G37" s="970"/>
      <c r="H37" s="970"/>
      <c r="I37" s="970"/>
      <c r="J37" s="971"/>
      <c r="K37" s="993"/>
      <c r="L37" s="945"/>
      <c r="M37" s="946"/>
      <c r="N37" s="965"/>
      <c r="O37" s="945"/>
      <c r="P37" s="946"/>
      <c r="Q37" s="946"/>
      <c r="R37" s="946"/>
      <c r="S37" s="946"/>
      <c r="T37" s="946"/>
      <c r="U37" s="946"/>
      <c r="V37" s="946"/>
      <c r="W37" s="946"/>
      <c r="X37" s="965"/>
      <c r="Y37" s="935">
        <f>IF(COUNTIF(Y11:Y34,"〇")&gt;0,1,0)</f>
        <v>0</v>
      </c>
      <c r="Z37" s="935">
        <f t="shared" ref="Z37:AB37" si="4">IF(COUNTIF(Z11:Z34,"〇")&gt;0,1,0)</f>
        <v>0</v>
      </c>
      <c r="AA37" s="935">
        <f t="shared" si="4"/>
        <v>0</v>
      </c>
      <c r="AB37" s="935">
        <f t="shared" si="4"/>
        <v>0</v>
      </c>
      <c r="AC37" s="935">
        <f>COUNTA(AC11:AC34)</f>
        <v>0</v>
      </c>
      <c r="AD37" s="935">
        <f t="shared" ref="AD37:AI37" si="5">COUNTA(AD11:AD34)</f>
        <v>0</v>
      </c>
      <c r="AE37" s="935">
        <f t="shared" si="5"/>
        <v>1</v>
      </c>
      <c r="AF37" s="935">
        <f t="shared" si="5"/>
        <v>1</v>
      </c>
      <c r="AG37" s="935">
        <f t="shared" si="5"/>
        <v>0</v>
      </c>
      <c r="AH37" s="935">
        <f t="shared" si="5"/>
        <v>0</v>
      </c>
      <c r="AI37" s="935">
        <f t="shared" si="5"/>
        <v>0</v>
      </c>
      <c r="AJ37" s="935">
        <f>COUNTA(AJ11:AJ34)</f>
        <v>0</v>
      </c>
      <c r="AK37" s="939"/>
      <c r="AL37" s="939"/>
      <c r="AM37" s="999"/>
      <c r="AN37" s="999"/>
      <c r="AO37" s="999"/>
      <c r="AP37" s="2"/>
      <c r="AU37" s="43">
        <f>+Y37</f>
        <v>0</v>
      </c>
    </row>
    <row r="38" spans="2:86" ht="14.25" customHeight="1" x14ac:dyDescent="0.15">
      <c r="B38" s="967"/>
      <c r="C38" s="972"/>
      <c r="D38" s="970"/>
      <c r="E38" s="970"/>
      <c r="F38" s="970"/>
      <c r="G38" s="970"/>
      <c r="H38" s="970"/>
      <c r="I38" s="970"/>
      <c r="J38" s="971"/>
      <c r="K38" s="993"/>
      <c r="L38" s="949"/>
      <c r="M38" s="950"/>
      <c r="N38" s="961"/>
      <c r="O38" s="949"/>
      <c r="P38" s="950"/>
      <c r="Q38" s="950"/>
      <c r="R38" s="950"/>
      <c r="S38" s="950"/>
      <c r="T38" s="950"/>
      <c r="U38" s="950"/>
      <c r="V38" s="950"/>
      <c r="W38" s="950"/>
      <c r="X38" s="961"/>
      <c r="Y38" s="935"/>
      <c r="Z38" s="935"/>
      <c r="AA38" s="935"/>
      <c r="AB38" s="935"/>
      <c r="AC38" s="935"/>
      <c r="AD38" s="935"/>
      <c r="AE38" s="935"/>
      <c r="AF38" s="935"/>
      <c r="AG38" s="935"/>
      <c r="AH38" s="935"/>
      <c r="AI38" s="935"/>
      <c r="AJ38" s="935"/>
      <c r="AK38" s="939"/>
      <c r="AL38" s="939"/>
      <c r="AM38" s="999"/>
      <c r="AN38" s="999"/>
      <c r="AO38" s="999"/>
      <c r="AP38" s="2"/>
    </row>
    <row r="39" spans="2:86" ht="12" customHeight="1" x14ac:dyDescent="0.15">
      <c r="B39" s="967"/>
      <c r="C39" s="972"/>
      <c r="D39" s="970"/>
      <c r="E39" s="970"/>
      <c r="F39" s="970"/>
      <c r="G39" s="970"/>
      <c r="H39" s="970"/>
      <c r="I39" s="970"/>
      <c r="J39" s="970"/>
      <c r="K39" s="987" t="s">
        <v>220</v>
      </c>
      <c r="L39" s="994"/>
      <c r="M39" s="994"/>
      <c r="N39" s="994"/>
      <c r="O39" s="994"/>
      <c r="P39" s="994"/>
      <c r="Q39" s="994"/>
      <c r="R39" s="994"/>
      <c r="S39" s="994"/>
      <c r="T39" s="994"/>
      <c r="U39" s="994"/>
      <c r="V39" s="994"/>
      <c r="W39" s="994"/>
      <c r="X39" s="994"/>
      <c r="Y39" s="994"/>
      <c r="Z39" s="994"/>
      <c r="AA39" s="994"/>
      <c r="AB39" s="994"/>
      <c r="AC39" s="994"/>
      <c r="AD39" s="994"/>
      <c r="AE39" s="994"/>
      <c r="AF39" s="994"/>
      <c r="AG39" s="994"/>
      <c r="AH39" s="994"/>
      <c r="AI39" s="994"/>
      <c r="AJ39" s="994"/>
      <c r="AK39" s="995"/>
      <c r="AL39" s="995"/>
      <c r="AM39" s="995"/>
      <c r="AN39" s="995"/>
      <c r="AO39" s="996"/>
      <c r="AP39" s="2"/>
    </row>
    <row r="40" spans="2:86" ht="12" customHeight="1" x14ac:dyDescent="0.15">
      <c r="B40" s="967"/>
      <c r="C40" s="972"/>
      <c r="D40" s="970"/>
      <c r="E40" s="970"/>
      <c r="F40" s="970"/>
      <c r="G40" s="970"/>
      <c r="H40" s="970"/>
      <c r="I40" s="970"/>
      <c r="J40" s="970"/>
      <c r="K40" s="988"/>
      <c r="L40" s="995"/>
      <c r="M40" s="995"/>
      <c r="N40" s="995"/>
      <c r="O40" s="995"/>
      <c r="P40" s="995"/>
      <c r="Q40" s="995"/>
      <c r="R40" s="995"/>
      <c r="S40" s="995"/>
      <c r="T40" s="995"/>
      <c r="U40" s="995"/>
      <c r="V40" s="995"/>
      <c r="W40" s="995"/>
      <c r="X40" s="995"/>
      <c r="Y40" s="995"/>
      <c r="Z40" s="995"/>
      <c r="AA40" s="995"/>
      <c r="AB40" s="995"/>
      <c r="AC40" s="995"/>
      <c r="AD40" s="995"/>
      <c r="AE40" s="995"/>
      <c r="AF40" s="995"/>
      <c r="AG40" s="995"/>
      <c r="AH40" s="995"/>
      <c r="AI40" s="995"/>
      <c r="AJ40" s="995"/>
      <c r="AK40" s="995"/>
      <c r="AL40" s="995"/>
      <c r="AM40" s="995"/>
      <c r="AN40" s="995"/>
      <c r="AO40" s="996"/>
      <c r="AP40" s="2"/>
    </row>
    <row r="41" spans="2:86" ht="12" customHeight="1" x14ac:dyDescent="0.15">
      <c r="B41" s="967"/>
      <c r="C41" s="972"/>
      <c r="D41" s="970"/>
      <c r="E41" s="970"/>
      <c r="F41" s="970"/>
      <c r="G41" s="970"/>
      <c r="H41" s="970"/>
      <c r="I41" s="970"/>
      <c r="J41" s="970"/>
      <c r="K41" s="988"/>
      <c r="L41" s="995"/>
      <c r="M41" s="995"/>
      <c r="N41" s="995"/>
      <c r="O41" s="995"/>
      <c r="P41" s="995"/>
      <c r="Q41" s="995"/>
      <c r="R41" s="995"/>
      <c r="S41" s="995"/>
      <c r="T41" s="995"/>
      <c r="U41" s="995"/>
      <c r="V41" s="995"/>
      <c r="W41" s="995"/>
      <c r="X41" s="995"/>
      <c r="Y41" s="995"/>
      <c r="Z41" s="995"/>
      <c r="AA41" s="995"/>
      <c r="AB41" s="995"/>
      <c r="AC41" s="995"/>
      <c r="AD41" s="995"/>
      <c r="AE41" s="995"/>
      <c r="AF41" s="995"/>
      <c r="AG41" s="995"/>
      <c r="AH41" s="995"/>
      <c r="AI41" s="995"/>
      <c r="AJ41" s="995"/>
      <c r="AK41" s="995"/>
      <c r="AL41" s="995"/>
      <c r="AM41" s="995"/>
      <c r="AN41" s="995"/>
      <c r="AO41" s="996"/>
      <c r="AP41" s="2"/>
    </row>
    <row r="42" spans="2:86" ht="12" customHeight="1" x14ac:dyDescent="0.15">
      <c r="B42" s="967"/>
      <c r="C42" s="972"/>
      <c r="D42" s="970"/>
      <c r="E42" s="970"/>
      <c r="F42" s="970"/>
      <c r="G42" s="970"/>
      <c r="H42" s="970"/>
      <c r="I42" s="970"/>
      <c r="J42" s="970"/>
      <c r="K42" s="988"/>
      <c r="L42" s="997"/>
      <c r="M42" s="997"/>
      <c r="N42" s="997"/>
      <c r="O42" s="997"/>
      <c r="P42" s="997"/>
      <c r="Q42" s="997"/>
      <c r="R42" s="997"/>
      <c r="S42" s="997"/>
      <c r="T42" s="997"/>
      <c r="U42" s="997"/>
      <c r="V42" s="997"/>
      <c r="W42" s="997"/>
      <c r="X42" s="997"/>
      <c r="Y42" s="997"/>
      <c r="Z42" s="997"/>
      <c r="AA42" s="997"/>
      <c r="AB42" s="997"/>
      <c r="AC42" s="997"/>
      <c r="AD42" s="997"/>
      <c r="AE42" s="997"/>
      <c r="AF42" s="997"/>
      <c r="AG42" s="997"/>
      <c r="AH42" s="997"/>
      <c r="AI42" s="997"/>
      <c r="AJ42" s="997"/>
      <c r="AK42" s="997"/>
      <c r="AL42" s="997"/>
      <c r="AM42" s="997"/>
      <c r="AN42" s="997"/>
      <c r="AO42" s="998"/>
      <c r="AP42" s="43"/>
      <c r="CD42" s="2"/>
      <c r="CE42" s="2"/>
      <c r="CF42" s="2"/>
      <c r="CG42" s="2"/>
      <c r="CH42" s="2"/>
    </row>
    <row r="43" spans="2:86" ht="12" customHeight="1" x14ac:dyDescent="0.15">
      <c r="B43" s="967"/>
      <c r="C43" s="972"/>
      <c r="D43" s="970"/>
      <c r="E43" s="970"/>
      <c r="F43" s="970"/>
      <c r="G43" s="970"/>
      <c r="H43" s="970"/>
      <c r="I43" s="970"/>
      <c r="J43" s="971"/>
      <c r="K43" s="1000" t="s">
        <v>221</v>
      </c>
      <c r="L43" s="1000"/>
      <c r="M43" s="1000"/>
      <c r="N43" s="1000"/>
      <c r="O43" s="1000"/>
      <c r="P43" s="1000"/>
      <c r="Q43" s="1000"/>
      <c r="R43" s="1000"/>
      <c r="S43" s="1000"/>
      <c r="T43" s="1000"/>
      <c r="U43" s="1000"/>
      <c r="V43" s="1000"/>
      <c r="W43" s="1000"/>
      <c r="X43" s="1000"/>
      <c r="Y43" s="1000"/>
      <c r="Z43" s="1000"/>
      <c r="AA43" s="1000"/>
      <c r="AB43" s="1000"/>
      <c r="AC43" s="1000"/>
      <c r="AD43" s="1000"/>
      <c r="AE43" s="1000"/>
      <c r="AF43" s="1000"/>
      <c r="AG43" s="1000"/>
      <c r="AH43" s="1000"/>
      <c r="AI43" s="1000"/>
      <c r="AJ43" s="1000"/>
      <c r="AK43" s="1000"/>
      <c r="AL43" s="1000"/>
      <c r="AM43" s="1000"/>
      <c r="AN43" s="1000"/>
      <c r="AO43" s="1000"/>
      <c r="AP43" s="43"/>
      <c r="CD43" s="2"/>
      <c r="CE43" s="2"/>
      <c r="CF43" s="2"/>
      <c r="CG43" s="2"/>
      <c r="CH43" s="2"/>
    </row>
    <row r="44" spans="2:86" ht="12" customHeight="1" x14ac:dyDescent="0.15">
      <c r="B44" s="967"/>
      <c r="C44" s="972"/>
      <c r="D44" s="970"/>
      <c r="E44" s="970"/>
      <c r="F44" s="970"/>
      <c r="G44" s="970"/>
      <c r="H44" s="970"/>
      <c r="I44" s="970"/>
      <c r="J44" s="971"/>
      <c r="K44" s="989" t="s">
        <v>222</v>
      </c>
      <c r="L44" s="990"/>
      <c r="M44" s="990"/>
      <c r="N44" s="990"/>
      <c r="O44" s="990"/>
      <c r="P44" s="990"/>
      <c r="Q44" s="990"/>
      <c r="R44" s="990"/>
      <c r="S44" s="990"/>
      <c r="T44" s="990"/>
      <c r="U44" s="990"/>
      <c r="V44" s="990"/>
      <c r="W44" s="990"/>
      <c r="X44" s="990"/>
      <c r="Y44" s="990"/>
      <c r="Z44" s="990"/>
      <c r="AA44" s="990"/>
      <c r="AB44" s="990"/>
      <c r="AC44" s="990"/>
      <c r="AD44" s="990"/>
      <c r="AE44" s="990"/>
      <c r="AF44" s="990"/>
      <c r="AG44" s="990"/>
      <c r="AH44" s="990"/>
      <c r="AI44" s="990"/>
      <c r="AJ44" s="990"/>
      <c r="AK44" s="990"/>
      <c r="AL44" s="990"/>
      <c r="AM44" s="990"/>
      <c r="AN44" s="990"/>
      <c r="AO44" s="991"/>
      <c r="AP44" s="43"/>
      <c r="CD44" s="2"/>
      <c r="CE44" s="2"/>
      <c r="CF44" s="2"/>
      <c r="CG44" s="2"/>
      <c r="CH44" s="2"/>
    </row>
    <row r="45" spans="2:86" ht="12" customHeight="1" x14ac:dyDescent="0.15">
      <c r="B45" s="583"/>
      <c r="C45" s="973"/>
      <c r="D45" s="974"/>
      <c r="E45" s="974"/>
      <c r="F45" s="974"/>
      <c r="G45" s="974"/>
      <c r="H45" s="974"/>
      <c r="I45" s="974"/>
      <c r="J45" s="975"/>
      <c r="K45" s="984" t="s">
        <v>223</v>
      </c>
      <c r="L45" s="985"/>
      <c r="M45" s="985"/>
      <c r="N45" s="985"/>
      <c r="O45" s="985"/>
      <c r="P45" s="985"/>
      <c r="Q45" s="985"/>
      <c r="R45" s="985"/>
      <c r="S45" s="985"/>
      <c r="T45" s="985"/>
      <c r="U45" s="985"/>
      <c r="V45" s="985"/>
      <c r="W45" s="985"/>
      <c r="X45" s="985"/>
      <c r="Y45" s="985"/>
      <c r="Z45" s="985"/>
      <c r="AA45" s="985"/>
      <c r="AB45" s="985"/>
      <c r="AC45" s="985"/>
      <c r="AD45" s="985"/>
      <c r="AE45" s="985"/>
      <c r="AF45" s="985"/>
      <c r="AG45" s="985"/>
      <c r="AH45" s="985"/>
      <c r="AI45" s="985"/>
      <c r="AJ45" s="985"/>
      <c r="AK45" s="985"/>
      <c r="AL45" s="985"/>
      <c r="AM45" s="985"/>
      <c r="AN45" s="985"/>
      <c r="AO45" s="986"/>
      <c r="AP45" s="43"/>
      <c r="CD45" s="2"/>
      <c r="CE45" s="2"/>
      <c r="CF45" s="2"/>
      <c r="CG45" s="2"/>
      <c r="CH45" s="2"/>
    </row>
    <row r="46" spans="2:86" ht="12" customHeight="1" x14ac:dyDescent="0.2">
      <c r="B46" s="6" t="s">
        <v>224</v>
      </c>
      <c r="C46" s="290"/>
      <c r="D46" s="290"/>
      <c r="E46" s="290"/>
      <c r="F46" s="290"/>
      <c r="G46" s="290"/>
      <c r="H46" s="290"/>
      <c r="I46" s="290"/>
      <c r="J46" s="290"/>
      <c r="K46" s="291"/>
      <c r="L46" s="291"/>
      <c r="M46" s="291"/>
      <c r="N46" s="291"/>
      <c r="O46" s="291"/>
      <c r="P46" s="291"/>
      <c r="Q46" s="291"/>
      <c r="R46" s="291"/>
      <c r="S46" s="291"/>
      <c r="T46" s="291"/>
      <c r="U46" s="291"/>
      <c r="V46" s="291"/>
      <c r="W46" s="291"/>
      <c r="X46" s="291"/>
      <c r="Y46" s="291"/>
      <c r="Z46" s="291"/>
      <c r="AA46" s="291"/>
      <c r="AB46" s="291"/>
      <c r="AC46" s="291"/>
      <c r="AD46" s="291"/>
      <c r="AE46" s="291"/>
      <c r="AF46" s="291"/>
      <c r="AG46" s="291"/>
      <c r="AH46" s="291"/>
      <c r="AI46" s="291"/>
      <c r="AJ46" s="291"/>
      <c r="AK46" s="291"/>
      <c r="AL46" s="291"/>
      <c r="AM46" s="291"/>
      <c r="AN46" s="291"/>
      <c r="AO46" s="291"/>
      <c r="AP46" s="43"/>
      <c r="CD46" s="2"/>
      <c r="CE46" s="2"/>
      <c r="CF46" s="2"/>
      <c r="CG46" s="2"/>
      <c r="CH46" s="2"/>
    </row>
    <row r="47" spans="2:86" s="6" customFormat="1" ht="12" customHeight="1" x14ac:dyDescent="0.15">
      <c r="B47" s="2" t="s">
        <v>225</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226</v>
      </c>
      <c r="AP48" s="43"/>
      <c r="CD48" s="2"/>
      <c r="CE48" s="2"/>
      <c r="CF48" s="2"/>
      <c r="CG48" s="2"/>
      <c r="CH48" s="2"/>
    </row>
    <row r="49" spans="2:86" ht="12" customHeight="1" x14ac:dyDescent="0.15">
      <c r="B49" s="2" t="s">
        <v>227</v>
      </c>
      <c r="AP49" s="43"/>
      <c r="CD49" s="2"/>
      <c r="CE49" s="2"/>
      <c r="CF49" s="2"/>
      <c r="CG49" s="2"/>
      <c r="CH49" s="2"/>
    </row>
    <row r="50" spans="2:86" ht="12" customHeight="1" x14ac:dyDescent="0.15">
      <c r="B50" s="2" t="s">
        <v>228</v>
      </c>
    </row>
    <row r="51" spans="2:86" ht="12" customHeight="1" x14ac:dyDescent="0.15">
      <c r="B51" s="2" t="s">
        <v>229</v>
      </c>
    </row>
    <row r="52" spans="2:86" ht="12" customHeight="1" x14ac:dyDescent="0.15">
      <c r="B52" s="2" t="s">
        <v>230</v>
      </c>
    </row>
    <row r="53" spans="2:86" x14ac:dyDescent="0.15">
      <c r="B53" s="2" t="s">
        <v>231</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2"/>
  <conditionalFormatting sqref="Y11:AB28">
    <cfRule type="expression" dxfId="146" priority="2">
      <formula>$AQ11=2</formula>
    </cfRule>
  </conditionalFormatting>
  <conditionalFormatting sqref="Y29:AB29">
    <cfRule type="expression" dxfId="145" priority="11">
      <formula>$AQ28=2</formula>
    </cfRule>
  </conditionalFormatting>
  <conditionalFormatting sqref="Y30:AB31">
    <cfRule type="expression" dxfId="144" priority="9">
      <formula>$AQ28=2</formula>
    </cfRule>
  </conditionalFormatting>
  <conditionalFormatting sqref="Y32:AB32">
    <cfRule type="expression" dxfId="143" priority="7">
      <formula>$AQ29=2</formula>
    </cfRule>
  </conditionalFormatting>
  <conditionalFormatting sqref="Y33:AB33">
    <cfRule type="expression" dxfId="142" priority="5">
      <formula>$AQ29=2</formula>
    </cfRule>
  </conditionalFormatting>
  <conditionalFormatting sqref="Y34:AB34">
    <cfRule type="expression" dxfId="141" priority="3">
      <formula>$AQ29=2</formula>
    </cfRule>
  </conditionalFormatting>
  <conditionalFormatting sqref="Y11:AF28">
    <cfRule type="expression" dxfId="140" priority="1">
      <formula>$AQ11=3</formula>
    </cfRule>
  </conditionalFormatting>
  <conditionalFormatting sqref="Y29:AF29">
    <cfRule type="expression" dxfId="139" priority="12">
      <formula>$AQ28=3</formula>
    </cfRule>
  </conditionalFormatting>
  <conditionalFormatting sqref="Y30:AF31">
    <cfRule type="expression" dxfId="138" priority="10">
      <formula>$AQ28=3</formula>
    </cfRule>
  </conditionalFormatting>
  <conditionalFormatting sqref="Y32:AF32">
    <cfRule type="expression" dxfId="137" priority="8">
      <formula>$AQ29=3</formula>
    </cfRule>
  </conditionalFormatting>
  <conditionalFormatting sqref="Y33:AF33">
    <cfRule type="expression" dxfId="136" priority="6">
      <formula>$AQ29=3</formula>
    </cfRule>
  </conditionalFormatting>
  <conditionalFormatting sqref="Y34:AF34">
    <cfRule type="expression" dxfId="135" priority="4">
      <formula>$AQ29=3</formula>
    </cfRule>
  </conditionalFormatting>
  <conditionalFormatting sqref="AC11:AJ28">
    <cfRule type="expression" dxfId="134" priority="13">
      <formula>$AQ11=1</formula>
    </cfRule>
  </conditionalFormatting>
  <conditionalFormatting sqref="AC29:AJ29">
    <cfRule type="expression" dxfId="133" priority="24">
      <formula>$AQ28=1</formula>
    </cfRule>
  </conditionalFormatting>
  <conditionalFormatting sqref="AC30:AJ31">
    <cfRule type="expression" dxfId="132" priority="22">
      <formula>$AQ28=1</formula>
    </cfRule>
  </conditionalFormatting>
  <conditionalFormatting sqref="AC32:AJ32">
    <cfRule type="expression" dxfId="131" priority="20">
      <formula>$AQ29=1</formula>
    </cfRule>
  </conditionalFormatting>
  <conditionalFormatting sqref="AC33:AJ33">
    <cfRule type="expression" dxfId="130" priority="18">
      <formula>$AQ29=1</formula>
    </cfRule>
  </conditionalFormatting>
  <conditionalFormatting sqref="AC34:AJ34">
    <cfRule type="expression" dxfId="129" priority="16">
      <formula>$AQ29=1</formula>
    </cfRule>
  </conditionalFormatting>
  <conditionalFormatting sqref="AG11:AJ28">
    <cfRule type="expression" dxfId="128" priority="14">
      <formula>$AQ11=2</formula>
    </cfRule>
  </conditionalFormatting>
  <conditionalFormatting sqref="AG29:AJ29">
    <cfRule type="expression" dxfId="127" priority="23">
      <formula>$AQ28=2</formula>
    </cfRule>
  </conditionalFormatting>
  <conditionalFormatting sqref="AG30:AJ31">
    <cfRule type="expression" dxfId="126" priority="21">
      <formula>$AQ28=2</formula>
    </cfRule>
  </conditionalFormatting>
  <conditionalFormatting sqref="AG32:AJ32">
    <cfRule type="expression" dxfId="125" priority="19">
      <formula>$AQ29=2</formula>
    </cfRule>
  </conditionalFormatting>
  <conditionalFormatting sqref="AG33:AJ33">
    <cfRule type="expression" dxfId="124" priority="17">
      <formula>$AQ29=2</formula>
    </cfRule>
  </conditionalFormatting>
  <conditionalFormatting sqref="AG34:AJ34">
    <cfRule type="expression" dxfId="123" priority="15">
      <formula>$AQ29=2</formula>
    </cfRule>
  </conditionalFormatting>
  <dataValidations count="2">
    <dataValidation type="list" allowBlank="1" showInputMessage="1" showErrorMessage="1" sqref="Y11:AB34" xr:uid="{B8008B31-ABC4-47B4-83F1-5CDDEC642757}">
      <formula1>"〇,"</formula1>
    </dataValidation>
    <dataValidation type="list" allowBlank="1" showInputMessage="1" showErrorMessage="1" sqref="N11:O34" xr:uid="{121C8E06-A02E-4E82-A37D-B2D8BE0490FF}">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D218C4F8-C557-40A1-A1D3-D4A71FC56453}">
          <x14:formula1>
            <xm:f>'(参考)リスト'!$D$16:$D$18</xm:f>
          </x14:formula1>
          <xm:sqref>P11:Q34</xm:sqref>
        </x14:dataValidation>
        <x14:dataValidation type="list" allowBlank="1" showInputMessage="1" showErrorMessage="1" xr:uid="{177B6092-AF8D-44E1-BA52-5C7B11D2BBE0}">
          <x14:formula1>
            <xm:f>'(参考)リスト'!$B$16:$B$21</xm:f>
          </x14:formula1>
          <xm:sqref>L11:M34</xm:sqref>
        </x14:dataValidation>
        <x14:dataValidation type="list" allowBlank="1" showInputMessage="1" showErrorMessage="1" xr:uid="{701F86FF-3BDD-4BC7-BF81-D1E7AEC4BA2D}">
          <x14:formula1>
            <xm:f>'(参考)リスト'!$E$16:$E$27</xm:f>
          </x14:formula1>
          <xm:sqref>R11:T34</xm:sqref>
        </x14:dataValidation>
        <x14:dataValidation type="list" allowBlank="1" showInputMessage="1" showErrorMessage="1" xr:uid="{E0CB3C32-58C8-4EFF-B2D0-D268243CBEAF}">
          <x14:formula1>
            <xm:f>'(参考)リスト'!$F$16:$F$21</xm:f>
          </x14:formula1>
          <xm:sqref>U11:X34</xm:sqref>
        </x14:dataValidation>
        <x14:dataValidation type="list" allowBlank="1" showInputMessage="1" showErrorMessage="1" xr:uid="{89022D02-B85B-4EF6-A058-6B800C4ADF02}">
          <x14:formula1>
            <xm:f>'(参考)リスト'!$G$16:$G$19</xm:f>
          </x14:formula1>
          <xm:sqref>AM35:AO38</xm:sqref>
        </x14:dataValidation>
      </x14:dataValidations>
    </ext>
  </extLst>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10F18A-3D3E-48E9-8CDC-DE207D879B28}">
  <dimension ref="B1:CH53"/>
  <sheetViews>
    <sheetView showGridLines="0" showZeros="0" view="pageBreakPreview" zoomScaleNormal="85" zoomScaleSheetLayoutView="100" workbookViewId="0">
      <selection activeCell="B6" sqref="B6:Z15"/>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23" t="s">
        <v>200</v>
      </c>
      <c r="AV1" s="931" t="s">
        <v>201</v>
      </c>
      <c r="AW1" s="931"/>
      <c r="AX1" s="931"/>
      <c r="AY1" s="920" t="s">
        <v>202</v>
      </c>
      <c r="AZ1" s="920"/>
      <c r="BA1" s="920"/>
      <c r="BB1" s="920"/>
      <c r="BC1" s="920"/>
      <c r="BD1" s="920"/>
      <c r="BE1" s="920"/>
      <c r="BF1" s="920"/>
      <c r="BG1" s="920"/>
      <c r="BH1" s="920"/>
      <c r="BI1" s="920"/>
      <c r="BJ1" s="920"/>
      <c r="BK1" s="920" t="s">
        <v>203</v>
      </c>
      <c r="BL1" s="920"/>
      <c r="BM1" s="920"/>
      <c r="BN1" s="920"/>
      <c r="BO1" s="920"/>
      <c r="BP1" s="920"/>
      <c r="BQ1" s="920"/>
      <c r="BR1" s="920"/>
      <c r="BS1" s="920"/>
      <c r="BT1" s="920"/>
      <c r="BU1" s="920"/>
      <c r="BV1" s="920"/>
      <c r="BW1" s="918"/>
      <c r="BX1" s="918"/>
      <c r="BY1" s="918"/>
      <c r="BZ1" s="918"/>
      <c r="CA1" s="918"/>
      <c r="CB1" s="918"/>
      <c r="CC1" s="918"/>
      <c r="CD1" s="918"/>
      <c r="CE1" s="918"/>
      <c r="CF1" s="918"/>
      <c r="CG1" s="918"/>
      <c r="CH1" s="918"/>
    </row>
    <row r="2" spans="2:86" ht="8.25" customHeight="1" x14ac:dyDescent="0.15">
      <c r="AU2" s="923"/>
      <c r="AV2" s="931" t="s">
        <v>204</v>
      </c>
      <c r="AW2" s="940" t="s">
        <v>205</v>
      </c>
      <c r="AX2" s="940" t="s">
        <v>206</v>
      </c>
      <c r="AY2" s="920" t="s">
        <v>207</v>
      </c>
      <c r="AZ2" s="920"/>
      <c r="BA2" s="920"/>
      <c r="BB2" s="920"/>
      <c r="BC2" s="920"/>
      <c r="BD2" s="920"/>
      <c r="BE2" s="920"/>
      <c r="BF2" s="920"/>
      <c r="BG2" s="920"/>
      <c r="BH2" s="920"/>
      <c r="BI2" s="920"/>
      <c r="BJ2" s="920"/>
      <c r="BK2" s="920" t="s">
        <v>208</v>
      </c>
      <c r="BL2" s="920"/>
      <c r="BM2" s="920"/>
      <c r="BN2" s="920"/>
      <c r="BO2" s="920" t="s">
        <v>209</v>
      </c>
      <c r="BP2" s="920"/>
      <c r="BQ2" s="920"/>
      <c r="BR2" s="920"/>
      <c r="BS2" s="920"/>
      <c r="BT2" s="920"/>
      <c r="BU2" s="920"/>
      <c r="BV2" s="920"/>
      <c r="BW2" s="919"/>
      <c r="BX2" s="919"/>
      <c r="BY2" s="919"/>
      <c r="BZ2" s="919"/>
      <c r="CA2" s="918"/>
      <c r="CB2" s="918"/>
      <c r="CC2" s="918"/>
      <c r="CD2" s="918"/>
      <c r="CE2" s="918"/>
      <c r="CF2" s="918"/>
      <c r="CG2" s="918"/>
      <c r="CH2" s="918"/>
    </row>
    <row r="3" spans="2:86" ht="24.95" customHeight="1" x14ac:dyDescent="0.15">
      <c r="B3" s="688" t="s">
        <v>210</v>
      </c>
      <c r="C3" s="1001"/>
      <c r="D3" s="1001"/>
      <c r="E3" s="1002"/>
      <c r="F3" s="1002"/>
      <c r="G3" s="1002"/>
      <c r="H3" s="1002"/>
      <c r="I3" s="1002"/>
      <c r="J3" s="1002"/>
      <c r="K3" s="1001"/>
      <c r="L3" s="1001"/>
      <c r="M3" s="1001"/>
      <c r="N3" s="1001"/>
      <c r="O3" s="1001"/>
      <c r="P3" s="1001"/>
      <c r="Q3" s="1001"/>
      <c r="R3" s="1001"/>
      <c r="S3" s="1001"/>
      <c r="T3" s="1001"/>
      <c r="U3" s="1001"/>
      <c r="V3" s="1001"/>
      <c r="W3" s="1001"/>
      <c r="X3" s="1001"/>
      <c r="Y3" s="1001"/>
      <c r="Z3" s="1001"/>
      <c r="AA3" s="1001"/>
      <c r="AB3" s="1001"/>
      <c r="AC3" s="1001"/>
      <c r="AD3" s="1001"/>
      <c r="AE3" s="1001"/>
      <c r="AF3" s="1001"/>
      <c r="AG3" s="1001"/>
      <c r="AH3" s="1001"/>
      <c r="AI3" s="1001"/>
      <c r="AJ3" s="1001"/>
      <c r="AK3" s="1001"/>
      <c r="AL3" s="1001"/>
      <c r="AM3" s="1001"/>
      <c r="AN3" s="1001"/>
      <c r="AO3" s="1001"/>
      <c r="AU3" s="923"/>
      <c r="AV3" s="931"/>
      <c r="AW3" s="940"/>
      <c r="AX3" s="940"/>
      <c r="AY3" s="920" t="s">
        <v>211</v>
      </c>
      <c r="AZ3" s="920"/>
      <c r="BA3" s="920"/>
      <c r="BB3" s="920"/>
      <c r="BC3" s="920" t="s">
        <v>212</v>
      </c>
      <c r="BD3" s="920"/>
      <c r="BE3" s="920"/>
      <c r="BF3" s="920"/>
      <c r="BG3" s="920" t="s">
        <v>213</v>
      </c>
      <c r="BH3" s="920"/>
      <c r="BI3" s="920"/>
      <c r="BJ3" s="920"/>
      <c r="BK3" s="920" t="s">
        <v>214</v>
      </c>
      <c r="BL3" s="920"/>
      <c r="BM3" s="920"/>
      <c r="BN3" s="920"/>
      <c r="BO3" s="920" t="s">
        <v>212</v>
      </c>
      <c r="BP3" s="920"/>
      <c r="BQ3" s="920"/>
      <c r="BR3" s="920"/>
      <c r="BS3" s="920" t="s">
        <v>213</v>
      </c>
      <c r="BT3" s="920"/>
      <c r="BU3" s="920"/>
      <c r="BV3" s="920"/>
      <c r="BW3" s="918"/>
      <c r="BX3" s="918"/>
      <c r="BY3" s="918"/>
      <c r="BZ3" s="918"/>
      <c r="CA3" s="918"/>
      <c r="CB3" s="918"/>
      <c r="CC3" s="918"/>
      <c r="CD3" s="918"/>
      <c r="CE3" s="918"/>
      <c r="CF3" s="918"/>
      <c r="CG3" s="918"/>
      <c r="CH3" s="918"/>
    </row>
    <row r="4" spans="2:86" ht="18" customHeight="1" x14ac:dyDescent="0.15">
      <c r="B4" s="477" t="s">
        <v>383</v>
      </c>
      <c r="C4" s="477"/>
      <c r="D4" s="477"/>
      <c r="E4" s="956" t="s">
        <v>384</v>
      </c>
      <c r="F4" s="957"/>
      <c r="G4" s="957"/>
      <c r="H4" s="957"/>
      <c r="I4" s="957"/>
      <c r="J4" s="958"/>
      <c r="K4" s="571" t="s">
        <v>385</v>
      </c>
      <c r="L4" s="571"/>
      <c r="M4" s="571"/>
      <c r="N4" s="954" t="s">
        <v>501</v>
      </c>
      <c r="O4" s="954"/>
      <c r="P4" s="954"/>
      <c r="Q4" s="954"/>
      <c r="R4" s="954"/>
      <c r="S4" s="954"/>
      <c r="T4" s="313" t="s">
        <v>502</v>
      </c>
      <c r="U4" s="314"/>
      <c r="V4" s="314"/>
      <c r="W4" s="314"/>
      <c r="X4" s="315"/>
      <c r="Y4" s="959" t="s">
        <v>503</v>
      </c>
      <c r="Z4" s="959"/>
      <c r="AA4" s="959"/>
      <c r="AB4" s="959"/>
      <c r="AC4" s="959"/>
      <c r="AD4" s="959"/>
      <c r="AE4" s="959"/>
      <c r="AF4" s="959"/>
      <c r="AG4" s="313" t="s">
        <v>500</v>
      </c>
      <c r="AH4" s="314"/>
      <c r="AI4" s="314"/>
      <c r="AJ4" s="315"/>
      <c r="AK4" s="925">
        <v>45911</v>
      </c>
      <c r="AL4" s="926"/>
      <c r="AM4" s="926"/>
      <c r="AN4" s="926"/>
      <c r="AO4" s="927"/>
      <c r="AU4" s="923"/>
      <c r="AV4" s="931"/>
      <c r="AW4" s="940"/>
      <c r="AX4" s="940"/>
      <c r="AY4" s="294" t="s">
        <v>215</v>
      </c>
      <c r="AZ4" s="294" t="s">
        <v>216</v>
      </c>
      <c r="BA4" s="294" t="s">
        <v>217</v>
      </c>
      <c r="BB4" s="294" t="s">
        <v>218</v>
      </c>
      <c r="BC4" s="294" t="s">
        <v>215</v>
      </c>
      <c r="BD4" s="294" t="s">
        <v>216</v>
      </c>
      <c r="BE4" s="294" t="s">
        <v>217</v>
      </c>
      <c r="BF4" s="294" t="s">
        <v>218</v>
      </c>
      <c r="BG4" s="294" t="s">
        <v>215</v>
      </c>
      <c r="BH4" s="294" t="s">
        <v>216</v>
      </c>
      <c r="BI4" s="294" t="s">
        <v>217</v>
      </c>
      <c r="BJ4" s="294" t="s">
        <v>218</v>
      </c>
      <c r="BK4" s="294" t="s">
        <v>215</v>
      </c>
      <c r="BL4" s="294" t="s">
        <v>216</v>
      </c>
      <c r="BM4" s="294" t="s">
        <v>217</v>
      </c>
      <c r="BN4" s="294" t="s">
        <v>218</v>
      </c>
      <c r="BO4" s="294" t="s">
        <v>215</v>
      </c>
      <c r="BP4" s="294" t="s">
        <v>216</v>
      </c>
      <c r="BQ4" s="294" t="s">
        <v>217</v>
      </c>
      <c r="BR4" s="294" t="s">
        <v>218</v>
      </c>
      <c r="BS4" s="294" t="s">
        <v>215</v>
      </c>
      <c r="BT4" s="294" t="s">
        <v>216</v>
      </c>
      <c r="BU4" s="294" t="s">
        <v>217</v>
      </c>
      <c r="BV4" s="294" t="s">
        <v>218</v>
      </c>
      <c r="BW4" s="5"/>
      <c r="BX4" s="5"/>
      <c r="BY4" s="5"/>
      <c r="BZ4" s="5"/>
      <c r="CA4" s="5"/>
      <c r="CB4" s="5"/>
      <c r="CC4" s="5"/>
      <c r="CD4" s="5"/>
      <c r="CE4" s="5"/>
      <c r="CF4" s="5"/>
      <c r="CG4" s="5"/>
      <c r="CH4" s="5"/>
    </row>
    <row r="5" spans="2:86" ht="18" customHeight="1" x14ac:dyDescent="0.15">
      <c r="B5" s="485" t="s">
        <v>521</v>
      </c>
      <c r="C5" s="485"/>
      <c r="D5" s="485"/>
      <c r="E5" s="962" t="s">
        <v>390</v>
      </c>
      <c r="F5" s="963"/>
      <c r="G5" s="963"/>
      <c r="H5" s="963"/>
      <c r="I5" s="963"/>
      <c r="J5" s="964"/>
      <c r="K5" s="582" t="s">
        <v>386</v>
      </c>
      <c r="L5" s="582"/>
      <c r="M5" s="582"/>
      <c r="N5" s="954" t="s">
        <v>387</v>
      </c>
      <c r="O5" s="954"/>
      <c r="P5" s="954"/>
      <c r="Q5" s="954"/>
      <c r="R5" s="954"/>
      <c r="S5" s="954"/>
      <c r="T5" s="316"/>
      <c r="U5" s="317"/>
      <c r="V5" s="317"/>
      <c r="W5" s="317"/>
      <c r="X5" s="318"/>
      <c r="Y5" s="955" t="s">
        <v>504</v>
      </c>
      <c r="Z5" s="955"/>
      <c r="AA5" s="955"/>
      <c r="AB5" s="955"/>
      <c r="AC5" s="955"/>
      <c r="AD5" s="955"/>
      <c r="AE5" s="955"/>
      <c r="AF5" s="955"/>
      <c r="AG5" s="835"/>
      <c r="AH5" s="924"/>
      <c r="AI5" s="924"/>
      <c r="AJ5" s="836"/>
      <c r="AK5" s="928"/>
      <c r="AL5" s="929"/>
      <c r="AM5" s="929"/>
      <c r="AN5" s="929"/>
      <c r="AO5" s="930"/>
      <c r="AU5" s="923"/>
      <c r="AV5" s="50" t="str">
        <f>N7</f>
        <v>S019</v>
      </c>
      <c r="AW5" s="293">
        <f>R7</f>
        <v>10.5</v>
      </c>
      <c r="AX5" s="55" t="str">
        <f>AM35</f>
        <v>Ⅰ</v>
      </c>
      <c r="AY5" s="295" t="str">
        <f>IF(Y37&gt;0,Y37,"")</f>
        <v/>
      </c>
      <c r="AZ5" s="296" t="str">
        <f>IF(Y37&gt;0,"",IF(Z37&gt;0,Z37,""))</f>
        <v/>
      </c>
      <c r="BA5" s="296" t="str">
        <f>IF(Y37+Z37&gt;0,"",IF(AA37&gt;0,AA37,""))</f>
        <v/>
      </c>
      <c r="BB5" s="296" t="str">
        <f>IF(Y37+Z37+AA37&gt;0,"",IF(AB37&gt;0,AB37,""))</f>
        <v/>
      </c>
      <c r="BC5" s="55">
        <f t="shared" ref="BC5:BJ5" si="0">AC37</f>
        <v>0</v>
      </c>
      <c r="BD5" s="55">
        <f t="shared" si="0"/>
        <v>0</v>
      </c>
      <c r="BE5" s="55">
        <f t="shared" si="0"/>
        <v>0</v>
      </c>
      <c r="BF5" s="55">
        <f t="shared" si="0"/>
        <v>0</v>
      </c>
      <c r="BG5" s="55">
        <f t="shared" si="0"/>
        <v>0</v>
      </c>
      <c r="BH5" s="55">
        <f t="shared" si="0"/>
        <v>0</v>
      </c>
      <c r="BI5" s="55">
        <f t="shared" si="0"/>
        <v>0</v>
      </c>
      <c r="BJ5" s="55">
        <f t="shared" si="0"/>
        <v>0</v>
      </c>
      <c r="BK5" s="55" t="str">
        <f>IF(Y37&gt;0,R7,"")</f>
        <v/>
      </c>
      <c r="BL5" s="297" t="str">
        <f>IF(Y37&gt;0,"",IF(Z37&gt;0,R7,""))</f>
        <v/>
      </c>
      <c r="BM5" s="297" t="str">
        <f>IF(Y37+Z37&gt;0,"",IF(AA37&gt;0,R7,""))</f>
        <v/>
      </c>
      <c r="BN5" s="297" t="str">
        <f>IF(Y37+Z37+AA37&gt;0,"",IF(AB37&gt;0,R7,""))</f>
        <v/>
      </c>
      <c r="BO5" s="55">
        <f t="shared" ref="BO5:BV5" si="1">AC35</f>
        <v>0</v>
      </c>
      <c r="BP5" s="55">
        <f t="shared" si="1"/>
        <v>0</v>
      </c>
      <c r="BQ5" s="55">
        <f t="shared" si="1"/>
        <v>0</v>
      </c>
      <c r="BR5" s="55">
        <f t="shared" si="1"/>
        <v>0</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66" t="s">
        <v>219</v>
      </c>
      <c r="C6" s="968"/>
      <c r="D6" s="969"/>
      <c r="E6" s="970"/>
      <c r="F6" s="970"/>
      <c r="G6" s="970"/>
      <c r="H6" s="970"/>
      <c r="I6" s="970"/>
      <c r="J6" s="971"/>
      <c r="K6" s="976" t="s">
        <v>673</v>
      </c>
      <c r="L6" s="977"/>
      <c r="M6" s="977"/>
      <c r="N6" s="977"/>
      <c r="O6" s="977"/>
      <c r="P6" s="977"/>
      <c r="Q6" s="977"/>
      <c r="R6" s="977"/>
      <c r="S6" s="977"/>
      <c r="T6" s="977"/>
      <c r="U6" s="977"/>
      <c r="V6" s="977"/>
      <c r="W6" s="977"/>
      <c r="X6" s="977"/>
      <c r="Y6" s="977"/>
      <c r="Z6" s="977"/>
      <c r="AA6" s="977"/>
      <c r="AB6" s="977"/>
      <c r="AC6" s="977"/>
      <c r="AD6" s="977"/>
      <c r="AE6" s="977"/>
      <c r="AF6" s="977"/>
      <c r="AG6" s="977"/>
      <c r="AH6" s="977"/>
      <c r="AI6" s="977"/>
      <c r="AJ6" s="977"/>
      <c r="AK6" s="977"/>
      <c r="AL6" s="977"/>
      <c r="AM6" s="977"/>
      <c r="AN6" s="977"/>
      <c r="AO6" s="978"/>
      <c r="AP6" s="2"/>
    </row>
    <row r="7" spans="2:86" ht="12" customHeight="1" x14ac:dyDescent="0.15">
      <c r="B7" s="967"/>
      <c r="C7" s="972"/>
      <c r="D7" s="970"/>
      <c r="E7" s="970"/>
      <c r="F7" s="970"/>
      <c r="G7" s="970"/>
      <c r="H7" s="970"/>
      <c r="I7" s="970"/>
      <c r="J7" s="971"/>
      <c r="K7" s="979" t="s">
        <v>674</v>
      </c>
      <c r="L7" s="980"/>
      <c r="M7" s="953"/>
      <c r="N7" s="932" t="s">
        <v>494</v>
      </c>
      <c r="O7" s="933"/>
      <c r="P7" s="979" t="s">
        <v>675</v>
      </c>
      <c r="Q7" s="953"/>
      <c r="R7" s="981">
        <v>10.5</v>
      </c>
      <c r="S7" s="982"/>
      <c r="T7" s="983"/>
      <c r="U7" s="941" t="s">
        <v>676</v>
      </c>
      <c r="V7" s="960"/>
      <c r="W7" s="941" t="s">
        <v>677</v>
      </c>
      <c r="X7" s="960"/>
      <c r="Y7" s="953" t="s">
        <v>698</v>
      </c>
      <c r="Z7" s="939"/>
      <c r="AA7" s="939"/>
      <c r="AB7" s="939"/>
      <c r="AC7" s="941" t="s">
        <v>699</v>
      </c>
      <c r="AD7" s="942"/>
      <c r="AE7" s="942"/>
      <c r="AF7" s="942"/>
      <c r="AG7" s="942"/>
      <c r="AH7" s="942"/>
      <c r="AI7" s="942"/>
      <c r="AJ7" s="960"/>
      <c r="AK7" s="941" t="s">
        <v>700</v>
      </c>
      <c r="AL7" s="942"/>
      <c r="AM7" s="942"/>
      <c r="AN7" s="943"/>
      <c r="AO7" s="944"/>
      <c r="AP7" s="2"/>
      <c r="AW7" s="58"/>
    </row>
    <row r="8" spans="2:86" ht="12" customHeight="1" x14ac:dyDescent="0.15">
      <c r="B8" s="967"/>
      <c r="C8" s="972"/>
      <c r="D8" s="970"/>
      <c r="E8" s="970"/>
      <c r="F8" s="970"/>
      <c r="G8" s="970"/>
      <c r="H8" s="970"/>
      <c r="I8" s="970"/>
      <c r="J8" s="971"/>
      <c r="K8" s="939" t="s">
        <v>574</v>
      </c>
      <c r="L8" s="939" t="s">
        <v>576</v>
      </c>
      <c r="M8" s="939"/>
      <c r="N8" s="939" t="s">
        <v>275</v>
      </c>
      <c r="O8" s="939"/>
      <c r="P8" s="939" t="s">
        <v>276</v>
      </c>
      <c r="Q8" s="939"/>
      <c r="R8" s="939" t="s">
        <v>277</v>
      </c>
      <c r="S8" s="939"/>
      <c r="T8" s="939"/>
      <c r="U8" s="945"/>
      <c r="V8" s="965"/>
      <c r="W8" s="945"/>
      <c r="X8" s="965"/>
      <c r="Y8" s="953"/>
      <c r="Z8" s="939"/>
      <c r="AA8" s="939"/>
      <c r="AB8" s="939"/>
      <c r="AC8" s="949"/>
      <c r="AD8" s="950"/>
      <c r="AE8" s="950"/>
      <c r="AF8" s="950"/>
      <c r="AG8" s="950"/>
      <c r="AH8" s="950"/>
      <c r="AI8" s="950"/>
      <c r="AJ8" s="961"/>
      <c r="AK8" s="945"/>
      <c r="AL8" s="946"/>
      <c r="AM8" s="946"/>
      <c r="AN8" s="947"/>
      <c r="AO8" s="948"/>
      <c r="AP8" s="2"/>
    </row>
    <row r="9" spans="2:86" ht="12" customHeight="1" x14ac:dyDescent="0.15">
      <c r="B9" s="967"/>
      <c r="C9" s="972"/>
      <c r="D9" s="970"/>
      <c r="E9" s="970"/>
      <c r="F9" s="970"/>
      <c r="G9" s="970"/>
      <c r="H9" s="970"/>
      <c r="I9" s="970"/>
      <c r="J9" s="971"/>
      <c r="K9" s="939"/>
      <c r="L9" s="939"/>
      <c r="M9" s="939"/>
      <c r="N9" s="939"/>
      <c r="O9" s="939"/>
      <c r="P9" s="939"/>
      <c r="Q9" s="939"/>
      <c r="R9" s="939"/>
      <c r="S9" s="939"/>
      <c r="T9" s="939"/>
      <c r="U9" s="945"/>
      <c r="V9" s="965"/>
      <c r="W9" s="945"/>
      <c r="X9" s="965"/>
      <c r="Y9" s="953" t="s">
        <v>701</v>
      </c>
      <c r="Z9" s="939"/>
      <c r="AA9" s="939"/>
      <c r="AB9" s="939"/>
      <c r="AC9" s="939" t="s">
        <v>702</v>
      </c>
      <c r="AD9" s="939"/>
      <c r="AE9" s="939"/>
      <c r="AF9" s="939"/>
      <c r="AG9" s="939" t="s">
        <v>703</v>
      </c>
      <c r="AH9" s="939"/>
      <c r="AI9" s="939"/>
      <c r="AJ9" s="939"/>
      <c r="AK9" s="945"/>
      <c r="AL9" s="946"/>
      <c r="AM9" s="946"/>
      <c r="AN9" s="947"/>
      <c r="AO9" s="948"/>
      <c r="AP9" s="2"/>
    </row>
    <row r="10" spans="2:86" ht="12" customHeight="1" x14ac:dyDescent="0.15">
      <c r="B10" s="967"/>
      <c r="C10" s="972"/>
      <c r="D10" s="970"/>
      <c r="E10" s="970"/>
      <c r="F10" s="970"/>
      <c r="G10" s="970"/>
      <c r="H10" s="970"/>
      <c r="I10" s="970"/>
      <c r="J10" s="971"/>
      <c r="K10" s="939"/>
      <c r="L10" s="939"/>
      <c r="M10" s="939"/>
      <c r="N10" s="939"/>
      <c r="O10" s="939"/>
      <c r="P10" s="939"/>
      <c r="Q10" s="939"/>
      <c r="R10" s="939"/>
      <c r="S10" s="939"/>
      <c r="T10" s="939"/>
      <c r="U10" s="949"/>
      <c r="V10" s="961"/>
      <c r="W10" s="949"/>
      <c r="X10" s="961"/>
      <c r="Y10" s="53" t="s">
        <v>704</v>
      </c>
      <c r="Z10" s="49" t="s">
        <v>705</v>
      </c>
      <c r="AA10" s="49" t="s">
        <v>706</v>
      </c>
      <c r="AB10" s="49" t="s">
        <v>707</v>
      </c>
      <c r="AC10" s="49" t="s">
        <v>704</v>
      </c>
      <c r="AD10" s="49" t="s">
        <v>705</v>
      </c>
      <c r="AE10" s="49" t="s">
        <v>706</v>
      </c>
      <c r="AF10" s="49" t="s">
        <v>707</v>
      </c>
      <c r="AG10" s="49" t="s">
        <v>704</v>
      </c>
      <c r="AH10" s="49" t="s">
        <v>705</v>
      </c>
      <c r="AI10" s="49" t="s">
        <v>706</v>
      </c>
      <c r="AJ10" s="49" t="s">
        <v>707</v>
      </c>
      <c r="AK10" s="949"/>
      <c r="AL10" s="950"/>
      <c r="AM10" s="950"/>
      <c r="AN10" s="951"/>
      <c r="AO10" s="952"/>
      <c r="AP10" s="2"/>
    </row>
    <row r="11" spans="2:86" ht="12" customHeight="1" x14ac:dyDescent="0.15">
      <c r="B11" s="967"/>
      <c r="C11" s="972"/>
      <c r="D11" s="970"/>
      <c r="E11" s="970"/>
      <c r="F11" s="970"/>
      <c r="G11" s="970"/>
      <c r="H11" s="970"/>
      <c r="I11" s="970"/>
      <c r="J11" s="971"/>
      <c r="K11" s="100">
        <v>1</v>
      </c>
      <c r="L11" s="921"/>
      <c r="M11" s="922"/>
      <c r="N11" s="921"/>
      <c r="O11" s="922"/>
      <c r="P11" s="921"/>
      <c r="Q11" s="922"/>
      <c r="R11" s="843"/>
      <c r="S11" s="843"/>
      <c r="T11" s="843"/>
      <c r="U11" s="921"/>
      <c r="V11" s="922"/>
      <c r="W11" s="921"/>
      <c r="X11" s="922"/>
      <c r="Y11" s="54"/>
      <c r="Z11" s="54"/>
      <c r="AA11" s="54"/>
      <c r="AB11" s="54"/>
      <c r="AC11" s="60"/>
      <c r="AD11" s="60"/>
      <c r="AE11" s="60"/>
      <c r="AF11" s="60"/>
      <c r="AG11" s="60"/>
      <c r="AH11" s="60"/>
      <c r="AI11" s="60"/>
      <c r="AJ11" s="60"/>
      <c r="AK11" s="932"/>
      <c r="AL11" s="933"/>
      <c r="AM11" s="933"/>
      <c r="AN11" s="933"/>
      <c r="AO11" s="934"/>
      <c r="AP11" s="2"/>
      <c r="AQ11" s="59">
        <f t="shared" ref="AQ11:AQ27" si="2">IF(P11="材質劣化",2,IF(P11="漏水",3,1))</f>
        <v>1</v>
      </c>
      <c r="AS11" s="43" t="str">
        <f>IF(Y11&lt;&gt;"",1,"")</f>
        <v/>
      </c>
    </row>
    <row r="12" spans="2:86" ht="12" customHeight="1" x14ac:dyDescent="0.15">
      <c r="B12" s="967"/>
      <c r="C12" s="972"/>
      <c r="D12" s="970"/>
      <c r="E12" s="970"/>
      <c r="F12" s="970"/>
      <c r="G12" s="970"/>
      <c r="H12" s="970"/>
      <c r="I12" s="970"/>
      <c r="J12" s="971"/>
      <c r="K12" s="100">
        <v>2</v>
      </c>
      <c r="L12" s="921"/>
      <c r="M12" s="922"/>
      <c r="N12" s="921"/>
      <c r="O12" s="922"/>
      <c r="P12" s="921"/>
      <c r="Q12" s="922"/>
      <c r="R12" s="843"/>
      <c r="S12" s="843"/>
      <c r="T12" s="843"/>
      <c r="U12" s="921"/>
      <c r="V12" s="922"/>
      <c r="W12" s="921"/>
      <c r="X12" s="922"/>
      <c r="Y12" s="54"/>
      <c r="Z12" s="54"/>
      <c r="AA12" s="54"/>
      <c r="AB12" s="54"/>
      <c r="AC12" s="292"/>
      <c r="AD12" s="292"/>
      <c r="AE12" s="292"/>
      <c r="AF12" s="292"/>
      <c r="AG12" s="292"/>
      <c r="AH12" s="292"/>
      <c r="AI12" s="292"/>
      <c r="AJ12" s="292"/>
      <c r="AK12" s="932"/>
      <c r="AL12" s="933"/>
      <c r="AM12" s="933"/>
      <c r="AN12" s="933"/>
      <c r="AO12" s="934"/>
      <c r="AP12" s="2"/>
      <c r="AQ12" s="59">
        <f t="shared" si="2"/>
        <v>1</v>
      </c>
    </row>
    <row r="13" spans="2:86" ht="12" customHeight="1" x14ac:dyDescent="0.15">
      <c r="B13" s="967"/>
      <c r="C13" s="972"/>
      <c r="D13" s="970"/>
      <c r="E13" s="970"/>
      <c r="F13" s="970"/>
      <c r="G13" s="970"/>
      <c r="H13" s="970"/>
      <c r="I13" s="970"/>
      <c r="J13" s="971"/>
      <c r="K13" s="100">
        <v>3</v>
      </c>
      <c r="L13" s="921"/>
      <c r="M13" s="922"/>
      <c r="N13" s="921"/>
      <c r="O13" s="922"/>
      <c r="P13" s="921"/>
      <c r="Q13" s="922"/>
      <c r="R13" s="936"/>
      <c r="S13" s="937"/>
      <c r="T13" s="938"/>
      <c r="U13" s="921"/>
      <c r="V13" s="922"/>
      <c r="W13" s="921"/>
      <c r="X13" s="922"/>
      <c r="Y13" s="54"/>
      <c r="Z13" s="54"/>
      <c r="AA13" s="54"/>
      <c r="AB13" s="54"/>
      <c r="AC13" s="292"/>
      <c r="AD13" s="292"/>
      <c r="AE13" s="292"/>
      <c r="AF13" s="292"/>
      <c r="AG13" s="292"/>
      <c r="AH13" s="292"/>
      <c r="AI13" s="292"/>
      <c r="AJ13" s="292"/>
      <c r="AK13" s="932"/>
      <c r="AL13" s="933"/>
      <c r="AM13" s="933"/>
      <c r="AN13" s="933"/>
      <c r="AO13" s="934"/>
      <c r="AP13" s="2"/>
      <c r="AQ13" s="59">
        <f t="shared" si="2"/>
        <v>1</v>
      </c>
    </row>
    <row r="14" spans="2:86" ht="12" customHeight="1" x14ac:dyDescent="0.15">
      <c r="B14" s="967"/>
      <c r="C14" s="972"/>
      <c r="D14" s="970"/>
      <c r="E14" s="970"/>
      <c r="F14" s="970"/>
      <c r="G14" s="970"/>
      <c r="H14" s="970"/>
      <c r="I14" s="970"/>
      <c r="J14" s="971"/>
      <c r="K14" s="100">
        <v>4</v>
      </c>
      <c r="L14" s="921"/>
      <c r="M14" s="922"/>
      <c r="N14" s="921"/>
      <c r="O14" s="922"/>
      <c r="P14" s="921"/>
      <c r="Q14" s="922"/>
      <c r="R14" s="843"/>
      <c r="S14" s="843"/>
      <c r="T14" s="843"/>
      <c r="U14" s="921"/>
      <c r="V14" s="922"/>
      <c r="W14" s="921"/>
      <c r="X14" s="922"/>
      <c r="Y14" s="54"/>
      <c r="Z14" s="54"/>
      <c r="AA14" s="54"/>
      <c r="AB14" s="54"/>
      <c r="AC14" s="60"/>
      <c r="AD14" s="60"/>
      <c r="AE14" s="60"/>
      <c r="AF14" s="60"/>
      <c r="AG14" s="60"/>
      <c r="AH14" s="60"/>
      <c r="AI14" s="60"/>
      <c r="AJ14" s="60"/>
      <c r="AK14" s="932"/>
      <c r="AL14" s="933"/>
      <c r="AM14" s="933"/>
      <c r="AN14" s="933"/>
      <c r="AO14" s="934"/>
      <c r="AP14" s="2"/>
      <c r="AQ14" s="59">
        <f t="shared" si="2"/>
        <v>1</v>
      </c>
    </row>
    <row r="15" spans="2:86" ht="12" customHeight="1" x14ac:dyDescent="0.15">
      <c r="B15" s="967"/>
      <c r="C15" s="972"/>
      <c r="D15" s="970"/>
      <c r="E15" s="970"/>
      <c r="F15" s="970"/>
      <c r="G15" s="970"/>
      <c r="H15" s="970"/>
      <c r="I15" s="970"/>
      <c r="J15" s="971"/>
      <c r="K15" s="100">
        <v>5</v>
      </c>
      <c r="L15" s="921"/>
      <c r="M15" s="922"/>
      <c r="N15" s="921"/>
      <c r="O15" s="922"/>
      <c r="P15" s="921"/>
      <c r="Q15" s="922"/>
      <c r="R15" s="936"/>
      <c r="S15" s="937"/>
      <c r="T15" s="938"/>
      <c r="U15" s="921"/>
      <c r="V15" s="922"/>
      <c r="W15" s="921"/>
      <c r="X15" s="922"/>
      <c r="Y15" s="54"/>
      <c r="Z15" s="54"/>
      <c r="AA15" s="54"/>
      <c r="AB15" s="54"/>
      <c r="AC15" s="60"/>
      <c r="AD15" s="60"/>
      <c r="AE15" s="60"/>
      <c r="AF15" s="60"/>
      <c r="AG15" s="60"/>
      <c r="AH15" s="60"/>
      <c r="AI15" s="60"/>
      <c r="AJ15" s="60"/>
      <c r="AK15" s="932"/>
      <c r="AL15" s="933"/>
      <c r="AM15" s="933"/>
      <c r="AN15" s="933"/>
      <c r="AO15" s="934"/>
      <c r="AP15" s="2"/>
      <c r="AQ15" s="59">
        <f t="shared" si="2"/>
        <v>1</v>
      </c>
    </row>
    <row r="16" spans="2:86" ht="12" customHeight="1" x14ac:dyDescent="0.15">
      <c r="B16" s="967"/>
      <c r="C16" s="972"/>
      <c r="D16" s="970"/>
      <c r="E16" s="970"/>
      <c r="F16" s="970"/>
      <c r="G16" s="970"/>
      <c r="H16" s="970"/>
      <c r="I16" s="970"/>
      <c r="J16" s="971"/>
      <c r="K16" s="100">
        <v>6</v>
      </c>
      <c r="L16" s="921"/>
      <c r="M16" s="922"/>
      <c r="N16" s="921"/>
      <c r="O16" s="922"/>
      <c r="P16" s="921"/>
      <c r="Q16" s="922"/>
      <c r="R16" s="936"/>
      <c r="S16" s="937"/>
      <c r="T16" s="938"/>
      <c r="U16" s="921"/>
      <c r="V16" s="922"/>
      <c r="W16" s="921"/>
      <c r="X16" s="922"/>
      <c r="Y16" s="54"/>
      <c r="Z16" s="54"/>
      <c r="AA16" s="54"/>
      <c r="AB16" s="54"/>
      <c r="AC16" s="60"/>
      <c r="AD16" s="60"/>
      <c r="AE16" s="60"/>
      <c r="AF16" s="60"/>
      <c r="AG16" s="60"/>
      <c r="AH16" s="60"/>
      <c r="AI16" s="60"/>
      <c r="AJ16" s="60"/>
      <c r="AK16" s="932"/>
      <c r="AL16" s="933"/>
      <c r="AM16" s="933"/>
      <c r="AN16" s="933"/>
      <c r="AO16" s="934"/>
      <c r="AP16" s="2"/>
      <c r="AQ16" s="59">
        <f t="shared" si="2"/>
        <v>1</v>
      </c>
    </row>
    <row r="17" spans="2:46" ht="12" customHeight="1" x14ac:dyDescent="0.15">
      <c r="B17" s="967"/>
      <c r="C17" s="972"/>
      <c r="D17" s="970"/>
      <c r="E17" s="970"/>
      <c r="F17" s="970"/>
      <c r="G17" s="970"/>
      <c r="H17" s="970"/>
      <c r="I17" s="970"/>
      <c r="J17" s="971"/>
      <c r="K17" s="100">
        <v>7</v>
      </c>
      <c r="L17" s="921"/>
      <c r="M17" s="922"/>
      <c r="N17" s="921"/>
      <c r="O17" s="922"/>
      <c r="P17" s="921"/>
      <c r="Q17" s="922"/>
      <c r="R17" s="936"/>
      <c r="S17" s="937"/>
      <c r="T17" s="938"/>
      <c r="U17" s="921"/>
      <c r="V17" s="922"/>
      <c r="W17" s="921"/>
      <c r="X17" s="922"/>
      <c r="Y17" s="54"/>
      <c r="Z17" s="54"/>
      <c r="AA17" s="54"/>
      <c r="AB17" s="54"/>
      <c r="AC17" s="60"/>
      <c r="AD17" s="60"/>
      <c r="AE17" s="60"/>
      <c r="AF17" s="60"/>
      <c r="AG17" s="60"/>
      <c r="AH17" s="60"/>
      <c r="AI17" s="60"/>
      <c r="AJ17" s="60"/>
      <c r="AK17" s="932"/>
      <c r="AL17" s="933"/>
      <c r="AM17" s="933"/>
      <c r="AN17" s="933"/>
      <c r="AO17" s="934"/>
      <c r="AP17" s="2"/>
      <c r="AQ17" s="59">
        <f t="shared" si="2"/>
        <v>1</v>
      </c>
    </row>
    <row r="18" spans="2:46" ht="12" customHeight="1" x14ac:dyDescent="0.15">
      <c r="B18" s="967"/>
      <c r="C18" s="972"/>
      <c r="D18" s="970"/>
      <c r="E18" s="970"/>
      <c r="F18" s="970"/>
      <c r="G18" s="970"/>
      <c r="H18" s="970"/>
      <c r="I18" s="970"/>
      <c r="J18" s="971"/>
      <c r="K18" s="100">
        <v>8</v>
      </c>
      <c r="L18" s="921"/>
      <c r="M18" s="922"/>
      <c r="N18" s="921"/>
      <c r="O18" s="922"/>
      <c r="P18" s="921"/>
      <c r="Q18" s="922"/>
      <c r="R18" s="936"/>
      <c r="S18" s="937"/>
      <c r="T18" s="938"/>
      <c r="U18" s="921"/>
      <c r="V18" s="922"/>
      <c r="W18" s="921"/>
      <c r="X18" s="922"/>
      <c r="Y18" s="54"/>
      <c r="Z18" s="54"/>
      <c r="AA18" s="54"/>
      <c r="AB18" s="54"/>
      <c r="AC18" s="60"/>
      <c r="AD18" s="60"/>
      <c r="AE18" s="60"/>
      <c r="AF18" s="60"/>
      <c r="AG18" s="60"/>
      <c r="AH18" s="60"/>
      <c r="AI18" s="60"/>
      <c r="AJ18" s="60"/>
      <c r="AK18" s="932"/>
      <c r="AL18" s="933"/>
      <c r="AM18" s="933"/>
      <c r="AN18" s="933"/>
      <c r="AO18" s="934"/>
      <c r="AP18" s="2"/>
      <c r="AQ18" s="59">
        <f t="shared" si="2"/>
        <v>1</v>
      </c>
    </row>
    <row r="19" spans="2:46" ht="12" customHeight="1" x14ac:dyDescent="0.15">
      <c r="B19" s="967"/>
      <c r="C19" s="972"/>
      <c r="D19" s="970"/>
      <c r="E19" s="970"/>
      <c r="F19" s="970"/>
      <c r="G19" s="970"/>
      <c r="H19" s="970"/>
      <c r="I19" s="970"/>
      <c r="J19" s="971"/>
      <c r="K19" s="100">
        <v>9</v>
      </c>
      <c r="L19" s="921"/>
      <c r="M19" s="922"/>
      <c r="N19" s="921"/>
      <c r="O19" s="922"/>
      <c r="P19" s="921"/>
      <c r="Q19" s="922"/>
      <c r="R19" s="936"/>
      <c r="S19" s="937"/>
      <c r="T19" s="938"/>
      <c r="U19" s="921"/>
      <c r="V19" s="922"/>
      <c r="W19" s="921"/>
      <c r="X19" s="922"/>
      <c r="Y19" s="54"/>
      <c r="Z19" s="54"/>
      <c r="AA19" s="54"/>
      <c r="AB19" s="54"/>
      <c r="AC19" s="60"/>
      <c r="AD19" s="60"/>
      <c r="AE19" s="60"/>
      <c r="AF19" s="60"/>
      <c r="AG19" s="60"/>
      <c r="AH19" s="60"/>
      <c r="AI19" s="60"/>
      <c r="AJ19" s="60"/>
      <c r="AK19" s="932"/>
      <c r="AL19" s="933"/>
      <c r="AM19" s="933"/>
      <c r="AN19" s="933"/>
      <c r="AO19" s="934"/>
      <c r="AP19" s="2"/>
      <c r="AQ19" s="59">
        <f t="shared" si="2"/>
        <v>1</v>
      </c>
    </row>
    <row r="20" spans="2:46" ht="12" customHeight="1" x14ac:dyDescent="0.15">
      <c r="B20" s="967"/>
      <c r="C20" s="972"/>
      <c r="D20" s="970"/>
      <c r="E20" s="970"/>
      <c r="F20" s="970"/>
      <c r="G20" s="970"/>
      <c r="H20" s="970"/>
      <c r="I20" s="970"/>
      <c r="J20" s="971"/>
      <c r="K20" s="100">
        <v>10</v>
      </c>
      <c r="L20" s="921"/>
      <c r="M20" s="922"/>
      <c r="N20" s="921"/>
      <c r="O20" s="922"/>
      <c r="P20" s="921"/>
      <c r="Q20" s="922"/>
      <c r="R20" s="936"/>
      <c r="S20" s="937"/>
      <c r="T20" s="938"/>
      <c r="U20" s="921"/>
      <c r="V20" s="922"/>
      <c r="W20" s="921"/>
      <c r="X20" s="922"/>
      <c r="Y20" s="54"/>
      <c r="Z20" s="54"/>
      <c r="AA20" s="54"/>
      <c r="AB20" s="54"/>
      <c r="AC20" s="60"/>
      <c r="AD20" s="60"/>
      <c r="AE20" s="60"/>
      <c r="AF20" s="60"/>
      <c r="AG20" s="60"/>
      <c r="AH20" s="60"/>
      <c r="AI20" s="60"/>
      <c r="AJ20" s="60"/>
      <c r="AK20" s="932"/>
      <c r="AL20" s="933"/>
      <c r="AM20" s="933"/>
      <c r="AN20" s="933"/>
      <c r="AO20" s="934"/>
      <c r="AP20" s="2"/>
      <c r="AQ20" s="59">
        <f t="shared" si="2"/>
        <v>1</v>
      </c>
    </row>
    <row r="21" spans="2:46" ht="12" customHeight="1" x14ac:dyDescent="0.15">
      <c r="B21" s="967"/>
      <c r="C21" s="972"/>
      <c r="D21" s="970"/>
      <c r="E21" s="970"/>
      <c r="F21" s="970"/>
      <c r="G21" s="970"/>
      <c r="H21" s="970"/>
      <c r="I21" s="970"/>
      <c r="J21" s="971"/>
      <c r="K21" s="100">
        <v>11</v>
      </c>
      <c r="L21" s="921"/>
      <c r="M21" s="922"/>
      <c r="N21" s="921"/>
      <c r="O21" s="922"/>
      <c r="P21" s="921"/>
      <c r="Q21" s="922"/>
      <c r="R21" s="936"/>
      <c r="S21" s="937"/>
      <c r="T21" s="938"/>
      <c r="U21" s="921"/>
      <c r="V21" s="922"/>
      <c r="W21" s="921"/>
      <c r="X21" s="922"/>
      <c r="Y21" s="54"/>
      <c r="Z21" s="54"/>
      <c r="AA21" s="54"/>
      <c r="AB21" s="54"/>
      <c r="AC21" s="60"/>
      <c r="AD21" s="60"/>
      <c r="AE21" s="60"/>
      <c r="AF21" s="60"/>
      <c r="AG21" s="60"/>
      <c r="AH21" s="60"/>
      <c r="AI21" s="60"/>
      <c r="AJ21" s="60"/>
      <c r="AK21" s="932"/>
      <c r="AL21" s="933"/>
      <c r="AM21" s="933"/>
      <c r="AN21" s="933"/>
      <c r="AO21" s="934"/>
      <c r="AP21" s="2"/>
      <c r="AQ21" s="59">
        <f t="shared" si="2"/>
        <v>1</v>
      </c>
    </row>
    <row r="22" spans="2:46" ht="12" customHeight="1" x14ac:dyDescent="0.15">
      <c r="B22" s="967"/>
      <c r="C22" s="972"/>
      <c r="D22" s="970"/>
      <c r="E22" s="970"/>
      <c r="F22" s="970"/>
      <c r="G22" s="970"/>
      <c r="H22" s="970"/>
      <c r="I22" s="970"/>
      <c r="J22" s="971"/>
      <c r="K22" s="100">
        <v>12</v>
      </c>
      <c r="L22" s="921"/>
      <c r="M22" s="922"/>
      <c r="N22" s="921"/>
      <c r="O22" s="922"/>
      <c r="P22" s="921"/>
      <c r="Q22" s="922"/>
      <c r="R22" s="936"/>
      <c r="S22" s="937"/>
      <c r="T22" s="938"/>
      <c r="U22" s="921"/>
      <c r="V22" s="922"/>
      <c r="W22" s="921"/>
      <c r="X22" s="922"/>
      <c r="Y22" s="54"/>
      <c r="Z22" s="54"/>
      <c r="AA22" s="54"/>
      <c r="AB22" s="54"/>
      <c r="AC22" s="60"/>
      <c r="AD22" s="60"/>
      <c r="AE22" s="60"/>
      <c r="AF22" s="60"/>
      <c r="AG22" s="60"/>
      <c r="AH22" s="60"/>
      <c r="AI22" s="60"/>
      <c r="AJ22" s="60"/>
      <c r="AK22" s="932"/>
      <c r="AL22" s="933"/>
      <c r="AM22" s="933"/>
      <c r="AN22" s="933"/>
      <c r="AO22" s="934"/>
      <c r="AP22" s="2"/>
      <c r="AQ22" s="59">
        <f t="shared" si="2"/>
        <v>1</v>
      </c>
    </row>
    <row r="23" spans="2:46" ht="12" customHeight="1" x14ac:dyDescent="0.15">
      <c r="B23" s="967"/>
      <c r="C23" s="972"/>
      <c r="D23" s="970"/>
      <c r="E23" s="970"/>
      <c r="F23" s="970"/>
      <c r="G23" s="970"/>
      <c r="H23" s="970"/>
      <c r="I23" s="970"/>
      <c r="J23" s="971"/>
      <c r="K23" s="100">
        <v>13</v>
      </c>
      <c r="L23" s="921"/>
      <c r="M23" s="922"/>
      <c r="N23" s="921"/>
      <c r="O23" s="922"/>
      <c r="P23" s="921"/>
      <c r="Q23" s="922"/>
      <c r="R23" s="936"/>
      <c r="S23" s="937"/>
      <c r="T23" s="938"/>
      <c r="U23" s="921"/>
      <c r="V23" s="922"/>
      <c r="W23" s="921"/>
      <c r="X23" s="922"/>
      <c r="Y23" s="54"/>
      <c r="Z23" s="54"/>
      <c r="AA23" s="54"/>
      <c r="AB23" s="54"/>
      <c r="AC23" s="60"/>
      <c r="AD23" s="60"/>
      <c r="AE23" s="60"/>
      <c r="AF23" s="60"/>
      <c r="AG23" s="60"/>
      <c r="AH23" s="60"/>
      <c r="AI23" s="60"/>
      <c r="AJ23" s="60"/>
      <c r="AK23" s="932"/>
      <c r="AL23" s="933"/>
      <c r="AM23" s="933"/>
      <c r="AN23" s="933"/>
      <c r="AO23" s="934"/>
      <c r="AP23" s="2"/>
      <c r="AQ23" s="59">
        <f t="shared" si="2"/>
        <v>1</v>
      </c>
    </row>
    <row r="24" spans="2:46" ht="12" customHeight="1" x14ac:dyDescent="0.15">
      <c r="B24" s="967"/>
      <c r="C24" s="972"/>
      <c r="D24" s="970"/>
      <c r="E24" s="970"/>
      <c r="F24" s="970"/>
      <c r="G24" s="970"/>
      <c r="H24" s="970"/>
      <c r="I24" s="970"/>
      <c r="J24" s="971"/>
      <c r="K24" s="100">
        <v>14</v>
      </c>
      <c r="L24" s="921"/>
      <c r="M24" s="922"/>
      <c r="N24" s="921"/>
      <c r="O24" s="922"/>
      <c r="P24" s="921"/>
      <c r="Q24" s="922"/>
      <c r="R24" s="936"/>
      <c r="S24" s="937"/>
      <c r="T24" s="938"/>
      <c r="U24" s="921"/>
      <c r="V24" s="922"/>
      <c r="W24" s="921"/>
      <c r="X24" s="922"/>
      <c r="Y24" s="54"/>
      <c r="Z24" s="54"/>
      <c r="AA24" s="54"/>
      <c r="AB24" s="54"/>
      <c r="AC24" s="60"/>
      <c r="AD24" s="60"/>
      <c r="AE24" s="60"/>
      <c r="AF24" s="60"/>
      <c r="AG24" s="60"/>
      <c r="AH24" s="60"/>
      <c r="AI24" s="60"/>
      <c r="AJ24" s="60"/>
      <c r="AK24" s="932"/>
      <c r="AL24" s="933"/>
      <c r="AM24" s="933"/>
      <c r="AN24" s="933"/>
      <c r="AO24" s="934"/>
      <c r="AP24" s="2"/>
      <c r="AQ24" s="59">
        <f t="shared" si="2"/>
        <v>1</v>
      </c>
    </row>
    <row r="25" spans="2:46" ht="12" customHeight="1" x14ac:dyDescent="0.15">
      <c r="B25" s="967"/>
      <c r="C25" s="972"/>
      <c r="D25" s="970"/>
      <c r="E25" s="970"/>
      <c r="F25" s="970"/>
      <c r="G25" s="970"/>
      <c r="H25" s="970"/>
      <c r="I25" s="970"/>
      <c r="J25" s="971"/>
      <c r="K25" s="100">
        <v>15</v>
      </c>
      <c r="L25" s="921"/>
      <c r="M25" s="922"/>
      <c r="N25" s="921"/>
      <c r="O25" s="922"/>
      <c r="P25" s="921"/>
      <c r="Q25" s="922"/>
      <c r="R25" s="936"/>
      <c r="S25" s="937"/>
      <c r="T25" s="938"/>
      <c r="U25" s="921"/>
      <c r="V25" s="922"/>
      <c r="W25" s="921"/>
      <c r="X25" s="922"/>
      <c r="Y25" s="54"/>
      <c r="Z25" s="54"/>
      <c r="AA25" s="54"/>
      <c r="AB25" s="54"/>
      <c r="AC25" s="60"/>
      <c r="AD25" s="60"/>
      <c r="AE25" s="60"/>
      <c r="AF25" s="60"/>
      <c r="AG25" s="60"/>
      <c r="AH25" s="60"/>
      <c r="AI25" s="60"/>
      <c r="AJ25" s="60"/>
      <c r="AK25" s="932"/>
      <c r="AL25" s="933"/>
      <c r="AM25" s="933"/>
      <c r="AN25" s="933"/>
      <c r="AO25" s="934"/>
      <c r="AP25" s="2"/>
      <c r="AQ25" s="59">
        <f t="shared" si="2"/>
        <v>1</v>
      </c>
    </row>
    <row r="26" spans="2:46" ht="12" customHeight="1" x14ac:dyDescent="0.15">
      <c r="B26" s="967"/>
      <c r="C26" s="972"/>
      <c r="D26" s="970"/>
      <c r="E26" s="970"/>
      <c r="F26" s="970"/>
      <c r="G26" s="970"/>
      <c r="H26" s="970"/>
      <c r="I26" s="970"/>
      <c r="J26" s="971"/>
      <c r="K26" s="100">
        <v>16</v>
      </c>
      <c r="L26" s="921"/>
      <c r="M26" s="922"/>
      <c r="N26" s="921"/>
      <c r="O26" s="922"/>
      <c r="P26" s="921"/>
      <c r="Q26" s="922"/>
      <c r="R26" s="936"/>
      <c r="S26" s="937"/>
      <c r="T26" s="938"/>
      <c r="U26" s="921"/>
      <c r="V26" s="922"/>
      <c r="W26" s="921"/>
      <c r="X26" s="922"/>
      <c r="Y26" s="54"/>
      <c r="Z26" s="54"/>
      <c r="AA26" s="54"/>
      <c r="AB26" s="54"/>
      <c r="AC26" s="60"/>
      <c r="AD26" s="60"/>
      <c r="AE26" s="60"/>
      <c r="AF26" s="60"/>
      <c r="AG26" s="60"/>
      <c r="AH26" s="60"/>
      <c r="AI26" s="60"/>
      <c r="AJ26" s="60"/>
      <c r="AK26" s="932"/>
      <c r="AL26" s="933"/>
      <c r="AM26" s="933"/>
      <c r="AN26" s="933"/>
      <c r="AO26" s="934"/>
      <c r="AP26" s="2"/>
      <c r="AQ26" s="59">
        <f t="shared" si="2"/>
        <v>1</v>
      </c>
    </row>
    <row r="27" spans="2:46" ht="12" customHeight="1" x14ac:dyDescent="0.15">
      <c r="B27" s="967"/>
      <c r="C27" s="972"/>
      <c r="D27" s="970"/>
      <c r="E27" s="970"/>
      <c r="F27" s="970"/>
      <c r="G27" s="970"/>
      <c r="H27" s="970"/>
      <c r="I27" s="970"/>
      <c r="J27" s="971"/>
      <c r="K27" s="100">
        <v>17</v>
      </c>
      <c r="L27" s="921"/>
      <c r="M27" s="922"/>
      <c r="N27" s="921"/>
      <c r="O27" s="922"/>
      <c r="P27" s="921"/>
      <c r="Q27" s="922"/>
      <c r="R27" s="936"/>
      <c r="S27" s="937"/>
      <c r="T27" s="938"/>
      <c r="U27" s="921"/>
      <c r="V27" s="922"/>
      <c r="W27" s="921"/>
      <c r="X27" s="922"/>
      <c r="Y27" s="54"/>
      <c r="Z27" s="54"/>
      <c r="AA27" s="54"/>
      <c r="AB27" s="54"/>
      <c r="AC27" s="60"/>
      <c r="AD27" s="60"/>
      <c r="AE27" s="60"/>
      <c r="AF27" s="60"/>
      <c r="AG27" s="60"/>
      <c r="AH27" s="60"/>
      <c r="AI27" s="60"/>
      <c r="AJ27" s="60"/>
      <c r="AK27" s="932"/>
      <c r="AL27" s="933"/>
      <c r="AM27" s="933"/>
      <c r="AN27" s="933"/>
      <c r="AO27" s="934"/>
      <c r="AP27" s="2"/>
      <c r="AQ27" s="59">
        <f t="shared" si="2"/>
        <v>1</v>
      </c>
    </row>
    <row r="28" spans="2:46" ht="12" customHeight="1" x14ac:dyDescent="0.15">
      <c r="B28" s="967"/>
      <c r="C28" s="972"/>
      <c r="D28" s="970"/>
      <c r="E28" s="970"/>
      <c r="F28" s="970"/>
      <c r="G28" s="970"/>
      <c r="H28" s="970"/>
      <c r="I28" s="970"/>
      <c r="J28" s="971"/>
      <c r="K28" s="100">
        <v>18</v>
      </c>
      <c r="L28" s="921"/>
      <c r="M28" s="922"/>
      <c r="N28" s="921"/>
      <c r="O28" s="922"/>
      <c r="P28" s="921"/>
      <c r="Q28" s="922"/>
      <c r="R28" s="936"/>
      <c r="S28" s="937"/>
      <c r="T28" s="938"/>
      <c r="U28" s="921"/>
      <c r="V28" s="922"/>
      <c r="W28" s="921"/>
      <c r="X28" s="922"/>
      <c r="Y28" s="54"/>
      <c r="Z28" s="54"/>
      <c r="AA28" s="54"/>
      <c r="AB28" s="54"/>
      <c r="AC28" s="60"/>
      <c r="AD28" s="60"/>
      <c r="AE28" s="60"/>
      <c r="AF28" s="60"/>
      <c r="AG28" s="60"/>
      <c r="AH28" s="60"/>
      <c r="AI28" s="60"/>
      <c r="AJ28" s="60"/>
      <c r="AK28" s="932"/>
      <c r="AL28" s="933"/>
      <c r="AM28" s="933"/>
      <c r="AN28" s="933"/>
      <c r="AO28" s="934"/>
      <c r="AP28" s="2"/>
      <c r="AQ28" s="59">
        <f>IF(P30="材質劣化",2,IF(P30="漏水",3,1))</f>
        <v>1</v>
      </c>
    </row>
    <row r="29" spans="2:46" ht="12" customHeight="1" x14ac:dyDescent="0.15">
      <c r="B29" s="967"/>
      <c r="C29" s="972"/>
      <c r="D29" s="970"/>
      <c r="E29" s="970"/>
      <c r="F29" s="970"/>
      <c r="G29" s="970"/>
      <c r="H29" s="970"/>
      <c r="I29" s="970"/>
      <c r="J29" s="971"/>
      <c r="K29" s="100">
        <v>19</v>
      </c>
      <c r="L29" s="921"/>
      <c r="M29" s="922"/>
      <c r="N29" s="921"/>
      <c r="O29" s="922"/>
      <c r="P29" s="921"/>
      <c r="Q29" s="922"/>
      <c r="R29" s="936"/>
      <c r="S29" s="937"/>
      <c r="T29" s="938"/>
      <c r="U29" s="921"/>
      <c r="V29" s="922"/>
      <c r="W29" s="921"/>
      <c r="X29" s="922"/>
      <c r="Y29" s="54"/>
      <c r="Z29" s="54"/>
      <c r="AA29" s="54"/>
      <c r="AB29" s="54"/>
      <c r="AC29" s="60"/>
      <c r="AD29" s="60"/>
      <c r="AE29" s="60"/>
      <c r="AF29" s="60"/>
      <c r="AG29" s="60"/>
      <c r="AH29" s="60"/>
      <c r="AI29" s="60"/>
      <c r="AJ29" s="60"/>
      <c r="AK29" s="932"/>
      <c r="AL29" s="933"/>
      <c r="AM29" s="933"/>
      <c r="AN29" s="933"/>
      <c r="AO29" s="934"/>
      <c r="AP29" s="2"/>
      <c r="AQ29" s="59">
        <f>IF(P34="材質劣化",2,IF(P34="漏水",3,1))</f>
        <v>1</v>
      </c>
    </row>
    <row r="30" spans="2:46" ht="12" customHeight="1" x14ac:dyDescent="0.15">
      <c r="B30" s="967"/>
      <c r="C30" s="972"/>
      <c r="D30" s="970"/>
      <c r="E30" s="970"/>
      <c r="F30" s="970"/>
      <c r="G30" s="970"/>
      <c r="H30" s="970"/>
      <c r="I30" s="970"/>
      <c r="J30" s="971"/>
      <c r="K30" s="100">
        <v>20</v>
      </c>
      <c r="L30" s="921"/>
      <c r="M30" s="922"/>
      <c r="N30" s="921"/>
      <c r="O30" s="922"/>
      <c r="P30" s="921"/>
      <c r="Q30" s="922"/>
      <c r="R30" s="936"/>
      <c r="S30" s="937"/>
      <c r="T30" s="938"/>
      <c r="U30" s="921"/>
      <c r="V30" s="922"/>
      <c r="W30" s="921"/>
      <c r="X30" s="922"/>
      <c r="Y30" s="54"/>
      <c r="Z30" s="54"/>
      <c r="AA30" s="54"/>
      <c r="AB30" s="54"/>
      <c r="AC30" s="60"/>
      <c r="AD30" s="60"/>
      <c r="AE30" s="60"/>
      <c r="AF30" s="60"/>
      <c r="AG30" s="60"/>
      <c r="AH30" s="60"/>
      <c r="AI30" s="60"/>
      <c r="AJ30" s="60"/>
      <c r="AK30" s="932"/>
      <c r="AL30" s="933"/>
      <c r="AM30" s="933"/>
      <c r="AN30" s="933"/>
      <c r="AO30" s="934"/>
      <c r="AP30" s="2"/>
      <c r="AQ30" s="59">
        <f>IF(P30="材質劣化",2,IF(P30="漏水",3,1))</f>
        <v>1</v>
      </c>
    </row>
    <row r="31" spans="2:46" ht="12" customHeight="1" x14ac:dyDescent="0.15">
      <c r="B31" s="967"/>
      <c r="C31" s="972"/>
      <c r="D31" s="970"/>
      <c r="E31" s="970"/>
      <c r="F31" s="970"/>
      <c r="G31" s="970"/>
      <c r="H31" s="970"/>
      <c r="I31" s="970"/>
      <c r="J31" s="971"/>
      <c r="K31" s="100">
        <v>21</v>
      </c>
      <c r="L31" s="921"/>
      <c r="M31" s="922"/>
      <c r="N31" s="921"/>
      <c r="O31" s="922"/>
      <c r="P31" s="921"/>
      <c r="Q31" s="922"/>
      <c r="R31" s="936"/>
      <c r="S31" s="937"/>
      <c r="T31" s="938"/>
      <c r="U31" s="921"/>
      <c r="V31" s="922"/>
      <c r="W31" s="921"/>
      <c r="X31" s="922"/>
      <c r="Y31" s="54"/>
      <c r="Z31" s="54"/>
      <c r="AA31" s="54"/>
      <c r="AB31" s="54"/>
      <c r="AC31" s="60"/>
      <c r="AD31" s="60"/>
      <c r="AE31" s="60"/>
      <c r="AF31" s="60"/>
      <c r="AG31" s="60"/>
      <c r="AH31" s="60"/>
      <c r="AI31" s="60"/>
      <c r="AJ31" s="60"/>
      <c r="AK31" s="932"/>
      <c r="AL31" s="933"/>
      <c r="AM31" s="933"/>
      <c r="AN31" s="933"/>
      <c r="AO31" s="934"/>
      <c r="AP31" s="2"/>
      <c r="AQ31" s="59">
        <f>IF(P33="材質劣化",2,IF(P33="漏水",3,1))</f>
        <v>1</v>
      </c>
    </row>
    <row r="32" spans="2:46" ht="12" customHeight="1" x14ac:dyDescent="0.15">
      <c r="B32" s="967"/>
      <c r="C32" s="972"/>
      <c r="D32" s="970"/>
      <c r="E32" s="970"/>
      <c r="F32" s="970"/>
      <c r="G32" s="970"/>
      <c r="H32" s="970"/>
      <c r="I32" s="970"/>
      <c r="J32" s="971"/>
      <c r="K32" s="100">
        <v>22</v>
      </c>
      <c r="L32" s="921"/>
      <c r="M32" s="922"/>
      <c r="N32" s="921"/>
      <c r="O32" s="922"/>
      <c r="P32" s="921"/>
      <c r="Q32" s="922"/>
      <c r="R32" s="936"/>
      <c r="S32" s="937"/>
      <c r="T32" s="938"/>
      <c r="U32" s="921"/>
      <c r="V32" s="922"/>
      <c r="W32" s="921"/>
      <c r="X32" s="922"/>
      <c r="Y32" s="54"/>
      <c r="Z32" s="54"/>
      <c r="AA32" s="54"/>
      <c r="AB32" s="54"/>
      <c r="AC32" s="60"/>
      <c r="AD32" s="60"/>
      <c r="AE32" s="60"/>
      <c r="AF32" s="60"/>
      <c r="AG32" s="60"/>
      <c r="AH32" s="60"/>
      <c r="AI32" s="60"/>
      <c r="AJ32" s="60"/>
      <c r="AK32" s="932"/>
      <c r="AL32" s="933"/>
      <c r="AM32" s="933"/>
      <c r="AN32" s="933"/>
      <c r="AO32" s="934"/>
      <c r="AP32" s="2"/>
      <c r="AQ32" s="59">
        <f>IF(P37="材質劣化",2,IF(P37="漏水",3,1))</f>
        <v>1</v>
      </c>
      <c r="AS32" s="3"/>
      <c r="AT32" s="3"/>
    </row>
    <row r="33" spans="2:86" ht="12" customHeight="1" x14ac:dyDescent="0.15">
      <c r="B33" s="967"/>
      <c r="C33" s="972"/>
      <c r="D33" s="970"/>
      <c r="E33" s="970"/>
      <c r="F33" s="970"/>
      <c r="G33" s="970"/>
      <c r="H33" s="970"/>
      <c r="I33" s="970"/>
      <c r="J33" s="971"/>
      <c r="K33" s="100">
        <v>23</v>
      </c>
      <c r="L33" s="921"/>
      <c r="M33" s="922"/>
      <c r="N33" s="921"/>
      <c r="O33" s="922"/>
      <c r="P33" s="921"/>
      <c r="Q33" s="922"/>
      <c r="R33" s="936"/>
      <c r="S33" s="937"/>
      <c r="T33" s="938"/>
      <c r="U33" s="921"/>
      <c r="V33" s="922"/>
      <c r="W33" s="921"/>
      <c r="X33" s="922"/>
      <c r="Y33" s="54"/>
      <c r="Z33" s="54"/>
      <c r="AA33" s="54"/>
      <c r="AB33" s="54"/>
      <c r="AC33" s="60"/>
      <c r="AD33" s="60"/>
      <c r="AE33" s="60"/>
      <c r="AF33" s="60"/>
      <c r="AG33" s="60"/>
      <c r="AH33" s="60"/>
      <c r="AI33" s="60"/>
      <c r="AJ33" s="60"/>
      <c r="AK33" s="932"/>
      <c r="AL33" s="933"/>
      <c r="AM33" s="933"/>
      <c r="AN33" s="933"/>
      <c r="AO33" s="934"/>
      <c r="AP33" s="2"/>
      <c r="AQ33" s="59">
        <f>IF(P33="材質劣化",2,IF(P33="漏水",3,1))</f>
        <v>1</v>
      </c>
      <c r="AS33" s="198"/>
      <c r="AT33" s="198"/>
    </row>
    <row r="34" spans="2:86" ht="12" customHeight="1" x14ac:dyDescent="0.15">
      <c r="B34" s="967"/>
      <c r="C34" s="972"/>
      <c r="D34" s="970"/>
      <c r="E34" s="970"/>
      <c r="F34" s="970"/>
      <c r="G34" s="970"/>
      <c r="H34" s="970"/>
      <c r="I34" s="970"/>
      <c r="J34" s="971"/>
      <c r="K34" s="100">
        <v>24</v>
      </c>
      <c r="L34" s="921"/>
      <c r="M34" s="922"/>
      <c r="N34" s="921"/>
      <c r="O34" s="922"/>
      <c r="P34" s="921"/>
      <c r="Q34" s="922"/>
      <c r="R34" s="936"/>
      <c r="S34" s="937"/>
      <c r="T34" s="938"/>
      <c r="U34" s="921"/>
      <c r="V34" s="922"/>
      <c r="W34" s="921"/>
      <c r="X34" s="922"/>
      <c r="Y34" s="54"/>
      <c r="Z34" s="54"/>
      <c r="AA34" s="54"/>
      <c r="AB34" s="54"/>
      <c r="AC34" s="60"/>
      <c r="AD34" s="60"/>
      <c r="AE34" s="60"/>
      <c r="AF34" s="60"/>
      <c r="AG34" s="60"/>
      <c r="AH34" s="60"/>
      <c r="AI34" s="60"/>
      <c r="AJ34" s="60"/>
      <c r="AK34" s="932"/>
      <c r="AL34" s="933"/>
      <c r="AM34" s="933"/>
      <c r="AN34" s="933"/>
      <c r="AO34" s="934"/>
      <c r="AP34" s="2"/>
      <c r="AQ34" s="59">
        <f>IF(P36="材質劣化",2,IF(P36="漏水",3,1))</f>
        <v>1</v>
      </c>
      <c r="AS34" s="199"/>
      <c r="AT34" s="199"/>
    </row>
    <row r="35" spans="2:86" ht="12" customHeight="1" x14ac:dyDescent="0.15">
      <c r="B35" s="967"/>
      <c r="C35" s="972"/>
      <c r="D35" s="970"/>
      <c r="E35" s="970"/>
      <c r="F35" s="970"/>
      <c r="G35" s="970"/>
      <c r="H35" s="970"/>
      <c r="I35" s="970"/>
      <c r="J35" s="971"/>
      <c r="K35" s="992" t="s">
        <v>678</v>
      </c>
      <c r="L35" s="939" t="s">
        <v>679</v>
      </c>
      <c r="M35" s="939"/>
      <c r="N35" s="939"/>
      <c r="O35" s="939"/>
      <c r="P35" s="939"/>
      <c r="Q35" s="939"/>
      <c r="R35" s="939"/>
      <c r="S35" s="939"/>
      <c r="T35" s="939"/>
      <c r="U35" s="939"/>
      <c r="V35" s="939"/>
      <c r="W35" s="939"/>
      <c r="X35" s="939"/>
      <c r="Y35" s="979" t="s">
        <v>523</v>
      </c>
      <c r="Z35" s="980"/>
      <c r="AA35" s="980"/>
      <c r="AB35" s="953"/>
      <c r="AC35" s="124">
        <f t="shared" ref="AC35:AJ35" si="3">SUM(AC11:AC34)</f>
        <v>0</v>
      </c>
      <c r="AD35" s="124">
        <f t="shared" si="3"/>
        <v>0</v>
      </c>
      <c r="AE35" s="124">
        <f>SUM(AE11:AE34)</f>
        <v>0</v>
      </c>
      <c r="AF35" s="124">
        <f t="shared" si="3"/>
        <v>0</v>
      </c>
      <c r="AG35" s="124">
        <f t="shared" si="3"/>
        <v>0</v>
      </c>
      <c r="AH35" s="124">
        <f t="shared" si="3"/>
        <v>0</v>
      </c>
      <c r="AI35" s="124">
        <f t="shared" si="3"/>
        <v>0</v>
      </c>
      <c r="AJ35" s="125">
        <f t="shared" si="3"/>
        <v>0</v>
      </c>
      <c r="AK35" s="939" t="s">
        <v>680</v>
      </c>
      <c r="AL35" s="939"/>
      <c r="AM35" s="999" t="s">
        <v>524</v>
      </c>
      <c r="AN35" s="999"/>
      <c r="AO35" s="999"/>
      <c r="AP35" s="2"/>
    </row>
    <row r="36" spans="2:86" ht="12" customHeight="1" x14ac:dyDescent="0.15">
      <c r="B36" s="967"/>
      <c r="C36" s="972"/>
      <c r="D36" s="970"/>
      <c r="E36" s="970"/>
      <c r="F36" s="970"/>
      <c r="G36" s="970"/>
      <c r="H36" s="970"/>
      <c r="I36" s="970"/>
      <c r="J36" s="971"/>
      <c r="K36" s="993"/>
      <c r="L36" s="941" t="s">
        <v>681</v>
      </c>
      <c r="M36" s="942"/>
      <c r="N36" s="960"/>
      <c r="O36" s="941" t="s">
        <v>682</v>
      </c>
      <c r="P36" s="942"/>
      <c r="Q36" s="942"/>
      <c r="R36" s="942"/>
      <c r="S36" s="942"/>
      <c r="T36" s="942"/>
      <c r="U36" s="942"/>
      <c r="V36" s="942"/>
      <c r="W36" s="942"/>
      <c r="X36" s="960"/>
      <c r="Y36" s="53" t="s">
        <v>516</v>
      </c>
      <c r="Z36" s="49" t="s">
        <v>515</v>
      </c>
      <c r="AA36" s="49" t="s">
        <v>554</v>
      </c>
      <c r="AB36" s="49" t="s">
        <v>531</v>
      </c>
      <c r="AC36" s="49" t="s">
        <v>516</v>
      </c>
      <c r="AD36" s="49" t="s">
        <v>515</v>
      </c>
      <c r="AE36" s="49" t="s">
        <v>554</v>
      </c>
      <c r="AF36" s="49" t="s">
        <v>531</v>
      </c>
      <c r="AG36" s="49" t="s">
        <v>516</v>
      </c>
      <c r="AH36" s="49" t="s">
        <v>515</v>
      </c>
      <c r="AI36" s="49" t="s">
        <v>554</v>
      </c>
      <c r="AJ36" s="82" t="s">
        <v>531</v>
      </c>
      <c r="AK36" s="939"/>
      <c r="AL36" s="939"/>
      <c r="AM36" s="999"/>
      <c r="AN36" s="999"/>
      <c r="AO36" s="999"/>
      <c r="AP36" s="2"/>
    </row>
    <row r="37" spans="2:86" ht="14.25" customHeight="1" x14ac:dyDescent="0.15">
      <c r="B37" s="967"/>
      <c r="C37" s="972"/>
      <c r="D37" s="970"/>
      <c r="E37" s="970"/>
      <c r="F37" s="970"/>
      <c r="G37" s="970"/>
      <c r="H37" s="970"/>
      <c r="I37" s="970"/>
      <c r="J37" s="971"/>
      <c r="K37" s="993"/>
      <c r="L37" s="945"/>
      <c r="M37" s="946"/>
      <c r="N37" s="965"/>
      <c r="O37" s="945"/>
      <c r="P37" s="946"/>
      <c r="Q37" s="946"/>
      <c r="R37" s="946"/>
      <c r="S37" s="946"/>
      <c r="T37" s="946"/>
      <c r="U37" s="946"/>
      <c r="V37" s="946"/>
      <c r="W37" s="946"/>
      <c r="X37" s="965"/>
      <c r="Y37" s="935">
        <f>IF(COUNTIF(Y11:Y34,"〇")&gt;0,1,0)</f>
        <v>0</v>
      </c>
      <c r="Z37" s="935">
        <f t="shared" ref="Z37:AB37" si="4">IF(COUNTIF(Z11:Z34,"〇")&gt;0,1,0)</f>
        <v>0</v>
      </c>
      <c r="AA37" s="935">
        <f t="shared" si="4"/>
        <v>0</v>
      </c>
      <c r="AB37" s="935">
        <f t="shared" si="4"/>
        <v>0</v>
      </c>
      <c r="AC37" s="935">
        <f>COUNTA(AC11:AC34)</f>
        <v>0</v>
      </c>
      <c r="AD37" s="935">
        <f t="shared" ref="AD37:AI37" si="5">COUNTA(AD11:AD34)</f>
        <v>0</v>
      </c>
      <c r="AE37" s="935">
        <f t="shared" si="5"/>
        <v>0</v>
      </c>
      <c r="AF37" s="935">
        <f t="shared" si="5"/>
        <v>0</v>
      </c>
      <c r="AG37" s="935">
        <f t="shared" si="5"/>
        <v>0</v>
      </c>
      <c r="AH37" s="935">
        <f t="shared" si="5"/>
        <v>0</v>
      </c>
      <c r="AI37" s="935">
        <f t="shared" si="5"/>
        <v>0</v>
      </c>
      <c r="AJ37" s="935">
        <f>COUNTA(AJ11:AJ34)</f>
        <v>0</v>
      </c>
      <c r="AK37" s="939"/>
      <c r="AL37" s="939"/>
      <c r="AM37" s="999"/>
      <c r="AN37" s="999"/>
      <c r="AO37" s="999"/>
      <c r="AP37" s="2"/>
      <c r="AU37" s="43">
        <f>+Y37</f>
        <v>0</v>
      </c>
    </row>
    <row r="38" spans="2:86" ht="14.25" customHeight="1" x14ac:dyDescent="0.15">
      <c r="B38" s="967"/>
      <c r="C38" s="972"/>
      <c r="D38" s="970"/>
      <c r="E38" s="970"/>
      <c r="F38" s="970"/>
      <c r="G38" s="970"/>
      <c r="H38" s="970"/>
      <c r="I38" s="970"/>
      <c r="J38" s="971"/>
      <c r="K38" s="993"/>
      <c r="L38" s="949"/>
      <c r="M38" s="950"/>
      <c r="N38" s="961"/>
      <c r="O38" s="949"/>
      <c r="P38" s="950"/>
      <c r="Q38" s="950"/>
      <c r="R38" s="950"/>
      <c r="S38" s="950"/>
      <c r="T38" s="950"/>
      <c r="U38" s="950"/>
      <c r="V38" s="950"/>
      <c r="W38" s="950"/>
      <c r="X38" s="961"/>
      <c r="Y38" s="935"/>
      <c r="Z38" s="935"/>
      <c r="AA38" s="935"/>
      <c r="AB38" s="935"/>
      <c r="AC38" s="935"/>
      <c r="AD38" s="935"/>
      <c r="AE38" s="935"/>
      <c r="AF38" s="935"/>
      <c r="AG38" s="935"/>
      <c r="AH38" s="935"/>
      <c r="AI38" s="935"/>
      <c r="AJ38" s="935"/>
      <c r="AK38" s="939"/>
      <c r="AL38" s="939"/>
      <c r="AM38" s="999"/>
      <c r="AN38" s="999"/>
      <c r="AO38" s="999"/>
      <c r="AP38" s="2"/>
    </row>
    <row r="39" spans="2:86" ht="12" customHeight="1" x14ac:dyDescent="0.15">
      <c r="B39" s="967"/>
      <c r="C39" s="972"/>
      <c r="D39" s="970"/>
      <c r="E39" s="970"/>
      <c r="F39" s="970"/>
      <c r="G39" s="970"/>
      <c r="H39" s="970"/>
      <c r="I39" s="970"/>
      <c r="J39" s="970"/>
      <c r="K39" s="987" t="s">
        <v>220</v>
      </c>
      <c r="L39" s="994"/>
      <c r="M39" s="994"/>
      <c r="N39" s="994"/>
      <c r="O39" s="994"/>
      <c r="P39" s="994"/>
      <c r="Q39" s="994"/>
      <c r="R39" s="994"/>
      <c r="S39" s="994"/>
      <c r="T39" s="994"/>
      <c r="U39" s="994"/>
      <c r="V39" s="994"/>
      <c r="W39" s="994"/>
      <c r="X39" s="994"/>
      <c r="Y39" s="994"/>
      <c r="Z39" s="994"/>
      <c r="AA39" s="994"/>
      <c r="AB39" s="994"/>
      <c r="AC39" s="994"/>
      <c r="AD39" s="994"/>
      <c r="AE39" s="994"/>
      <c r="AF39" s="994"/>
      <c r="AG39" s="994"/>
      <c r="AH39" s="994"/>
      <c r="AI39" s="994"/>
      <c r="AJ39" s="994"/>
      <c r="AK39" s="995"/>
      <c r="AL39" s="995"/>
      <c r="AM39" s="995"/>
      <c r="AN39" s="995"/>
      <c r="AO39" s="996"/>
      <c r="AP39" s="2"/>
    </row>
    <row r="40" spans="2:86" ht="12" customHeight="1" x14ac:dyDescent="0.15">
      <c r="B40" s="967"/>
      <c r="C40" s="972"/>
      <c r="D40" s="970"/>
      <c r="E40" s="970"/>
      <c r="F40" s="970"/>
      <c r="G40" s="970"/>
      <c r="H40" s="970"/>
      <c r="I40" s="970"/>
      <c r="J40" s="970"/>
      <c r="K40" s="988"/>
      <c r="L40" s="995"/>
      <c r="M40" s="995"/>
      <c r="N40" s="995"/>
      <c r="O40" s="995"/>
      <c r="P40" s="995"/>
      <c r="Q40" s="995"/>
      <c r="R40" s="995"/>
      <c r="S40" s="995"/>
      <c r="T40" s="995"/>
      <c r="U40" s="995"/>
      <c r="V40" s="995"/>
      <c r="W40" s="995"/>
      <c r="X40" s="995"/>
      <c r="Y40" s="995"/>
      <c r="Z40" s="995"/>
      <c r="AA40" s="995"/>
      <c r="AB40" s="995"/>
      <c r="AC40" s="995"/>
      <c r="AD40" s="995"/>
      <c r="AE40" s="995"/>
      <c r="AF40" s="995"/>
      <c r="AG40" s="995"/>
      <c r="AH40" s="995"/>
      <c r="AI40" s="995"/>
      <c r="AJ40" s="995"/>
      <c r="AK40" s="995"/>
      <c r="AL40" s="995"/>
      <c r="AM40" s="995"/>
      <c r="AN40" s="995"/>
      <c r="AO40" s="996"/>
      <c r="AP40" s="2"/>
    </row>
    <row r="41" spans="2:86" ht="12" customHeight="1" x14ac:dyDescent="0.15">
      <c r="B41" s="967"/>
      <c r="C41" s="972"/>
      <c r="D41" s="970"/>
      <c r="E41" s="970"/>
      <c r="F41" s="970"/>
      <c r="G41" s="970"/>
      <c r="H41" s="970"/>
      <c r="I41" s="970"/>
      <c r="J41" s="970"/>
      <c r="K41" s="988"/>
      <c r="L41" s="995"/>
      <c r="M41" s="995"/>
      <c r="N41" s="995"/>
      <c r="O41" s="995"/>
      <c r="P41" s="995"/>
      <c r="Q41" s="995"/>
      <c r="R41" s="995"/>
      <c r="S41" s="995"/>
      <c r="T41" s="995"/>
      <c r="U41" s="995"/>
      <c r="V41" s="995"/>
      <c r="W41" s="995"/>
      <c r="X41" s="995"/>
      <c r="Y41" s="995"/>
      <c r="Z41" s="995"/>
      <c r="AA41" s="995"/>
      <c r="AB41" s="995"/>
      <c r="AC41" s="995"/>
      <c r="AD41" s="995"/>
      <c r="AE41" s="995"/>
      <c r="AF41" s="995"/>
      <c r="AG41" s="995"/>
      <c r="AH41" s="995"/>
      <c r="AI41" s="995"/>
      <c r="AJ41" s="995"/>
      <c r="AK41" s="995"/>
      <c r="AL41" s="995"/>
      <c r="AM41" s="995"/>
      <c r="AN41" s="995"/>
      <c r="AO41" s="996"/>
      <c r="AP41" s="2"/>
    </row>
    <row r="42" spans="2:86" ht="12" customHeight="1" x14ac:dyDescent="0.15">
      <c r="B42" s="967"/>
      <c r="C42" s="972"/>
      <c r="D42" s="970"/>
      <c r="E42" s="970"/>
      <c r="F42" s="970"/>
      <c r="G42" s="970"/>
      <c r="H42" s="970"/>
      <c r="I42" s="970"/>
      <c r="J42" s="970"/>
      <c r="K42" s="988"/>
      <c r="L42" s="997"/>
      <c r="M42" s="997"/>
      <c r="N42" s="997"/>
      <c r="O42" s="997"/>
      <c r="P42" s="997"/>
      <c r="Q42" s="997"/>
      <c r="R42" s="997"/>
      <c r="S42" s="997"/>
      <c r="T42" s="997"/>
      <c r="U42" s="997"/>
      <c r="V42" s="997"/>
      <c r="W42" s="997"/>
      <c r="X42" s="997"/>
      <c r="Y42" s="997"/>
      <c r="Z42" s="997"/>
      <c r="AA42" s="997"/>
      <c r="AB42" s="997"/>
      <c r="AC42" s="997"/>
      <c r="AD42" s="997"/>
      <c r="AE42" s="997"/>
      <c r="AF42" s="997"/>
      <c r="AG42" s="997"/>
      <c r="AH42" s="997"/>
      <c r="AI42" s="997"/>
      <c r="AJ42" s="997"/>
      <c r="AK42" s="997"/>
      <c r="AL42" s="997"/>
      <c r="AM42" s="997"/>
      <c r="AN42" s="997"/>
      <c r="AO42" s="998"/>
      <c r="AP42" s="43"/>
      <c r="CD42" s="2"/>
      <c r="CE42" s="2"/>
      <c r="CF42" s="2"/>
      <c r="CG42" s="2"/>
      <c r="CH42" s="2"/>
    </row>
    <row r="43" spans="2:86" ht="12" customHeight="1" x14ac:dyDescent="0.15">
      <c r="B43" s="967"/>
      <c r="C43" s="972"/>
      <c r="D43" s="970"/>
      <c r="E43" s="970"/>
      <c r="F43" s="970"/>
      <c r="G43" s="970"/>
      <c r="H43" s="970"/>
      <c r="I43" s="970"/>
      <c r="J43" s="971"/>
      <c r="K43" s="1000" t="s">
        <v>221</v>
      </c>
      <c r="L43" s="1000"/>
      <c r="M43" s="1000"/>
      <c r="N43" s="1000"/>
      <c r="O43" s="1000"/>
      <c r="P43" s="1000"/>
      <c r="Q43" s="1000"/>
      <c r="R43" s="1000"/>
      <c r="S43" s="1000"/>
      <c r="T43" s="1000"/>
      <c r="U43" s="1000"/>
      <c r="V43" s="1000"/>
      <c r="W43" s="1000"/>
      <c r="X43" s="1000"/>
      <c r="Y43" s="1000"/>
      <c r="Z43" s="1000"/>
      <c r="AA43" s="1000"/>
      <c r="AB43" s="1000"/>
      <c r="AC43" s="1000"/>
      <c r="AD43" s="1000"/>
      <c r="AE43" s="1000"/>
      <c r="AF43" s="1000"/>
      <c r="AG43" s="1000"/>
      <c r="AH43" s="1000"/>
      <c r="AI43" s="1000"/>
      <c r="AJ43" s="1000"/>
      <c r="AK43" s="1000"/>
      <c r="AL43" s="1000"/>
      <c r="AM43" s="1000"/>
      <c r="AN43" s="1000"/>
      <c r="AO43" s="1000"/>
      <c r="AP43" s="43"/>
      <c r="CD43" s="2"/>
      <c r="CE43" s="2"/>
      <c r="CF43" s="2"/>
      <c r="CG43" s="2"/>
      <c r="CH43" s="2"/>
    </row>
    <row r="44" spans="2:86" ht="12" customHeight="1" x14ac:dyDescent="0.15">
      <c r="B44" s="967"/>
      <c r="C44" s="972"/>
      <c r="D44" s="970"/>
      <c r="E44" s="970"/>
      <c r="F44" s="970"/>
      <c r="G44" s="970"/>
      <c r="H44" s="970"/>
      <c r="I44" s="970"/>
      <c r="J44" s="971"/>
      <c r="K44" s="989" t="s">
        <v>222</v>
      </c>
      <c r="L44" s="990"/>
      <c r="M44" s="990"/>
      <c r="N44" s="990"/>
      <c r="O44" s="990"/>
      <c r="P44" s="990"/>
      <c r="Q44" s="990"/>
      <c r="R44" s="990"/>
      <c r="S44" s="990"/>
      <c r="T44" s="990"/>
      <c r="U44" s="990"/>
      <c r="V44" s="990"/>
      <c r="W44" s="990"/>
      <c r="X44" s="990"/>
      <c r="Y44" s="990"/>
      <c r="Z44" s="990"/>
      <c r="AA44" s="990"/>
      <c r="AB44" s="990"/>
      <c r="AC44" s="990"/>
      <c r="AD44" s="990"/>
      <c r="AE44" s="990"/>
      <c r="AF44" s="990"/>
      <c r="AG44" s="990"/>
      <c r="AH44" s="990"/>
      <c r="AI44" s="990"/>
      <c r="AJ44" s="990"/>
      <c r="AK44" s="990"/>
      <c r="AL44" s="990"/>
      <c r="AM44" s="990"/>
      <c r="AN44" s="990"/>
      <c r="AO44" s="991"/>
      <c r="AP44" s="43"/>
      <c r="CD44" s="2"/>
      <c r="CE44" s="2"/>
      <c r="CF44" s="2"/>
      <c r="CG44" s="2"/>
      <c r="CH44" s="2"/>
    </row>
    <row r="45" spans="2:86" ht="12" customHeight="1" x14ac:dyDescent="0.15">
      <c r="B45" s="583"/>
      <c r="C45" s="973"/>
      <c r="D45" s="974"/>
      <c r="E45" s="974"/>
      <c r="F45" s="974"/>
      <c r="G45" s="974"/>
      <c r="H45" s="974"/>
      <c r="I45" s="974"/>
      <c r="J45" s="975"/>
      <c r="K45" s="984" t="s">
        <v>223</v>
      </c>
      <c r="L45" s="985"/>
      <c r="M45" s="985"/>
      <c r="N45" s="985"/>
      <c r="O45" s="985"/>
      <c r="P45" s="985"/>
      <c r="Q45" s="985"/>
      <c r="R45" s="985"/>
      <c r="S45" s="985"/>
      <c r="T45" s="985"/>
      <c r="U45" s="985"/>
      <c r="V45" s="985"/>
      <c r="W45" s="985"/>
      <c r="X45" s="985"/>
      <c r="Y45" s="985"/>
      <c r="Z45" s="985"/>
      <c r="AA45" s="985"/>
      <c r="AB45" s="985"/>
      <c r="AC45" s="985"/>
      <c r="AD45" s="985"/>
      <c r="AE45" s="985"/>
      <c r="AF45" s="985"/>
      <c r="AG45" s="985"/>
      <c r="AH45" s="985"/>
      <c r="AI45" s="985"/>
      <c r="AJ45" s="985"/>
      <c r="AK45" s="985"/>
      <c r="AL45" s="985"/>
      <c r="AM45" s="985"/>
      <c r="AN45" s="985"/>
      <c r="AO45" s="986"/>
      <c r="AP45" s="43"/>
      <c r="CD45" s="2"/>
      <c r="CE45" s="2"/>
      <c r="CF45" s="2"/>
      <c r="CG45" s="2"/>
      <c r="CH45" s="2"/>
    </row>
    <row r="46" spans="2:86" ht="12" customHeight="1" x14ac:dyDescent="0.2">
      <c r="B46" s="6" t="s">
        <v>224</v>
      </c>
      <c r="C46" s="290"/>
      <c r="D46" s="290"/>
      <c r="E46" s="290"/>
      <c r="F46" s="290"/>
      <c r="G46" s="290"/>
      <c r="H46" s="290"/>
      <c r="I46" s="290"/>
      <c r="J46" s="290"/>
      <c r="K46" s="291"/>
      <c r="L46" s="291"/>
      <c r="M46" s="291"/>
      <c r="N46" s="291"/>
      <c r="O46" s="291"/>
      <c r="P46" s="291"/>
      <c r="Q46" s="291"/>
      <c r="R46" s="291"/>
      <c r="S46" s="291"/>
      <c r="T46" s="291"/>
      <c r="U46" s="291"/>
      <c r="V46" s="291"/>
      <c r="W46" s="291"/>
      <c r="X46" s="291"/>
      <c r="Y46" s="291"/>
      <c r="Z46" s="291"/>
      <c r="AA46" s="291"/>
      <c r="AB46" s="291"/>
      <c r="AC46" s="291"/>
      <c r="AD46" s="291"/>
      <c r="AE46" s="291"/>
      <c r="AF46" s="291"/>
      <c r="AG46" s="291"/>
      <c r="AH46" s="291"/>
      <c r="AI46" s="291"/>
      <c r="AJ46" s="291"/>
      <c r="AK46" s="291"/>
      <c r="AL46" s="291"/>
      <c r="AM46" s="291"/>
      <c r="AN46" s="291"/>
      <c r="AO46" s="291"/>
      <c r="AP46" s="43"/>
      <c r="CD46" s="2"/>
      <c r="CE46" s="2"/>
      <c r="CF46" s="2"/>
      <c r="CG46" s="2"/>
      <c r="CH46" s="2"/>
    </row>
    <row r="47" spans="2:86" s="6" customFormat="1" ht="12" customHeight="1" x14ac:dyDescent="0.15">
      <c r="B47" s="2" t="s">
        <v>225</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226</v>
      </c>
      <c r="AP48" s="43"/>
      <c r="CD48" s="2"/>
      <c r="CE48" s="2"/>
      <c r="CF48" s="2"/>
      <c r="CG48" s="2"/>
      <c r="CH48" s="2"/>
    </row>
    <row r="49" spans="2:86" ht="12" customHeight="1" x14ac:dyDescent="0.15">
      <c r="B49" s="2" t="s">
        <v>227</v>
      </c>
      <c r="AP49" s="43"/>
      <c r="CD49" s="2"/>
      <c r="CE49" s="2"/>
      <c r="CF49" s="2"/>
      <c r="CG49" s="2"/>
      <c r="CH49" s="2"/>
    </row>
    <row r="50" spans="2:86" ht="12" customHeight="1" x14ac:dyDescent="0.15">
      <c r="B50" s="2" t="s">
        <v>228</v>
      </c>
    </row>
    <row r="51" spans="2:86" ht="12" customHeight="1" x14ac:dyDescent="0.15">
      <c r="B51" s="2" t="s">
        <v>229</v>
      </c>
    </row>
    <row r="52" spans="2:86" ht="12" customHeight="1" x14ac:dyDescent="0.15">
      <c r="B52" s="2" t="s">
        <v>230</v>
      </c>
    </row>
    <row r="53" spans="2:86" x14ac:dyDescent="0.15">
      <c r="B53" s="2" t="s">
        <v>231</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2"/>
  <conditionalFormatting sqref="Y11:AB28">
    <cfRule type="expression" dxfId="122" priority="2">
      <formula>$AQ11=2</formula>
    </cfRule>
  </conditionalFormatting>
  <conditionalFormatting sqref="Y29:AB29">
    <cfRule type="expression" dxfId="121" priority="11">
      <formula>$AQ28=2</formula>
    </cfRule>
  </conditionalFormatting>
  <conditionalFormatting sqref="Y30:AB31">
    <cfRule type="expression" dxfId="120" priority="9">
      <formula>$AQ28=2</formula>
    </cfRule>
  </conditionalFormatting>
  <conditionalFormatting sqref="Y32:AB32">
    <cfRule type="expression" dxfId="119" priority="7">
      <formula>$AQ29=2</formula>
    </cfRule>
  </conditionalFormatting>
  <conditionalFormatting sqref="Y33:AB33">
    <cfRule type="expression" dxfId="118" priority="5">
      <formula>$AQ29=2</formula>
    </cfRule>
  </conditionalFormatting>
  <conditionalFormatting sqref="Y34:AB34">
    <cfRule type="expression" dxfId="117" priority="3">
      <formula>$AQ29=2</formula>
    </cfRule>
  </conditionalFormatting>
  <conditionalFormatting sqref="Y11:AF28">
    <cfRule type="expression" dxfId="116" priority="1">
      <formula>$AQ11=3</formula>
    </cfRule>
  </conditionalFormatting>
  <conditionalFormatting sqref="Y29:AF29">
    <cfRule type="expression" dxfId="115" priority="12">
      <formula>$AQ28=3</formula>
    </cfRule>
  </conditionalFormatting>
  <conditionalFormatting sqref="Y30:AF31">
    <cfRule type="expression" dxfId="114" priority="10">
      <formula>$AQ28=3</formula>
    </cfRule>
  </conditionalFormatting>
  <conditionalFormatting sqref="Y32:AF32">
    <cfRule type="expression" dxfId="113" priority="8">
      <formula>$AQ29=3</formula>
    </cfRule>
  </conditionalFormatting>
  <conditionalFormatting sqref="Y33:AF33">
    <cfRule type="expression" dxfId="112" priority="6">
      <formula>$AQ29=3</formula>
    </cfRule>
  </conditionalFormatting>
  <conditionalFormatting sqref="Y34:AF34">
    <cfRule type="expression" dxfId="111" priority="4">
      <formula>$AQ29=3</formula>
    </cfRule>
  </conditionalFormatting>
  <conditionalFormatting sqref="AC11:AJ28">
    <cfRule type="expression" dxfId="110" priority="13">
      <formula>$AQ11=1</formula>
    </cfRule>
  </conditionalFormatting>
  <conditionalFormatting sqref="AC29:AJ29">
    <cfRule type="expression" dxfId="109" priority="24">
      <formula>$AQ28=1</formula>
    </cfRule>
  </conditionalFormatting>
  <conditionalFormatting sqref="AC30:AJ31">
    <cfRule type="expression" dxfId="108" priority="22">
      <formula>$AQ28=1</formula>
    </cfRule>
  </conditionalFormatting>
  <conditionalFormatting sqref="AC32:AJ32">
    <cfRule type="expression" dxfId="107" priority="20">
      <formula>$AQ29=1</formula>
    </cfRule>
  </conditionalFormatting>
  <conditionalFormatting sqref="AC33:AJ33">
    <cfRule type="expression" dxfId="106" priority="18">
      <formula>$AQ29=1</formula>
    </cfRule>
  </conditionalFormatting>
  <conditionalFormatting sqref="AC34:AJ34">
    <cfRule type="expression" dxfId="105" priority="16">
      <formula>$AQ29=1</formula>
    </cfRule>
  </conditionalFormatting>
  <conditionalFormatting sqref="AG11:AJ28">
    <cfRule type="expression" dxfId="104" priority="14">
      <formula>$AQ11=2</formula>
    </cfRule>
  </conditionalFormatting>
  <conditionalFormatting sqref="AG29:AJ29">
    <cfRule type="expression" dxfId="103" priority="23">
      <formula>$AQ28=2</formula>
    </cfRule>
  </conditionalFormatting>
  <conditionalFormatting sqref="AG30:AJ31">
    <cfRule type="expression" dxfId="102" priority="21">
      <formula>$AQ28=2</formula>
    </cfRule>
  </conditionalFormatting>
  <conditionalFormatting sqref="AG32:AJ32">
    <cfRule type="expression" dxfId="101" priority="19">
      <formula>$AQ29=2</formula>
    </cfRule>
  </conditionalFormatting>
  <conditionalFormatting sqref="AG33:AJ33">
    <cfRule type="expression" dxfId="100" priority="17">
      <formula>$AQ29=2</formula>
    </cfRule>
  </conditionalFormatting>
  <conditionalFormatting sqref="AG34:AJ34">
    <cfRule type="expression" dxfId="99" priority="15">
      <formula>$AQ29=2</formula>
    </cfRule>
  </conditionalFormatting>
  <dataValidations count="2">
    <dataValidation type="list" allowBlank="1" showInputMessage="1" showErrorMessage="1" sqref="N11:O34" xr:uid="{6FD1F00E-3AA9-41D0-8080-31E9DCF1E613}">
      <formula1>INDIRECT(L11)</formula1>
    </dataValidation>
    <dataValidation type="list" allowBlank="1" showInputMessage="1" showErrorMessage="1" sqref="Y11:AB34" xr:uid="{23E4BBD0-EB23-4601-AFD0-96DED3878FD6}">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7D2475FF-BBB3-4FDB-8A53-81ABA6865356}">
          <x14:formula1>
            <xm:f>'(参考)リスト'!$G$16:$G$19</xm:f>
          </x14:formula1>
          <xm:sqref>AM35:AO38</xm:sqref>
        </x14:dataValidation>
        <x14:dataValidation type="list" allowBlank="1" showInputMessage="1" showErrorMessage="1" xr:uid="{7B016E06-BC5F-4F13-818F-52A5CEC6FC9B}">
          <x14:formula1>
            <xm:f>'(参考)リスト'!$F$16:$F$21</xm:f>
          </x14:formula1>
          <xm:sqref>U11:X34</xm:sqref>
        </x14:dataValidation>
        <x14:dataValidation type="list" allowBlank="1" showInputMessage="1" showErrorMessage="1" xr:uid="{D0D0881F-A1BF-490B-9224-8044B393EC68}">
          <x14:formula1>
            <xm:f>'(参考)リスト'!$E$16:$E$27</xm:f>
          </x14:formula1>
          <xm:sqref>R11:T34</xm:sqref>
        </x14:dataValidation>
        <x14:dataValidation type="list" allowBlank="1" showInputMessage="1" showErrorMessage="1" xr:uid="{CD1BBEEF-C88A-423B-A0B1-39DE4E623246}">
          <x14:formula1>
            <xm:f>'(参考)リスト'!$B$16:$B$21</xm:f>
          </x14:formula1>
          <xm:sqref>L11:M34</xm:sqref>
        </x14:dataValidation>
        <x14:dataValidation type="list" allowBlank="1" showInputMessage="1" showErrorMessage="1" xr:uid="{BAC183BD-DD71-40BC-88C3-EBE44CE9AA66}">
          <x14:formula1>
            <xm:f>'(参考)リスト'!$D$16:$D$18</xm:f>
          </x14:formula1>
          <xm:sqref>P11:Q34</xm:sqref>
        </x14:dataValidation>
      </x14:dataValidations>
    </ext>
  </extLst>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7D71A2-3720-4668-91E2-E1F341362A0E}">
  <dimension ref="B1:CH53"/>
  <sheetViews>
    <sheetView showGridLines="0" showZeros="0" view="pageBreakPreview" zoomScaleNormal="85" zoomScaleSheetLayoutView="100" workbookViewId="0">
      <selection activeCell="B6" sqref="B6:Z15"/>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23" t="s">
        <v>200</v>
      </c>
      <c r="AV1" s="931" t="s">
        <v>201</v>
      </c>
      <c r="AW1" s="931"/>
      <c r="AX1" s="931"/>
      <c r="AY1" s="920" t="s">
        <v>202</v>
      </c>
      <c r="AZ1" s="920"/>
      <c r="BA1" s="920"/>
      <c r="BB1" s="920"/>
      <c r="BC1" s="920"/>
      <c r="BD1" s="920"/>
      <c r="BE1" s="920"/>
      <c r="BF1" s="920"/>
      <c r="BG1" s="920"/>
      <c r="BH1" s="920"/>
      <c r="BI1" s="920"/>
      <c r="BJ1" s="920"/>
      <c r="BK1" s="920" t="s">
        <v>203</v>
      </c>
      <c r="BL1" s="920"/>
      <c r="BM1" s="920"/>
      <c r="BN1" s="920"/>
      <c r="BO1" s="920"/>
      <c r="BP1" s="920"/>
      <c r="BQ1" s="920"/>
      <c r="BR1" s="920"/>
      <c r="BS1" s="920"/>
      <c r="BT1" s="920"/>
      <c r="BU1" s="920"/>
      <c r="BV1" s="920"/>
      <c r="BW1" s="918"/>
      <c r="BX1" s="918"/>
      <c r="BY1" s="918"/>
      <c r="BZ1" s="918"/>
      <c r="CA1" s="918"/>
      <c r="CB1" s="918"/>
      <c r="CC1" s="918"/>
      <c r="CD1" s="918"/>
      <c r="CE1" s="918"/>
      <c r="CF1" s="918"/>
      <c r="CG1" s="918"/>
      <c r="CH1" s="918"/>
    </row>
    <row r="2" spans="2:86" ht="8.25" customHeight="1" x14ac:dyDescent="0.15">
      <c r="AU2" s="923"/>
      <c r="AV2" s="931" t="s">
        <v>204</v>
      </c>
      <c r="AW2" s="940" t="s">
        <v>205</v>
      </c>
      <c r="AX2" s="940" t="s">
        <v>206</v>
      </c>
      <c r="AY2" s="920" t="s">
        <v>207</v>
      </c>
      <c r="AZ2" s="920"/>
      <c r="BA2" s="920"/>
      <c r="BB2" s="920"/>
      <c r="BC2" s="920"/>
      <c r="BD2" s="920"/>
      <c r="BE2" s="920"/>
      <c r="BF2" s="920"/>
      <c r="BG2" s="920"/>
      <c r="BH2" s="920"/>
      <c r="BI2" s="920"/>
      <c r="BJ2" s="920"/>
      <c r="BK2" s="920" t="s">
        <v>208</v>
      </c>
      <c r="BL2" s="920"/>
      <c r="BM2" s="920"/>
      <c r="BN2" s="920"/>
      <c r="BO2" s="920" t="s">
        <v>209</v>
      </c>
      <c r="BP2" s="920"/>
      <c r="BQ2" s="920"/>
      <c r="BR2" s="920"/>
      <c r="BS2" s="920"/>
      <c r="BT2" s="920"/>
      <c r="BU2" s="920"/>
      <c r="BV2" s="920"/>
      <c r="BW2" s="919"/>
      <c r="BX2" s="919"/>
      <c r="BY2" s="919"/>
      <c r="BZ2" s="919"/>
      <c r="CA2" s="918"/>
      <c r="CB2" s="918"/>
      <c r="CC2" s="918"/>
      <c r="CD2" s="918"/>
      <c r="CE2" s="918"/>
      <c r="CF2" s="918"/>
      <c r="CG2" s="918"/>
      <c r="CH2" s="918"/>
    </row>
    <row r="3" spans="2:86" ht="24.95" customHeight="1" x14ac:dyDescent="0.15">
      <c r="B3" s="688" t="s">
        <v>210</v>
      </c>
      <c r="C3" s="1001"/>
      <c r="D3" s="1001"/>
      <c r="E3" s="1002"/>
      <c r="F3" s="1002"/>
      <c r="G3" s="1002"/>
      <c r="H3" s="1002"/>
      <c r="I3" s="1002"/>
      <c r="J3" s="1002"/>
      <c r="K3" s="1001"/>
      <c r="L3" s="1001"/>
      <c r="M3" s="1001"/>
      <c r="N3" s="1001"/>
      <c r="O3" s="1001"/>
      <c r="P3" s="1001"/>
      <c r="Q3" s="1001"/>
      <c r="R3" s="1001"/>
      <c r="S3" s="1001"/>
      <c r="T3" s="1001"/>
      <c r="U3" s="1001"/>
      <c r="V3" s="1001"/>
      <c r="W3" s="1001"/>
      <c r="X3" s="1001"/>
      <c r="Y3" s="1001"/>
      <c r="Z3" s="1001"/>
      <c r="AA3" s="1001"/>
      <c r="AB3" s="1001"/>
      <c r="AC3" s="1001"/>
      <c r="AD3" s="1001"/>
      <c r="AE3" s="1001"/>
      <c r="AF3" s="1001"/>
      <c r="AG3" s="1001"/>
      <c r="AH3" s="1001"/>
      <c r="AI3" s="1001"/>
      <c r="AJ3" s="1001"/>
      <c r="AK3" s="1001"/>
      <c r="AL3" s="1001"/>
      <c r="AM3" s="1001"/>
      <c r="AN3" s="1001"/>
      <c r="AO3" s="1001"/>
      <c r="AU3" s="923"/>
      <c r="AV3" s="931"/>
      <c r="AW3" s="940"/>
      <c r="AX3" s="940"/>
      <c r="AY3" s="920" t="s">
        <v>211</v>
      </c>
      <c r="AZ3" s="920"/>
      <c r="BA3" s="920"/>
      <c r="BB3" s="920"/>
      <c r="BC3" s="920" t="s">
        <v>212</v>
      </c>
      <c r="BD3" s="920"/>
      <c r="BE3" s="920"/>
      <c r="BF3" s="920"/>
      <c r="BG3" s="920" t="s">
        <v>213</v>
      </c>
      <c r="BH3" s="920"/>
      <c r="BI3" s="920"/>
      <c r="BJ3" s="920"/>
      <c r="BK3" s="920" t="s">
        <v>214</v>
      </c>
      <c r="BL3" s="920"/>
      <c r="BM3" s="920"/>
      <c r="BN3" s="920"/>
      <c r="BO3" s="920" t="s">
        <v>212</v>
      </c>
      <c r="BP3" s="920"/>
      <c r="BQ3" s="920"/>
      <c r="BR3" s="920"/>
      <c r="BS3" s="920" t="s">
        <v>213</v>
      </c>
      <c r="BT3" s="920"/>
      <c r="BU3" s="920"/>
      <c r="BV3" s="920"/>
      <c r="BW3" s="918"/>
      <c r="BX3" s="918"/>
      <c r="BY3" s="918"/>
      <c r="BZ3" s="918"/>
      <c r="CA3" s="918"/>
      <c r="CB3" s="918"/>
      <c r="CC3" s="918"/>
      <c r="CD3" s="918"/>
      <c r="CE3" s="918"/>
      <c r="CF3" s="918"/>
      <c r="CG3" s="918"/>
      <c r="CH3" s="918"/>
    </row>
    <row r="4" spans="2:86" ht="18" customHeight="1" x14ac:dyDescent="0.15">
      <c r="B4" s="477" t="s">
        <v>383</v>
      </c>
      <c r="C4" s="477"/>
      <c r="D4" s="477"/>
      <c r="E4" s="956" t="s">
        <v>384</v>
      </c>
      <c r="F4" s="957"/>
      <c r="G4" s="957"/>
      <c r="H4" s="957"/>
      <c r="I4" s="957"/>
      <c r="J4" s="958"/>
      <c r="K4" s="571" t="s">
        <v>385</v>
      </c>
      <c r="L4" s="571"/>
      <c r="M4" s="571"/>
      <c r="N4" s="954" t="s">
        <v>501</v>
      </c>
      <c r="O4" s="954"/>
      <c r="P4" s="954"/>
      <c r="Q4" s="954"/>
      <c r="R4" s="954"/>
      <c r="S4" s="954"/>
      <c r="T4" s="313" t="s">
        <v>502</v>
      </c>
      <c r="U4" s="314"/>
      <c r="V4" s="314"/>
      <c r="W4" s="314"/>
      <c r="X4" s="315"/>
      <c r="Y4" s="959" t="s">
        <v>503</v>
      </c>
      <c r="Z4" s="959"/>
      <c r="AA4" s="959"/>
      <c r="AB4" s="959"/>
      <c r="AC4" s="959"/>
      <c r="AD4" s="959"/>
      <c r="AE4" s="959"/>
      <c r="AF4" s="959"/>
      <c r="AG4" s="313" t="s">
        <v>500</v>
      </c>
      <c r="AH4" s="314"/>
      <c r="AI4" s="314"/>
      <c r="AJ4" s="315"/>
      <c r="AK4" s="925">
        <v>45911</v>
      </c>
      <c r="AL4" s="926"/>
      <c r="AM4" s="926"/>
      <c r="AN4" s="926"/>
      <c r="AO4" s="927"/>
      <c r="AU4" s="923"/>
      <c r="AV4" s="931"/>
      <c r="AW4" s="940"/>
      <c r="AX4" s="940"/>
      <c r="AY4" s="294" t="s">
        <v>215</v>
      </c>
      <c r="AZ4" s="294" t="s">
        <v>216</v>
      </c>
      <c r="BA4" s="294" t="s">
        <v>217</v>
      </c>
      <c r="BB4" s="294" t="s">
        <v>218</v>
      </c>
      <c r="BC4" s="294" t="s">
        <v>215</v>
      </c>
      <c r="BD4" s="294" t="s">
        <v>216</v>
      </c>
      <c r="BE4" s="294" t="s">
        <v>217</v>
      </c>
      <c r="BF4" s="294" t="s">
        <v>218</v>
      </c>
      <c r="BG4" s="294" t="s">
        <v>215</v>
      </c>
      <c r="BH4" s="294" t="s">
        <v>216</v>
      </c>
      <c r="BI4" s="294" t="s">
        <v>217</v>
      </c>
      <c r="BJ4" s="294" t="s">
        <v>218</v>
      </c>
      <c r="BK4" s="294" t="s">
        <v>215</v>
      </c>
      <c r="BL4" s="294" t="s">
        <v>216</v>
      </c>
      <c r="BM4" s="294" t="s">
        <v>217</v>
      </c>
      <c r="BN4" s="294" t="s">
        <v>218</v>
      </c>
      <c r="BO4" s="294" t="s">
        <v>215</v>
      </c>
      <c r="BP4" s="294" t="s">
        <v>216</v>
      </c>
      <c r="BQ4" s="294" t="s">
        <v>217</v>
      </c>
      <c r="BR4" s="294" t="s">
        <v>218</v>
      </c>
      <c r="BS4" s="294" t="s">
        <v>215</v>
      </c>
      <c r="BT4" s="294" t="s">
        <v>216</v>
      </c>
      <c r="BU4" s="294" t="s">
        <v>217</v>
      </c>
      <c r="BV4" s="294" t="s">
        <v>218</v>
      </c>
      <c r="BW4" s="5"/>
      <c r="BX4" s="5"/>
      <c r="BY4" s="5"/>
      <c r="BZ4" s="5"/>
      <c r="CA4" s="5"/>
      <c r="CB4" s="5"/>
      <c r="CC4" s="5"/>
      <c r="CD4" s="5"/>
      <c r="CE4" s="5"/>
      <c r="CF4" s="5"/>
      <c r="CG4" s="5"/>
      <c r="CH4" s="5"/>
    </row>
    <row r="5" spans="2:86" ht="18" customHeight="1" x14ac:dyDescent="0.15">
      <c r="B5" s="485" t="s">
        <v>521</v>
      </c>
      <c r="C5" s="485"/>
      <c r="D5" s="485"/>
      <c r="E5" s="962" t="s">
        <v>390</v>
      </c>
      <c r="F5" s="963"/>
      <c r="G5" s="963"/>
      <c r="H5" s="963"/>
      <c r="I5" s="963"/>
      <c r="J5" s="964"/>
      <c r="K5" s="582" t="s">
        <v>386</v>
      </c>
      <c r="L5" s="582"/>
      <c r="M5" s="582"/>
      <c r="N5" s="954" t="s">
        <v>387</v>
      </c>
      <c r="O5" s="954"/>
      <c r="P5" s="954"/>
      <c r="Q5" s="954"/>
      <c r="R5" s="954"/>
      <c r="S5" s="954"/>
      <c r="T5" s="316"/>
      <c r="U5" s="317"/>
      <c r="V5" s="317"/>
      <c r="W5" s="317"/>
      <c r="X5" s="318"/>
      <c r="Y5" s="955" t="s">
        <v>504</v>
      </c>
      <c r="Z5" s="955"/>
      <c r="AA5" s="955"/>
      <c r="AB5" s="955"/>
      <c r="AC5" s="955"/>
      <c r="AD5" s="955"/>
      <c r="AE5" s="955"/>
      <c r="AF5" s="955"/>
      <c r="AG5" s="835"/>
      <c r="AH5" s="924"/>
      <c r="AI5" s="924"/>
      <c r="AJ5" s="836"/>
      <c r="AK5" s="928"/>
      <c r="AL5" s="929"/>
      <c r="AM5" s="929"/>
      <c r="AN5" s="929"/>
      <c r="AO5" s="930"/>
      <c r="AU5" s="923"/>
      <c r="AV5" s="50" t="str">
        <f>N7</f>
        <v>S020</v>
      </c>
      <c r="AW5" s="293">
        <f>R7</f>
        <v>10.475</v>
      </c>
      <c r="AX5" s="55" t="str">
        <f>AM35</f>
        <v>Ⅰ</v>
      </c>
      <c r="AY5" s="295" t="str">
        <f>IF(Y37&gt;0,Y37,"")</f>
        <v/>
      </c>
      <c r="AZ5" s="296" t="str">
        <f>IF(Y37&gt;0,"",IF(Z37&gt;0,Z37,""))</f>
        <v/>
      </c>
      <c r="BA5" s="296" t="str">
        <f>IF(Y37+Z37&gt;0,"",IF(AA37&gt;0,AA37,""))</f>
        <v/>
      </c>
      <c r="BB5" s="296" t="str">
        <f>IF(Y37+Z37+AA37&gt;0,"",IF(AB37&gt;0,AB37,""))</f>
        <v/>
      </c>
      <c r="BC5" s="55">
        <f t="shared" ref="BC5:BJ5" si="0">AC37</f>
        <v>0</v>
      </c>
      <c r="BD5" s="55">
        <f t="shared" si="0"/>
        <v>0</v>
      </c>
      <c r="BE5" s="55">
        <f t="shared" si="0"/>
        <v>0</v>
      </c>
      <c r="BF5" s="55">
        <f t="shared" si="0"/>
        <v>0</v>
      </c>
      <c r="BG5" s="55">
        <f t="shared" si="0"/>
        <v>0</v>
      </c>
      <c r="BH5" s="55">
        <f t="shared" si="0"/>
        <v>0</v>
      </c>
      <c r="BI5" s="55">
        <f t="shared" si="0"/>
        <v>0</v>
      </c>
      <c r="BJ5" s="55">
        <f t="shared" si="0"/>
        <v>0</v>
      </c>
      <c r="BK5" s="55" t="str">
        <f>IF(Y37&gt;0,R7,"")</f>
        <v/>
      </c>
      <c r="BL5" s="297" t="str">
        <f>IF(Y37&gt;0,"",IF(Z37&gt;0,R7,""))</f>
        <v/>
      </c>
      <c r="BM5" s="297" t="str">
        <f>IF(Y37+Z37&gt;0,"",IF(AA37&gt;0,R7,""))</f>
        <v/>
      </c>
      <c r="BN5" s="297" t="str">
        <f>IF(Y37+Z37+AA37&gt;0,"",IF(AB37&gt;0,R7,""))</f>
        <v/>
      </c>
      <c r="BO5" s="55">
        <f t="shared" ref="BO5:BV5" si="1">AC35</f>
        <v>0</v>
      </c>
      <c r="BP5" s="55">
        <f t="shared" si="1"/>
        <v>0</v>
      </c>
      <c r="BQ5" s="55">
        <f t="shared" si="1"/>
        <v>0</v>
      </c>
      <c r="BR5" s="55">
        <f t="shared" si="1"/>
        <v>0</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66" t="s">
        <v>219</v>
      </c>
      <c r="C6" s="968"/>
      <c r="D6" s="969"/>
      <c r="E6" s="970"/>
      <c r="F6" s="970"/>
      <c r="G6" s="970"/>
      <c r="H6" s="970"/>
      <c r="I6" s="970"/>
      <c r="J6" s="971"/>
      <c r="K6" s="976" t="s">
        <v>673</v>
      </c>
      <c r="L6" s="977"/>
      <c r="M6" s="977"/>
      <c r="N6" s="977"/>
      <c r="O6" s="977"/>
      <c r="P6" s="977"/>
      <c r="Q6" s="977"/>
      <c r="R6" s="977"/>
      <c r="S6" s="977"/>
      <c r="T6" s="977"/>
      <c r="U6" s="977"/>
      <c r="V6" s="977"/>
      <c r="W6" s="977"/>
      <c r="X6" s="977"/>
      <c r="Y6" s="977"/>
      <c r="Z6" s="977"/>
      <c r="AA6" s="977"/>
      <c r="AB6" s="977"/>
      <c r="AC6" s="977"/>
      <c r="AD6" s="977"/>
      <c r="AE6" s="977"/>
      <c r="AF6" s="977"/>
      <c r="AG6" s="977"/>
      <c r="AH6" s="977"/>
      <c r="AI6" s="977"/>
      <c r="AJ6" s="977"/>
      <c r="AK6" s="977"/>
      <c r="AL6" s="977"/>
      <c r="AM6" s="977"/>
      <c r="AN6" s="977"/>
      <c r="AO6" s="978"/>
      <c r="AP6" s="2"/>
    </row>
    <row r="7" spans="2:86" ht="12" customHeight="1" x14ac:dyDescent="0.15">
      <c r="B7" s="967"/>
      <c r="C7" s="972"/>
      <c r="D7" s="970"/>
      <c r="E7" s="970"/>
      <c r="F7" s="970"/>
      <c r="G7" s="970"/>
      <c r="H7" s="970"/>
      <c r="I7" s="970"/>
      <c r="J7" s="971"/>
      <c r="K7" s="979" t="s">
        <v>674</v>
      </c>
      <c r="L7" s="980"/>
      <c r="M7" s="953"/>
      <c r="N7" s="932" t="s">
        <v>495</v>
      </c>
      <c r="O7" s="933"/>
      <c r="P7" s="979" t="s">
        <v>675</v>
      </c>
      <c r="Q7" s="953"/>
      <c r="R7" s="981">
        <v>10.475</v>
      </c>
      <c r="S7" s="982"/>
      <c r="T7" s="983"/>
      <c r="U7" s="941" t="s">
        <v>676</v>
      </c>
      <c r="V7" s="960"/>
      <c r="W7" s="941" t="s">
        <v>677</v>
      </c>
      <c r="X7" s="960"/>
      <c r="Y7" s="953" t="s">
        <v>698</v>
      </c>
      <c r="Z7" s="939"/>
      <c r="AA7" s="939"/>
      <c r="AB7" s="939"/>
      <c r="AC7" s="941" t="s">
        <v>699</v>
      </c>
      <c r="AD7" s="942"/>
      <c r="AE7" s="942"/>
      <c r="AF7" s="942"/>
      <c r="AG7" s="942"/>
      <c r="AH7" s="942"/>
      <c r="AI7" s="942"/>
      <c r="AJ7" s="960"/>
      <c r="AK7" s="941" t="s">
        <v>700</v>
      </c>
      <c r="AL7" s="942"/>
      <c r="AM7" s="942"/>
      <c r="AN7" s="943"/>
      <c r="AO7" s="944"/>
      <c r="AP7" s="2"/>
      <c r="AW7" s="58"/>
    </row>
    <row r="8" spans="2:86" ht="12" customHeight="1" x14ac:dyDescent="0.15">
      <c r="B8" s="967"/>
      <c r="C8" s="972"/>
      <c r="D8" s="970"/>
      <c r="E8" s="970"/>
      <c r="F8" s="970"/>
      <c r="G8" s="970"/>
      <c r="H8" s="970"/>
      <c r="I8" s="970"/>
      <c r="J8" s="971"/>
      <c r="K8" s="939" t="s">
        <v>574</v>
      </c>
      <c r="L8" s="939" t="s">
        <v>576</v>
      </c>
      <c r="M8" s="939"/>
      <c r="N8" s="939" t="s">
        <v>275</v>
      </c>
      <c r="O8" s="939"/>
      <c r="P8" s="939" t="s">
        <v>276</v>
      </c>
      <c r="Q8" s="939"/>
      <c r="R8" s="939" t="s">
        <v>277</v>
      </c>
      <c r="S8" s="939"/>
      <c r="T8" s="939"/>
      <c r="U8" s="945"/>
      <c r="V8" s="965"/>
      <c r="W8" s="945"/>
      <c r="X8" s="965"/>
      <c r="Y8" s="953"/>
      <c r="Z8" s="939"/>
      <c r="AA8" s="939"/>
      <c r="AB8" s="939"/>
      <c r="AC8" s="949"/>
      <c r="AD8" s="950"/>
      <c r="AE8" s="950"/>
      <c r="AF8" s="950"/>
      <c r="AG8" s="950"/>
      <c r="AH8" s="950"/>
      <c r="AI8" s="950"/>
      <c r="AJ8" s="961"/>
      <c r="AK8" s="945"/>
      <c r="AL8" s="946"/>
      <c r="AM8" s="946"/>
      <c r="AN8" s="947"/>
      <c r="AO8" s="948"/>
      <c r="AP8" s="2"/>
    </row>
    <row r="9" spans="2:86" ht="12" customHeight="1" x14ac:dyDescent="0.15">
      <c r="B9" s="967"/>
      <c r="C9" s="972"/>
      <c r="D9" s="970"/>
      <c r="E9" s="970"/>
      <c r="F9" s="970"/>
      <c r="G9" s="970"/>
      <c r="H9" s="970"/>
      <c r="I9" s="970"/>
      <c r="J9" s="971"/>
      <c r="K9" s="939"/>
      <c r="L9" s="939"/>
      <c r="M9" s="939"/>
      <c r="N9" s="939"/>
      <c r="O9" s="939"/>
      <c r="P9" s="939"/>
      <c r="Q9" s="939"/>
      <c r="R9" s="939"/>
      <c r="S9" s="939"/>
      <c r="T9" s="939"/>
      <c r="U9" s="945"/>
      <c r="V9" s="965"/>
      <c r="W9" s="945"/>
      <c r="X9" s="965"/>
      <c r="Y9" s="953" t="s">
        <v>701</v>
      </c>
      <c r="Z9" s="939"/>
      <c r="AA9" s="939"/>
      <c r="AB9" s="939"/>
      <c r="AC9" s="939" t="s">
        <v>702</v>
      </c>
      <c r="AD9" s="939"/>
      <c r="AE9" s="939"/>
      <c r="AF9" s="939"/>
      <c r="AG9" s="939" t="s">
        <v>703</v>
      </c>
      <c r="AH9" s="939"/>
      <c r="AI9" s="939"/>
      <c r="AJ9" s="939"/>
      <c r="AK9" s="945"/>
      <c r="AL9" s="946"/>
      <c r="AM9" s="946"/>
      <c r="AN9" s="947"/>
      <c r="AO9" s="948"/>
      <c r="AP9" s="2"/>
    </row>
    <row r="10" spans="2:86" ht="12" customHeight="1" x14ac:dyDescent="0.15">
      <c r="B10" s="967"/>
      <c r="C10" s="972"/>
      <c r="D10" s="970"/>
      <c r="E10" s="970"/>
      <c r="F10" s="970"/>
      <c r="G10" s="970"/>
      <c r="H10" s="970"/>
      <c r="I10" s="970"/>
      <c r="J10" s="971"/>
      <c r="K10" s="939"/>
      <c r="L10" s="939"/>
      <c r="M10" s="939"/>
      <c r="N10" s="939"/>
      <c r="O10" s="939"/>
      <c r="P10" s="939"/>
      <c r="Q10" s="939"/>
      <c r="R10" s="939"/>
      <c r="S10" s="939"/>
      <c r="T10" s="939"/>
      <c r="U10" s="949"/>
      <c r="V10" s="961"/>
      <c r="W10" s="949"/>
      <c r="X10" s="961"/>
      <c r="Y10" s="53" t="s">
        <v>704</v>
      </c>
      <c r="Z10" s="49" t="s">
        <v>705</v>
      </c>
      <c r="AA10" s="49" t="s">
        <v>706</v>
      </c>
      <c r="AB10" s="49" t="s">
        <v>707</v>
      </c>
      <c r="AC10" s="49" t="s">
        <v>704</v>
      </c>
      <c r="AD10" s="49" t="s">
        <v>705</v>
      </c>
      <c r="AE10" s="49" t="s">
        <v>706</v>
      </c>
      <c r="AF10" s="49" t="s">
        <v>707</v>
      </c>
      <c r="AG10" s="49" t="s">
        <v>704</v>
      </c>
      <c r="AH10" s="49" t="s">
        <v>705</v>
      </c>
      <c r="AI10" s="49" t="s">
        <v>706</v>
      </c>
      <c r="AJ10" s="49" t="s">
        <v>707</v>
      </c>
      <c r="AK10" s="949"/>
      <c r="AL10" s="950"/>
      <c r="AM10" s="950"/>
      <c r="AN10" s="951"/>
      <c r="AO10" s="952"/>
      <c r="AP10" s="2"/>
    </row>
    <row r="11" spans="2:86" ht="12" customHeight="1" x14ac:dyDescent="0.15">
      <c r="B11" s="967"/>
      <c r="C11" s="972"/>
      <c r="D11" s="970"/>
      <c r="E11" s="970"/>
      <c r="F11" s="970"/>
      <c r="G11" s="970"/>
      <c r="H11" s="970"/>
      <c r="I11" s="970"/>
      <c r="J11" s="971"/>
      <c r="K11" s="100">
        <v>1</v>
      </c>
      <c r="L11" s="921" t="s">
        <v>528</v>
      </c>
      <c r="M11" s="922"/>
      <c r="N11" s="921" t="s">
        <v>529</v>
      </c>
      <c r="O11" s="922"/>
      <c r="P11" s="921" t="s">
        <v>514</v>
      </c>
      <c r="Q11" s="922"/>
      <c r="R11" s="843" t="s">
        <v>328</v>
      </c>
      <c r="S11" s="843"/>
      <c r="T11" s="843"/>
      <c r="U11" s="921" t="s">
        <v>524</v>
      </c>
      <c r="V11" s="922"/>
      <c r="W11" s="921"/>
      <c r="X11" s="922"/>
      <c r="Y11" s="54"/>
      <c r="Z11" s="54"/>
      <c r="AA11" s="54"/>
      <c r="AB11" s="54"/>
      <c r="AC11" s="60"/>
      <c r="AD11" s="60"/>
      <c r="AE11" s="60"/>
      <c r="AF11" s="60"/>
      <c r="AG11" s="60"/>
      <c r="AH11" s="60"/>
      <c r="AI11" s="60"/>
      <c r="AJ11" s="60"/>
      <c r="AK11" s="932"/>
      <c r="AL11" s="933"/>
      <c r="AM11" s="933"/>
      <c r="AN11" s="933"/>
      <c r="AO11" s="934"/>
      <c r="AP11" s="2"/>
      <c r="AQ11" s="59">
        <f t="shared" ref="AQ11:AQ27" si="2">IF(P11="材質劣化",2,IF(P11="漏水",3,1))</f>
        <v>2</v>
      </c>
      <c r="AS11" s="43" t="str">
        <f>IF(Y11&lt;&gt;"",1,"")</f>
        <v/>
      </c>
    </row>
    <row r="12" spans="2:86" ht="12" customHeight="1" x14ac:dyDescent="0.15">
      <c r="B12" s="967"/>
      <c r="C12" s="972"/>
      <c r="D12" s="970"/>
      <c r="E12" s="970"/>
      <c r="F12" s="970"/>
      <c r="G12" s="970"/>
      <c r="H12" s="970"/>
      <c r="I12" s="970"/>
      <c r="J12" s="971"/>
      <c r="K12" s="100">
        <v>2</v>
      </c>
      <c r="L12" s="921" t="s">
        <v>528</v>
      </c>
      <c r="M12" s="922"/>
      <c r="N12" s="921" t="s">
        <v>560</v>
      </c>
      <c r="O12" s="922"/>
      <c r="P12" s="921" t="s">
        <v>514</v>
      </c>
      <c r="Q12" s="922"/>
      <c r="R12" s="843" t="s">
        <v>294</v>
      </c>
      <c r="S12" s="843"/>
      <c r="T12" s="843"/>
      <c r="U12" s="921" t="s">
        <v>524</v>
      </c>
      <c r="V12" s="922"/>
      <c r="W12" s="921"/>
      <c r="X12" s="922"/>
      <c r="Y12" s="54"/>
      <c r="Z12" s="54"/>
      <c r="AA12" s="54"/>
      <c r="AB12" s="54"/>
      <c r="AC12" s="292"/>
      <c r="AD12" s="292"/>
      <c r="AE12" s="292"/>
      <c r="AF12" s="292"/>
      <c r="AG12" s="292"/>
      <c r="AH12" s="292"/>
      <c r="AI12" s="292"/>
      <c r="AJ12" s="292"/>
      <c r="AK12" s="932"/>
      <c r="AL12" s="933"/>
      <c r="AM12" s="933"/>
      <c r="AN12" s="933"/>
      <c r="AO12" s="934"/>
      <c r="AP12" s="2"/>
      <c r="AQ12" s="59">
        <f t="shared" si="2"/>
        <v>2</v>
      </c>
    </row>
    <row r="13" spans="2:86" ht="12" customHeight="1" x14ac:dyDescent="0.15">
      <c r="B13" s="967"/>
      <c r="C13" s="972"/>
      <c r="D13" s="970"/>
      <c r="E13" s="970"/>
      <c r="F13" s="970"/>
      <c r="G13" s="970"/>
      <c r="H13" s="970"/>
      <c r="I13" s="970"/>
      <c r="J13" s="971"/>
      <c r="K13" s="100">
        <v>3</v>
      </c>
      <c r="L13" s="921"/>
      <c r="M13" s="922"/>
      <c r="N13" s="921"/>
      <c r="O13" s="922"/>
      <c r="P13" s="921"/>
      <c r="Q13" s="922"/>
      <c r="R13" s="936"/>
      <c r="S13" s="937"/>
      <c r="T13" s="938"/>
      <c r="U13" s="921"/>
      <c r="V13" s="922"/>
      <c r="W13" s="921"/>
      <c r="X13" s="922"/>
      <c r="Y13" s="54"/>
      <c r="Z13" s="54"/>
      <c r="AA13" s="54"/>
      <c r="AB13" s="54"/>
      <c r="AC13" s="292"/>
      <c r="AD13" s="292"/>
      <c r="AE13" s="292"/>
      <c r="AF13" s="292"/>
      <c r="AG13" s="292"/>
      <c r="AH13" s="292"/>
      <c r="AI13" s="292"/>
      <c r="AJ13" s="292"/>
      <c r="AK13" s="932"/>
      <c r="AL13" s="933"/>
      <c r="AM13" s="933"/>
      <c r="AN13" s="933"/>
      <c r="AO13" s="934"/>
      <c r="AP13" s="2"/>
      <c r="AQ13" s="59">
        <f t="shared" si="2"/>
        <v>1</v>
      </c>
    </row>
    <row r="14" spans="2:86" ht="12" customHeight="1" x14ac:dyDescent="0.15">
      <c r="B14" s="967"/>
      <c r="C14" s="972"/>
      <c r="D14" s="970"/>
      <c r="E14" s="970"/>
      <c r="F14" s="970"/>
      <c r="G14" s="970"/>
      <c r="H14" s="970"/>
      <c r="I14" s="970"/>
      <c r="J14" s="971"/>
      <c r="K14" s="100">
        <v>4</v>
      </c>
      <c r="L14" s="921"/>
      <c r="M14" s="922"/>
      <c r="N14" s="921"/>
      <c r="O14" s="922"/>
      <c r="P14" s="921"/>
      <c r="Q14" s="922"/>
      <c r="R14" s="843"/>
      <c r="S14" s="843"/>
      <c r="T14" s="843"/>
      <c r="U14" s="921"/>
      <c r="V14" s="922"/>
      <c r="W14" s="921"/>
      <c r="X14" s="922"/>
      <c r="Y14" s="54"/>
      <c r="Z14" s="54"/>
      <c r="AA14" s="54"/>
      <c r="AB14" s="54"/>
      <c r="AC14" s="60"/>
      <c r="AD14" s="60"/>
      <c r="AE14" s="60"/>
      <c r="AF14" s="60"/>
      <c r="AG14" s="60"/>
      <c r="AH14" s="60"/>
      <c r="AI14" s="60"/>
      <c r="AJ14" s="60"/>
      <c r="AK14" s="932"/>
      <c r="AL14" s="933"/>
      <c r="AM14" s="933"/>
      <c r="AN14" s="933"/>
      <c r="AO14" s="934"/>
      <c r="AP14" s="2"/>
      <c r="AQ14" s="59">
        <f t="shared" si="2"/>
        <v>1</v>
      </c>
    </row>
    <row r="15" spans="2:86" ht="12" customHeight="1" x14ac:dyDescent="0.15">
      <c r="B15" s="967"/>
      <c r="C15" s="972"/>
      <c r="D15" s="970"/>
      <c r="E15" s="970"/>
      <c r="F15" s="970"/>
      <c r="G15" s="970"/>
      <c r="H15" s="970"/>
      <c r="I15" s="970"/>
      <c r="J15" s="971"/>
      <c r="K15" s="100">
        <v>5</v>
      </c>
      <c r="L15" s="921"/>
      <c r="M15" s="922"/>
      <c r="N15" s="921"/>
      <c r="O15" s="922"/>
      <c r="P15" s="921"/>
      <c r="Q15" s="922"/>
      <c r="R15" s="936"/>
      <c r="S15" s="937"/>
      <c r="T15" s="938"/>
      <c r="U15" s="921"/>
      <c r="V15" s="922"/>
      <c r="W15" s="921"/>
      <c r="X15" s="922"/>
      <c r="Y15" s="54"/>
      <c r="Z15" s="54"/>
      <c r="AA15" s="54"/>
      <c r="AB15" s="54"/>
      <c r="AC15" s="60"/>
      <c r="AD15" s="60"/>
      <c r="AE15" s="60"/>
      <c r="AF15" s="60"/>
      <c r="AG15" s="60"/>
      <c r="AH15" s="60"/>
      <c r="AI15" s="60"/>
      <c r="AJ15" s="60"/>
      <c r="AK15" s="932"/>
      <c r="AL15" s="933"/>
      <c r="AM15" s="933"/>
      <c r="AN15" s="933"/>
      <c r="AO15" s="934"/>
      <c r="AP15" s="2"/>
      <c r="AQ15" s="59">
        <f t="shared" si="2"/>
        <v>1</v>
      </c>
    </row>
    <row r="16" spans="2:86" ht="12" customHeight="1" x14ac:dyDescent="0.15">
      <c r="B16" s="967"/>
      <c r="C16" s="972"/>
      <c r="D16" s="970"/>
      <c r="E16" s="970"/>
      <c r="F16" s="970"/>
      <c r="G16" s="970"/>
      <c r="H16" s="970"/>
      <c r="I16" s="970"/>
      <c r="J16" s="971"/>
      <c r="K16" s="100">
        <v>6</v>
      </c>
      <c r="L16" s="921"/>
      <c r="M16" s="922"/>
      <c r="N16" s="921"/>
      <c r="O16" s="922"/>
      <c r="P16" s="921"/>
      <c r="Q16" s="922"/>
      <c r="R16" s="936"/>
      <c r="S16" s="937"/>
      <c r="T16" s="938"/>
      <c r="U16" s="921"/>
      <c r="V16" s="922"/>
      <c r="W16" s="921"/>
      <c r="X16" s="922"/>
      <c r="Y16" s="54"/>
      <c r="Z16" s="54"/>
      <c r="AA16" s="54"/>
      <c r="AB16" s="54"/>
      <c r="AC16" s="60"/>
      <c r="AD16" s="60"/>
      <c r="AE16" s="60"/>
      <c r="AF16" s="60"/>
      <c r="AG16" s="60"/>
      <c r="AH16" s="60"/>
      <c r="AI16" s="60"/>
      <c r="AJ16" s="60"/>
      <c r="AK16" s="932"/>
      <c r="AL16" s="933"/>
      <c r="AM16" s="933"/>
      <c r="AN16" s="933"/>
      <c r="AO16" s="934"/>
      <c r="AP16" s="2"/>
      <c r="AQ16" s="59">
        <f t="shared" si="2"/>
        <v>1</v>
      </c>
    </row>
    <row r="17" spans="2:46" ht="12" customHeight="1" x14ac:dyDescent="0.15">
      <c r="B17" s="967"/>
      <c r="C17" s="972"/>
      <c r="D17" s="970"/>
      <c r="E17" s="970"/>
      <c r="F17" s="970"/>
      <c r="G17" s="970"/>
      <c r="H17" s="970"/>
      <c r="I17" s="970"/>
      <c r="J17" s="971"/>
      <c r="K17" s="100">
        <v>7</v>
      </c>
      <c r="L17" s="921"/>
      <c r="M17" s="922"/>
      <c r="N17" s="921"/>
      <c r="O17" s="922"/>
      <c r="P17" s="921"/>
      <c r="Q17" s="922"/>
      <c r="R17" s="936"/>
      <c r="S17" s="937"/>
      <c r="T17" s="938"/>
      <c r="U17" s="921"/>
      <c r="V17" s="922"/>
      <c r="W17" s="921"/>
      <c r="X17" s="922"/>
      <c r="Y17" s="54"/>
      <c r="Z17" s="54"/>
      <c r="AA17" s="54"/>
      <c r="AB17" s="54"/>
      <c r="AC17" s="60"/>
      <c r="AD17" s="60"/>
      <c r="AE17" s="60"/>
      <c r="AF17" s="60"/>
      <c r="AG17" s="60"/>
      <c r="AH17" s="60"/>
      <c r="AI17" s="60"/>
      <c r="AJ17" s="60"/>
      <c r="AK17" s="932"/>
      <c r="AL17" s="933"/>
      <c r="AM17" s="933"/>
      <c r="AN17" s="933"/>
      <c r="AO17" s="934"/>
      <c r="AP17" s="2"/>
      <c r="AQ17" s="59">
        <f t="shared" si="2"/>
        <v>1</v>
      </c>
    </row>
    <row r="18" spans="2:46" ht="12" customHeight="1" x14ac:dyDescent="0.15">
      <c r="B18" s="967"/>
      <c r="C18" s="972"/>
      <c r="D18" s="970"/>
      <c r="E18" s="970"/>
      <c r="F18" s="970"/>
      <c r="G18" s="970"/>
      <c r="H18" s="970"/>
      <c r="I18" s="970"/>
      <c r="J18" s="971"/>
      <c r="K18" s="100">
        <v>8</v>
      </c>
      <c r="L18" s="921"/>
      <c r="M18" s="922"/>
      <c r="N18" s="921"/>
      <c r="O18" s="922"/>
      <c r="P18" s="921"/>
      <c r="Q18" s="922"/>
      <c r="R18" s="936"/>
      <c r="S18" s="937"/>
      <c r="T18" s="938"/>
      <c r="U18" s="921"/>
      <c r="V18" s="922"/>
      <c r="W18" s="921"/>
      <c r="X18" s="922"/>
      <c r="Y18" s="54"/>
      <c r="Z18" s="54"/>
      <c r="AA18" s="54"/>
      <c r="AB18" s="54"/>
      <c r="AC18" s="60"/>
      <c r="AD18" s="60"/>
      <c r="AE18" s="60"/>
      <c r="AF18" s="60"/>
      <c r="AG18" s="60"/>
      <c r="AH18" s="60"/>
      <c r="AI18" s="60"/>
      <c r="AJ18" s="60"/>
      <c r="AK18" s="932"/>
      <c r="AL18" s="933"/>
      <c r="AM18" s="933"/>
      <c r="AN18" s="933"/>
      <c r="AO18" s="934"/>
      <c r="AP18" s="2"/>
      <c r="AQ18" s="59">
        <f t="shared" si="2"/>
        <v>1</v>
      </c>
    </row>
    <row r="19" spans="2:46" ht="12" customHeight="1" x14ac:dyDescent="0.15">
      <c r="B19" s="967"/>
      <c r="C19" s="972"/>
      <c r="D19" s="970"/>
      <c r="E19" s="970"/>
      <c r="F19" s="970"/>
      <c r="G19" s="970"/>
      <c r="H19" s="970"/>
      <c r="I19" s="970"/>
      <c r="J19" s="971"/>
      <c r="K19" s="100">
        <v>9</v>
      </c>
      <c r="L19" s="921"/>
      <c r="M19" s="922"/>
      <c r="N19" s="921"/>
      <c r="O19" s="922"/>
      <c r="P19" s="921"/>
      <c r="Q19" s="922"/>
      <c r="R19" s="936"/>
      <c r="S19" s="937"/>
      <c r="T19" s="938"/>
      <c r="U19" s="921"/>
      <c r="V19" s="922"/>
      <c r="W19" s="921"/>
      <c r="X19" s="922"/>
      <c r="Y19" s="54"/>
      <c r="Z19" s="54"/>
      <c r="AA19" s="54"/>
      <c r="AB19" s="54"/>
      <c r="AC19" s="60"/>
      <c r="AD19" s="60"/>
      <c r="AE19" s="60"/>
      <c r="AF19" s="60"/>
      <c r="AG19" s="60"/>
      <c r="AH19" s="60"/>
      <c r="AI19" s="60"/>
      <c r="AJ19" s="60"/>
      <c r="AK19" s="932"/>
      <c r="AL19" s="933"/>
      <c r="AM19" s="933"/>
      <c r="AN19" s="933"/>
      <c r="AO19" s="934"/>
      <c r="AP19" s="2"/>
      <c r="AQ19" s="59">
        <f t="shared" si="2"/>
        <v>1</v>
      </c>
    </row>
    <row r="20" spans="2:46" ht="12" customHeight="1" x14ac:dyDescent="0.15">
      <c r="B20" s="967"/>
      <c r="C20" s="972"/>
      <c r="D20" s="970"/>
      <c r="E20" s="970"/>
      <c r="F20" s="970"/>
      <c r="G20" s="970"/>
      <c r="H20" s="970"/>
      <c r="I20" s="970"/>
      <c r="J20" s="971"/>
      <c r="K20" s="100">
        <v>10</v>
      </c>
      <c r="L20" s="921"/>
      <c r="M20" s="922"/>
      <c r="N20" s="921"/>
      <c r="O20" s="922"/>
      <c r="P20" s="921"/>
      <c r="Q20" s="922"/>
      <c r="R20" s="936"/>
      <c r="S20" s="937"/>
      <c r="T20" s="938"/>
      <c r="U20" s="921"/>
      <c r="V20" s="922"/>
      <c r="W20" s="921"/>
      <c r="X20" s="922"/>
      <c r="Y20" s="54"/>
      <c r="Z20" s="54"/>
      <c r="AA20" s="54"/>
      <c r="AB20" s="54"/>
      <c r="AC20" s="60"/>
      <c r="AD20" s="60"/>
      <c r="AE20" s="60"/>
      <c r="AF20" s="60"/>
      <c r="AG20" s="60"/>
      <c r="AH20" s="60"/>
      <c r="AI20" s="60"/>
      <c r="AJ20" s="60"/>
      <c r="AK20" s="932"/>
      <c r="AL20" s="933"/>
      <c r="AM20" s="933"/>
      <c r="AN20" s="933"/>
      <c r="AO20" s="934"/>
      <c r="AP20" s="2"/>
      <c r="AQ20" s="59">
        <f t="shared" si="2"/>
        <v>1</v>
      </c>
    </row>
    <row r="21" spans="2:46" ht="12" customHeight="1" x14ac:dyDescent="0.15">
      <c r="B21" s="967"/>
      <c r="C21" s="972"/>
      <c r="D21" s="970"/>
      <c r="E21" s="970"/>
      <c r="F21" s="970"/>
      <c r="G21" s="970"/>
      <c r="H21" s="970"/>
      <c r="I21" s="970"/>
      <c r="J21" s="971"/>
      <c r="K21" s="100">
        <v>11</v>
      </c>
      <c r="L21" s="921"/>
      <c r="M21" s="922"/>
      <c r="N21" s="921"/>
      <c r="O21" s="922"/>
      <c r="P21" s="921"/>
      <c r="Q21" s="922"/>
      <c r="R21" s="936"/>
      <c r="S21" s="937"/>
      <c r="T21" s="938"/>
      <c r="U21" s="921"/>
      <c r="V21" s="922"/>
      <c r="W21" s="921"/>
      <c r="X21" s="922"/>
      <c r="Y21" s="54"/>
      <c r="Z21" s="54"/>
      <c r="AA21" s="54"/>
      <c r="AB21" s="54"/>
      <c r="AC21" s="60"/>
      <c r="AD21" s="60"/>
      <c r="AE21" s="60"/>
      <c r="AF21" s="60"/>
      <c r="AG21" s="60"/>
      <c r="AH21" s="60"/>
      <c r="AI21" s="60"/>
      <c r="AJ21" s="60"/>
      <c r="AK21" s="932"/>
      <c r="AL21" s="933"/>
      <c r="AM21" s="933"/>
      <c r="AN21" s="933"/>
      <c r="AO21" s="934"/>
      <c r="AP21" s="2"/>
      <c r="AQ21" s="59">
        <f t="shared" si="2"/>
        <v>1</v>
      </c>
    </row>
    <row r="22" spans="2:46" ht="12" customHeight="1" x14ac:dyDescent="0.15">
      <c r="B22" s="967"/>
      <c r="C22" s="972"/>
      <c r="D22" s="970"/>
      <c r="E22" s="970"/>
      <c r="F22" s="970"/>
      <c r="G22" s="970"/>
      <c r="H22" s="970"/>
      <c r="I22" s="970"/>
      <c r="J22" s="971"/>
      <c r="K22" s="100">
        <v>12</v>
      </c>
      <c r="L22" s="921"/>
      <c r="M22" s="922"/>
      <c r="N22" s="921"/>
      <c r="O22" s="922"/>
      <c r="P22" s="921"/>
      <c r="Q22" s="922"/>
      <c r="R22" s="936"/>
      <c r="S22" s="937"/>
      <c r="T22" s="938"/>
      <c r="U22" s="921"/>
      <c r="V22" s="922"/>
      <c r="W22" s="921"/>
      <c r="X22" s="922"/>
      <c r="Y22" s="54"/>
      <c r="Z22" s="54"/>
      <c r="AA22" s="54"/>
      <c r="AB22" s="54"/>
      <c r="AC22" s="60"/>
      <c r="AD22" s="60"/>
      <c r="AE22" s="60"/>
      <c r="AF22" s="60"/>
      <c r="AG22" s="60"/>
      <c r="AH22" s="60"/>
      <c r="AI22" s="60"/>
      <c r="AJ22" s="60"/>
      <c r="AK22" s="932"/>
      <c r="AL22" s="933"/>
      <c r="AM22" s="933"/>
      <c r="AN22" s="933"/>
      <c r="AO22" s="934"/>
      <c r="AP22" s="2"/>
      <c r="AQ22" s="59">
        <f t="shared" si="2"/>
        <v>1</v>
      </c>
    </row>
    <row r="23" spans="2:46" ht="12" customHeight="1" x14ac:dyDescent="0.15">
      <c r="B23" s="967"/>
      <c r="C23" s="972"/>
      <c r="D23" s="970"/>
      <c r="E23" s="970"/>
      <c r="F23" s="970"/>
      <c r="G23" s="970"/>
      <c r="H23" s="970"/>
      <c r="I23" s="970"/>
      <c r="J23" s="971"/>
      <c r="K23" s="100">
        <v>13</v>
      </c>
      <c r="L23" s="921"/>
      <c r="M23" s="922"/>
      <c r="N23" s="921"/>
      <c r="O23" s="922"/>
      <c r="P23" s="921"/>
      <c r="Q23" s="922"/>
      <c r="R23" s="936"/>
      <c r="S23" s="937"/>
      <c r="T23" s="938"/>
      <c r="U23" s="921"/>
      <c r="V23" s="922"/>
      <c r="W23" s="921"/>
      <c r="X23" s="922"/>
      <c r="Y23" s="54"/>
      <c r="Z23" s="54"/>
      <c r="AA23" s="54"/>
      <c r="AB23" s="54"/>
      <c r="AC23" s="60"/>
      <c r="AD23" s="60"/>
      <c r="AE23" s="60"/>
      <c r="AF23" s="60"/>
      <c r="AG23" s="60"/>
      <c r="AH23" s="60"/>
      <c r="AI23" s="60"/>
      <c r="AJ23" s="60"/>
      <c r="AK23" s="932"/>
      <c r="AL23" s="933"/>
      <c r="AM23" s="933"/>
      <c r="AN23" s="933"/>
      <c r="AO23" s="934"/>
      <c r="AP23" s="2"/>
      <c r="AQ23" s="59">
        <f t="shared" si="2"/>
        <v>1</v>
      </c>
    </row>
    <row r="24" spans="2:46" ht="12" customHeight="1" x14ac:dyDescent="0.15">
      <c r="B24" s="967"/>
      <c r="C24" s="972"/>
      <c r="D24" s="970"/>
      <c r="E24" s="970"/>
      <c r="F24" s="970"/>
      <c r="G24" s="970"/>
      <c r="H24" s="970"/>
      <c r="I24" s="970"/>
      <c r="J24" s="971"/>
      <c r="K24" s="100">
        <v>14</v>
      </c>
      <c r="L24" s="921"/>
      <c r="M24" s="922"/>
      <c r="N24" s="921"/>
      <c r="O24" s="922"/>
      <c r="P24" s="921"/>
      <c r="Q24" s="922"/>
      <c r="R24" s="936"/>
      <c r="S24" s="937"/>
      <c r="T24" s="938"/>
      <c r="U24" s="921"/>
      <c r="V24" s="922"/>
      <c r="W24" s="921"/>
      <c r="X24" s="922"/>
      <c r="Y24" s="54"/>
      <c r="Z24" s="54"/>
      <c r="AA24" s="54"/>
      <c r="AB24" s="54"/>
      <c r="AC24" s="60"/>
      <c r="AD24" s="60"/>
      <c r="AE24" s="60"/>
      <c r="AF24" s="60"/>
      <c r="AG24" s="60"/>
      <c r="AH24" s="60"/>
      <c r="AI24" s="60"/>
      <c r="AJ24" s="60"/>
      <c r="AK24" s="932"/>
      <c r="AL24" s="933"/>
      <c r="AM24" s="933"/>
      <c r="AN24" s="933"/>
      <c r="AO24" s="934"/>
      <c r="AP24" s="2"/>
      <c r="AQ24" s="59">
        <f t="shared" si="2"/>
        <v>1</v>
      </c>
    </row>
    <row r="25" spans="2:46" ht="12" customHeight="1" x14ac:dyDescent="0.15">
      <c r="B25" s="967"/>
      <c r="C25" s="972"/>
      <c r="D25" s="970"/>
      <c r="E25" s="970"/>
      <c r="F25" s="970"/>
      <c r="G25" s="970"/>
      <c r="H25" s="970"/>
      <c r="I25" s="970"/>
      <c r="J25" s="971"/>
      <c r="K25" s="100">
        <v>15</v>
      </c>
      <c r="L25" s="921"/>
      <c r="M25" s="922"/>
      <c r="N25" s="921"/>
      <c r="O25" s="922"/>
      <c r="P25" s="921"/>
      <c r="Q25" s="922"/>
      <c r="R25" s="936"/>
      <c r="S25" s="937"/>
      <c r="T25" s="938"/>
      <c r="U25" s="921"/>
      <c r="V25" s="922"/>
      <c r="W25" s="921"/>
      <c r="X25" s="922"/>
      <c r="Y25" s="54"/>
      <c r="Z25" s="54"/>
      <c r="AA25" s="54"/>
      <c r="AB25" s="54"/>
      <c r="AC25" s="60"/>
      <c r="AD25" s="60"/>
      <c r="AE25" s="60"/>
      <c r="AF25" s="60"/>
      <c r="AG25" s="60"/>
      <c r="AH25" s="60"/>
      <c r="AI25" s="60"/>
      <c r="AJ25" s="60"/>
      <c r="AK25" s="932"/>
      <c r="AL25" s="933"/>
      <c r="AM25" s="933"/>
      <c r="AN25" s="933"/>
      <c r="AO25" s="934"/>
      <c r="AP25" s="2"/>
      <c r="AQ25" s="59">
        <f t="shared" si="2"/>
        <v>1</v>
      </c>
    </row>
    <row r="26" spans="2:46" ht="12" customHeight="1" x14ac:dyDescent="0.15">
      <c r="B26" s="967"/>
      <c r="C26" s="972"/>
      <c r="D26" s="970"/>
      <c r="E26" s="970"/>
      <c r="F26" s="970"/>
      <c r="G26" s="970"/>
      <c r="H26" s="970"/>
      <c r="I26" s="970"/>
      <c r="J26" s="971"/>
      <c r="K26" s="100">
        <v>16</v>
      </c>
      <c r="L26" s="921"/>
      <c r="M26" s="922"/>
      <c r="N26" s="921"/>
      <c r="O26" s="922"/>
      <c r="P26" s="921"/>
      <c r="Q26" s="922"/>
      <c r="R26" s="936"/>
      <c r="S26" s="937"/>
      <c r="T26" s="938"/>
      <c r="U26" s="921"/>
      <c r="V26" s="922"/>
      <c r="W26" s="921"/>
      <c r="X26" s="922"/>
      <c r="Y26" s="54"/>
      <c r="Z26" s="54"/>
      <c r="AA26" s="54"/>
      <c r="AB26" s="54"/>
      <c r="AC26" s="60"/>
      <c r="AD26" s="60"/>
      <c r="AE26" s="60"/>
      <c r="AF26" s="60"/>
      <c r="AG26" s="60"/>
      <c r="AH26" s="60"/>
      <c r="AI26" s="60"/>
      <c r="AJ26" s="60"/>
      <c r="AK26" s="932"/>
      <c r="AL26" s="933"/>
      <c r="AM26" s="933"/>
      <c r="AN26" s="933"/>
      <c r="AO26" s="934"/>
      <c r="AP26" s="2"/>
      <c r="AQ26" s="59">
        <f t="shared" si="2"/>
        <v>1</v>
      </c>
    </row>
    <row r="27" spans="2:46" ht="12" customHeight="1" x14ac:dyDescent="0.15">
      <c r="B27" s="967"/>
      <c r="C27" s="972"/>
      <c r="D27" s="970"/>
      <c r="E27" s="970"/>
      <c r="F27" s="970"/>
      <c r="G27" s="970"/>
      <c r="H27" s="970"/>
      <c r="I27" s="970"/>
      <c r="J27" s="971"/>
      <c r="K27" s="100">
        <v>17</v>
      </c>
      <c r="L27" s="921"/>
      <c r="M27" s="922"/>
      <c r="N27" s="921"/>
      <c r="O27" s="922"/>
      <c r="P27" s="921"/>
      <c r="Q27" s="922"/>
      <c r="R27" s="936"/>
      <c r="S27" s="937"/>
      <c r="T27" s="938"/>
      <c r="U27" s="921"/>
      <c r="V27" s="922"/>
      <c r="W27" s="921"/>
      <c r="X27" s="922"/>
      <c r="Y27" s="54"/>
      <c r="Z27" s="54"/>
      <c r="AA27" s="54"/>
      <c r="AB27" s="54"/>
      <c r="AC27" s="60"/>
      <c r="AD27" s="60"/>
      <c r="AE27" s="60"/>
      <c r="AF27" s="60"/>
      <c r="AG27" s="60"/>
      <c r="AH27" s="60"/>
      <c r="AI27" s="60"/>
      <c r="AJ27" s="60"/>
      <c r="AK27" s="932"/>
      <c r="AL27" s="933"/>
      <c r="AM27" s="933"/>
      <c r="AN27" s="933"/>
      <c r="AO27" s="934"/>
      <c r="AP27" s="2"/>
      <c r="AQ27" s="59">
        <f t="shared" si="2"/>
        <v>1</v>
      </c>
    </row>
    <row r="28" spans="2:46" ht="12" customHeight="1" x14ac:dyDescent="0.15">
      <c r="B28" s="967"/>
      <c r="C28" s="972"/>
      <c r="D28" s="970"/>
      <c r="E28" s="970"/>
      <c r="F28" s="970"/>
      <c r="G28" s="970"/>
      <c r="H28" s="970"/>
      <c r="I28" s="970"/>
      <c r="J28" s="971"/>
      <c r="K28" s="100">
        <v>18</v>
      </c>
      <c r="L28" s="921"/>
      <c r="M28" s="922"/>
      <c r="N28" s="921"/>
      <c r="O28" s="922"/>
      <c r="P28" s="921"/>
      <c r="Q28" s="922"/>
      <c r="R28" s="936"/>
      <c r="S28" s="937"/>
      <c r="T28" s="938"/>
      <c r="U28" s="921"/>
      <c r="V28" s="922"/>
      <c r="W28" s="921"/>
      <c r="X28" s="922"/>
      <c r="Y28" s="54"/>
      <c r="Z28" s="54"/>
      <c r="AA28" s="54"/>
      <c r="AB28" s="54"/>
      <c r="AC28" s="60"/>
      <c r="AD28" s="60"/>
      <c r="AE28" s="60"/>
      <c r="AF28" s="60"/>
      <c r="AG28" s="60"/>
      <c r="AH28" s="60"/>
      <c r="AI28" s="60"/>
      <c r="AJ28" s="60"/>
      <c r="AK28" s="932"/>
      <c r="AL28" s="933"/>
      <c r="AM28" s="933"/>
      <c r="AN28" s="933"/>
      <c r="AO28" s="934"/>
      <c r="AP28" s="2"/>
      <c r="AQ28" s="59">
        <f>IF(P30="材質劣化",2,IF(P30="漏水",3,1))</f>
        <v>1</v>
      </c>
    </row>
    <row r="29" spans="2:46" ht="12" customHeight="1" x14ac:dyDescent="0.15">
      <c r="B29" s="967"/>
      <c r="C29" s="972"/>
      <c r="D29" s="970"/>
      <c r="E29" s="970"/>
      <c r="F29" s="970"/>
      <c r="G29" s="970"/>
      <c r="H29" s="970"/>
      <c r="I29" s="970"/>
      <c r="J29" s="971"/>
      <c r="K29" s="100">
        <v>19</v>
      </c>
      <c r="L29" s="921"/>
      <c r="M29" s="922"/>
      <c r="N29" s="921"/>
      <c r="O29" s="922"/>
      <c r="P29" s="921"/>
      <c r="Q29" s="922"/>
      <c r="R29" s="936"/>
      <c r="S29" s="937"/>
      <c r="T29" s="938"/>
      <c r="U29" s="921"/>
      <c r="V29" s="922"/>
      <c r="W29" s="921"/>
      <c r="X29" s="922"/>
      <c r="Y29" s="54"/>
      <c r="Z29" s="54"/>
      <c r="AA29" s="54"/>
      <c r="AB29" s="54"/>
      <c r="AC29" s="60"/>
      <c r="AD29" s="60"/>
      <c r="AE29" s="60"/>
      <c r="AF29" s="60"/>
      <c r="AG29" s="60"/>
      <c r="AH29" s="60"/>
      <c r="AI29" s="60"/>
      <c r="AJ29" s="60"/>
      <c r="AK29" s="932"/>
      <c r="AL29" s="933"/>
      <c r="AM29" s="933"/>
      <c r="AN29" s="933"/>
      <c r="AO29" s="934"/>
      <c r="AP29" s="2"/>
      <c r="AQ29" s="59">
        <f>IF(P34="材質劣化",2,IF(P34="漏水",3,1))</f>
        <v>1</v>
      </c>
    </row>
    <row r="30" spans="2:46" ht="12" customHeight="1" x14ac:dyDescent="0.15">
      <c r="B30" s="967"/>
      <c r="C30" s="972"/>
      <c r="D30" s="970"/>
      <c r="E30" s="970"/>
      <c r="F30" s="970"/>
      <c r="G30" s="970"/>
      <c r="H30" s="970"/>
      <c r="I30" s="970"/>
      <c r="J30" s="971"/>
      <c r="K30" s="100">
        <v>20</v>
      </c>
      <c r="L30" s="921"/>
      <c r="M30" s="922"/>
      <c r="N30" s="921"/>
      <c r="O30" s="922"/>
      <c r="P30" s="921"/>
      <c r="Q30" s="922"/>
      <c r="R30" s="936"/>
      <c r="S30" s="937"/>
      <c r="T30" s="938"/>
      <c r="U30" s="921"/>
      <c r="V30" s="922"/>
      <c r="W30" s="921"/>
      <c r="X30" s="922"/>
      <c r="Y30" s="54"/>
      <c r="Z30" s="54"/>
      <c r="AA30" s="54"/>
      <c r="AB30" s="54"/>
      <c r="AC30" s="60"/>
      <c r="AD30" s="60"/>
      <c r="AE30" s="60"/>
      <c r="AF30" s="60"/>
      <c r="AG30" s="60"/>
      <c r="AH30" s="60"/>
      <c r="AI30" s="60"/>
      <c r="AJ30" s="60"/>
      <c r="AK30" s="932"/>
      <c r="AL30" s="933"/>
      <c r="AM30" s="933"/>
      <c r="AN30" s="933"/>
      <c r="AO30" s="934"/>
      <c r="AP30" s="2"/>
      <c r="AQ30" s="59">
        <f>IF(P30="材質劣化",2,IF(P30="漏水",3,1))</f>
        <v>1</v>
      </c>
    </row>
    <row r="31" spans="2:46" ht="12" customHeight="1" x14ac:dyDescent="0.15">
      <c r="B31" s="967"/>
      <c r="C31" s="972"/>
      <c r="D31" s="970"/>
      <c r="E31" s="970"/>
      <c r="F31" s="970"/>
      <c r="G31" s="970"/>
      <c r="H31" s="970"/>
      <c r="I31" s="970"/>
      <c r="J31" s="971"/>
      <c r="K31" s="100">
        <v>21</v>
      </c>
      <c r="L31" s="921"/>
      <c r="M31" s="922"/>
      <c r="N31" s="921"/>
      <c r="O31" s="922"/>
      <c r="P31" s="921"/>
      <c r="Q31" s="922"/>
      <c r="R31" s="936"/>
      <c r="S31" s="937"/>
      <c r="T31" s="938"/>
      <c r="U31" s="921"/>
      <c r="V31" s="922"/>
      <c r="W31" s="921"/>
      <c r="X31" s="922"/>
      <c r="Y31" s="54"/>
      <c r="Z31" s="54"/>
      <c r="AA31" s="54"/>
      <c r="AB31" s="54"/>
      <c r="AC31" s="60"/>
      <c r="AD31" s="60"/>
      <c r="AE31" s="60"/>
      <c r="AF31" s="60"/>
      <c r="AG31" s="60"/>
      <c r="AH31" s="60"/>
      <c r="AI31" s="60"/>
      <c r="AJ31" s="60"/>
      <c r="AK31" s="932"/>
      <c r="AL31" s="933"/>
      <c r="AM31" s="933"/>
      <c r="AN31" s="933"/>
      <c r="AO31" s="934"/>
      <c r="AP31" s="2"/>
      <c r="AQ31" s="59">
        <f>IF(P33="材質劣化",2,IF(P33="漏水",3,1))</f>
        <v>1</v>
      </c>
    </row>
    <row r="32" spans="2:46" ht="12" customHeight="1" x14ac:dyDescent="0.15">
      <c r="B32" s="967"/>
      <c r="C32" s="972"/>
      <c r="D32" s="970"/>
      <c r="E32" s="970"/>
      <c r="F32" s="970"/>
      <c r="G32" s="970"/>
      <c r="H32" s="970"/>
      <c r="I32" s="970"/>
      <c r="J32" s="971"/>
      <c r="K32" s="100">
        <v>22</v>
      </c>
      <c r="L32" s="921"/>
      <c r="M32" s="922"/>
      <c r="N32" s="921"/>
      <c r="O32" s="922"/>
      <c r="P32" s="921"/>
      <c r="Q32" s="922"/>
      <c r="R32" s="936"/>
      <c r="S32" s="937"/>
      <c r="T32" s="938"/>
      <c r="U32" s="921"/>
      <c r="V32" s="922"/>
      <c r="W32" s="921"/>
      <c r="X32" s="922"/>
      <c r="Y32" s="54"/>
      <c r="Z32" s="54"/>
      <c r="AA32" s="54"/>
      <c r="AB32" s="54"/>
      <c r="AC32" s="60"/>
      <c r="AD32" s="60"/>
      <c r="AE32" s="60"/>
      <c r="AF32" s="60"/>
      <c r="AG32" s="60"/>
      <c r="AH32" s="60"/>
      <c r="AI32" s="60"/>
      <c r="AJ32" s="60"/>
      <c r="AK32" s="932"/>
      <c r="AL32" s="933"/>
      <c r="AM32" s="933"/>
      <c r="AN32" s="933"/>
      <c r="AO32" s="934"/>
      <c r="AP32" s="2"/>
      <c r="AQ32" s="59">
        <f>IF(P37="材質劣化",2,IF(P37="漏水",3,1))</f>
        <v>1</v>
      </c>
      <c r="AS32" s="3"/>
      <c r="AT32" s="3"/>
    </row>
    <row r="33" spans="2:86" ht="12" customHeight="1" x14ac:dyDescent="0.15">
      <c r="B33" s="967"/>
      <c r="C33" s="972"/>
      <c r="D33" s="970"/>
      <c r="E33" s="970"/>
      <c r="F33" s="970"/>
      <c r="G33" s="970"/>
      <c r="H33" s="970"/>
      <c r="I33" s="970"/>
      <c r="J33" s="971"/>
      <c r="K33" s="100">
        <v>23</v>
      </c>
      <c r="L33" s="921"/>
      <c r="M33" s="922"/>
      <c r="N33" s="921"/>
      <c r="O33" s="922"/>
      <c r="P33" s="921"/>
      <c r="Q33" s="922"/>
      <c r="R33" s="936"/>
      <c r="S33" s="937"/>
      <c r="T33" s="938"/>
      <c r="U33" s="921"/>
      <c r="V33" s="922"/>
      <c r="W33" s="921"/>
      <c r="X33" s="922"/>
      <c r="Y33" s="54"/>
      <c r="Z33" s="54"/>
      <c r="AA33" s="54"/>
      <c r="AB33" s="54"/>
      <c r="AC33" s="60"/>
      <c r="AD33" s="60"/>
      <c r="AE33" s="60"/>
      <c r="AF33" s="60"/>
      <c r="AG33" s="60"/>
      <c r="AH33" s="60"/>
      <c r="AI33" s="60"/>
      <c r="AJ33" s="60"/>
      <c r="AK33" s="932"/>
      <c r="AL33" s="933"/>
      <c r="AM33" s="933"/>
      <c r="AN33" s="933"/>
      <c r="AO33" s="934"/>
      <c r="AP33" s="2"/>
      <c r="AQ33" s="59">
        <f>IF(P33="材質劣化",2,IF(P33="漏水",3,1))</f>
        <v>1</v>
      </c>
      <c r="AS33" s="198"/>
      <c r="AT33" s="198"/>
    </row>
    <row r="34" spans="2:86" ht="12" customHeight="1" x14ac:dyDescent="0.15">
      <c r="B34" s="967"/>
      <c r="C34" s="972"/>
      <c r="D34" s="970"/>
      <c r="E34" s="970"/>
      <c r="F34" s="970"/>
      <c r="G34" s="970"/>
      <c r="H34" s="970"/>
      <c r="I34" s="970"/>
      <c r="J34" s="971"/>
      <c r="K34" s="100">
        <v>24</v>
      </c>
      <c r="L34" s="921"/>
      <c r="M34" s="922"/>
      <c r="N34" s="921"/>
      <c r="O34" s="922"/>
      <c r="P34" s="921"/>
      <c r="Q34" s="922"/>
      <c r="R34" s="936"/>
      <c r="S34" s="937"/>
      <c r="T34" s="938"/>
      <c r="U34" s="921"/>
      <c r="V34" s="922"/>
      <c r="W34" s="921"/>
      <c r="X34" s="922"/>
      <c r="Y34" s="54"/>
      <c r="Z34" s="54"/>
      <c r="AA34" s="54"/>
      <c r="AB34" s="54"/>
      <c r="AC34" s="60"/>
      <c r="AD34" s="60"/>
      <c r="AE34" s="60"/>
      <c r="AF34" s="60"/>
      <c r="AG34" s="60"/>
      <c r="AH34" s="60"/>
      <c r="AI34" s="60"/>
      <c r="AJ34" s="60"/>
      <c r="AK34" s="932"/>
      <c r="AL34" s="933"/>
      <c r="AM34" s="933"/>
      <c r="AN34" s="933"/>
      <c r="AO34" s="934"/>
      <c r="AP34" s="2"/>
      <c r="AQ34" s="59">
        <f>IF(P36="材質劣化",2,IF(P36="漏水",3,1))</f>
        <v>1</v>
      </c>
      <c r="AS34" s="199"/>
      <c r="AT34" s="199"/>
    </row>
    <row r="35" spans="2:86" ht="12" customHeight="1" x14ac:dyDescent="0.15">
      <c r="B35" s="967"/>
      <c r="C35" s="972"/>
      <c r="D35" s="970"/>
      <c r="E35" s="970"/>
      <c r="F35" s="970"/>
      <c r="G35" s="970"/>
      <c r="H35" s="970"/>
      <c r="I35" s="970"/>
      <c r="J35" s="971"/>
      <c r="K35" s="992" t="s">
        <v>678</v>
      </c>
      <c r="L35" s="939" t="s">
        <v>679</v>
      </c>
      <c r="M35" s="939"/>
      <c r="N35" s="939"/>
      <c r="O35" s="939"/>
      <c r="P35" s="939"/>
      <c r="Q35" s="939"/>
      <c r="R35" s="939"/>
      <c r="S35" s="939"/>
      <c r="T35" s="939"/>
      <c r="U35" s="939"/>
      <c r="V35" s="939"/>
      <c r="W35" s="939"/>
      <c r="X35" s="939"/>
      <c r="Y35" s="979" t="s">
        <v>523</v>
      </c>
      <c r="Z35" s="980"/>
      <c r="AA35" s="980"/>
      <c r="AB35" s="953"/>
      <c r="AC35" s="124">
        <f t="shared" ref="AC35:AJ35" si="3">SUM(AC11:AC34)</f>
        <v>0</v>
      </c>
      <c r="AD35" s="124">
        <f t="shared" si="3"/>
        <v>0</v>
      </c>
      <c r="AE35" s="124">
        <f>SUM(AE11:AE34)</f>
        <v>0</v>
      </c>
      <c r="AF35" s="124">
        <f t="shared" si="3"/>
        <v>0</v>
      </c>
      <c r="AG35" s="124">
        <f t="shared" si="3"/>
        <v>0</v>
      </c>
      <c r="AH35" s="124">
        <f t="shared" si="3"/>
        <v>0</v>
      </c>
      <c r="AI35" s="124">
        <f t="shared" si="3"/>
        <v>0</v>
      </c>
      <c r="AJ35" s="125">
        <f t="shared" si="3"/>
        <v>0</v>
      </c>
      <c r="AK35" s="939" t="s">
        <v>680</v>
      </c>
      <c r="AL35" s="939"/>
      <c r="AM35" s="999" t="s">
        <v>524</v>
      </c>
      <c r="AN35" s="999"/>
      <c r="AO35" s="999"/>
      <c r="AP35" s="2"/>
    </row>
    <row r="36" spans="2:86" ht="12" customHeight="1" x14ac:dyDescent="0.15">
      <c r="B36" s="967"/>
      <c r="C36" s="972"/>
      <c r="D36" s="970"/>
      <c r="E36" s="970"/>
      <c r="F36" s="970"/>
      <c r="G36" s="970"/>
      <c r="H36" s="970"/>
      <c r="I36" s="970"/>
      <c r="J36" s="971"/>
      <c r="K36" s="993"/>
      <c r="L36" s="941" t="s">
        <v>681</v>
      </c>
      <c r="M36" s="942"/>
      <c r="N36" s="960"/>
      <c r="O36" s="941" t="s">
        <v>682</v>
      </c>
      <c r="P36" s="942"/>
      <c r="Q36" s="942"/>
      <c r="R36" s="942"/>
      <c r="S36" s="942"/>
      <c r="T36" s="942"/>
      <c r="U36" s="942"/>
      <c r="V36" s="942"/>
      <c r="W36" s="942"/>
      <c r="X36" s="960"/>
      <c r="Y36" s="53" t="s">
        <v>516</v>
      </c>
      <c r="Z36" s="49" t="s">
        <v>515</v>
      </c>
      <c r="AA36" s="49" t="s">
        <v>554</v>
      </c>
      <c r="AB36" s="49" t="s">
        <v>531</v>
      </c>
      <c r="AC36" s="49" t="s">
        <v>516</v>
      </c>
      <c r="AD36" s="49" t="s">
        <v>515</v>
      </c>
      <c r="AE36" s="49" t="s">
        <v>554</v>
      </c>
      <c r="AF36" s="49" t="s">
        <v>531</v>
      </c>
      <c r="AG36" s="49" t="s">
        <v>516</v>
      </c>
      <c r="AH36" s="49" t="s">
        <v>515</v>
      </c>
      <c r="AI36" s="49" t="s">
        <v>554</v>
      </c>
      <c r="AJ36" s="82" t="s">
        <v>531</v>
      </c>
      <c r="AK36" s="939"/>
      <c r="AL36" s="939"/>
      <c r="AM36" s="999"/>
      <c r="AN36" s="999"/>
      <c r="AO36" s="999"/>
      <c r="AP36" s="2"/>
    </row>
    <row r="37" spans="2:86" ht="14.25" customHeight="1" x14ac:dyDescent="0.15">
      <c r="B37" s="967"/>
      <c r="C37" s="972"/>
      <c r="D37" s="970"/>
      <c r="E37" s="970"/>
      <c r="F37" s="970"/>
      <c r="G37" s="970"/>
      <c r="H37" s="970"/>
      <c r="I37" s="970"/>
      <c r="J37" s="971"/>
      <c r="K37" s="993"/>
      <c r="L37" s="945"/>
      <c r="M37" s="946"/>
      <c r="N37" s="965"/>
      <c r="O37" s="945"/>
      <c r="P37" s="946"/>
      <c r="Q37" s="946"/>
      <c r="R37" s="946"/>
      <c r="S37" s="946"/>
      <c r="T37" s="946"/>
      <c r="U37" s="946"/>
      <c r="V37" s="946"/>
      <c r="W37" s="946"/>
      <c r="X37" s="965"/>
      <c r="Y37" s="935">
        <f>IF(COUNTIF(Y11:Y34,"〇")&gt;0,1,0)</f>
        <v>0</v>
      </c>
      <c r="Z37" s="935">
        <f t="shared" ref="Z37:AB37" si="4">IF(COUNTIF(Z11:Z34,"〇")&gt;0,1,0)</f>
        <v>0</v>
      </c>
      <c r="AA37" s="935">
        <f t="shared" si="4"/>
        <v>0</v>
      </c>
      <c r="AB37" s="935">
        <f t="shared" si="4"/>
        <v>0</v>
      </c>
      <c r="AC37" s="935">
        <f>COUNTA(AC11:AC34)</f>
        <v>0</v>
      </c>
      <c r="AD37" s="935">
        <f t="shared" ref="AD37:AI37" si="5">COUNTA(AD11:AD34)</f>
        <v>0</v>
      </c>
      <c r="AE37" s="935">
        <f t="shared" si="5"/>
        <v>0</v>
      </c>
      <c r="AF37" s="935">
        <f t="shared" si="5"/>
        <v>0</v>
      </c>
      <c r="AG37" s="935">
        <f t="shared" si="5"/>
        <v>0</v>
      </c>
      <c r="AH37" s="935">
        <f t="shared" si="5"/>
        <v>0</v>
      </c>
      <c r="AI37" s="935">
        <f t="shared" si="5"/>
        <v>0</v>
      </c>
      <c r="AJ37" s="935">
        <f>COUNTA(AJ11:AJ34)</f>
        <v>0</v>
      </c>
      <c r="AK37" s="939"/>
      <c r="AL37" s="939"/>
      <c r="AM37" s="999"/>
      <c r="AN37" s="999"/>
      <c r="AO37" s="999"/>
      <c r="AP37" s="2"/>
      <c r="AU37" s="43">
        <f>+Y37</f>
        <v>0</v>
      </c>
    </row>
    <row r="38" spans="2:86" ht="14.25" customHeight="1" x14ac:dyDescent="0.15">
      <c r="B38" s="967"/>
      <c r="C38" s="972"/>
      <c r="D38" s="970"/>
      <c r="E38" s="970"/>
      <c r="F38" s="970"/>
      <c r="G38" s="970"/>
      <c r="H38" s="970"/>
      <c r="I38" s="970"/>
      <c r="J38" s="971"/>
      <c r="K38" s="993"/>
      <c r="L38" s="949"/>
      <c r="M38" s="950"/>
      <c r="N38" s="961"/>
      <c r="O38" s="949"/>
      <c r="P38" s="950"/>
      <c r="Q38" s="950"/>
      <c r="R38" s="950"/>
      <c r="S38" s="950"/>
      <c r="T38" s="950"/>
      <c r="U38" s="950"/>
      <c r="V38" s="950"/>
      <c r="W38" s="950"/>
      <c r="X38" s="961"/>
      <c r="Y38" s="935"/>
      <c r="Z38" s="935"/>
      <c r="AA38" s="935"/>
      <c r="AB38" s="935"/>
      <c r="AC38" s="935"/>
      <c r="AD38" s="935"/>
      <c r="AE38" s="935"/>
      <c r="AF38" s="935"/>
      <c r="AG38" s="935"/>
      <c r="AH38" s="935"/>
      <c r="AI38" s="935"/>
      <c r="AJ38" s="935"/>
      <c r="AK38" s="939"/>
      <c r="AL38" s="939"/>
      <c r="AM38" s="999"/>
      <c r="AN38" s="999"/>
      <c r="AO38" s="999"/>
      <c r="AP38" s="2"/>
    </row>
    <row r="39" spans="2:86" ht="12" customHeight="1" x14ac:dyDescent="0.15">
      <c r="B39" s="967"/>
      <c r="C39" s="972"/>
      <c r="D39" s="970"/>
      <c r="E39" s="970"/>
      <c r="F39" s="970"/>
      <c r="G39" s="970"/>
      <c r="H39" s="970"/>
      <c r="I39" s="970"/>
      <c r="J39" s="970"/>
      <c r="K39" s="987" t="s">
        <v>220</v>
      </c>
      <c r="L39" s="994"/>
      <c r="M39" s="994"/>
      <c r="N39" s="994"/>
      <c r="O39" s="994"/>
      <c r="P39" s="994"/>
      <c r="Q39" s="994"/>
      <c r="R39" s="994"/>
      <c r="S39" s="994"/>
      <c r="T39" s="994"/>
      <c r="U39" s="994"/>
      <c r="V39" s="994"/>
      <c r="W39" s="994"/>
      <c r="X39" s="994"/>
      <c r="Y39" s="994"/>
      <c r="Z39" s="994"/>
      <c r="AA39" s="994"/>
      <c r="AB39" s="994"/>
      <c r="AC39" s="994"/>
      <c r="AD39" s="994"/>
      <c r="AE39" s="994"/>
      <c r="AF39" s="994"/>
      <c r="AG39" s="994"/>
      <c r="AH39" s="994"/>
      <c r="AI39" s="994"/>
      <c r="AJ39" s="994"/>
      <c r="AK39" s="995"/>
      <c r="AL39" s="995"/>
      <c r="AM39" s="995"/>
      <c r="AN39" s="995"/>
      <c r="AO39" s="996"/>
      <c r="AP39" s="2"/>
    </row>
    <row r="40" spans="2:86" ht="12" customHeight="1" x14ac:dyDescent="0.15">
      <c r="B40" s="967"/>
      <c r="C40" s="972"/>
      <c r="D40" s="970"/>
      <c r="E40" s="970"/>
      <c r="F40" s="970"/>
      <c r="G40" s="970"/>
      <c r="H40" s="970"/>
      <c r="I40" s="970"/>
      <c r="J40" s="970"/>
      <c r="K40" s="988"/>
      <c r="L40" s="995"/>
      <c r="M40" s="995"/>
      <c r="N40" s="995"/>
      <c r="O40" s="995"/>
      <c r="P40" s="995"/>
      <c r="Q40" s="995"/>
      <c r="R40" s="995"/>
      <c r="S40" s="995"/>
      <c r="T40" s="995"/>
      <c r="U40" s="995"/>
      <c r="V40" s="995"/>
      <c r="W40" s="995"/>
      <c r="X40" s="995"/>
      <c r="Y40" s="995"/>
      <c r="Z40" s="995"/>
      <c r="AA40" s="995"/>
      <c r="AB40" s="995"/>
      <c r="AC40" s="995"/>
      <c r="AD40" s="995"/>
      <c r="AE40" s="995"/>
      <c r="AF40" s="995"/>
      <c r="AG40" s="995"/>
      <c r="AH40" s="995"/>
      <c r="AI40" s="995"/>
      <c r="AJ40" s="995"/>
      <c r="AK40" s="995"/>
      <c r="AL40" s="995"/>
      <c r="AM40" s="995"/>
      <c r="AN40" s="995"/>
      <c r="AO40" s="996"/>
      <c r="AP40" s="2"/>
    </row>
    <row r="41" spans="2:86" ht="12" customHeight="1" x14ac:dyDescent="0.15">
      <c r="B41" s="967"/>
      <c r="C41" s="972"/>
      <c r="D41" s="970"/>
      <c r="E41" s="970"/>
      <c r="F41" s="970"/>
      <c r="G41" s="970"/>
      <c r="H41" s="970"/>
      <c r="I41" s="970"/>
      <c r="J41" s="970"/>
      <c r="K41" s="988"/>
      <c r="L41" s="995"/>
      <c r="M41" s="995"/>
      <c r="N41" s="995"/>
      <c r="O41" s="995"/>
      <c r="P41" s="995"/>
      <c r="Q41" s="995"/>
      <c r="R41" s="995"/>
      <c r="S41" s="995"/>
      <c r="T41" s="995"/>
      <c r="U41" s="995"/>
      <c r="V41" s="995"/>
      <c r="W41" s="995"/>
      <c r="X41" s="995"/>
      <c r="Y41" s="995"/>
      <c r="Z41" s="995"/>
      <c r="AA41" s="995"/>
      <c r="AB41" s="995"/>
      <c r="AC41" s="995"/>
      <c r="AD41" s="995"/>
      <c r="AE41" s="995"/>
      <c r="AF41" s="995"/>
      <c r="AG41" s="995"/>
      <c r="AH41" s="995"/>
      <c r="AI41" s="995"/>
      <c r="AJ41" s="995"/>
      <c r="AK41" s="995"/>
      <c r="AL41" s="995"/>
      <c r="AM41" s="995"/>
      <c r="AN41" s="995"/>
      <c r="AO41" s="996"/>
      <c r="AP41" s="2"/>
    </row>
    <row r="42" spans="2:86" ht="12" customHeight="1" x14ac:dyDescent="0.15">
      <c r="B42" s="967"/>
      <c r="C42" s="972"/>
      <c r="D42" s="970"/>
      <c r="E42" s="970"/>
      <c r="F42" s="970"/>
      <c r="G42" s="970"/>
      <c r="H42" s="970"/>
      <c r="I42" s="970"/>
      <c r="J42" s="970"/>
      <c r="K42" s="988"/>
      <c r="L42" s="997"/>
      <c r="M42" s="997"/>
      <c r="N42" s="997"/>
      <c r="O42" s="997"/>
      <c r="P42" s="997"/>
      <c r="Q42" s="997"/>
      <c r="R42" s="997"/>
      <c r="S42" s="997"/>
      <c r="T42" s="997"/>
      <c r="U42" s="997"/>
      <c r="V42" s="997"/>
      <c r="W42" s="997"/>
      <c r="X42" s="997"/>
      <c r="Y42" s="997"/>
      <c r="Z42" s="997"/>
      <c r="AA42" s="997"/>
      <c r="AB42" s="997"/>
      <c r="AC42" s="997"/>
      <c r="AD42" s="997"/>
      <c r="AE42" s="997"/>
      <c r="AF42" s="997"/>
      <c r="AG42" s="997"/>
      <c r="AH42" s="997"/>
      <c r="AI42" s="997"/>
      <c r="AJ42" s="997"/>
      <c r="AK42" s="997"/>
      <c r="AL42" s="997"/>
      <c r="AM42" s="997"/>
      <c r="AN42" s="997"/>
      <c r="AO42" s="998"/>
      <c r="AP42" s="43"/>
      <c r="CD42" s="2"/>
      <c r="CE42" s="2"/>
      <c r="CF42" s="2"/>
      <c r="CG42" s="2"/>
      <c r="CH42" s="2"/>
    </row>
    <row r="43" spans="2:86" ht="12" customHeight="1" x14ac:dyDescent="0.15">
      <c r="B43" s="967"/>
      <c r="C43" s="972"/>
      <c r="D43" s="970"/>
      <c r="E43" s="970"/>
      <c r="F43" s="970"/>
      <c r="G43" s="970"/>
      <c r="H43" s="970"/>
      <c r="I43" s="970"/>
      <c r="J43" s="971"/>
      <c r="K43" s="1000" t="s">
        <v>221</v>
      </c>
      <c r="L43" s="1000"/>
      <c r="M43" s="1000"/>
      <c r="N43" s="1000"/>
      <c r="O43" s="1000"/>
      <c r="P43" s="1000"/>
      <c r="Q43" s="1000"/>
      <c r="R43" s="1000"/>
      <c r="S43" s="1000"/>
      <c r="T43" s="1000"/>
      <c r="U43" s="1000"/>
      <c r="V43" s="1000"/>
      <c r="W43" s="1000"/>
      <c r="X43" s="1000"/>
      <c r="Y43" s="1000"/>
      <c r="Z43" s="1000"/>
      <c r="AA43" s="1000"/>
      <c r="AB43" s="1000"/>
      <c r="AC43" s="1000"/>
      <c r="AD43" s="1000"/>
      <c r="AE43" s="1000"/>
      <c r="AF43" s="1000"/>
      <c r="AG43" s="1000"/>
      <c r="AH43" s="1000"/>
      <c r="AI43" s="1000"/>
      <c r="AJ43" s="1000"/>
      <c r="AK43" s="1000"/>
      <c r="AL43" s="1000"/>
      <c r="AM43" s="1000"/>
      <c r="AN43" s="1000"/>
      <c r="AO43" s="1000"/>
      <c r="AP43" s="43"/>
      <c r="CD43" s="2"/>
      <c r="CE43" s="2"/>
      <c r="CF43" s="2"/>
      <c r="CG43" s="2"/>
      <c r="CH43" s="2"/>
    </row>
    <row r="44" spans="2:86" ht="12" customHeight="1" x14ac:dyDescent="0.15">
      <c r="B44" s="967"/>
      <c r="C44" s="972"/>
      <c r="D44" s="970"/>
      <c r="E44" s="970"/>
      <c r="F44" s="970"/>
      <c r="G44" s="970"/>
      <c r="H44" s="970"/>
      <c r="I44" s="970"/>
      <c r="J44" s="971"/>
      <c r="K44" s="989" t="s">
        <v>222</v>
      </c>
      <c r="L44" s="990"/>
      <c r="M44" s="990"/>
      <c r="N44" s="990"/>
      <c r="O44" s="990"/>
      <c r="P44" s="990"/>
      <c r="Q44" s="990"/>
      <c r="R44" s="990"/>
      <c r="S44" s="990"/>
      <c r="T44" s="990"/>
      <c r="U44" s="990"/>
      <c r="V44" s="990"/>
      <c r="W44" s="990"/>
      <c r="X44" s="990"/>
      <c r="Y44" s="990"/>
      <c r="Z44" s="990"/>
      <c r="AA44" s="990"/>
      <c r="AB44" s="990"/>
      <c r="AC44" s="990"/>
      <c r="AD44" s="990"/>
      <c r="AE44" s="990"/>
      <c r="AF44" s="990"/>
      <c r="AG44" s="990"/>
      <c r="AH44" s="990"/>
      <c r="AI44" s="990"/>
      <c r="AJ44" s="990"/>
      <c r="AK44" s="990"/>
      <c r="AL44" s="990"/>
      <c r="AM44" s="990"/>
      <c r="AN44" s="990"/>
      <c r="AO44" s="991"/>
      <c r="AP44" s="43"/>
      <c r="CD44" s="2"/>
      <c r="CE44" s="2"/>
      <c r="CF44" s="2"/>
      <c r="CG44" s="2"/>
      <c r="CH44" s="2"/>
    </row>
    <row r="45" spans="2:86" ht="12" customHeight="1" x14ac:dyDescent="0.15">
      <c r="B45" s="583"/>
      <c r="C45" s="973"/>
      <c r="D45" s="974"/>
      <c r="E45" s="974"/>
      <c r="F45" s="974"/>
      <c r="G45" s="974"/>
      <c r="H45" s="974"/>
      <c r="I45" s="974"/>
      <c r="J45" s="975"/>
      <c r="K45" s="984" t="s">
        <v>223</v>
      </c>
      <c r="L45" s="985"/>
      <c r="M45" s="985"/>
      <c r="N45" s="985"/>
      <c r="O45" s="985"/>
      <c r="P45" s="985"/>
      <c r="Q45" s="985"/>
      <c r="R45" s="985"/>
      <c r="S45" s="985"/>
      <c r="T45" s="985"/>
      <c r="U45" s="985"/>
      <c r="V45" s="985"/>
      <c r="W45" s="985"/>
      <c r="X45" s="985"/>
      <c r="Y45" s="985"/>
      <c r="Z45" s="985"/>
      <c r="AA45" s="985"/>
      <c r="AB45" s="985"/>
      <c r="AC45" s="985"/>
      <c r="AD45" s="985"/>
      <c r="AE45" s="985"/>
      <c r="AF45" s="985"/>
      <c r="AG45" s="985"/>
      <c r="AH45" s="985"/>
      <c r="AI45" s="985"/>
      <c r="AJ45" s="985"/>
      <c r="AK45" s="985"/>
      <c r="AL45" s="985"/>
      <c r="AM45" s="985"/>
      <c r="AN45" s="985"/>
      <c r="AO45" s="986"/>
      <c r="AP45" s="43"/>
      <c r="CD45" s="2"/>
      <c r="CE45" s="2"/>
      <c r="CF45" s="2"/>
      <c r="CG45" s="2"/>
      <c r="CH45" s="2"/>
    </row>
    <row r="46" spans="2:86" ht="12" customHeight="1" x14ac:dyDescent="0.2">
      <c r="B46" s="6" t="s">
        <v>224</v>
      </c>
      <c r="C46" s="290"/>
      <c r="D46" s="290"/>
      <c r="E46" s="290"/>
      <c r="F46" s="290"/>
      <c r="G46" s="290"/>
      <c r="H46" s="290"/>
      <c r="I46" s="290"/>
      <c r="J46" s="290"/>
      <c r="K46" s="291"/>
      <c r="L46" s="291"/>
      <c r="M46" s="291"/>
      <c r="N46" s="291"/>
      <c r="O46" s="291"/>
      <c r="P46" s="291"/>
      <c r="Q46" s="291"/>
      <c r="R46" s="291"/>
      <c r="S46" s="291"/>
      <c r="T46" s="291"/>
      <c r="U46" s="291"/>
      <c r="V46" s="291"/>
      <c r="W46" s="291"/>
      <c r="X46" s="291"/>
      <c r="Y46" s="291"/>
      <c r="Z46" s="291"/>
      <c r="AA46" s="291"/>
      <c r="AB46" s="291"/>
      <c r="AC46" s="291"/>
      <c r="AD46" s="291"/>
      <c r="AE46" s="291"/>
      <c r="AF46" s="291"/>
      <c r="AG46" s="291"/>
      <c r="AH46" s="291"/>
      <c r="AI46" s="291"/>
      <c r="AJ46" s="291"/>
      <c r="AK46" s="291"/>
      <c r="AL46" s="291"/>
      <c r="AM46" s="291"/>
      <c r="AN46" s="291"/>
      <c r="AO46" s="291"/>
      <c r="AP46" s="43"/>
      <c r="CD46" s="2"/>
      <c r="CE46" s="2"/>
      <c r="CF46" s="2"/>
      <c r="CG46" s="2"/>
      <c r="CH46" s="2"/>
    </row>
    <row r="47" spans="2:86" s="6" customFormat="1" ht="12" customHeight="1" x14ac:dyDescent="0.15">
      <c r="B47" s="2" t="s">
        <v>225</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226</v>
      </c>
      <c r="AP48" s="43"/>
      <c r="CD48" s="2"/>
      <c r="CE48" s="2"/>
      <c r="CF48" s="2"/>
      <c r="CG48" s="2"/>
      <c r="CH48" s="2"/>
    </row>
    <row r="49" spans="2:86" ht="12" customHeight="1" x14ac:dyDescent="0.15">
      <c r="B49" s="2" t="s">
        <v>227</v>
      </c>
      <c r="AP49" s="43"/>
      <c r="CD49" s="2"/>
      <c r="CE49" s="2"/>
      <c r="CF49" s="2"/>
      <c r="CG49" s="2"/>
      <c r="CH49" s="2"/>
    </row>
    <row r="50" spans="2:86" ht="12" customHeight="1" x14ac:dyDescent="0.15">
      <c r="B50" s="2" t="s">
        <v>228</v>
      </c>
    </row>
    <row r="51" spans="2:86" ht="12" customHeight="1" x14ac:dyDescent="0.15">
      <c r="B51" s="2" t="s">
        <v>229</v>
      </c>
    </row>
    <row r="52" spans="2:86" ht="12" customHeight="1" x14ac:dyDescent="0.15">
      <c r="B52" s="2" t="s">
        <v>230</v>
      </c>
    </row>
    <row r="53" spans="2:86" x14ac:dyDescent="0.15">
      <c r="B53" s="2" t="s">
        <v>231</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2"/>
  <conditionalFormatting sqref="Y11:AB28">
    <cfRule type="expression" dxfId="98" priority="2">
      <formula>$AQ11=2</formula>
    </cfRule>
  </conditionalFormatting>
  <conditionalFormatting sqref="Y29:AB29">
    <cfRule type="expression" dxfId="97" priority="11">
      <formula>$AQ28=2</formula>
    </cfRule>
  </conditionalFormatting>
  <conditionalFormatting sqref="Y30:AB31">
    <cfRule type="expression" dxfId="96" priority="9">
      <formula>$AQ28=2</formula>
    </cfRule>
  </conditionalFormatting>
  <conditionalFormatting sqref="Y32:AB32">
    <cfRule type="expression" dxfId="95" priority="7">
      <formula>$AQ29=2</formula>
    </cfRule>
  </conditionalFormatting>
  <conditionalFormatting sqref="Y33:AB33">
    <cfRule type="expression" dxfId="94" priority="5">
      <formula>$AQ29=2</formula>
    </cfRule>
  </conditionalFormatting>
  <conditionalFormatting sqref="Y34:AB34">
    <cfRule type="expression" dxfId="93" priority="3">
      <formula>$AQ29=2</formula>
    </cfRule>
  </conditionalFormatting>
  <conditionalFormatting sqref="Y11:AF28">
    <cfRule type="expression" dxfId="92" priority="1">
      <formula>$AQ11=3</formula>
    </cfRule>
  </conditionalFormatting>
  <conditionalFormatting sqref="Y29:AF29">
    <cfRule type="expression" dxfId="91" priority="12">
      <formula>$AQ28=3</formula>
    </cfRule>
  </conditionalFormatting>
  <conditionalFormatting sqref="Y30:AF31">
    <cfRule type="expression" dxfId="90" priority="10">
      <formula>$AQ28=3</formula>
    </cfRule>
  </conditionalFormatting>
  <conditionalFormatting sqref="Y32:AF32">
    <cfRule type="expression" dxfId="89" priority="8">
      <formula>$AQ29=3</formula>
    </cfRule>
  </conditionalFormatting>
  <conditionalFormatting sqref="Y33:AF33">
    <cfRule type="expression" dxfId="88" priority="6">
      <formula>$AQ29=3</formula>
    </cfRule>
  </conditionalFormatting>
  <conditionalFormatting sqref="Y34:AF34">
    <cfRule type="expression" dxfId="87" priority="4">
      <formula>$AQ29=3</formula>
    </cfRule>
  </conditionalFormatting>
  <conditionalFormatting sqref="AC11:AJ28">
    <cfRule type="expression" dxfId="86" priority="13">
      <formula>$AQ11=1</formula>
    </cfRule>
  </conditionalFormatting>
  <conditionalFormatting sqref="AC29:AJ29">
    <cfRule type="expression" dxfId="85" priority="24">
      <formula>$AQ28=1</formula>
    </cfRule>
  </conditionalFormatting>
  <conditionalFormatting sqref="AC30:AJ31">
    <cfRule type="expression" dxfId="84" priority="22">
      <formula>$AQ28=1</formula>
    </cfRule>
  </conditionalFormatting>
  <conditionalFormatting sqref="AC32:AJ32">
    <cfRule type="expression" dxfId="83" priority="20">
      <formula>$AQ29=1</formula>
    </cfRule>
  </conditionalFormatting>
  <conditionalFormatting sqref="AC33:AJ33">
    <cfRule type="expression" dxfId="82" priority="18">
      <formula>$AQ29=1</formula>
    </cfRule>
  </conditionalFormatting>
  <conditionalFormatting sqref="AC34:AJ34">
    <cfRule type="expression" dxfId="81" priority="16">
      <formula>$AQ29=1</formula>
    </cfRule>
  </conditionalFormatting>
  <conditionalFormatting sqref="AG11:AJ28">
    <cfRule type="expression" dxfId="80" priority="14">
      <formula>$AQ11=2</formula>
    </cfRule>
  </conditionalFormatting>
  <conditionalFormatting sqref="AG29:AJ29">
    <cfRule type="expression" dxfId="79" priority="23">
      <formula>$AQ28=2</formula>
    </cfRule>
  </conditionalFormatting>
  <conditionalFormatting sqref="AG30:AJ31">
    <cfRule type="expression" dxfId="78" priority="21">
      <formula>$AQ28=2</formula>
    </cfRule>
  </conditionalFormatting>
  <conditionalFormatting sqref="AG32:AJ32">
    <cfRule type="expression" dxfId="77" priority="19">
      <formula>$AQ29=2</formula>
    </cfRule>
  </conditionalFormatting>
  <conditionalFormatting sqref="AG33:AJ33">
    <cfRule type="expression" dxfId="76" priority="17">
      <formula>$AQ29=2</formula>
    </cfRule>
  </conditionalFormatting>
  <conditionalFormatting sqref="AG34:AJ34">
    <cfRule type="expression" dxfId="75" priority="15">
      <formula>$AQ29=2</formula>
    </cfRule>
  </conditionalFormatting>
  <dataValidations count="2">
    <dataValidation type="list" allowBlank="1" showInputMessage="1" showErrorMessage="1" sqref="Y11:AB34" xr:uid="{8B319D0A-37DD-465F-BF67-3428B571FCBE}">
      <formula1>"〇,"</formula1>
    </dataValidation>
    <dataValidation type="list" allowBlank="1" showInputMessage="1" showErrorMessage="1" sqref="N11:O34" xr:uid="{071B46C2-1561-4397-81D6-FC7033323E9D}">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71B399EE-740C-43B6-B1F8-15AEB61CF181}">
          <x14:formula1>
            <xm:f>'(参考)リスト'!$D$16:$D$18</xm:f>
          </x14:formula1>
          <xm:sqref>P11:Q34</xm:sqref>
        </x14:dataValidation>
        <x14:dataValidation type="list" allowBlank="1" showInputMessage="1" showErrorMessage="1" xr:uid="{AC0617A1-86C6-4F49-BC40-43D46AE996FF}">
          <x14:formula1>
            <xm:f>'(参考)リスト'!$B$16:$B$21</xm:f>
          </x14:formula1>
          <xm:sqref>L11:M34</xm:sqref>
        </x14:dataValidation>
        <x14:dataValidation type="list" allowBlank="1" showInputMessage="1" showErrorMessage="1" xr:uid="{9422C499-60BF-4D07-958D-51C594BF8B6C}">
          <x14:formula1>
            <xm:f>'(参考)リスト'!$E$16:$E$27</xm:f>
          </x14:formula1>
          <xm:sqref>R11:T34</xm:sqref>
        </x14:dataValidation>
        <x14:dataValidation type="list" allowBlank="1" showInputMessage="1" showErrorMessage="1" xr:uid="{83BE421C-781E-40D0-87BE-05C29A12685C}">
          <x14:formula1>
            <xm:f>'(参考)リスト'!$F$16:$F$21</xm:f>
          </x14:formula1>
          <xm:sqref>U11:X34</xm:sqref>
        </x14:dataValidation>
        <x14:dataValidation type="list" allowBlank="1" showInputMessage="1" showErrorMessage="1" xr:uid="{2DE5DC87-DF95-412A-9C84-FC56926E8FA3}">
          <x14:formula1>
            <xm:f>'(参考)リスト'!$G$16:$G$19</xm:f>
          </x14:formula1>
          <xm:sqref>AM35:AO38</xm:sqref>
        </x14:dataValidation>
      </x14:dataValidations>
    </ext>
  </extLst>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59A55E-490B-4ADB-8AEF-C60DE5DB731E}">
  <dimension ref="B1:CH53"/>
  <sheetViews>
    <sheetView showGridLines="0" showZeros="0" view="pageBreakPreview" zoomScaleNormal="85" zoomScaleSheetLayoutView="100" workbookViewId="0">
      <selection activeCell="B6" sqref="B6:Z15"/>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23" t="s">
        <v>200</v>
      </c>
      <c r="AV1" s="931" t="s">
        <v>201</v>
      </c>
      <c r="AW1" s="931"/>
      <c r="AX1" s="931"/>
      <c r="AY1" s="920" t="s">
        <v>202</v>
      </c>
      <c r="AZ1" s="920"/>
      <c r="BA1" s="920"/>
      <c r="BB1" s="920"/>
      <c r="BC1" s="920"/>
      <c r="BD1" s="920"/>
      <c r="BE1" s="920"/>
      <c r="BF1" s="920"/>
      <c r="BG1" s="920"/>
      <c r="BH1" s="920"/>
      <c r="BI1" s="920"/>
      <c r="BJ1" s="920"/>
      <c r="BK1" s="920" t="s">
        <v>203</v>
      </c>
      <c r="BL1" s="920"/>
      <c r="BM1" s="920"/>
      <c r="BN1" s="920"/>
      <c r="BO1" s="920"/>
      <c r="BP1" s="920"/>
      <c r="BQ1" s="920"/>
      <c r="BR1" s="920"/>
      <c r="BS1" s="920"/>
      <c r="BT1" s="920"/>
      <c r="BU1" s="920"/>
      <c r="BV1" s="920"/>
      <c r="BW1" s="918"/>
      <c r="BX1" s="918"/>
      <c r="BY1" s="918"/>
      <c r="BZ1" s="918"/>
      <c r="CA1" s="918"/>
      <c r="CB1" s="918"/>
      <c r="CC1" s="918"/>
      <c r="CD1" s="918"/>
      <c r="CE1" s="918"/>
      <c r="CF1" s="918"/>
      <c r="CG1" s="918"/>
      <c r="CH1" s="918"/>
    </row>
    <row r="2" spans="2:86" ht="8.25" customHeight="1" x14ac:dyDescent="0.15">
      <c r="AU2" s="923"/>
      <c r="AV2" s="931" t="s">
        <v>204</v>
      </c>
      <c r="AW2" s="940" t="s">
        <v>205</v>
      </c>
      <c r="AX2" s="940" t="s">
        <v>206</v>
      </c>
      <c r="AY2" s="920" t="s">
        <v>207</v>
      </c>
      <c r="AZ2" s="920"/>
      <c r="BA2" s="920"/>
      <c r="BB2" s="920"/>
      <c r="BC2" s="920"/>
      <c r="BD2" s="920"/>
      <c r="BE2" s="920"/>
      <c r="BF2" s="920"/>
      <c r="BG2" s="920"/>
      <c r="BH2" s="920"/>
      <c r="BI2" s="920"/>
      <c r="BJ2" s="920"/>
      <c r="BK2" s="920" t="s">
        <v>208</v>
      </c>
      <c r="BL2" s="920"/>
      <c r="BM2" s="920"/>
      <c r="BN2" s="920"/>
      <c r="BO2" s="920" t="s">
        <v>209</v>
      </c>
      <c r="BP2" s="920"/>
      <c r="BQ2" s="920"/>
      <c r="BR2" s="920"/>
      <c r="BS2" s="920"/>
      <c r="BT2" s="920"/>
      <c r="BU2" s="920"/>
      <c r="BV2" s="920"/>
      <c r="BW2" s="919"/>
      <c r="BX2" s="919"/>
      <c r="BY2" s="919"/>
      <c r="BZ2" s="919"/>
      <c r="CA2" s="918"/>
      <c r="CB2" s="918"/>
      <c r="CC2" s="918"/>
      <c r="CD2" s="918"/>
      <c r="CE2" s="918"/>
      <c r="CF2" s="918"/>
      <c r="CG2" s="918"/>
      <c r="CH2" s="918"/>
    </row>
    <row r="3" spans="2:86" ht="24.95" customHeight="1" x14ac:dyDescent="0.15">
      <c r="B3" s="688" t="s">
        <v>210</v>
      </c>
      <c r="C3" s="1001"/>
      <c r="D3" s="1001"/>
      <c r="E3" s="1002"/>
      <c r="F3" s="1002"/>
      <c r="G3" s="1002"/>
      <c r="H3" s="1002"/>
      <c r="I3" s="1002"/>
      <c r="J3" s="1002"/>
      <c r="K3" s="1001"/>
      <c r="L3" s="1001"/>
      <c r="M3" s="1001"/>
      <c r="N3" s="1001"/>
      <c r="O3" s="1001"/>
      <c r="P3" s="1001"/>
      <c r="Q3" s="1001"/>
      <c r="R3" s="1001"/>
      <c r="S3" s="1001"/>
      <c r="T3" s="1001"/>
      <c r="U3" s="1001"/>
      <c r="V3" s="1001"/>
      <c r="W3" s="1001"/>
      <c r="X3" s="1001"/>
      <c r="Y3" s="1001"/>
      <c r="Z3" s="1001"/>
      <c r="AA3" s="1001"/>
      <c r="AB3" s="1001"/>
      <c r="AC3" s="1001"/>
      <c r="AD3" s="1001"/>
      <c r="AE3" s="1001"/>
      <c r="AF3" s="1001"/>
      <c r="AG3" s="1001"/>
      <c r="AH3" s="1001"/>
      <c r="AI3" s="1001"/>
      <c r="AJ3" s="1001"/>
      <c r="AK3" s="1001"/>
      <c r="AL3" s="1001"/>
      <c r="AM3" s="1001"/>
      <c r="AN3" s="1001"/>
      <c r="AO3" s="1001"/>
      <c r="AU3" s="923"/>
      <c r="AV3" s="931"/>
      <c r="AW3" s="940"/>
      <c r="AX3" s="940"/>
      <c r="AY3" s="920" t="s">
        <v>211</v>
      </c>
      <c r="AZ3" s="920"/>
      <c r="BA3" s="920"/>
      <c r="BB3" s="920"/>
      <c r="BC3" s="920" t="s">
        <v>212</v>
      </c>
      <c r="BD3" s="920"/>
      <c r="BE3" s="920"/>
      <c r="BF3" s="920"/>
      <c r="BG3" s="920" t="s">
        <v>213</v>
      </c>
      <c r="BH3" s="920"/>
      <c r="BI3" s="920"/>
      <c r="BJ3" s="920"/>
      <c r="BK3" s="920" t="s">
        <v>214</v>
      </c>
      <c r="BL3" s="920"/>
      <c r="BM3" s="920"/>
      <c r="BN3" s="920"/>
      <c r="BO3" s="920" t="s">
        <v>212</v>
      </c>
      <c r="BP3" s="920"/>
      <c r="BQ3" s="920"/>
      <c r="BR3" s="920"/>
      <c r="BS3" s="920" t="s">
        <v>213</v>
      </c>
      <c r="BT3" s="920"/>
      <c r="BU3" s="920"/>
      <c r="BV3" s="920"/>
      <c r="BW3" s="918"/>
      <c r="BX3" s="918"/>
      <c r="BY3" s="918"/>
      <c r="BZ3" s="918"/>
      <c r="CA3" s="918"/>
      <c r="CB3" s="918"/>
      <c r="CC3" s="918"/>
      <c r="CD3" s="918"/>
      <c r="CE3" s="918"/>
      <c r="CF3" s="918"/>
      <c r="CG3" s="918"/>
      <c r="CH3" s="918"/>
    </row>
    <row r="4" spans="2:86" ht="18" customHeight="1" x14ac:dyDescent="0.15">
      <c r="B4" s="477" t="s">
        <v>383</v>
      </c>
      <c r="C4" s="477"/>
      <c r="D4" s="477"/>
      <c r="E4" s="956" t="s">
        <v>384</v>
      </c>
      <c r="F4" s="957"/>
      <c r="G4" s="957"/>
      <c r="H4" s="957"/>
      <c r="I4" s="957"/>
      <c r="J4" s="958"/>
      <c r="K4" s="571" t="s">
        <v>385</v>
      </c>
      <c r="L4" s="571"/>
      <c r="M4" s="571"/>
      <c r="N4" s="954" t="s">
        <v>501</v>
      </c>
      <c r="O4" s="954"/>
      <c r="P4" s="954"/>
      <c r="Q4" s="954"/>
      <c r="R4" s="954"/>
      <c r="S4" s="954"/>
      <c r="T4" s="313" t="s">
        <v>502</v>
      </c>
      <c r="U4" s="314"/>
      <c r="V4" s="314"/>
      <c r="W4" s="314"/>
      <c r="X4" s="315"/>
      <c r="Y4" s="959" t="s">
        <v>503</v>
      </c>
      <c r="Z4" s="959"/>
      <c r="AA4" s="959"/>
      <c r="AB4" s="959"/>
      <c r="AC4" s="959"/>
      <c r="AD4" s="959"/>
      <c r="AE4" s="959"/>
      <c r="AF4" s="959"/>
      <c r="AG4" s="313" t="s">
        <v>500</v>
      </c>
      <c r="AH4" s="314"/>
      <c r="AI4" s="314"/>
      <c r="AJ4" s="315"/>
      <c r="AK4" s="925">
        <v>45911</v>
      </c>
      <c r="AL4" s="926"/>
      <c r="AM4" s="926"/>
      <c r="AN4" s="926"/>
      <c r="AO4" s="927"/>
      <c r="AU4" s="923"/>
      <c r="AV4" s="931"/>
      <c r="AW4" s="940"/>
      <c r="AX4" s="940"/>
      <c r="AY4" s="294" t="s">
        <v>215</v>
      </c>
      <c r="AZ4" s="294" t="s">
        <v>216</v>
      </c>
      <c r="BA4" s="294" t="s">
        <v>217</v>
      </c>
      <c r="BB4" s="294" t="s">
        <v>218</v>
      </c>
      <c r="BC4" s="294" t="s">
        <v>215</v>
      </c>
      <c r="BD4" s="294" t="s">
        <v>216</v>
      </c>
      <c r="BE4" s="294" t="s">
        <v>217</v>
      </c>
      <c r="BF4" s="294" t="s">
        <v>218</v>
      </c>
      <c r="BG4" s="294" t="s">
        <v>215</v>
      </c>
      <c r="BH4" s="294" t="s">
        <v>216</v>
      </c>
      <c r="BI4" s="294" t="s">
        <v>217</v>
      </c>
      <c r="BJ4" s="294" t="s">
        <v>218</v>
      </c>
      <c r="BK4" s="294" t="s">
        <v>215</v>
      </c>
      <c r="BL4" s="294" t="s">
        <v>216</v>
      </c>
      <c r="BM4" s="294" t="s">
        <v>217</v>
      </c>
      <c r="BN4" s="294" t="s">
        <v>218</v>
      </c>
      <c r="BO4" s="294" t="s">
        <v>215</v>
      </c>
      <c r="BP4" s="294" t="s">
        <v>216</v>
      </c>
      <c r="BQ4" s="294" t="s">
        <v>217</v>
      </c>
      <c r="BR4" s="294" t="s">
        <v>218</v>
      </c>
      <c r="BS4" s="294" t="s">
        <v>215</v>
      </c>
      <c r="BT4" s="294" t="s">
        <v>216</v>
      </c>
      <c r="BU4" s="294" t="s">
        <v>217</v>
      </c>
      <c r="BV4" s="294" t="s">
        <v>218</v>
      </c>
      <c r="BW4" s="5"/>
      <c r="BX4" s="5"/>
      <c r="BY4" s="5"/>
      <c r="BZ4" s="5"/>
      <c r="CA4" s="5"/>
      <c r="CB4" s="5"/>
      <c r="CC4" s="5"/>
      <c r="CD4" s="5"/>
      <c r="CE4" s="5"/>
      <c r="CF4" s="5"/>
      <c r="CG4" s="5"/>
      <c r="CH4" s="5"/>
    </row>
    <row r="5" spans="2:86" ht="18" customHeight="1" x14ac:dyDescent="0.15">
      <c r="B5" s="485" t="s">
        <v>521</v>
      </c>
      <c r="C5" s="485"/>
      <c r="D5" s="485"/>
      <c r="E5" s="962" t="s">
        <v>390</v>
      </c>
      <c r="F5" s="963"/>
      <c r="G5" s="963"/>
      <c r="H5" s="963"/>
      <c r="I5" s="963"/>
      <c r="J5" s="964"/>
      <c r="K5" s="582" t="s">
        <v>386</v>
      </c>
      <c r="L5" s="582"/>
      <c r="M5" s="582"/>
      <c r="N5" s="954" t="s">
        <v>387</v>
      </c>
      <c r="O5" s="954"/>
      <c r="P5" s="954"/>
      <c r="Q5" s="954"/>
      <c r="R5" s="954"/>
      <c r="S5" s="954"/>
      <c r="T5" s="316"/>
      <c r="U5" s="317"/>
      <c r="V5" s="317"/>
      <c r="W5" s="317"/>
      <c r="X5" s="318"/>
      <c r="Y5" s="955" t="s">
        <v>504</v>
      </c>
      <c r="Z5" s="955"/>
      <c r="AA5" s="955"/>
      <c r="AB5" s="955"/>
      <c r="AC5" s="955"/>
      <c r="AD5" s="955"/>
      <c r="AE5" s="955"/>
      <c r="AF5" s="955"/>
      <c r="AG5" s="835"/>
      <c r="AH5" s="924"/>
      <c r="AI5" s="924"/>
      <c r="AJ5" s="836"/>
      <c r="AK5" s="928"/>
      <c r="AL5" s="929"/>
      <c r="AM5" s="929"/>
      <c r="AN5" s="929"/>
      <c r="AO5" s="930"/>
      <c r="AU5" s="923"/>
      <c r="AV5" s="50" t="str">
        <f>N7</f>
        <v>S021</v>
      </c>
      <c r="AW5" s="293">
        <f>R7</f>
        <v>10.5</v>
      </c>
      <c r="AX5" s="55" t="str">
        <f>AM35</f>
        <v>Ⅱ</v>
      </c>
      <c r="AY5" s="295" t="str">
        <f>IF(Y37&gt;0,Y37,"")</f>
        <v/>
      </c>
      <c r="AZ5" s="296" t="str">
        <f>IF(Y37&gt;0,"",IF(Z37&gt;0,Z37,""))</f>
        <v/>
      </c>
      <c r="BA5" s="296" t="str">
        <f>IF(Y37+Z37&gt;0,"",IF(AA37&gt;0,AA37,""))</f>
        <v/>
      </c>
      <c r="BB5" s="296" t="str">
        <f>IF(Y37+Z37+AA37&gt;0,"",IF(AB37&gt;0,AB37,""))</f>
        <v/>
      </c>
      <c r="BC5" s="55">
        <f t="shared" ref="BC5:BJ5" si="0">AC37</f>
        <v>0</v>
      </c>
      <c r="BD5" s="55">
        <f t="shared" si="0"/>
        <v>0</v>
      </c>
      <c r="BE5" s="55">
        <f t="shared" si="0"/>
        <v>1</v>
      </c>
      <c r="BF5" s="55">
        <f t="shared" si="0"/>
        <v>0</v>
      </c>
      <c r="BG5" s="55">
        <f t="shared" si="0"/>
        <v>0</v>
      </c>
      <c r="BH5" s="55">
        <f t="shared" si="0"/>
        <v>0</v>
      </c>
      <c r="BI5" s="55">
        <f t="shared" si="0"/>
        <v>0</v>
      </c>
      <c r="BJ5" s="55">
        <f t="shared" si="0"/>
        <v>1</v>
      </c>
      <c r="BK5" s="55" t="str">
        <f>IF(Y37&gt;0,R7,"")</f>
        <v/>
      </c>
      <c r="BL5" s="297" t="str">
        <f>IF(Y37&gt;0,"",IF(Z37&gt;0,R7,""))</f>
        <v/>
      </c>
      <c r="BM5" s="297" t="str">
        <f>IF(Y37+Z37&gt;0,"",IF(AA37&gt;0,R7,""))</f>
        <v/>
      </c>
      <c r="BN5" s="297" t="str">
        <f>IF(Y37+Z37+AA37&gt;0,"",IF(AB37&gt;0,R7,""))</f>
        <v/>
      </c>
      <c r="BO5" s="55">
        <f t="shared" ref="BO5:BV5" si="1">AC35</f>
        <v>0</v>
      </c>
      <c r="BP5" s="55">
        <f t="shared" si="1"/>
        <v>0</v>
      </c>
      <c r="BQ5" s="55">
        <f t="shared" si="1"/>
        <v>0.12</v>
      </c>
      <c r="BR5" s="55">
        <f t="shared" si="1"/>
        <v>0</v>
      </c>
      <c r="BS5" s="55">
        <f t="shared" si="1"/>
        <v>0</v>
      </c>
      <c r="BT5" s="55">
        <f t="shared" si="1"/>
        <v>0</v>
      </c>
      <c r="BU5" s="55">
        <f t="shared" si="1"/>
        <v>0</v>
      </c>
      <c r="BV5" s="55">
        <f t="shared" si="1"/>
        <v>0.3</v>
      </c>
      <c r="BW5" s="177"/>
      <c r="BX5" s="178"/>
      <c r="BY5" s="178"/>
      <c r="BZ5" s="178"/>
      <c r="CA5" s="179"/>
      <c r="CB5" s="179"/>
      <c r="CC5" s="179"/>
      <c r="CD5" s="179"/>
      <c r="CE5" s="179"/>
      <c r="CF5" s="179"/>
      <c r="CG5" s="179"/>
      <c r="CH5" s="179"/>
    </row>
    <row r="6" spans="2:86" ht="12" customHeight="1" x14ac:dyDescent="0.15">
      <c r="B6" s="966" t="s">
        <v>219</v>
      </c>
      <c r="C6" s="968"/>
      <c r="D6" s="969"/>
      <c r="E6" s="970"/>
      <c r="F6" s="970"/>
      <c r="G6" s="970"/>
      <c r="H6" s="970"/>
      <c r="I6" s="970"/>
      <c r="J6" s="971"/>
      <c r="K6" s="976" t="s">
        <v>673</v>
      </c>
      <c r="L6" s="977"/>
      <c r="M6" s="977"/>
      <c r="N6" s="977"/>
      <c r="O6" s="977"/>
      <c r="P6" s="977"/>
      <c r="Q6" s="977"/>
      <c r="R6" s="977"/>
      <c r="S6" s="977"/>
      <c r="T6" s="977"/>
      <c r="U6" s="977"/>
      <c r="V6" s="977"/>
      <c r="W6" s="977"/>
      <c r="X6" s="977"/>
      <c r="Y6" s="977"/>
      <c r="Z6" s="977"/>
      <c r="AA6" s="977"/>
      <c r="AB6" s="977"/>
      <c r="AC6" s="977"/>
      <c r="AD6" s="977"/>
      <c r="AE6" s="977"/>
      <c r="AF6" s="977"/>
      <c r="AG6" s="977"/>
      <c r="AH6" s="977"/>
      <c r="AI6" s="977"/>
      <c r="AJ6" s="977"/>
      <c r="AK6" s="977"/>
      <c r="AL6" s="977"/>
      <c r="AM6" s="977"/>
      <c r="AN6" s="977"/>
      <c r="AO6" s="978"/>
      <c r="AP6" s="2"/>
    </row>
    <row r="7" spans="2:86" ht="12" customHeight="1" x14ac:dyDescent="0.15">
      <c r="B7" s="967"/>
      <c r="C7" s="972"/>
      <c r="D7" s="970"/>
      <c r="E7" s="970"/>
      <c r="F7" s="970"/>
      <c r="G7" s="970"/>
      <c r="H7" s="970"/>
      <c r="I7" s="970"/>
      <c r="J7" s="971"/>
      <c r="K7" s="979" t="s">
        <v>674</v>
      </c>
      <c r="L7" s="980"/>
      <c r="M7" s="953"/>
      <c r="N7" s="932" t="s">
        <v>496</v>
      </c>
      <c r="O7" s="933"/>
      <c r="P7" s="979" t="s">
        <v>675</v>
      </c>
      <c r="Q7" s="953"/>
      <c r="R7" s="981">
        <v>10.5</v>
      </c>
      <c r="S7" s="982"/>
      <c r="T7" s="983"/>
      <c r="U7" s="941" t="s">
        <v>676</v>
      </c>
      <c r="V7" s="960"/>
      <c r="W7" s="941" t="s">
        <v>677</v>
      </c>
      <c r="X7" s="960"/>
      <c r="Y7" s="953" t="s">
        <v>698</v>
      </c>
      <c r="Z7" s="939"/>
      <c r="AA7" s="939"/>
      <c r="AB7" s="939"/>
      <c r="AC7" s="941" t="s">
        <v>699</v>
      </c>
      <c r="AD7" s="942"/>
      <c r="AE7" s="942"/>
      <c r="AF7" s="942"/>
      <c r="AG7" s="942"/>
      <c r="AH7" s="942"/>
      <c r="AI7" s="942"/>
      <c r="AJ7" s="960"/>
      <c r="AK7" s="941" t="s">
        <v>700</v>
      </c>
      <c r="AL7" s="942"/>
      <c r="AM7" s="942"/>
      <c r="AN7" s="943"/>
      <c r="AO7" s="944"/>
      <c r="AP7" s="2"/>
      <c r="AW7" s="58"/>
    </row>
    <row r="8" spans="2:86" ht="12" customHeight="1" x14ac:dyDescent="0.15">
      <c r="B8" s="967"/>
      <c r="C8" s="972"/>
      <c r="D8" s="970"/>
      <c r="E8" s="970"/>
      <c r="F8" s="970"/>
      <c r="G8" s="970"/>
      <c r="H8" s="970"/>
      <c r="I8" s="970"/>
      <c r="J8" s="971"/>
      <c r="K8" s="939" t="s">
        <v>574</v>
      </c>
      <c r="L8" s="939" t="s">
        <v>576</v>
      </c>
      <c r="M8" s="939"/>
      <c r="N8" s="939" t="s">
        <v>275</v>
      </c>
      <c r="O8" s="939"/>
      <c r="P8" s="939" t="s">
        <v>276</v>
      </c>
      <c r="Q8" s="939"/>
      <c r="R8" s="939" t="s">
        <v>277</v>
      </c>
      <c r="S8" s="939"/>
      <c r="T8" s="939"/>
      <c r="U8" s="945"/>
      <c r="V8" s="965"/>
      <c r="W8" s="945"/>
      <c r="X8" s="965"/>
      <c r="Y8" s="953"/>
      <c r="Z8" s="939"/>
      <c r="AA8" s="939"/>
      <c r="AB8" s="939"/>
      <c r="AC8" s="949"/>
      <c r="AD8" s="950"/>
      <c r="AE8" s="950"/>
      <c r="AF8" s="950"/>
      <c r="AG8" s="950"/>
      <c r="AH8" s="950"/>
      <c r="AI8" s="950"/>
      <c r="AJ8" s="961"/>
      <c r="AK8" s="945"/>
      <c r="AL8" s="946"/>
      <c r="AM8" s="946"/>
      <c r="AN8" s="947"/>
      <c r="AO8" s="948"/>
      <c r="AP8" s="2"/>
    </row>
    <row r="9" spans="2:86" ht="12" customHeight="1" x14ac:dyDescent="0.15">
      <c r="B9" s="967"/>
      <c r="C9" s="972"/>
      <c r="D9" s="970"/>
      <c r="E9" s="970"/>
      <c r="F9" s="970"/>
      <c r="G9" s="970"/>
      <c r="H9" s="970"/>
      <c r="I9" s="970"/>
      <c r="J9" s="971"/>
      <c r="K9" s="939"/>
      <c r="L9" s="939"/>
      <c r="M9" s="939"/>
      <c r="N9" s="939"/>
      <c r="O9" s="939"/>
      <c r="P9" s="939"/>
      <c r="Q9" s="939"/>
      <c r="R9" s="939"/>
      <c r="S9" s="939"/>
      <c r="T9" s="939"/>
      <c r="U9" s="945"/>
      <c r="V9" s="965"/>
      <c r="W9" s="945"/>
      <c r="X9" s="965"/>
      <c r="Y9" s="953" t="s">
        <v>701</v>
      </c>
      <c r="Z9" s="939"/>
      <c r="AA9" s="939"/>
      <c r="AB9" s="939"/>
      <c r="AC9" s="939" t="s">
        <v>702</v>
      </c>
      <c r="AD9" s="939"/>
      <c r="AE9" s="939"/>
      <c r="AF9" s="939"/>
      <c r="AG9" s="939" t="s">
        <v>703</v>
      </c>
      <c r="AH9" s="939"/>
      <c r="AI9" s="939"/>
      <c r="AJ9" s="939"/>
      <c r="AK9" s="945"/>
      <c r="AL9" s="946"/>
      <c r="AM9" s="946"/>
      <c r="AN9" s="947"/>
      <c r="AO9" s="948"/>
      <c r="AP9" s="2"/>
    </row>
    <row r="10" spans="2:86" ht="12" customHeight="1" x14ac:dyDescent="0.15">
      <c r="B10" s="967"/>
      <c r="C10" s="972"/>
      <c r="D10" s="970"/>
      <c r="E10" s="970"/>
      <c r="F10" s="970"/>
      <c r="G10" s="970"/>
      <c r="H10" s="970"/>
      <c r="I10" s="970"/>
      <c r="J10" s="971"/>
      <c r="K10" s="939"/>
      <c r="L10" s="939"/>
      <c r="M10" s="939"/>
      <c r="N10" s="939"/>
      <c r="O10" s="939"/>
      <c r="P10" s="939"/>
      <c r="Q10" s="939"/>
      <c r="R10" s="939"/>
      <c r="S10" s="939"/>
      <c r="T10" s="939"/>
      <c r="U10" s="949"/>
      <c r="V10" s="961"/>
      <c r="W10" s="949"/>
      <c r="X10" s="961"/>
      <c r="Y10" s="53" t="s">
        <v>704</v>
      </c>
      <c r="Z10" s="49" t="s">
        <v>705</v>
      </c>
      <c r="AA10" s="49" t="s">
        <v>706</v>
      </c>
      <c r="AB10" s="49" t="s">
        <v>707</v>
      </c>
      <c r="AC10" s="49" t="s">
        <v>704</v>
      </c>
      <c r="AD10" s="49" t="s">
        <v>705</v>
      </c>
      <c r="AE10" s="49" t="s">
        <v>706</v>
      </c>
      <c r="AF10" s="49" t="s">
        <v>707</v>
      </c>
      <c r="AG10" s="49" t="s">
        <v>704</v>
      </c>
      <c r="AH10" s="49" t="s">
        <v>705</v>
      </c>
      <c r="AI10" s="49" t="s">
        <v>706</v>
      </c>
      <c r="AJ10" s="49" t="s">
        <v>707</v>
      </c>
      <c r="AK10" s="949"/>
      <c r="AL10" s="950"/>
      <c r="AM10" s="950"/>
      <c r="AN10" s="951"/>
      <c r="AO10" s="952"/>
      <c r="AP10" s="2"/>
    </row>
    <row r="11" spans="2:86" ht="12" customHeight="1" x14ac:dyDescent="0.15">
      <c r="B11" s="967"/>
      <c r="C11" s="972"/>
      <c r="D11" s="970"/>
      <c r="E11" s="970"/>
      <c r="F11" s="970"/>
      <c r="G11" s="970"/>
      <c r="H11" s="970"/>
      <c r="I11" s="970"/>
      <c r="J11" s="971"/>
      <c r="K11" s="100">
        <v>1</v>
      </c>
      <c r="L11" s="921" t="s">
        <v>528</v>
      </c>
      <c r="M11" s="922"/>
      <c r="N11" s="921" t="s">
        <v>537</v>
      </c>
      <c r="O11" s="922"/>
      <c r="P11" s="921" t="s">
        <v>514</v>
      </c>
      <c r="Q11" s="922"/>
      <c r="R11" s="843" t="s">
        <v>294</v>
      </c>
      <c r="S11" s="843"/>
      <c r="T11" s="843"/>
      <c r="U11" s="921" t="s">
        <v>531</v>
      </c>
      <c r="V11" s="922"/>
      <c r="W11" s="921"/>
      <c r="X11" s="922"/>
      <c r="Y11" s="54"/>
      <c r="Z11" s="54"/>
      <c r="AA11" s="54"/>
      <c r="AB11" s="54"/>
      <c r="AC11" s="60"/>
      <c r="AD11" s="60"/>
      <c r="AE11" s="60">
        <v>0.12</v>
      </c>
      <c r="AF11" s="60"/>
      <c r="AG11" s="60"/>
      <c r="AH11" s="60"/>
      <c r="AI11" s="60"/>
      <c r="AJ11" s="60"/>
      <c r="AK11" s="932"/>
      <c r="AL11" s="933"/>
      <c r="AM11" s="933"/>
      <c r="AN11" s="933"/>
      <c r="AO11" s="934"/>
      <c r="AP11" s="2"/>
      <c r="AQ11" s="59">
        <f t="shared" ref="AQ11:AQ27" si="2">IF(P11="材質劣化",2,IF(P11="漏水",3,1))</f>
        <v>2</v>
      </c>
      <c r="AS11" s="43" t="str">
        <f>IF(Y11&lt;&gt;"",1,"")</f>
        <v/>
      </c>
    </row>
    <row r="12" spans="2:86" ht="12" customHeight="1" x14ac:dyDescent="0.15">
      <c r="B12" s="967"/>
      <c r="C12" s="972"/>
      <c r="D12" s="970"/>
      <c r="E12" s="970"/>
      <c r="F12" s="970"/>
      <c r="G12" s="970"/>
      <c r="H12" s="970"/>
      <c r="I12" s="970"/>
      <c r="J12" s="971"/>
      <c r="K12" s="100">
        <v>2</v>
      </c>
      <c r="L12" s="921" t="s">
        <v>528</v>
      </c>
      <c r="M12" s="922"/>
      <c r="N12" s="921" t="s">
        <v>548</v>
      </c>
      <c r="O12" s="922"/>
      <c r="P12" s="921" t="s">
        <v>514</v>
      </c>
      <c r="Q12" s="922"/>
      <c r="R12" s="843" t="s">
        <v>294</v>
      </c>
      <c r="S12" s="843"/>
      <c r="T12" s="843"/>
      <c r="U12" s="921" t="s">
        <v>524</v>
      </c>
      <c r="V12" s="922"/>
      <c r="W12" s="921"/>
      <c r="X12" s="922"/>
      <c r="Y12" s="54"/>
      <c r="Z12" s="54"/>
      <c r="AA12" s="54"/>
      <c r="AB12" s="54"/>
      <c r="AC12" s="292"/>
      <c r="AD12" s="292"/>
      <c r="AE12" s="292"/>
      <c r="AF12" s="292"/>
      <c r="AG12" s="292"/>
      <c r="AH12" s="292"/>
      <c r="AI12" s="292"/>
      <c r="AJ12" s="292"/>
      <c r="AK12" s="932"/>
      <c r="AL12" s="933"/>
      <c r="AM12" s="933"/>
      <c r="AN12" s="933"/>
      <c r="AO12" s="934"/>
      <c r="AP12" s="2"/>
      <c r="AQ12" s="59">
        <f t="shared" si="2"/>
        <v>2</v>
      </c>
    </row>
    <row r="13" spans="2:86" ht="12" customHeight="1" x14ac:dyDescent="0.15">
      <c r="B13" s="967"/>
      <c r="C13" s="972"/>
      <c r="D13" s="970"/>
      <c r="E13" s="970"/>
      <c r="F13" s="970"/>
      <c r="G13" s="970"/>
      <c r="H13" s="970"/>
      <c r="I13" s="970"/>
      <c r="J13" s="971"/>
      <c r="K13" s="100">
        <v>3</v>
      </c>
      <c r="L13" s="921" t="s">
        <v>528</v>
      </c>
      <c r="M13" s="922"/>
      <c r="N13" s="921" t="s">
        <v>545</v>
      </c>
      <c r="O13" s="922"/>
      <c r="P13" s="921" t="s">
        <v>322</v>
      </c>
      <c r="Q13" s="922"/>
      <c r="R13" s="936" t="s">
        <v>322</v>
      </c>
      <c r="S13" s="937"/>
      <c r="T13" s="938"/>
      <c r="U13" s="921" t="s">
        <v>531</v>
      </c>
      <c r="V13" s="922"/>
      <c r="W13" s="921"/>
      <c r="X13" s="922"/>
      <c r="Y13" s="54"/>
      <c r="Z13" s="54"/>
      <c r="AA13" s="54"/>
      <c r="AB13" s="54"/>
      <c r="AC13" s="292"/>
      <c r="AD13" s="292"/>
      <c r="AE13" s="292"/>
      <c r="AF13" s="292"/>
      <c r="AG13" s="292"/>
      <c r="AH13" s="292"/>
      <c r="AI13" s="292"/>
      <c r="AJ13" s="292">
        <v>0.3</v>
      </c>
      <c r="AK13" s="932"/>
      <c r="AL13" s="933"/>
      <c r="AM13" s="933"/>
      <c r="AN13" s="933"/>
      <c r="AO13" s="934"/>
      <c r="AP13" s="2"/>
      <c r="AQ13" s="59">
        <f t="shared" si="2"/>
        <v>3</v>
      </c>
    </row>
    <row r="14" spans="2:86" ht="12" customHeight="1" x14ac:dyDescent="0.15">
      <c r="B14" s="967"/>
      <c r="C14" s="972"/>
      <c r="D14" s="970"/>
      <c r="E14" s="970"/>
      <c r="F14" s="970"/>
      <c r="G14" s="970"/>
      <c r="H14" s="970"/>
      <c r="I14" s="970"/>
      <c r="J14" s="971"/>
      <c r="K14" s="100">
        <v>4</v>
      </c>
      <c r="L14" s="921" t="s">
        <v>541</v>
      </c>
      <c r="M14" s="922"/>
      <c r="N14" s="921" t="s">
        <v>542</v>
      </c>
      <c r="O14" s="922"/>
      <c r="P14" s="921"/>
      <c r="Q14" s="922"/>
      <c r="R14" s="843" t="s">
        <v>328</v>
      </c>
      <c r="S14" s="843"/>
      <c r="T14" s="843"/>
      <c r="U14" s="921" t="s">
        <v>531</v>
      </c>
      <c r="V14" s="922"/>
      <c r="W14" s="921"/>
      <c r="X14" s="922"/>
      <c r="Y14" s="54"/>
      <c r="Z14" s="54"/>
      <c r="AA14" s="54"/>
      <c r="AB14" s="54"/>
      <c r="AC14" s="60"/>
      <c r="AD14" s="60"/>
      <c r="AE14" s="60"/>
      <c r="AF14" s="60"/>
      <c r="AG14" s="60"/>
      <c r="AH14" s="60"/>
      <c r="AI14" s="60"/>
      <c r="AJ14" s="60"/>
      <c r="AK14" s="932"/>
      <c r="AL14" s="933"/>
      <c r="AM14" s="933"/>
      <c r="AN14" s="933"/>
      <c r="AO14" s="934"/>
      <c r="AP14" s="2"/>
      <c r="AQ14" s="59">
        <f t="shared" si="2"/>
        <v>1</v>
      </c>
    </row>
    <row r="15" spans="2:86" ht="12" customHeight="1" x14ac:dyDescent="0.15">
      <c r="B15" s="967"/>
      <c r="C15" s="972"/>
      <c r="D15" s="970"/>
      <c r="E15" s="970"/>
      <c r="F15" s="970"/>
      <c r="G15" s="970"/>
      <c r="H15" s="970"/>
      <c r="I15" s="970"/>
      <c r="J15" s="971"/>
      <c r="K15" s="100">
        <v>5</v>
      </c>
      <c r="L15" s="921" t="s">
        <v>541</v>
      </c>
      <c r="M15" s="922"/>
      <c r="N15" s="921" t="s">
        <v>542</v>
      </c>
      <c r="O15" s="922"/>
      <c r="P15" s="921"/>
      <c r="Q15" s="922"/>
      <c r="R15" s="936" t="s">
        <v>328</v>
      </c>
      <c r="S15" s="937"/>
      <c r="T15" s="938"/>
      <c r="U15" s="921" t="s">
        <v>531</v>
      </c>
      <c r="V15" s="922"/>
      <c r="W15" s="921"/>
      <c r="X15" s="922"/>
      <c r="Y15" s="54"/>
      <c r="Z15" s="54"/>
      <c r="AA15" s="54"/>
      <c r="AB15" s="54"/>
      <c r="AC15" s="60"/>
      <c r="AD15" s="60"/>
      <c r="AE15" s="60"/>
      <c r="AF15" s="60"/>
      <c r="AG15" s="60"/>
      <c r="AH15" s="60"/>
      <c r="AI15" s="60"/>
      <c r="AJ15" s="60"/>
      <c r="AK15" s="932"/>
      <c r="AL15" s="933"/>
      <c r="AM15" s="933"/>
      <c r="AN15" s="933"/>
      <c r="AO15" s="934"/>
      <c r="AP15" s="2"/>
      <c r="AQ15" s="59">
        <f t="shared" si="2"/>
        <v>1</v>
      </c>
    </row>
    <row r="16" spans="2:86" ht="12" customHeight="1" x14ac:dyDescent="0.15">
      <c r="B16" s="967"/>
      <c r="C16" s="972"/>
      <c r="D16" s="970"/>
      <c r="E16" s="970"/>
      <c r="F16" s="970"/>
      <c r="G16" s="970"/>
      <c r="H16" s="970"/>
      <c r="I16" s="970"/>
      <c r="J16" s="971"/>
      <c r="K16" s="100">
        <v>6</v>
      </c>
      <c r="L16" s="921"/>
      <c r="M16" s="922"/>
      <c r="N16" s="921"/>
      <c r="O16" s="922"/>
      <c r="P16" s="921"/>
      <c r="Q16" s="922"/>
      <c r="R16" s="936"/>
      <c r="S16" s="937"/>
      <c r="T16" s="938"/>
      <c r="U16" s="921"/>
      <c r="V16" s="922"/>
      <c r="W16" s="921"/>
      <c r="X16" s="922"/>
      <c r="Y16" s="54"/>
      <c r="Z16" s="54"/>
      <c r="AA16" s="54"/>
      <c r="AB16" s="54"/>
      <c r="AC16" s="60"/>
      <c r="AD16" s="60"/>
      <c r="AE16" s="60"/>
      <c r="AF16" s="60"/>
      <c r="AG16" s="60"/>
      <c r="AH16" s="60"/>
      <c r="AI16" s="60"/>
      <c r="AJ16" s="60"/>
      <c r="AK16" s="932"/>
      <c r="AL16" s="933"/>
      <c r="AM16" s="933"/>
      <c r="AN16" s="933"/>
      <c r="AO16" s="934"/>
      <c r="AP16" s="2"/>
      <c r="AQ16" s="59">
        <f t="shared" si="2"/>
        <v>1</v>
      </c>
    </row>
    <row r="17" spans="2:46" ht="12" customHeight="1" x14ac:dyDescent="0.15">
      <c r="B17" s="967"/>
      <c r="C17" s="972"/>
      <c r="D17" s="970"/>
      <c r="E17" s="970"/>
      <c r="F17" s="970"/>
      <c r="G17" s="970"/>
      <c r="H17" s="970"/>
      <c r="I17" s="970"/>
      <c r="J17" s="971"/>
      <c r="K17" s="100">
        <v>7</v>
      </c>
      <c r="L17" s="921"/>
      <c r="M17" s="922"/>
      <c r="N17" s="921"/>
      <c r="O17" s="922"/>
      <c r="P17" s="921"/>
      <c r="Q17" s="922"/>
      <c r="R17" s="936"/>
      <c r="S17" s="937"/>
      <c r="T17" s="938"/>
      <c r="U17" s="921"/>
      <c r="V17" s="922"/>
      <c r="W17" s="921"/>
      <c r="X17" s="922"/>
      <c r="Y17" s="54"/>
      <c r="Z17" s="54"/>
      <c r="AA17" s="54"/>
      <c r="AB17" s="54"/>
      <c r="AC17" s="60"/>
      <c r="AD17" s="60"/>
      <c r="AE17" s="60"/>
      <c r="AF17" s="60"/>
      <c r="AG17" s="60"/>
      <c r="AH17" s="60"/>
      <c r="AI17" s="60"/>
      <c r="AJ17" s="60"/>
      <c r="AK17" s="932"/>
      <c r="AL17" s="933"/>
      <c r="AM17" s="933"/>
      <c r="AN17" s="933"/>
      <c r="AO17" s="934"/>
      <c r="AP17" s="2"/>
      <c r="AQ17" s="59">
        <f t="shared" si="2"/>
        <v>1</v>
      </c>
    </row>
    <row r="18" spans="2:46" ht="12" customHeight="1" x14ac:dyDescent="0.15">
      <c r="B18" s="967"/>
      <c r="C18" s="972"/>
      <c r="D18" s="970"/>
      <c r="E18" s="970"/>
      <c r="F18" s="970"/>
      <c r="G18" s="970"/>
      <c r="H18" s="970"/>
      <c r="I18" s="970"/>
      <c r="J18" s="971"/>
      <c r="K18" s="100">
        <v>8</v>
      </c>
      <c r="L18" s="921"/>
      <c r="M18" s="922"/>
      <c r="N18" s="921"/>
      <c r="O18" s="922"/>
      <c r="P18" s="921"/>
      <c r="Q18" s="922"/>
      <c r="R18" s="936"/>
      <c r="S18" s="937"/>
      <c r="T18" s="938"/>
      <c r="U18" s="921"/>
      <c r="V18" s="922"/>
      <c r="W18" s="921"/>
      <c r="X18" s="922"/>
      <c r="Y18" s="54"/>
      <c r="Z18" s="54"/>
      <c r="AA18" s="54"/>
      <c r="AB18" s="54"/>
      <c r="AC18" s="60"/>
      <c r="AD18" s="60"/>
      <c r="AE18" s="60"/>
      <c r="AF18" s="60"/>
      <c r="AG18" s="60"/>
      <c r="AH18" s="60"/>
      <c r="AI18" s="60"/>
      <c r="AJ18" s="60"/>
      <c r="AK18" s="932"/>
      <c r="AL18" s="933"/>
      <c r="AM18" s="933"/>
      <c r="AN18" s="933"/>
      <c r="AO18" s="934"/>
      <c r="AP18" s="2"/>
      <c r="AQ18" s="59">
        <f t="shared" si="2"/>
        <v>1</v>
      </c>
    </row>
    <row r="19" spans="2:46" ht="12" customHeight="1" x14ac:dyDescent="0.15">
      <c r="B19" s="967"/>
      <c r="C19" s="972"/>
      <c r="D19" s="970"/>
      <c r="E19" s="970"/>
      <c r="F19" s="970"/>
      <c r="G19" s="970"/>
      <c r="H19" s="970"/>
      <c r="I19" s="970"/>
      <c r="J19" s="971"/>
      <c r="K19" s="100">
        <v>9</v>
      </c>
      <c r="L19" s="921"/>
      <c r="M19" s="922"/>
      <c r="N19" s="921"/>
      <c r="O19" s="922"/>
      <c r="P19" s="921"/>
      <c r="Q19" s="922"/>
      <c r="R19" s="936"/>
      <c r="S19" s="937"/>
      <c r="T19" s="938"/>
      <c r="U19" s="921"/>
      <c r="V19" s="922"/>
      <c r="W19" s="921"/>
      <c r="X19" s="922"/>
      <c r="Y19" s="54"/>
      <c r="Z19" s="54"/>
      <c r="AA19" s="54"/>
      <c r="AB19" s="54"/>
      <c r="AC19" s="60"/>
      <c r="AD19" s="60"/>
      <c r="AE19" s="60"/>
      <c r="AF19" s="60"/>
      <c r="AG19" s="60"/>
      <c r="AH19" s="60"/>
      <c r="AI19" s="60"/>
      <c r="AJ19" s="60"/>
      <c r="AK19" s="932"/>
      <c r="AL19" s="933"/>
      <c r="AM19" s="933"/>
      <c r="AN19" s="933"/>
      <c r="AO19" s="934"/>
      <c r="AP19" s="2"/>
      <c r="AQ19" s="59">
        <f t="shared" si="2"/>
        <v>1</v>
      </c>
    </row>
    <row r="20" spans="2:46" ht="12" customHeight="1" x14ac:dyDescent="0.15">
      <c r="B20" s="967"/>
      <c r="C20" s="972"/>
      <c r="D20" s="970"/>
      <c r="E20" s="970"/>
      <c r="F20" s="970"/>
      <c r="G20" s="970"/>
      <c r="H20" s="970"/>
      <c r="I20" s="970"/>
      <c r="J20" s="971"/>
      <c r="K20" s="100">
        <v>10</v>
      </c>
      <c r="L20" s="921"/>
      <c r="M20" s="922"/>
      <c r="N20" s="921"/>
      <c r="O20" s="922"/>
      <c r="P20" s="921"/>
      <c r="Q20" s="922"/>
      <c r="R20" s="936"/>
      <c r="S20" s="937"/>
      <c r="T20" s="938"/>
      <c r="U20" s="921"/>
      <c r="V20" s="922"/>
      <c r="W20" s="921"/>
      <c r="X20" s="922"/>
      <c r="Y20" s="54"/>
      <c r="Z20" s="54"/>
      <c r="AA20" s="54"/>
      <c r="AB20" s="54"/>
      <c r="AC20" s="60"/>
      <c r="AD20" s="60"/>
      <c r="AE20" s="60"/>
      <c r="AF20" s="60"/>
      <c r="AG20" s="60"/>
      <c r="AH20" s="60"/>
      <c r="AI20" s="60"/>
      <c r="AJ20" s="60"/>
      <c r="AK20" s="932"/>
      <c r="AL20" s="933"/>
      <c r="AM20" s="933"/>
      <c r="AN20" s="933"/>
      <c r="AO20" s="934"/>
      <c r="AP20" s="2"/>
      <c r="AQ20" s="59">
        <f t="shared" si="2"/>
        <v>1</v>
      </c>
    </row>
    <row r="21" spans="2:46" ht="12" customHeight="1" x14ac:dyDescent="0.15">
      <c r="B21" s="967"/>
      <c r="C21" s="972"/>
      <c r="D21" s="970"/>
      <c r="E21" s="970"/>
      <c r="F21" s="970"/>
      <c r="G21" s="970"/>
      <c r="H21" s="970"/>
      <c r="I21" s="970"/>
      <c r="J21" s="971"/>
      <c r="K21" s="100">
        <v>11</v>
      </c>
      <c r="L21" s="921"/>
      <c r="M21" s="922"/>
      <c r="N21" s="921"/>
      <c r="O21" s="922"/>
      <c r="P21" s="921"/>
      <c r="Q21" s="922"/>
      <c r="R21" s="936"/>
      <c r="S21" s="937"/>
      <c r="T21" s="938"/>
      <c r="U21" s="921"/>
      <c r="V21" s="922"/>
      <c r="W21" s="921"/>
      <c r="X21" s="922"/>
      <c r="Y21" s="54"/>
      <c r="Z21" s="54"/>
      <c r="AA21" s="54"/>
      <c r="AB21" s="54"/>
      <c r="AC21" s="60"/>
      <c r="AD21" s="60"/>
      <c r="AE21" s="60"/>
      <c r="AF21" s="60"/>
      <c r="AG21" s="60"/>
      <c r="AH21" s="60"/>
      <c r="AI21" s="60"/>
      <c r="AJ21" s="60"/>
      <c r="AK21" s="932"/>
      <c r="AL21" s="933"/>
      <c r="AM21" s="933"/>
      <c r="AN21" s="933"/>
      <c r="AO21" s="934"/>
      <c r="AP21" s="2"/>
      <c r="AQ21" s="59">
        <f t="shared" si="2"/>
        <v>1</v>
      </c>
    </row>
    <row r="22" spans="2:46" ht="12" customHeight="1" x14ac:dyDescent="0.15">
      <c r="B22" s="967"/>
      <c r="C22" s="972"/>
      <c r="D22" s="970"/>
      <c r="E22" s="970"/>
      <c r="F22" s="970"/>
      <c r="G22" s="970"/>
      <c r="H22" s="970"/>
      <c r="I22" s="970"/>
      <c r="J22" s="971"/>
      <c r="K22" s="100">
        <v>12</v>
      </c>
      <c r="L22" s="921"/>
      <c r="M22" s="922"/>
      <c r="N22" s="921"/>
      <c r="O22" s="922"/>
      <c r="P22" s="921"/>
      <c r="Q22" s="922"/>
      <c r="R22" s="936"/>
      <c r="S22" s="937"/>
      <c r="T22" s="938"/>
      <c r="U22" s="921"/>
      <c r="V22" s="922"/>
      <c r="W22" s="921"/>
      <c r="X22" s="922"/>
      <c r="Y22" s="54"/>
      <c r="Z22" s="54"/>
      <c r="AA22" s="54"/>
      <c r="AB22" s="54"/>
      <c r="AC22" s="60"/>
      <c r="AD22" s="60"/>
      <c r="AE22" s="60"/>
      <c r="AF22" s="60"/>
      <c r="AG22" s="60"/>
      <c r="AH22" s="60"/>
      <c r="AI22" s="60"/>
      <c r="AJ22" s="60"/>
      <c r="AK22" s="932"/>
      <c r="AL22" s="933"/>
      <c r="AM22" s="933"/>
      <c r="AN22" s="933"/>
      <c r="AO22" s="934"/>
      <c r="AP22" s="2"/>
      <c r="AQ22" s="59">
        <f t="shared" si="2"/>
        <v>1</v>
      </c>
    </row>
    <row r="23" spans="2:46" ht="12" customHeight="1" x14ac:dyDescent="0.15">
      <c r="B23" s="967"/>
      <c r="C23" s="972"/>
      <c r="D23" s="970"/>
      <c r="E23" s="970"/>
      <c r="F23" s="970"/>
      <c r="G23" s="970"/>
      <c r="H23" s="970"/>
      <c r="I23" s="970"/>
      <c r="J23" s="971"/>
      <c r="K23" s="100">
        <v>13</v>
      </c>
      <c r="L23" s="921"/>
      <c r="M23" s="922"/>
      <c r="N23" s="921"/>
      <c r="O23" s="922"/>
      <c r="P23" s="921"/>
      <c r="Q23" s="922"/>
      <c r="R23" s="936"/>
      <c r="S23" s="937"/>
      <c r="T23" s="938"/>
      <c r="U23" s="921"/>
      <c r="V23" s="922"/>
      <c r="W23" s="921"/>
      <c r="X23" s="922"/>
      <c r="Y23" s="54"/>
      <c r="Z23" s="54"/>
      <c r="AA23" s="54"/>
      <c r="AB23" s="54"/>
      <c r="AC23" s="60"/>
      <c r="AD23" s="60"/>
      <c r="AE23" s="60"/>
      <c r="AF23" s="60"/>
      <c r="AG23" s="60"/>
      <c r="AH23" s="60"/>
      <c r="AI23" s="60"/>
      <c r="AJ23" s="60"/>
      <c r="AK23" s="932"/>
      <c r="AL23" s="933"/>
      <c r="AM23" s="933"/>
      <c r="AN23" s="933"/>
      <c r="AO23" s="934"/>
      <c r="AP23" s="2"/>
      <c r="AQ23" s="59">
        <f t="shared" si="2"/>
        <v>1</v>
      </c>
    </row>
    <row r="24" spans="2:46" ht="12" customHeight="1" x14ac:dyDescent="0.15">
      <c r="B24" s="967"/>
      <c r="C24" s="972"/>
      <c r="D24" s="970"/>
      <c r="E24" s="970"/>
      <c r="F24" s="970"/>
      <c r="G24" s="970"/>
      <c r="H24" s="970"/>
      <c r="I24" s="970"/>
      <c r="J24" s="971"/>
      <c r="K24" s="100">
        <v>14</v>
      </c>
      <c r="L24" s="921"/>
      <c r="M24" s="922"/>
      <c r="N24" s="921"/>
      <c r="O24" s="922"/>
      <c r="P24" s="921"/>
      <c r="Q24" s="922"/>
      <c r="R24" s="936"/>
      <c r="S24" s="937"/>
      <c r="T24" s="938"/>
      <c r="U24" s="921"/>
      <c r="V24" s="922"/>
      <c r="W24" s="921"/>
      <c r="X24" s="922"/>
      <c r="Y24" s="54"/>
      <c r="Z24" s="54"/>
      <c r="AA24" s="54"/>
      <c r="AB24" s="54"/>
      <c r="AC24" s="60"/>
      <c r="AD24" s="60"/>
      <c r="AE24" s="60"/>
      <c r="AF24" s="60"/>
      <c r="AG24" s="60"/>
      <c r="AH24" s="60"/>
      <c r="AI24" s="60"/>
      <c r="AJ24" s="60"/>
      <c r="AK24" s="932"/>
      <c r="AL24" s="933"/>
      <c r="AM24" s="933"/>
      <c r="AN24" s="933"/>
      <c r="AO24" s="934"/>
      <c r="AP24" s="2"/>
      <c r="AQ24" s="59">
        <f t="shared" si="2"/>
        <v>1</v>
      </c>
    </row>
    <row r="25" spans="2:46" ht="12" customHeight="1" x14ac:dyDescent="0.15">
      <c r="B25" s="967"/>
      <c r="C25" s="972"/>
      <c r="D25" s="970"/>
      <c r="E25" s="970"/>
      <c r="F25" s="970"/>
      <c r="G25" s="970"/>
      <c r="H25" s="970"/>
      <c r="I25" s="970"/>
      <c r="J25" s="971"/>
      <c r="K25" s="100">
        <v>15</v>
      </c>
      <c r="L25" s="921"/>
      <c r="M25" s="922"/>
      <c r="N25" s="921"/>
      <c r="O25" s="922"/>
      <c r="P25" s="921"/>
      <c r="Q25" s="922"/>
      <c r="R25" s="936"/>
      <c r="S25" s="937"/>
      <c r="T25" s="938"/>
      <c r="U25" s="921"/>
      <c r="V25" s="922"/>
      <c r="W25" s="921"/>
      <c r="X25" s="922"/>
      <c r="Y25" s="54"/>
      <c r="Z25" s="54"/>
      <c r="AA25" s="54"/>
      <c r="AB25" s="54"/>
      <c r="AC25" s="60"/>
      <c r="AD25" s="60"/>
      <c r="AE25" s="60"/>
      <c r="AF25" s="60"/>
      <c r="AG25" s="60"/>
      <c r="AH25" s="60"/>
      <c r="AI25" s="60"/>
      <c r="AJ25" s="60"/>
      <c r="AK25" s="932"/>
      <c r="AL25" s="933"/>
      <c r="AM25" s="933"/>
      <c r="AN25" s="933"/>
      <c r="AO25" s="934"/>
      <c r="AP25" s="2"/>
      <c r="AQ25" s="59">
        <f t="shared" si="2"/>
        <v>1</v>
      </c>
    </row>
    <row r="26" spans="2:46" ht="12" customHeight="1" x14ac:dyDescent="0.15">
      <c r="B26" s="967"/>
      <c r="C26" s="972"/>
      <c r="D26" s="970"/>
      <c r="E26" s="970"/>
      <c r="F26" s="970"/>
      <c r="G26" s="970"/>
      <c r="H26" s="970"/>
      <c r="I26" s="970"/>
      <c r="J26" s="971"/>
      <c r="K26" s="100">
        <v>16</v>
      </c>
      <c r="L26" s="921"/>
      <c r="M26" s="922"/>
      <c r="N26" s="921"/>
      <c r="O26" s="922"/>
      <c r="P26" s="921"/>
      <c r="Q26" s="922"/>
      <c r="R26" s="936"/>
      <c r="S26" s="937"/>
      <c r="T26" s="938"/>
      <c r="U26" s="921"/>
      <c r="V26" s="922"/>
      <c r="W26" s="921"/>
      <c r="X26" s="922"/>
      <c r="Y26" s="54"/>
      <c r="Z26" s="54"/>
      <c r="AA26" s="54"/>
      <c r="AB26" s="54"/>
      <c r="AC26" s="60"/>
      <c r="AD26" s="60"/>
      <c r="AE26" s="60"/>
      <c r="AF26" s="60"/>
      <c r="AG26" s="60"/>
      <c r="AH26" s="60"/>
      <c r="AI26" s="60"/>
      <c r="AJ26" s="60"/>
      <c r="AK26" s="932"/>
      <c r="AL26" s="933"/>
      <c r="AM26" s="933"/>
      <c r="AN26" s="933"/>
      <c r="AO26" s="934"/>
      <c r="AP26" s="2"/>
      <c r="AQ26" s="59">
        <f t="shared" si="2"/>
        <v>1</v>
      </c>
    </row>
    <row r="27" spans="2:46" ht="12" customHeight="1" x14ac:dyDescent="0.15">
      <c r="B27" s="967"/>
      <c r="C27" s="972"/>
      <c r="D27" s="970"/>
      <c r="E27" s="970"/>
      <c r="F27" s="970"/>
      <c r="G27" s="970"/>
      <c r="H27" s="970"/>
      <c r="I27" s="970"/>
      <c r="J27" s="971"/>
      <c r="K27" s="100">
        <v>17</v>
      </c>
      <c r="L27" s="921"/>
      <c r="M27" s="922"/>
      <c r="N27" s="921"/>
      <c r="O27" s="922"/>
      <c r="P27" s="921"/>
      <c r="Q27" s="922"/>
      <c r="R27" s="936"/>
      <c r="S27" s="937"/>
      <c r="T27" s="938"/>
      <c r="U27" s="921"/>
      <c r="V27" s="922"/>
      <c r="W27" s="921"/>
      <c r="X27" s="922"/>
      <c r="Y27" s="54"/>
      <c r="Z27" s="54"/>
      <c r="AA27" s="54"/>
      <c r="AB27" s="54"/>
      <c r="AC27" s="60"/>
      <c r="AD27" s="60"/>
      <c r="AE27" s="60"/>
      <c r="AF27" s="60"/>
      <c r="AG27" s="60"/>
      <c r="AH27" s="60"/>
      <c r="AI27" s="60"/>
      <c r="AJ27" s="60"/>
      <c r="AK27" s="932"/>
      <c r="AL27" s="933"/>
      <c r="AM27" s="933"/>
      <c r="AN27" s="933"/>
      <c r="AO27" s="934"/>
      <c r="AP27" s="2"/>
      <c r="AQ27" s="59">
        <f t="shared" si="2"/>
        <v>1</v>
      </c>
    </row>
    <row r="28" spans="2:46" ht="12" customHeight="1" x14ac:dyDescent="0.15">
      <c r="B28" s="967"/>
      <c r="C28" s="972"/>
      <c r="D28" s="970"/>
      <c r="E28" s="970"/>
      <c r="F28" s="970"/>
      <c r="G28" s="970"/>
      <c r="H28" s="970"/>
      <c r="I28" s="970"/>
      <c r="J28" s="971"/>
      <c r="K28" s="100">
        <v>18</v>
      </c>
      <c r="L28" s="921"/>
      <c r="M28" s="922"/>
      <c r="N28" s="921"/>
      <c r="O28" s="922"/>
      <c r="P28" s="921"/>
      <c r="Q28" s="922"/>
      <c r="R28" s="936"/>
      <c r="S28" s="937"/>
      <c r="T28" s="938"/>
      <c r="U28" s="921"/>
      <c r="V28" s="922"/>
      <c r="W28" s="921"/>
      <c r="X28" s="922"/>
      <c r="Y28" s="54"/>
      <c r="Z28" s="54"/>
      <c r="AA28" s="54"/>
      <c r="AB28" s="54"/>
      <c r="AC28" s="60"/>
      <c r="AD28" s="60"/>
      <c r="AE28" s="60"/>
      <c r="AF28" s="60"/>
      <c r="AG28" s="60"/>
      <c r="AH28" s="60"/>
      <c r="AI28" s="60"/>
      <c r="AJ28" s="60"/>
      <c r="AK28" s="932"/>
      <c r="AL28" s="933"/>
      <c r="AM28" s="933"/>
      <c r="AN28" s="933"/>
      <c r="AO28" s="934"/>
      <c r="AP28" s="2"/>
      <c r="AQ28" s="59">
        <f>IF(P30="材質劣化",2,IF(P30="漏水",3,1))</f>
        <v>1</v>
      </c>
    </row>
    <row r="29" spans="2:46" ht="12" customHeight="1" x14ac:dyDescent="0.15">
      <c r="B29" s="967"/>
      <c r="C29" s="972"/>
      <c r="D29" s="970"/>
      <c r="E29" s="970"/>
      <c r="F29" s="970"/>
      <c r="G29" s="970"/>
      <c r="H29" s="970"/>
      <c r="I29" s="970"/>
      <c r="J29" s="971"/>
      <c r="K29" s="100">
        <v>19</v>
      </c>
      <c r="L29" s="921"/>
      <c r="M29" s="922"/>
      <c r="N29" s="921"/>
      <c r="O29" s="922"/>
      <c r="P29" s="921"/>
      <c r="Q29" s="922"/>
      <c r="R29" s="936"/>
      <c r="S29" s="937"/>
      <c r="T29" s="938"/>
      <c r="U29" s="921"/>
      <c r="V29" s="922"/>
      <c r="W29" s="921"/>
      <c r="X29" s="922"/>
      <c r="Y29" s="54"/>
      <c r="Z29" s="54"/>
      <c r="AA29" s="54"/>
      <c r="AB29" s="54"/>
      <c r="AC29" s="60"/>
      <c r="AD29" s="60"/>
      <c r="AE29" s="60"/>
      <c r="AF29" s="60"/>
      <c r="AG29" s="60"/>
      <c r="AH29" s="60"/>
      <c r="AI29" s="60"/>
      <c r="AJ29" s="60"/>
      <c r="AK29" s="932"/>
      <c r="AL29" s="933"/>
      <c r="AM29" s="933"/>
      <c r="AN29" s="933"/>
      <c r="AO29" s="934"/>
      <c r="AP29" s="2"/>
      <c r="AQ29" s="59">
        <f>IF(P34="材質劣化",2,IF(P34="漏水",3,1))</f>
        <v>1</v>
      </c>
    </row>
    <row r="30" spans="2:46" ht="12" customHeight="1" x14ac:dyDescent="0.15">
      <c r="B30" s="967"/>
      <c r="C30" s="972"/>
      <c r="D30" s="970"/>
      <c r="E30" s="970"/>
      <c r="F30" s="970"/>
      <c r="G30" s="970"/>
      <c r="H30" s="970"/>
      <c r="I30" s="970"/>
      <c r="J30" s="971"/>
      <c r="K30" s="100">
        <v>20</v>
      </c>
      <c r="L30" s="921"/>
      <c r="M30" s="922"/>
      <c r="N30" s="921"/>
      <c r="O30" s="922"/>
      <c r="P30" s="921"/>
      <c r="Q30" s="922"/>
      <c r="R30" s="936"/>
      <c r="S30" s="937"/>
      <c r="T30" s="938"/>
      <c r="U30" s="921"/>
      <c r="V30" s="922"/>
      <c r="W30" s="921"/>
      <c r="X30" s="922"/>
      <c r="Y30" s="54"/>
      <c r="Z30" s="54"/>
      <c r="AA30" s="54"/>
      <c r="AB30" s="54"/>
      <c r="AC30" s="60"/>
      <c r="AD30" s="60"/>
      <c r="AE30" s="60"/>
      <c r="AF30" s="60"/>
      <c r="AG30" s="60"/>
      <c r="AH30" s="60"/>
      <c r="AI30" s="60"/>
      <c r="AJ30" s="60"/>
      <c r="AK30" s="932"/>
      <c r="AL30" s="933"/>
      <c r="AM30" s="933"/>
      <c r="AN30" s="933"/>
      <c r="AO30" s="934"/>
      <c r="AP30" s="2"/>
      <c r="AQ30" s="59">
        <f>IF(P30="材質劣化",2,IF(P30="漏水",3,1))</f>
        <v>1</v>
      </c>
    </row>
    <row r="31" spans="2:46" ht="12" customHeight="1" x14ac:dyDescent="0.15">
      <c r="B31" s="967"/>
      <c r="C31" s="972"/>
      <c r="D31" s="970"/>
      <c r="E31" s="970"/>
      <c r="F31" s="970"/>
      <c r="G31" s="970"/>
      <c r="H31" s="970"/>
      <c r="I31" s="970"/>
      <c r="J31" s="971"/>
      <c r="K31" s="100">
        <v>21</v>
      </c>
      <c r="L31" s="921"/>
      <c r="M31" s="922"/>
      <c r="N31" s="921"/>
      <c r="O31" s="922"/>
      <c r="P31" s="921"/>
      <c r="Q31" s="922"/>
      <c r="R31" s="936"/>
      <c r="S31" s="937"/>
      <c r="T31" s="938"/>
      <c r="U31" s="921"/>
      <c r="V31" s="922"/>
      <c r="W31" s="921"/>
      <c r="X31" s="922"/>
      <c r="Y31" s="54"/>
      <c r="Z31" s="54"/>
      <c r="AA31" s="54"/>
      <c r="AB31" s="54"/>
      <c r="AC31" s="60"/>
      <c r="AD31" s="60"/>
      <c r="AE31" s="60"/>
      <c r="AF31" s="60"/>
      <c r="AG31" s="60"/>
      <c r="AH31" s="60"/>
      <c r="AI31" s="60"/>
      <c r="AJ31" s="60"/>
      <c r="AK31" s="932"/>
      <c r="AL31" s="933"/>
      <c r="AM31" s="933"/>
      <c r="AN31" s="933"/>
      <c r="AO31" s="934"/>
      <c r="AP31" s="2"/>
      <c r="AQ31" s="59">
        <f>IF(P33="材質劣化",2,IF(P33="漏水",3,1))</f>
        <v>1</v>
      </c>
    </row>
    <row r="32" spans="2:46" ht="12" customHeight="1" x14ac:dyDescent="0.15">
      <c r="B32" s="967"/>
      <c r="C32" s="972"/>
      <c r="D32" s="970"/>
      <c r="E32" s="970"/>
      <c r="F32" s="970"/>
      <c r="G32" s="970"/>
      <c r="H32" s="970"/>
      <c r="I32" s="970"/>
      <c r="J32" s="971"/>
      <c r="K32" s="100">
        <v>22</v>
      </c>
      <c r="L32" s="921"/>
      <c r="M32" s="922"/>
      <c r="N32" s="921"/>
      <c r="O32" s="922"/>
      <c r="P32" s="921"/>
      <c r="Q32" s="922"/>
      <c r="R32" s="936"/>
      <c r="S32" s="937"/>
      <c r="T32" s="938"/>
      <c r="U32" s="921"/>
      <c r="V32" s="922"/>
      <c r="W32" s="921"/>
      <c r="X32" s="922"/>
      <c r="Y32" s="54"/>
      <c r="Z32" s="54"/>
      <c r="AA32" s="54"/>
      <c r="AB32" s="54"/>
      <c r="AC32" s="60"/>
      <c r="AD32" s="60"/>
      <c r="AE32" s="60"/>
      <c r="AF32" s="60"/>
      <c r="AG32" s="60"/>
      <c r="AH32" s="60"/>
      <c r="AI32" s="60"/>
      <c r="AJ32" s="60"/>
      <c r="AK32" s="932"/>
      <c r="AL32" s="933"/>
      <c r="AM32" s="933"/>
      <c r="AN32" s="933"/>
      <c r="AO32" s="934"/>
      <c r="AP32" s="2"/>
      <c r="AQ32" s="59">
        <f>IF(P37="材質劣化",2,IF(P37="漏水",3,1))</f>
        <v>1</v>
      </c>
      <c r="AS32" s="3"/>
      <c r="AT32" s="3"/>
    </row>
    <row r="33" spans="2:86" ht="12" customHeight="1" x14ac:dyDescent="0.15">
      <c r="B33" s="967"/>
      <c r="C33" s="972"/>
      <c r="D33" s="970"/>
      <c r="E33" s="970"/>
      <c r="F33" s="970"/>
      <c r="G33" s="970"/>
      <c r="H33" s="970"/>
      <c r="I33" s="970"/>
      <c r="J33" s="971"/>
      <c r="K33" s="100">
        <v>23</v>
      </c>
      <c r="L33" s="921"/>
      <c r="M33" s="922"/>
      <c r="N33" s="921"/>
      <c r="O33" s="922"/>
      <c r="P33" s="921"/>
      <c r="Q33" s="922"/>
      <c r="R33" s="936"/>
      <c r="S33" s="937"/>
      <c r="T33" s="938"/>
      <c r="U33" s="921"/>
      <c r="V33" s="922"/>
      <c r="W33" s="921"/>
      <c r="X33" s="922"/>
      <c r="Y33" s="54"/>
      <c r="Z33" s="54"/>
      <c r="AA33" s="54"/>
      <c r="AB33" s="54"/>
      <c r="AC33" s="60"/>
      <c r="AD33" s="60"/>
      <c r="AE33" s="60"/>
      <c r="AF33" s="60"/>
      <c r="AG33" s="60"/>
      <c r="AH33" s="60"/>
      <c r="AI33" s="60"/>
      <c r="AJ33" s="60"/>
      <c r="AK33" s="932"/>
      <c r="AL33" s="933"/>
      <c r="AM33" s="933"/>
      <c r="AN33" s="933"/>
      <c r="AO33" s="934"/>
      <c r="AP33" s="2"/>
      <c r="AQ33" s="59">
        <f>IF(P33="材質劣化",2,IF(P33="漏水",3,1))</f>
        <v>1</v>
      </c>
      <c r="AS33" s="198"/>
      <c r="AT33" s="198"/>
    </row>
    <row r="34" spans="2:86" ht="12" customHeight="1" x14ac:dyDescent="0.15">
      <c r="B34" s="967"/>
      <c r="C34" s="972"/>
      <c r="D34" s="970"/>
      <c r="E34" s="970"/>
      <c r="F34" s="970"/>
      <c r="G34" s="970"/>
      <c r="H34" s="970"/>
      <c r="I34" s="970"/>
      <c r="J34" s="971"/>
      <c r="K34" s="100">
        <v>24</v>
      </c>
      <c r="L34" s="921"/>
      <c r="M34" s="922"/>
      <c r="N34" s="921"/>
      <c r="O34" s="922"/>
      <c r="P34" s="921"/>
      <c r="Q34" s="922"/>
      <c r="R34" s="936"/>
      <c r="S34" s="937"/>
      <c r="T34" s="938"/>
      <c r="U34" s="921"/>
      <c r="V34" s="922"/>
      <c r="W34" s="921"/>
      <c r="X34" s="922"/>
      <c r="Y34" s="54"/>
      <c r="Z34" s="54"/>
      <c r="AA34" s="54"/>
      <c r="AB34" s="54"/>
      <c r="AC34" s="60"/>
      <c r="AD34" s="60"/>
      <c r="AE34" s="60"/>
      <c r="AF34" s="60"/>
      <c r="AG34" s="60"/>
      <c r="AH34" s="60"/>
      <c r="AI34" s="60"/>
      <c r="AJ34" s="60"/>
      <c r="AK34" s="932"/>
      <c r="AL34" s="933"/>
      <c r="AM34" s="933"/>
      <c r="AN34" s="933"/>
      <c r="AO34" s="934"/>
      <c r="AP34" s="2"/>
      <c r="AQ34" s="59">
        <f>IF(P36="材質劣化",2,IF(P36="漏水",3,1))</f>
        <v>1</v>
      </c>
      <c r="AS34" s="199"/>
      <c r="AT34" s="199"/>
    </row>
    <row r="35" spans="2:86" ht="12" customHeight="1" x14ac:dyDescent="0.15">
      <c r="B35" s="967"/>
      <c r="C35" s="972"/>
      <c r="D35" s="970"/>
      <c r="E35" s="970"/>
      <c r="F35" s="970"/>
      <c r="G35" s="970"/>
      <c r="H35" s="970"/>
      <c r="I35" s="970"/>
      <c r="J35" s="971"/>
      <c r="K35" s="992" t="s">
        <v>678</v>
      </c>
      <c r="L35" s="939" t="s">
        <v>679</v>
      </c>
      <c r="M35" s="939"/>
      <c r="N35" s="939"/>
      <c r="O35" s="939"/>
      <c r="P35" s="939"/>
      <c r="Q35" s="939"/>
      <c r="R35" s="939"/>
      <c r="S35" s="939"/>
      <c r="T35" s="939"/>
      <c r="U35" s="939"/>
      <c r="V35" s="939"/>
      <c r="W35" s="939"/>
      <c r="X35" s="939"/>
      <c r="Y35" s="979" t="s">
        <v>523</v>
      </c>
      <c r="Z35" s="980"/>
      <c r="AA35" s="980"/>
      <c r="AB35" s="953"/>
      <c r="AC35" s="124">
        <f t="shared" ref="AC35:AJ35" si="3">SUM(AC11:AC34)</f>
        <v>0</v>
      </c>
      <c r="AD35" s="124">
        <f t="shared" si="3"/>
        <v>0</v>
      </c>
      <c r="AE35" s="124">
        <f>SUM(AE11:AE34)</f>
        <v>0.12</v>
      </c>
      <c r="AF35" s="124">
        <f t="shared" si="3"/>
        <v>0</v>
      </c>
      <c r="AG35" s="124">
        <f t="shared" si="3"/>
        <v>0</v>
      </c>
      <c r="AH35" s="124">
        <f t="shared" si="3"/>
        <v>0</v>
      </c>
      <c r="AI35" s="124">
        <f t="shared" si="3"/>
        <v>0</v>
      </c>
      <c r="AJ35" s="125">
        <f t="shared" si="3"/>
        <v>0.3</v>
      </c>
      <c r="AK35" s="939" t="s">
        <v>680</v>
      </c>
      <c r="AL35" s="939"/>
      <c r="AM35" s="999" t="s">
        <v>511</v>
      </c>
      <c r="AN35" s="999"/>
      <c r="AO35" s="999"/>
      <c r="AP35" s="2"/>
    </row>
    <row r="36" spans="2:86" ht="12" customHeight="1" x14ac:dyDescent="0.15">
      <c r="B36" s="967"/>
      <c r="C36" s="972"/>
      <c r="D36" s="970"/>
      <c r="E36" s="970"/>
      <c r="F36" s="970"/>
      <c r="G36" s="970"/>
      <c r="H36" s="970"/>
      <c r="I36" s="970"/>
      <c r="J36" s="971"/>
      <c r="K36" s="993"/>
      <c r="L36" s="941" t="s">
        <v>681</v>
      </c>
      <c r="M36" s="942"/>
      <c r="N36" s="960"/>
      <c r="O36" s="941" t="s">
        <v>682</v>
      </c>
      <c r="P36" s="942"/>
      <c r="Q36" s="942"/>
      <c r="R36" s="942"/>
      <c r="S36" s="942"/>
      <c r="T36" s="942"/>
      <c r="U36" s="942"/>
      <c r="V36" s="942"/>
      <c r="W36" s="942"/>
      <c r="X36" s="960"/>
      <c r="Y36" s="53" t="s">
        <v>516</v>
      </c>
      <c r="Z36" s="49" t="s">
        <v>515</v>
      </c>
      <c r="AA36" s="49" t="s">
        <v>554</v>
      </c>
      <c r="AB36" s="49" t="s">
        <v>531</v>
      </c>
      <c r="AC36" s="49" t="s">
        <v>516</v>
      </c>
      <c r="AD36" s="49" t="s">
        <v>515</v>
      </c>
      <c r="AE36" s="49" t="s">
        <v>554</v>
      </c>
      <c r="AF36" s="49" t="s">
        <v>531</v>
      </c>
      <c r="AG36" s="49" t="s">
        <v>516</v>
      </c>
      <c r="AH36" s="49" t="s">
        <v>515</v>
      </c>
      <c r="AI36" s="49" t="s">
        <v>554</v>
      </c>
      <c r="AJ36" s="82" t="s">
        <v>531</v>
      </c>
      <c r="AK36" s="939"/>
      <c r="AL36" s="939"/>
      <c r="AM36" s="999"/>
      <c r="AN36" s="999"/>
      <c r="AO36" s="999"/>
      <c r="AP36" s="2"/>
    </row>
    <row r="37" spans="2:86" ht="14.25" customHeight="1" x14ac:dyDescent="0.15">
      <c r="B37" s="967"/>
      <c r="C37" s="972"/>
      <c r="D37" s="970"/>
      <c r="E37" s="970"/>
      <c r="F37" s="970"/>
      <c r="G37" s="970"/>
      <c r="H37" s="970"/>
      <c r="I37" s="970"/>
      <c r="J37" s="971"/>
      <c r="K37" s="993"/>
      <c r="L37" s="945"/>
      <c r="M37" s="946"/>
      <c r="N37" s="965"/>
      <c r="O37" s="945"/>
      <c r="P37" s="946"/>
      <c r="Q37" s="946"/>
      <c r="R37" s="946"/>
      <c r="S37" s="946"/>
      <c r="T37" s="946"/>
      <c r="U37" s="946"/>
      <c r="V37" s="946"/>
      <c r="W37" s="946"/>
      <c r="X37" s="965"/>
      <c r="Y37" s="935">
        <f>IF(COUNTIF(Y11:Y34,"〇")&gt;0,1,0)</f>
        <v>0</v>
      </c>
      <c r="Z37" s="935">
        <f t="shared" ref="Z37:AB37" si="4">IF(COUNTIF(Z11:Z34,"〇")&gt;0,1,0)</f>
        <v>0</v>
      </c>
      <c r="AA37" s="935">
        <f t="shared" si="4"/>
        <v>0</v>
      </c>
      <c r="AB37" s="935">
        <f t="shared" si="4"/>
        <v>0</v>
      </c>
      <c r="AC37" s="935">
        <f>COUNTA(AC11:AC34)</f>
        <v>0</v>
      </c>
      <c r="AD37" s="935">
        <f t="shared" ref="AD37:AI37" si="5">COUNTA(AD11:AD34)</f>
        <v>0</v>
      </c>
      <c r="AE37" s="935">
        <f t="shared" si="5"/>
        <v>1</v>
      </c>
      <c r="AF37" s="935">
        <f t="shared" si="5"/>
        <v>0</v>
      </c>
      <c r="AG37" s="935">
        <f t="shared" si="5"/>
        <v>0</v>
      </c>
      <c r="AH37" s="935">
        <f t="shared" si="5"/>
        <v>0</v>
      </c>
      <c r="AI37" s="935">
        <f t="shared" si="5"/>
        <v>0</v>
      </c>
      <c r="AJ37" s="935">
        <f>COUNTA(AJ11:AJ34)</f>
        <v>1</v>
      </c>
      <c r="AK37" s="939"/>
      <c r="AL37" s="939"/>
      <c r="AM37" s="999"/>
      <c r="AN37" s="999"/>
      <c r="AO37" s="999"/>
      <c r="AP37" s="2"/>
      <c r="AU37" s="43">
        <f>+Y37</f>
        <v>0</v>
      </c>
    </row>
    <row r="38" spans="2:86" ht="14.25" customHeight="1" x14ac:dyDescent="0.15">
      <c r="B38" s="967"/>
      <c r="C38" s="972"/>
      <c r="D38" s="970"/>
      <c r="E38" s="970"/>
      <c r="F38" s="970"/>
      <c r="G38" s="970"/>
      <c r="H38" s="970"/>
      <c r="I38" s="970"/>
      <c r="J38" s="971"/>
      <c r="K38" s="993"/>
      <c r="L38" s="949"/>
      <c r="M38" s="950"/>
      <c r="N38" s="961"/>
      <c r="O38" s="949"/>
      <c r="P38" s="950"/>
      <c r="Q38" s="950"/>
      <c r="R38" s="950"/>
      <c r="S38" s="950"/>
      <c r="T38" s="950"/>
      <c r="U38" s="950"/>
      <c r="V38" s="950"/>
      <c r="W38" s="950"/>
      <c r="X38" s="961"/>
      <c r="Y38" s="935"/>
      <c r="Z38" s="935"/>
      <c r="AA38" s="935"/>
      <c r="AB38" s="935"/>
      <c r="AC38" s="935"/>
      <c r="AD38" s="935"/>
      <c r="AE38" s="935"/>
      <c r="AF38" s="935"/>
      <c r="AG38" s="935"/>
      <c r="AH38" s="935"/>
      <c r="AI38" s="935"/>
      <c r="AJ38" s="935"/>
      <c r="AK38" s="939"/>
      <c r="AL38" s="939"/>
      <c r="AM38" s="999"/>
      <c r="AN38" s="999"/>
      <c r="AO38" s="999"/>
      <c r="AP38" s="2"/>
    </row>
    <row r="39" spans="2:86" ht="12" customHeight="1" x14ac:dyDescent="0.15">
      <c r="B39" s="967"/>
      <c r="C39" s="972"/>
      <c r="D39" s="970"/>
      <c r="E39" s="970"/>
      <c r="F39" s="970"/>
      <c r="G39" s="970"/>
      <c r="H39" s="970"/>
      <c r="I39" s="970"/>
      <c r="J39" s="970"/>
      <c r="K39" s="987" t="s">
        <v>220</v>
      </c>
      <c r="L39" s="994"/>
      <c r="M39" s="994"/>
      <c r="N39" s="994"/>
      <c r="O39" s="994"/>
      <c r="P39" s="994"/>
      <c r="Q39" s="994"/>
      <c r="R39" s="994"/>
      <c r="S39" s="994"/>
      <c r="T39" s="994"/>
      <c r="U39" s="994"/>
      <c r="V39" s="994"/>
      <c r="W39" s="994"/>
      <c r="X39" s="994"/>
      <c r="Y39" s="994"/>
      <c r="Z39" s="994"/>
      <c r="AA39" s="994"/>
      <c r="AB39" s="994"/>
      <c r="AC39" s="994"/>
      <c r="AD39" s="994"/>
      <c r="AE39" s="994"/>
      <c r="AF39" s="994"/>
      <c r="AG39" s="994"/>
      <c r="AH39" s="994"/>
      <c r="AI39" s="994"/>
      <c r="AJ39" s="994"/>
      <c r="AK39" s="995"/>
      <c r="AL39" s="995"/>
      <c r="AM39" s="995"/>
      <c r="AN39" s="995"/>
      <c r="AO39" s="996"/>
      <c r="AP39" s="2"/>
    </row>
    <row r="40" spans="2:86" ht="12" customHeight="1" x14ac:dyDescent="0.15">
      <c r="B40" s="967"/>
      <c r="C40" s="972"/>
      <c r="D40" s="970"/>
      <c r="E40" s="970"/>
      <c r="F40" s="970"/>
      <c r="G40" s="970"/>
      <c r="H40" s="970"/>
      <c r="I40" s="970"/>
      <c r="J40" s="970"/>
      <c r="K40" s="988"/>
      <c r="L40" s="995"/>
      <c r="M40" s="995"/>
      <c r="N40" s="995"/>
      <c r="O40" s="995"/>
      <c r="P40" s="995"/>
      <c r="Q40" s="995"/>
      <c r="R40" s="995"/>
      <c r="S40" s="995"/>
      <c r="T40" s="995"/>
      <c r="U40" s="995"/>
      <c r="V40" s="995"/>
      <c r="W40" s="995"/>
      <c r="X40" s="995"/>
      <c r="Y40" s="995"/>
      <c r="Z40" s="995"/>
      <c r="AA40" s="995"/>
      <c r="AB40" s="995"/>
      <c r="AC40" s="995"/>
      <c r="AD40" s="995"/>
      <c r="AE40" s="995"/>
      <c r="AF40" s="995"/>
      <c r="AG40" s="995"/>
      <c r="AH40" s="995"/>
      <c r="AI40" s="995"/>
      <c r="AJ40" s="995"/>
      <c r="AK40" s="995"/>
      <c r="AL40" s="995"/>
      <c r="AM40" s="995"/>
      <c r="AN40" s="995"/>
      <c r="AO40" s="996"/>
      <c r="AP40" s="2"/>
    </row>
    <row r="41" spans="2:86" ht="12" customHeight="1" x14ac:dyDescent="0.15">
      <c r="B41" s="967"/>
      <c r="C41" s="972"/>
      <c r="D41" s="970"/>
      <c r="E41" s="970"/>
      <c r="F41" s="970"/>
      <c r="G41" s="970"/>
      <c r="H41" s="970"/>
      <c r="I41" s="970"/>
      <c r="J41" s="970"/>
      <c r="K41" s="988"/>
      <c r="L41" s="995"/>
      <c r="M41" s="995"/>
      <c r="N41" s="995"/>
      <c r="O41" s="995"/>
      <c r="P41" s="995"/>
      <c r="Q41" s="995"/>
      <c r="R41" s="995"/>
      <c r="S41" s="995"/>
      <c r="T41" s="995"/>
      <c r="U41" s="995"/>
      <c r="V41" s="995"/>
      <c r="W41" s="995"/>
      <c r="X41" s="995"/>
      <c r="Y41" s="995"/>
      <c r="Z41" s="995"/>
      <c r="AA41" s="995"/>
      <c r="AB41" s="995"/>
      <c r="AC41" s="995"/>
      <c r="AD41" s="995"/>
      <c r="AE41" s="995"/>
      <c r="AF41" s="995"/>
      <c r="AG41" s="995"/>
      <c r="AH41" s="995"/>
      <c r="AI41" s="995"/>
      <c r="AJ41" s="995"/>
      <c r="AK41" s="995"/>
      <c r="AL41" s="995"/>
      <c r="AM41" s="995"/>
      <c r="AN41" s="995"/>
      <c r="AO41" s="996"/>
      <c r="AP41" s="2"/>
    </row>
    <row r="42" spans="2:86" ht="12" customHeight="1" x14ac:dyDescent="0.15">
      <c r="B42" s="967"/>
      <c r="C42" s="972"/>
      <c r="D42" s="970"/>
      <c r="E42" s="970"/>
      <c r="F42" s="970"/>
      <c r="G42" s="970"/>
      <c r="H42" s="970"/>
      <c r="I42" s="970"/>
      <c r="J42" s="970"/>
      <c r="K42" s="988"/>
      <c r="L42" s="997"/>
      <c r="M42" s="997"/>
      <c r="N42" s="997"/>
      <c r="O42" s="997"/>
      <c r="P42" s="997"/>
      <c r="Q42" s="997"/>
      <c r="R42" s="997"/>
      <c r="S42" s="997"/>
      <c r="T42" s="997"/>
      <c r="U42" s="997"/>
      <c r="V42" s="997"/>
      <c r="W42" s="997"/>
      <c r="X42" s="997"/>
      <c r="Y42" s="997"/>
      <c r="Z42" s="997"/>
      <c r="AA42" s="997"/>
      <c r="AB42" s="997"/>
      <c r="AC42" s="997"/>
      <c r="AD42" s="997"/>
      <c r="AE42" s="997"/>
      <c r="AF42" s="997"/>
      <c r="AG42" s="997"/>
      <c r="AH42" s="997"/>
      <c r="AI42" s="997"/>
      <c r="AJ42" s="997"/>
      <c r="AK42" s="997"/>
      <c r="AL42" s="997"/>
      <c r="AM42" s="997"/>
      <c r="AN42" s="997"/>
      <c r="AO42" s="998"/>
      <c r="AP42" s="43"/>
      <c r="CD42" s="2"/>
      <c r="CE42" s="2"/>
      <c r="CF42" s="2"/>
      <c r="CG42" s="2"/>
      <c r="CH42" s="2"/>
    </row>
    <row r="43" spans="2:86" ht="12" customHeight="1" x14ac:dyDescent="0.15">
      <c r="B43" s="967"/>
      <c r="C43" s="972"/>
      <c r="D43" s="970"/>
      <c r="E43" s="970"/>
      <c r="F43" s="970"/>
      <c r="G43" s="970"/>
      <c r="H43" s="970"/>
      <c r="I43" s="970"/>
      <c r="J43" s="971"/>
      <c r="K43" s="1000" t="s">
        <v>221</v>
      </c>
      <c r="L43" s="1000"/>
      <c r="M43" s="1000"/>
      <c r="N43" s="1000"/>
      <c r="O43" s="1000"/>
      <c r="P43" s="1000"/>
      <c r="Q43" s="1000"/>
      <c r="R43" s="1000"/>
      <c r="S43" s="1000"/>
      <c r="T43" s="1000"/>
      <c r="U43" s="1000"/>
      <c r="V43" s="1000"/>
      <c r="W43" s="1000"/>
      <c r="X43" s="1000"/>
      <c r="Y43" s="1000"/>
      <c r="Z43" s="1000"/>
      <c r="AA43" s="1000"/>
      <c r="AB43" s="1000"/>
      <c r="AC43" s="1000"/>
      <c r="AD43" s="1000"/>
      <c r="AE43" s="1000"/>
      <c r="AF43" s="1000"/>
      <c r="AG43" s="1000"/>
      <c r="AH43" s="1000"/>
      <c r="AI43" s="1000"/>
      <c r="AJ43" s="1000"/>
      <c r="AK43" s="1000"/>
      <c r="AL43" s="1000"/>
      <c r="AM43" s="1000"/>
      <c r="AN43" s="1000"/>
      <c r="AO43" s="1000"/>
      <c r="AP43" s="43"/>
      <c r="CD43" s="2"/>
      <c r="CE43" s="2"/>
      <c r="CF43" s="2"/>
      <c r="CG43" s="2"/>
      <c r="CH43" s="2"/>
    </row>
    <row r="44" spans="2:86" ht="12" customHeight="1" x14ac:dyDescent="0.15">
      <c r="B44" s="967"/>
      <c r="C44" s="972"/>
      <c r="D44" s="970"/>
      <c r="E44" s="970"/>
      <c r="F44" s="970"/>
      <c r="G44" s="970"/>
      <c r="H44" s="970"/>
      <c r="I44" s="970"/>
      <c r="J44" s="971"/>
      <c r="K44" s="989" t="s">
        <v>222</v>
      </c>
      <c r="L44" s="990"/>
      <c r="M44" s="990"/>
      <c r="N44" s="990"/>
      <c r="O44" s="990"/>
      <c r="P44" s="990"/>
      <c r="Q44" s="990"/>
      <c r="R44" s="990"/>
      <c r="S44" s="990"/>
      <c r="T44" s="990"/>
      <c r="U44" s="990"/>
      <c r="V44" s="990"/>
      <c r="W44" s="990"/>
      <c r="X44" s="990"/>
      <c r="Y44" s="990"/>
      <c r="Z44" s="990"/>
      <c r="AA44" s="990"/>
      <c r="AB44" s="990"/>
      <c r="AC44" s="990"/>
      <c r="AD44" s="990"/>
      <c r="AE44" s="990"/>
      <c r="AF44" s="990"/>
      <c r="AG44" s="990"/>
      <c r="AH44" s="990"/>
      <c r="AI44" s="990"/>
      <c r="AJ44" s="990"/>
      <c r="AK44" s="990"/>
      <c r="AL44" s="990"/>
      <c r="AM44" s="990"/>
      <c r="AN44" s="990"/>
      <c r="AO44" s="991"/>
      <c r="AP44" s="43"/>
      <c r="CD44" s="2"/>
      <c r="CE44" s="2"/>
      <c r="CF44" s="2"/>
      <c r="CG44" s="2"/>
      <c r="CH44" s="2"/>
    </row>
    <row r="45" spans="2:86" ht="12" customHeight="1" x14ac:dyDescent="0.15">
      <c r="B45" s="583"/>
      <c r="C45" s="973"/>
      <c r="D45" s="974"/>
      <c r="E45" s="974"/>
      <c r="F45" s="974"/>
      <c r="G45" s="974"/>
      <c r="H45" s="974"/>
      <c r="I45" s="974"/>
      <c r="J45" s="975"/>
      <c r="K45" s="984" t="s">
        <v>223</v>
      </c>
      <c r="L45" s="985"/>
      <c r="M45" s="985"/>
      <c r="N45" s="985"/>
      <c r="O45" s="985"/>
      <c r="P45" s="985"/>
      <c r="Q45" s="985"/>
      <c r="R45" s="985"/>
      <c r="S45" s="985"/>
      <c r="T45" s="985"/>
      <c r="U45" s="985"/>
      <c r="V45" s="985"/>
      <c r="W45" s="985"/>
      <c r="X45" s="985"/>
      <c r="Y45" s="985"/>
      <c r="Z45" s="985"/>
      <c r="AA45" s="985"/>
      <c r="AB45" s="985"/>
      <c r="AC45" s="985"/>
      <c r="AD45" s="985"/>
      <c r="AE45" s="985"/>
      <c r="AF45" s="985"/>
      <c r="AG45" s="985"/>
      <c r="AH45" s="985"/>
      <c r="AI45" s="985"/>
      <c r="AJ45" s="985"/>
      <c r="AK45" s="985"/>
      <c r="AL45" s="985"/>
      <c r="AM45" s="985"/>
      <c r="AN45" s="985"/>
      <c r="AO45" s="986"/>
      <c r="AP45" s="43"/>
      <c r="CD45" s="2"/>
      <c r="CE45" s="2"/>
      <c r="CF45" s="2"/>
      <c r="CG45" s="2"/>
      <c r="CH45" s="2"/>
    </row>
    <row r="46" spans="2:86" ht="12" customHeight="1" x14ac:dyDescent="0.2">
      <c r="B46" s="6" t="s">
        <v>224</v>
      </c>
      <c r="C46" s="290"/>
      <c r="D46" s="290"/>
      <c r="E46" s="290"/>
      <c r="F46" s="290"/>
      <c r="G46" s="290"/>
      <c r="H46" s="290"/>
      <c r="I46" s="290"/>
      <c r="J46" s="290"/>
      <c r="K46" s="291"/>
      <c r="L46" s="291"/>
      <c r="M46" s="291"/>
      <c r="N46" s="291"/>
      <c r="O46" s="291"/>
      <c r="P46" s="291"/>
      <c r="Q46" s="291"/>
      <c r="R46" s="291"/>
      <c r="S46" s="291"/>
      <c r="T46" s="291"/>
      <c r="U46" s="291"/>
      <c r="V46" s="291"/>
      <c r="W46" s="291"/>
      <c r="X46" s="291"/>
      <c r="Y46" s="291"/>
      <c r="Z46" s="291"/>
      <c r="AA46" s="291"/>
      <c r="AB46" s="291"/>
      <c r="AC46" s="291"/>
      <c r="AD46" s="291"/>
      <c r="AE46" s="291"/>
      <c r="AF46" s="291"/>
      <c r="AG46" s="291"/>
      <c r="AH46" s="291"/>
      <c r="AI46" s="291"/>
      <c r="AJ46" s="291"/>
      <c r="AK46" s="291"/>
      <c r="AL46" s="291"/>
      <c r="AM46" s="291"/>
      <c r="AN46" s="291"/>
      <c r="AO46" s="291"/>
      <c r="AP46" s="43"/>
      <c r="CD46" s="2"/>
      <c r="CE46" s="2"/>
      <c r="CF46" s="2"/>
      <c r="CG46" s="2"/>
      <c r="CH46" s="2"/>
    </row>
    <row r="47" spans="2:86" s="6" customFormat="1" ht="12" customHeight="1" x14ac:dyDescent="0.15">
      <c r="B47" s="2" t="s">
        <v>225</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226</v>
      </c>
      <c r="AP48" s="43"/>
      <c r="CD48" s="2"/>
      <c r="CE48" s="2"/>
      <c r="CF48" s="2"/>
      <c r="CG48" s="2"/>
      <c r="CH48" s="2"/>
    </row>
    <row r="49" spans="2:86" ht="12" customHeight="1" x14ac:dyDescent="0.15">
      <c r="B49" s="2" t="s">
        <v>227</v>
      </c>
      <c r="AP49" s="43"/>
      <c r="CD49" s="2"/>
      <c r="CE49" s="2"/>
      <c r="CF49" s="2"/>
      <c r="CG49" s="2"/>
      <c r="CH49" s="2"/>
    </row>
    <row r="50" spans="2:86" ht="12" customHeight="1" x14ac:dyDescent="0.15">
      <c r="B50" s="2" t="s">
        <v>228</v>
      </c>
    </row>
    <row r="51" spans="2:86" ht="12" customHeight="1" x14ac:dyDescent="0.15">
      <c r="B51" s="2" t="s">
        <v>229</v>
      </c>
    </row>
    <row r="52" spans="2:86" ht="12" customHeight="1" x14ac:dyDescent="0.15">
      <c r="B52" s="2" t="s">
        <v>230</v>
      </c>
    </row>
    <row r="53" spans="2:86" x14ac:dyDescent="0.15">
      <c r="B53" s="2" t="s">
        <v>231</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2"/>
  <conditionalFormatting sqref="Y11:AB28">
    <cfRule type="expression" dxfId="74" priority="2">
      <formula>$AQ11=2</formula>
    </cfRule>
  </conditionalFormatting>
  <conditionalFormatting sqref="Y29:AB29">
    <cfRule type="expression" dxfId="73" priority="11">
      <formula>$AQ28=2</formula>
    </cfRule>
  </conditionalFormatting>
  <conditionalFormatting sqref="Y30:AB31">
    <cfRule type="expression" dxfId="72" priority="9">
      <formula>$AQ28=2</formula>
    </cfRule>
  </conditionalFormatting>
  <conditionalFormatting sqref="Y32:AB32">
    <cfRule type="expression" dxfId="71" priority="7">
      <formula>$AQ29=2</formula>
    </cfRule>
  </conditionalFormatting>
  <conditionalFormatting sqref="Y33:AB33">
    <cfRule type="expression" dxfId="70" priority="5">
      <formula>$AQ29=2</formula>
    </cfRule>
  </conditionalFormatting>
  <conditionalFormatting sqref="Y34:AB34">
    <cfRule type="expression" dxfId="69" priority="3">
      <formula>$AQ29=2</formula>
    </cfRule>
  </conditionalFormatting>
  <conditionalFormatting sqref="Y11:AF28">
    <cfRule type="expression" dxfId="68" priority="1">
      <formula>$AQ11=3</formula>
    </cfRule>
  </conditionalFormatting>
  <conditionalFormatting sqref="Y29:AF29">
    <cfRule type="expression" dxfId="67" priority="12">
      <formula>$AQ28=3</formula>
    </cfRule>
  </conditionalFormatting>
  <conditionalFormatting sqref="Y30:AF31">
    <cfRule type="expression" dxfId="66" priority="10">
      <formula>$AQ28=3</formula>
    </cfRule>
  </conditionalFormatting>
  <conditionalFormatting sqref="Y32:AF32">
    <cfRule type="expression" dxfId="65" priority="8">
      <formula>$AQ29=3</formula>
    </cfRule>
  </conditionalFormatting>
  <conditionalFormatting sqref="Y33:AF33">
    <cfRule type="expression" dxfId="64" priority="6">
      <formula>$AQ29=3</formula>
    </cfRule>
  </conditionalFormatting>
  <conditionalFormatting sqref="Y34:AF34">
    <cfRule type="expression" dxfId="63" priority="4">
      <formula>$AQ29=3</formula>
    </cfRule>
  </conditionalFormatting>
  <conditionalFormatting sqref="AC11:AJ28">
    <cfRule type="expression" dxfId="62" priority="13">
      <formula>$AQ11=1</formula>
    </cfRule>
  </conditionalFormatting>
  <conditionalFormatting sqref="AC29:AJ29">
    <cfRule type="expression" dxfId="61" priority="24">
      <formula>$AQ28=1</formula>
    </cfRule>
  </conditionalFormatting>
  <conditionalFormatting sqref="AC30:AJ31">
    <cfRule type="expression" dxfId="60" priority="22">
      <formula>$AQ28=1</formula>
    </cfRule>
  </conditionalFormatting>
  <conditionalFormatting sqref="AC32:AJ32">
    <cfRule type="expression" dxfId="59" priority="20">
      <formula>$AQ29=1</formula>
    </cfRule>
  </conditionalFormatting>
  <conditionalFormatting sqref="AC33:AJ33">
    <cfRule type="expression" dxfId="58" priority="18">
      <formula>$AQ29=1</formula>
    </cfRule>
  </conditionalFormatting>
  <conditionalFormatting sqref="AC34:AJ34">
    <cfRule type="expression" dxfId="57" priority="16">
      <formula>$AQ29=1</formula>
    </cfRule>
  </conditionalFormatting>
  <conditionalFormatting sqref="AG11:AJ28">
    <cfRule type="expression" dxfId="56" priority="14">
      <formula>$AQ11=2</formula>
    </cfRule>
  </conditionalFormatting>
  <conditionalFormatting sqref="AG29:AJ29">
    <cfRule type="expression" dxfId="55" priority="23">
      <formula>$AQ28=2</formula>
    </cfRule>
  </conditionalFormatting>
  <conditionalFormatting sqref="AG30:AJ31">
    <cfRule type="expression" dxfId="54" priority="21">
      <formula>$AQ28=2</formula>
    </cfRule>
  </conditionalFormatting>
  <conditionalFormatting sqref="AG32:AJ32">
    <cfRule type="expression" dxfId="53" priority="19">
      <formula>$AQ29=2</formula>
    </cfRule>
  </conditionalFormatting>
  <conditionalFormatting sqref="AG33:AJ33">
    <cfRule type="expression" dxfId="52" priority="17">
      <formula>$AQ29=2</formula>
    </cfRule>
  </conditionalFormatting>
  <conditionalFormatting sqref="AG34:AJ34">
    <cfRule type="expression" dxfId="51" priority="15">
      <formula>$AQ29=2</formula>
    </cfRule>
  </conditionalFormatting>
  <dataValidations count="2">
    <dataValidation type="list" allowBlank="1" showInputMessage="1" showErrorMessage="1" sqref="N11:O34" xr:uid="{C132E304-738B-45C3-BA4E-24CC6CC94F60}">
      <formula1>INDIRECT(L11)</formula1>
    </dataValidation>
    <dataValidation type="list" allowBlank="1" showInputMessage="1" showErrorMessage="1" sqref="Y11:AB34" xr:uid="{13F35847-8AED-4963-A134-9F8FC5B6E2B1}">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F1D9EB17-FF59-4AF2-93C8-2E915F603453}">
          <x14:formula1>
            <xm:f>'(参考)リスト'!$G$16:$G$19</xm:f>
          </x14:formula1>
          <xm:sqref>AM35:AO38</xm:sqref>
        </x14:dataValidation>
        <x14:dataValidation type="list" allowBlank="1" showInputMessage="1" showErrorMessage="1" xr:uid="{88A57883-7A44-4A90-AACC-47C5B2E262F7}">
          <x14:formula1>
            <xm:f>'(参考)リスト'!$F$16:$F$21</xm:f>
          </x14:formula1>
          <xm:sqref>U11:X34</xm:sqref>
        </x14:dataValidation>
        <x14:dataValidation type="list" allowBlank="1" showInputMessage="1" showErrorMessage="1" xr:uid="{2B37A2C7-7885-4F31-B0A9-C09272B72739}">
          <x14:formula1>
            <xm:f>'(参考)リスト'!$E$16:$E$27</xm:f>
          </x14:formula1>
          <xm:sqref>R11:T34</xm:sqref>
        </x14:dataValidation>
        <x14:dataValidation type="list" allowBlank="1" showInputMessage="1" showErrorMessage="1" xr:uid="{CB36F31F-B1D3-41FC-B500-2117B6E99BD7}">
          <x14:formula1>
            <xm:f>'(参考)リスト'!$B$16:$B$21</xm:f>
          </x14:formula1>
          <xm:sqref>L11:M34</xm:sqref>
        </x14:dataValidation>
        <x14:dataValidation type="list" allowBlank="1" showInputMessage="1" showErrorMessage="1" xr:uid="{78DD288E-E19C-4AA4-BC21-653ACBBE53FD}">
          <x14:formula1>
            <xm:f>'(参考)リスト'!$D$16:$D$18</xm:f>
          </x14:formula1>
          <xm:sqref>P11:Q34</xm:sqref>
        </x14:dataValidation>
      </x14:dataValidations>
    </ext>
  </extLst>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BF6272-34B8-40DF-8B7F-165DCF13DBB8}">
  <dimension ref="B1:CH53"/>
  <sheetViews>
    <sheetView showGridLines="0" showZeros="0" view="pageBreakPreview" zoomScaleNormal="85" zoomScaleSheetLayoutView="100" workbookViewId="0">
      <selection activeCell="B6" sqref="B6:Z15"/>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23" t="s">
        <v>200</v>
      </c>
      <c r="AV1" s="931" t="s">
        <v>201</v>
      </c>
      <c r="AW1" s="931"/>
      <c r="AX1" s="931"/>
      <c r="AY1" s="920" t="s">
        <v>202</v>
      </c>
      <c r="AZ1" s="920"/>
      <c r="BA1" s="920"/>
      <c r="BB1" s="920"/>
      <c r="BC1" s="920"/>
      <c r="BD1" s="920"/>
      <c r="BE1" s="920"/>
      <c r="BF1" s="920"/>
      <c r="BG1" s="920"/>
      <c r="BH1" s="920"/>
      <c r="BI1" s="920"/>
      <c r="BJ1" s="920"/>
      <c r="BK1" s="920" t="s">
        <v>203</v>
      </c>
      <c r="BL1" s="920"/>
      <c r="BM1" s="920"/>
      <c r="BN1" s="920"/>
      <c r="BO1" s="920"/>
      <c r="BP1" s="920"/>
      <c r="BQ1" s="920"/>
      <c r="BR1" s="920"/>
      <c r="BS1" s="920"/>
      <c r="BT1" s="920"/>
      <c r="BU1" s="920"/>
      <c r="BV1" s="920"/>
      <c r="BW1" s="918"/>
      <c r="BX1" s="918"/>
      <c r="BY1" s="918"/>
      <c r="BZ1" s="918"/>
      <c r="CA1" s="918"/>
      <c r="CB1" s="918"/>
      <c r="CC1" s="918"/>
      <c r="CD1" s="918"/>
      <c r="CE1" s="918"/>
      <c r="CF1" s="918"/>
      <c r="CG1" s="918"/>
      <c r="CH1" s="918"/>
    </row>
    <row r="2" spans="2:86" ht="8.25" customHeight="1" x14ac:dyDescent="0.15">
      <c r="AU2" s="923"/>
      <c r="AV2" s="931" t="s">
        <v>204</v>
      </c>
      <c r="AW2" s="940" t="s">
        <v>205</v>
      </c>
      <c r="AX2" s="940" t="s">
        <v>206</v>
      </c>
      <c r="AY2" s="920" t="s">
        <v>207</v>
      </c>
      <c r="AZ2" s="920"/>
      <c r="BA2" s="920"/>
      <c r="BB2" s="920"/>
      <c r="BC2" s="920"/>
      <c r="BD2" s="920"/>
      <c r="BE2" s="920"/>
      <c r="BF2" s="920"/>
      <c r="BG2" s="920"/>
      <c r="BH2" s="920"/>
      <c r="BI2" s="920"/>
      <c r="BJ2" s="920"/>
      <c r="BK2" s="920" t="s">
        <v>208</v>
      </c>
      <c r="BL2" s="920"/>
      <c r="BM2" s="920"/>
      <c r="BN2" s="920"/>
      <c r="BO2" s="920" t="s">
        <v>209</v>
      </c>
      <c r="BP2" s="920"/>
      <c r="BQ2" s="920"/>
      <c r="BR2" s="920"/>
      <c r="BS2" s="920"/>
      <c r="BT2" s="920"/>
      <c r="BU2" s="920"/>
      <c r="BV2" s="920"/>
      <c r="BW2" s="919"/>
      <c r="BX2" s="919"/>
      <c r="BY2" s="919"/>
      <c r="BZ2" s="919"/>
      <c r="CA2" s="918"/>
      <c r="CB2" s="918"/>
      <c r="CC2" s="918"/>
      <c r="CD2" s="918"/>
      <c r="CE2" s="918"/>
      <c r="CF2" s="918"/>
      <c r="CG2" s="918"/>
      <c r="CH2" s="918"/>
    </row>
    <row r="3" spans="2:86" ht="24.95" customHeight="1" x14ac:dyDescent="0.15">
      <c r="B3" s="688" t="s">
        <v>210</v>
      </c>
      <c r="C3" s="1001"/>
      <c r="D3" s="1001"/>
      <c r="E3" s="1002"/>
      <c r="F3" s="1002"/>
      <c r="G3" s="1002"/>
      <c r="H3" s="1002"/>
      <c r="I3" s="1002"/>
      <c r="J3" s="1002"/>
      <c r="K3" s="1001"/>
      <c r="L3" s="1001"/>
      <c r="M3" s="1001"/>
      <c r="N3" s="1001"/>
      <c r="O3" s="1001"/>
      <c r="P3" s="1001"/>
      <c r="Q3" s="1001"/>
      <c r="R3" s="1001"/>
      <c r="S3" s="1001"/>
      <c r="T3" s="1001"/>
      <c r="U3" s="1001"/>
      <c r="V3" s="1001"/>
      <c r="W3" s="1001"/>
      <c r="X3" s="1001"/>
      <c r="Y3" s="1001"/>
      <c r="Z3" s="1001"/>
      <c r="AA3" s="1001"/>
      <c r="AB3" s="1001"/>
      <c r="AC3" s="1001"/>
      <c r="AD3" s="1001"/>
      <c r="AE3" s="1001"/>
      <c r="AF3" s="1001"/>
      <c r="AG3" s="1001"/>
      <c r="AH3" s="1001"/>
      <c r="AI3" s="1001"/>
      <c r="AJ3" s="1001"/>
      <c r="AK3" s="1001"/>
      <c r="AL3" s="1001"/>
      <c r="AM3" s="1001"/>
      <c r="AN3" s="1001"/>
      <c r="AO3" s="1001"/>
      <c r="AU3" s="923"/>
      <c r="AV3" s="931"/>
      <c r="AW3" s="940"/>
      <c r="AX3" s="940"/>
      <c r="AY3" s="920" t="s">
        <v>211</v>
      </c>
      <c r="AZ3" s="920"/>
      <c r="BA3" s="920"/>
      <c r="BB3" s="920"/>
      <c r="BC3" s="920" t="s">
        <v>212</v>
      </c>
      <c r="BD3" s="920"/>
      <c r="BE3" s="920"/>
      <c r="BF3" s="920"/>
      <c r="BG3" s="920" t="s">
        <v>213</v>
      </c>
      <c r="BH3" s="920"/>
      <c r="BI3" s="920"/>
      <c r="BJ3" s="920"/>
      <c r="BK3" s="920" t="s">
        <v>214</v>
      </c>
      <c r="BL3" s="920"/>
      <c r="BM3" s="920"/>
      <c r="BN3" s="920"/>
      <c r="BO3" s="920" t="s">
        <v>212</v>
      </c>
      <c r="BP3" s="920"/>
      <c r="BQ3" s="920"/>
      <c r="BR3" s="920"/>
      <c r="BS3" s="920" t="s">
        <v>213</v>
      </c>
      <c r="BT3" s="920"/>
      <c r="BU3" s="920"/>
      <c r="BV3" s="920"/>
      <c r="BW3" s="918"/>
      <c r="BX3" s="918"/>
      <c r="BY3" s="918"/>
      <c r="BZ3" s="918"/>
      <c r="CA3" s="918"/>
      <c r="CB3" s="918"/>
      <c r="CC3" s="918"/>
      <c r="CD3" s="918"/>
      <c r="CE3" s="918"/>
      <c r="CF3" s="918"/>
      <c r="CG3" s="918"/>
      <c r="CH3" s="918"/>
    </row>
    <row r="4" spans="2:86" ht="18" customHeight="1" x14ac:dyDescent="0.15">
      <c r="B4" s="477" t="s">
        <v>383</v>
      </c>
      <c r="C4" s="477"/>
      <c r="D4" s="477"/>
      <c r="E4" s="956" t="s">
        <v>384</v>
      </c>
      <c r="F4" s="957"/>
      <c r="G4" s="957"/>
      <c r="H4" s="957"/>
      <c r="I4" s="957"/>
      <c r="J4" s="958"/>
      <c r="K4" s="571" t="s">
        <v>385</v>
      </c>
      <c r="L4" s="571"/>
      <c r="M4" s="571"/>
      <c r="N4" s="954" t="s">
        <v>501</v>
      </c>
      <c r="O4" s="954"/>
      <c r="P4" s="954"/>
      <c r="Q4" s="954"/>
      <c r="R4" s="954"/>
      <c r="S4" s="954"/>
      <c r="T4" s="313" t="s">
        <v>502</v>
      </c>
      <c r="U4" s="314"/>
      <c r="V4" s="314"/>
      <c r="W4" s="314"/>
      <c r="X4" s="315"/>
      <c r="Y4" s="959" t="s">
        <v>503</v>
      </c>
      <c r="Z4" s="959"/>
      <c r="AA4" s="959"/>
      <c r="AB4" s="959"/>
      <c r="AC4" s="959"/>
      <c r="AD4" s="959"/>
      <c r="AE4" s="959"/>
      <c r="AF4" s="959"/>
      <c r="AG4" s="313" t="s">
        <v>500</v>
      </c>
      <c r="AH4" s="314"/>
      <c r="AI4" s="314"/>
      <c r="AJ4" s="315"/>
      <c r="AK4" s="925">
        <v>45911</v>
      </c>
      <c r="AL4" s="926"/>
      <c r="AM4" s="926"/>
      <c r="AN4" s="926"/>
      <c r="AO4" s="927"/>
      <c r="AU4" s="923"/>
      <c r="AV4" s="931"/>
      <c r="AW4" s="940"/>
      <c r="AX4" s="940"/>
      <c r="AY4" s="294" t="s">
        <v>215</v>
      </c>
      <c r="AZ4" s="294" t="s">
        <v>216</v>
      </c>
      <c r="BA4" s="294" t="s">
        <v>217</v>
      </c>
      <c r="BB4" s="294" t="s">
        <v>218</v>
      </c>
      <c r="BC4" s="294" t="s">
        <v>215</v>
      </c>
      <c r="BD4" s="294" t="s">
        <v>216</v>
      </c>
      <c r="BE4" s="294" t="s">
        <v>217</v>
      </c>
      <c r="BF4" s="294" t="s">
        <v>218</v>
      </c>
      <c r="BG4" s="294" t="s">
        <v>215</v>
      </c>
      <c r="BH4" s="294" t="s">
        <v>216</v>
      </c>
      <c r="BI4" s="294" t="s">
        <v>217</v>
      </c>
      <c r="BJ4" s="294" t="s">
        <v>218</v>
      </c>
      <c r="BK4" s="294" t="s">
        <v>215</v>
      </c>
      <c r="BL4" s="294" t="s">
        <v>216</v>
      </c>
      <c r="BM4" s="294" t="s">
        <v>217</v>
      </c>
      <c r="BN4" s="294" t="s">
        <v>218</v>
      </c>
      <c r="BO4" s="294" t="s">
        <v>215</v>
      </c>
      <c r="BP4" s="294" t="s">
        <v>216</v>
      </c>
      <c r="BQ4" s="294" t="s">
        <v>217</v>
      </c>
      <c r="BR4" s="294" t="s">
        <v>218</v>
      </c>
      <c r="BS4" s="294" t="s">
        <v>215</v>
      </c>
      <c r="BT4" s="294" t="s">
        <v>216</v>
      </c>
      <c r="BU4" s="294" t="s">
        <v>217</v>
      </c>
      <c r="BV4" s="294" t="s">
        <v>218</v>
      </c>
      <c r="BW4" s="5"/>
      <c r="BX4" s="5"/>
      <c r="BY4" s="5"/>
      <c r="BZ4" s="5"/>
      <c r="CA4" s="5"/>
      <c r="CB4" s="5"/>
      <c r="CC4" s="5"/>
      <c r="CD4" s="5"/>
      <c r="CE4" s="5"/>
      <c r="CF4" s="5"/>
      <c r="CG4" s="5"/>
      <c r="CH4" s="5"/>
    </row>
    <row r="5" spans="2:86" ht="18" customHeight="1" x14ac:dyDescent="0.15">
      <c r="B5" s="485" t="s">
        <v>521</v>
      </c>
      <c r="C5" s="485"/>
      <c r="D5" s="485"/>
      <c r="E5" s="962" t="s">
        <v>390</v>
      </c>
      <c r="F5" s="963"/>
      <c r="G5" s="963"/>
      <c r="H5" s="963"/>
      <c r="I5" s="963"/>
      <c r="J5" s="964"/>
      <c r="K5" s="582" t="s">
        <v>386</v>
      </c>
      <c r="L5" s="582"/>
      <c r="M5" s="582"/>
      <c r="N5" s="954" t="s">
        <v>387</v>
      </c>
      <c r="O5" s="954"/>
      <c r="P5" s="954"/>
      <c r="Q5" s="954"/>
      <c r="R5" s="954"/>
      <c r="S5" s="954"/>
      <c r="T5" s="316"/>
      <c r="U5" s="317"/>
      <c r="V5" s="317"/>
      <c r="W5" s="317"/>
      <c r="X5" s="318"/>
      <c r="Y5" s="955" t="s">
        <v>504</v>
      </c>
      <c r="Z5" s="955"/>
      <c r="AA5" s="955"/>
      <c r="AB5" s="955"/>
      <c r="AC5" s="955"/>
      <c r="AD5" s="955"/>
      <c r="AE5" s="955"/>
      <c r="AF5" s="955"/>
      <c r="AG5" s="835"/>
      <c r="AH5" s="924"/>
      <c r="AI5" s="924"/>
      <c r="AJ5" s="836"/>
      <c r="AK5" s="928"/>
      <c r="AL5" s="929"/>
      <c r="AM5" s="929"/>
      <c r="AN5" s="929"/>
      <c r="AO5" s="930"/>
      <c r="AU5" s="923"/>
      <c r="AV5" s="50" t="str">
        <f>N7</f>
        <v>S022</v>
      </c>
      <c r="AW5" s="293">
        <f>R7</f>
        <v>10.5</v>
      </c>
      <c r="AX5" s="55" t="str">
        <f>AM35</f>
        <v>Ⅱ</v>
      </c>
      <c r="AY5" s="295" t="str">
        <f>IF(Y37&gt;0,Y37,"")</f>
        <v/>
      </c>
      <c r="AZ5" s="296" t="str">
        <f>IF(Y37&gt;0,"",IF(Z37&gt;0,Z37,""))</f>
        <v/>
      </c>
      <c r="BA5" s="296" t="str">
        <f>IF(Y37+Z37&gt;0,"",IF(AA37&gt;0,AA37,""))</f>
        <v/>
      </c>
      <c r="BB5" s="296" t="str">
        <f>IF(Y37+Z37+AA37&gt;0,"",IF(AB37&gt;0,AB37,""))</f>
        <v/>
      </c>
      <c r="BC5" s="55">
        <f t="shared" ref="BC5:BJ5" si="0">AC37</f>
        <v>0</v>
      </c>
      <c r="BD5" s="55">
        <f t="shared" si="0"/>
        <v>0</v>
      </c>
      <c r="BE5" s="55">
        <f t="shared" si="0"/>
        <v>0</v>
      </c>
      <c r="BF5" s="55">
        <f t="shared" si="0"/>
        <v>0</v>
      </c>
      <c r="BG5" s="55">
        <f t="shared" si="0"/>
        <v>0</v>
      </c>
      <c r="BH5" s="55">
        <f t="shared" si="0"/>
        <v>0</v>
      </c>
      <c r="BI5" s="55">
        <f t="shared" si="0"/>
        <v>0</v>
      </c>
      <c r="BJ5" s="55">
        <f t="shared" si="0"/>
        <v>0</v>
      </c>
      <c r="BK5" s="55" t="str">
        <f>IF(Y37&gt;0,R7,"")</f>
        <v/>
      </c>
      <c r="BL5" s="297" t="str">
        <f>IF(Y37&gt;0,"",IF(Z37&gt;0,R7,""))</f>
        <v/>
      </c>
      <c r="BM5" s="297" t="str">
        <f>IF(Y37+Z37&gt;0,"",IF(AA37&gt;0,R7,""))</f>
        <v/>
      </c>
      <c r="BN5" s="297" t="str">
        <f>IF(Y37+Z37+AA37&gt;0,"",IF(AB37&gt;0,R7,""))</f>
        <v/>
      </c>
      <c r="BO5" s="55">
        <f t="shared" ref="BO5:BV5" si="1">AC35</f>
        <v>0</v>
      </c>
      <c r="BP5" s="55">
        <f t="shared" si="1"/>
        <v>0</v>
      </c>
      <c r="BQ5" s="55">
        <f t="shared" si="1"/>
        <v>0</v>
      </c>
      <c r="BR5" s="55">
        <f t="shared" si="1"/>
        <v>0</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66" t="s">
        <v>219</v>
      </c>
      <c r="C6" s="968"/>
      <c r="D6" s="969"/>
      <c r="E6" s="970"/>
      <c r="F6" s="970"/>
      <c r="G6" s="970"/>
      <c r="H6" s="970"/>
      <c r="I6" s="970"/>
      <c r="J6" s="971"/>
      <c r="K6" s="976" t="s">
        <v>673</v>
      </c>
      <c r="L6" s="977"/>
      <c r="M6" s="977"/>
      <c r="N6" s="977"/>
      <c r="O6" s="977"/>
      <c r="P6" s="977"/>
      <c r="Q6" s="977"/>
      <c r="R6" s="977"/>
      <c r="S6" s="977"/>
      <c r="T6" s="977"/>
      <c r="U6" s="977"/>
      <c r="V6" s="977"/>
      <c r="W6" s="977"/>
      <c r="X6" s="977"/>
      <c r="Y6" s="977"/>
      <c r="Z6" s="977"/>
      <c r="AA6" s="977"/>
      <c r="AB6" s="977"/>
      <c r="AC6" s="977"/>
      <c r="AD6" s="977"/>
      <c r="AE6" s="977"/>
      <c r="AF6" s="977"/>
      <c r="AG6" s="977"/>
      <c r="AH6" s="977"/>
      <c r="AI6" s="977"/>
      <c r="AJ6" s="977"/>
      <c r="AK6" s="977"/>
      <c r="AL6" s="977"/>
      <c r="AM6" s="977"/>
      <c r="AN6" s="977"/>
      <c r="AO6" s="978"/>
      <c r="AP6" s="2"/>
    </row>
    <row r="7" spans="2:86" ht="12" customHeight="1" x14ac:dyDescent="0.15">
      <c r="B7" s="967"/>
      <c r="C7" s="972"/>
      <c r="D7" s="970"/>
      <c r="E7" s="970"/>
      <c r="F7" s="970"/>
      <c r="G7" s="970"/>
      <c r="H7" s="970"/>
      <c r="I7" s="970"/>
      <c r="J7" s="971"/>
      <c r="K7" s="979" t="s">
        <v>674</v>
      </c>
      <c r="L7" s="980"/>
      <c r="M7" s="953"/>
      <c r="N7" s="932" t="s">
        <v>497</v>
      </c>
      <c r="O7" s="933"/>
      <c r="P7" s="979" t="s">
        <v>675</v>
      </c>
      <c r="Q7" s="953"/>
      <c r="R7" s="981">
        <v>10.5</v>
      </c>
      <c r="S7" s="982"/>
      <c r="T7" s="983"/>
      <c r="U7" s="941" t="s">
        <v>676</v>
      </c>
      <c r="V7" s="960"/>
      <c r="W7" s="941" t="s">
        <v>677</v>
      </c>
      <c r="X7" s="960"/>
      <c r="Y7" s="953" t="s">
        <v>698</v>
      </c>
      <c r="Z7" s="939"/>
      <c r="AA7" s="939"/>
      <c r="AB7" s="939"/>
      <c r="AC7" s="941" t="s">
        <v>699</v>
      </c>
      <c r="AD7" s="942"/>
      <c r="AE7" s="942"/>
      <c r="AF7" s="942"/>
      <c r="AG7" s="942"/>
      <c r="AH7" s="942"/>
      <c r="AI7" s="942"/>
      <c r="AJ7" s="960"/>
      <c r="AK7" s="941" t="s">
        <v>700</v>
      </c>
      <c r="AL7" s="942"/>
      <c r="AM7" s="942"/>
      <c r="AN7" s="943"/>
      <c r="AO7" s="944"/>
      <c r="AP7" s="2"/>
      <c r="AW7" s="58"/>
    </row>
    <row r="8" spans="2:86" ht="12" customHeight="1" x14ac:dyDescent="0.15">
      <c r="B8" s="967"/>
      <c r="C8" s="972"/>
      <c r="D8" s="970"/>
      <c r="E8" s="970"/>
      <c r="F8" s="970"/>
      <c r="G8" s="970"/>
      <c r="H8" s="970"/>
      <c r="I8" s="970"/>
      <c r="J8" s="971"/>
      <c r="K8" s="939" t="s">
        <v>574</v>
      </c>
      <c r="L8" s="939" t="s">
        <v>576</v>
      </c>
      <c r="M8" s="939"/>
      <c r="N8" s="939" t="s">
        <v>275</v>
      </c>
      <c r="O8" s="939"/>
      <c r="P8" s="939" t="s">
        <v>276</v>
      </c>
      <c r="Q8" s="939"/>
      <c r="R8" s="939" t="s">
        <v>277</v>
      </c>
      <c r="S8" s="939"/>
      <c r="T8" s="939"/>
      <c r="U8" s="945"/>
      <c r="V8" s="965"/>
      <c r="W8" s="945"/>
      <c r="X8" s="965"/>
      <c r="Y8" s="953"/>
      <c r="Z8" s="939"/>
      <c r="AA8" s="939"/>
      <c r="AB8" s="939"/>
      <c r="AC8" s="949"/>
      <c r="AD8" s="950"/>
      <c r="AE8" s="950"/>
      <c r="AF8" s="950"/>
      <c r="AG8" s="950"/>
      <c r="AH8" s="950"/>
      <c r="AI8" s="950"/>
      <c r="AJ8" s="961"/>
      <c r="AK8" s="945"/>
      <c r="AL8" s="946"/>
      <c r="AM8" s="946"/>
      <c r="AN8" s="947"/>
      <c r="AO8" s="948"/>
      <c r="AP8" s="2"/>
    </row>
    <row r="9" spans="2:86" ht="12" customHeight="1" x14ac:dyDescent="0.15">
      <c r="B9" s="967"/>
      <c r="C9" s="972"/>
      <c r="D9" s="970"/>
      <c r="E9" s="970"/>
      <c r="F9" s="970"/>
      <c r="G9" s="970"/>
      <c r="H9" s="970"/>
      <c r="I9" s="970"/>
      <c r="J9" s="971"/>
      <c r="K9" s="939"/>
      <c r="L9" s="939"/>
      <c r="M9" s="939"/>
      <c r="N9" s="939"/>
      <c r="O9" s="939"/>
      <c r="P9" s="939"/>
      <c r="Q9" s="939"/>
      <c r="R9" s="939"/>
      <c r="S9" s="939"/>
      <c r="T9" s="939"/>
      <c r="U9" s="945"/>
      <c r="V9" s="965"/>
      <c r="W9" s="945"/>
      <c r="X9" s="965"/>
      <c r="Y9" s="953" t="s">
        <v>701</v>
      </c>
      <c r="Z9" s="939"/>
      <c r="AA9" s="939"/>
      <c r="AB9" s="939"/>
      <c r="AC9" s="939" t="s">
        <v>702</v>
      </c>
      <c r="AD9" s="939"/>
      <c r="AE9" s="939"/>
      <c r="AF9" s="939"/>
      <c r="AG9" s="939" t="s">
        <v>703</v>
      </c>
      <c r="AH9" s="939"/>
      <c r="AI9" s="939"/>
      <c r="AJ9" s="939"/>
      <c r="AK9" s="945"/>
      <c r="AL9" s="946"/>
      <c r="AM9" s="946"/>
      <c r="AN9" s="947"/>
      <c r="AO9" s="948"/>
      <c r="AP9" s="2"/>
    </row>
    <row r="10" spans="2:86" ht="12" customHeight="1" x14ac:dyDescent="0.15">
      <c r="B10" s="967"/>
      <c r="C10" s="972"/>
      <c r="D10" s="970"/>
      <c r="E10" s="970"/>
      <c r="F10" s="970"/>
      <c r="G10" s="970"/>
      <c r="H10" s="970"/>
      <c r="I10" s="970"/>
      <c r="J10" s="971"/>
      <c r="K10" s="939"/>
      <c r="L10" s="939"/>
      <c r="M10" s="939"/>
      <c r="N10" s="939"/>
      <c r="O10" s="939"/>
      <c r="P10" s="939"/>
      <c r="Q10" s="939"/>
      <c r="R10" s="939"/>
      <c r="S10" s="939"/>
      <c r="T10" s="939"/>
      <c r="U10" s="949"/>
      <c r="V10" s="961"/>
      <c r="W10" s="949"/>
      <c r="X10" s="961"/>
      <c r="Y10" s="53" t="s">
        <v>704</v>
      </c>
      <c r="Z10" s="49" t="s">
        <v>705</v>
      </c>
      <c r="AA10" s="49" t="s">
        <v>706</v>
      </c>
      <c r="AB10" s="49" t="s">
        <v>707</v>
      </c>
      <c r="AC10" s="49" t="s">
        <v>704</v>
      </c>
      <c r="AD10" s="49" t="s">
        <v>705</v>
      </c>
      <c r="AE10" s="49" t="s">
        <v>706</v>
      </c>
      <c r="AF10" s="49" t="s">
        <v>707</v>
      </c>
      <c r="AG10" s="49" t="s">
        <v>704</v>
      </c>
      <c r="AH10" s="49" t="s">
        <v>705</v>
      </c>
      <c r="AI10" s="49" t="s">
        <v>706</v>
      </c>
      <c r="AJ10" s="49" t="s">
        <v>707</v>
      </c>
      <c r="AK10" s="949"/>
      <c r="AL10" s="950"/>
      <c r="AM10" s="950"/>
      <c r="AN10" s="951"/>
      <c r="AO10" s="952"/>
      <c r="AP10" s="2"/>
    </row>
    <row r="11" spans="2:86" ht="12" customHeight="1" x14ac:dyDescent="0.15">
      <c r="B11" s="967"/>
      <c r="C11" s="972"/>
      <c r="D11" s="970"/>
      <c r="E11" s="970"/>
      <c r="F11" s="970"/>
      <c r="G11" s="970"/>
      <c r="H11" s="970"/>
      <c r="I11" s="970"/>
      <c r="J11" s="971"/>
      <c r="K11" s="100">
        <v>1</v>
      </c>
      <c r="L11" s="921" t="s">
        <v>528</v>
      </c>
      <c r="M11" s="922"/>
      <c r="N11" s="921" t="s">
        <v>529</v>
      </c>
      <c r="O11" s="922"/>
      <c r="P11" s="921" t="s">
        <v>514</v>
      </c>
      <c r="Q11" s="922"/>
      <c r="R11" s="843" t="s">
        <v>328</v>
      </c>
      <c r="S11" s="843"/>
      <c r="T11" s="843"/>
      <c r="U11" s="921" t="s">
        <v>524</v>
      </c>
      <c r="V11" s="922"/>
      <c r="W11" s="921"/>
      <c r="X11" s="922"/>
      <c r="Y11" s="54"/>
      <c r="Z11" s="54"/>
      <c r="AA11" s="54"/>
      <c r="AB11" s="54"/>
      <c r="AC11" s="60"/>
      <c r="AD11" s="60"/>
      <c r="AE11" s="60"/>
      <c r="AF11" s="60"/>
      <c r="AG11" s="60"/>
      <c r="AH11" s="60"/>
      <c r="AI11" s="60"/>
      <c r="AJ11" s="60"/>
      <c r="AK11" s="932"/>
      <c r="AL11" s="933"/>
      <c r="AM11" s="933"/>
      <c r="AN11" s="933"/>
      <c r="AO11" s="934"/>
      <c r="AP11" s="2"/>
      <c r="AQ11" s="59">
        <f t="shared" ref="AQ11:AQ27" si="2">IF(P11="材質劣化",2,IF(P11="漏水",3,1))</f>
        <v>2</v>
      </c>
      <c r="AS11" s="43" t="str">
        <f>IF(Y11&lt;&gt;"",1,"")</f>
        <v/>
      </c>
    </row>
    <row r="12" spans="2:86" ht="12" customHeight="1" x14ac:dyDescent="0.15">
      <c r="B12" s="967"/>
      <c r="C12" s="972"/>
      <c r="D12" s="970"/>
      <c r="E12" s="970"/>
      <c r="F12" s="970"/>
      <c r="G12" s="970"/>
      <c r="H12" s="970"/>
      <c r="I12" s="970"/>
      <c r="J12" s="971"/>
      <c r="K12" s="100">
        <v>2</v>
      </c>
      <c r="L12" s="921" t="s">
        <v>541</v>
      </c>
      <c r="M12" s="922"/>
      <c r="N12" s="921" t="s">
        <v>542</v>
      </c>
      <c r="O12" s="922"/>
      <c r="P12" s="921"/>
      <c r="Q12" s="922"/>
      <c r="R12" s="843" t="s">
        <v>328</v>
      </c>
      <c r="S12" s="843"/>
      <c r="T12" s="843"/>
      <c r="U12" s="921" t="s">
        <v>531</v>
      </c>
      <c r="V12" s="922"/>
      <c r="W12" s="921"/>
      <c r="X12" s="922"/>
      <c r="Y12" s="54"/>
      <c r="Z12" s="54"/>
      <c r="AA12" s="54"/>
      <c r="AB12" s="54"/>
      <c r="AC12" s="292"/>
      <c r="AD12" s="292"/>
      <c r="AE12" s="292"/>
      <c r="AF12" s="292"/>
      <c r="AG12" s="292"/>
      <c r="AH12" s="292"/>
      <c r="AI12" s="292"/>
      <c r="AJ12" s="292"/>
      <c r="AK12" s="932"/>
      <c r="AL12" s="933"/>
      <c r="AM12" s="933"/>
      <c r="AN12" s="933"/>
      <c r="AO12" s="934"/>
      <c r="AP12" s="2"/>
      <c r="AQ12" s="59">
        <f t="shared" si="2"/>
        <v>1</v>
      </c>
    </row>
    <row r="13" spans="2:86" ht="12" customHeight="1" x14ac:dyDescent="0.15">
      <c r="B13" s="967"/>
      <c r="C13" s="972"/>
      <c r="D13" s="970"/>
      <c r="E13" s="970"/>
      <c r="F13" s="970"/>
      <c r="G13" s="970"/>
      <c r="H13" s="970"/>
      <c r="I13" s="970"/>
      <c r="J13" s="971"/>
      <c r="K13" s="100">
        <v>3</v>
      </c>
      <c r="L13" s="921"/>
      <c r="M13" s="922"/>
      <c r="N13" s="921"/>
      <c r="O13" s="922"/>
      <c r="P13" s="921"/>
      <c r="Q13" s="922"/>
      <c r="R13" s="936"/>
      <c r="S13" s="937"/>
      <c r="T13" s="938"/>
      <c r="U13" s="921"/>
      <c r="V13" s="922"/>
      <c r="W13" s="921"/>
      <c r="X13" s="922"/>
      <c r="Y13" s="54"/>
      <c r="Z13" s="54"/>
      <c r="AA13" s="54"/>
      <c r="AB13" s="54"/>
      <c r="AC13" s="292"/>
      <c r="AD13" s="292"/>
      <c r="AE13" s="292"/>
      <c r="AF13" s="292"/>
      <c r="AG13" s="292"/>
      <c r="AH13" s="292"/>
      <c r="AI13" s="292"/>
      <c r="AJ13" s="292"/>
      <c r="AK13" s="932"/>
      <c r="AL13" s="933"/>
      <c r="AM13" s="933"/>
      <c r="AN13" s="933"/>
      <c r="AO13" s="934"/>
      <c r="AP13" s="2"/>
      <c r="AQ13" s="59">
        <f t="shared" si="2"/>
        <v>1</v>
      </c>
    </row>
    <row r="14" spans="2:86" ht="12" customHeight="1" x14ac:dyDescent="0.15">
      <c r="B14" s="967"/>
      <c r="C14" s="972"/>
      <c r="D14" s="970"/>
      <c r="E14" s="970"/>
      <c r="F14" s="970"/>
      <c r="G14" s="970"/>
      <c r="H14" s="970"/>
      <c r="I14" s="970"/>
      <c r="J14" s="971"/>
      <c r="K14" s="100">
        <v>4</v>
      </c>
      <c r="L14" s="921"/>
      <c r="M14" s="922"/>
      <c r="N14" s="921"/>
      <c r="O14" s="922"/>
      <c r="P14" s="921"/>
      <c r="Q14" s="922"/>
      <c r="R14" s="843"/>
      <c r="S14" s="843"/>
      <c r="T14" s="843"/>
      <c r="U14" s="921"/>
      <c r="V14" s="922"/>
      <c r="W14" s="921"/>
      <c r="X14" s="922"/>
      <c r="Y14" s="54"/>
      <c r="Z14" s="54"/>
      <c r="AA14" s="54"/>
      <c r="AB14" s="54"/>
      <c r="AC14" s="60"/>
      <c r="AD14" s="60"/>
      <c r="AE14" s="60"/>
      <c r="AF14" s="60"/>
      <c r="AG14" s="60"/>
      <c r="AH14" s="60"/>
      <c r="AI14" s="60"/>
      <c r="AJ14" s="60"/>
      <c r="AK14" s="932"/>
      <c r="AL14" s="933"/>
      <c r="AM14" s="933"/>
      <c r="AN14" s="933"/>
      <c r="AO14" s="934"/>
      <c r="AP14" s="2"/>
      <c r="AQ14" s="59">
        <f t="shared" si="2"/>
        <v>1</v>
      </c>
    </row>
    <row r="15" spans="2:86" ht="12" customHeight="1" x14ac:dyDescent="0.15">
      <c r="B15" s="967"/>
      <c r="C15" s="972"/>
      <c r="D15" s="970"/>
      <c r="E15" s="970"/>
      <c r="F15" s="970"/>
      <c r="G15" s="970"/>
      <c r="H15" s="970"/>
      <c r="I15" s="970"/>
      <c r="J15" s="971"/>
      <c r="K15" s="100">
        <v>5</v>
      </c>
      <c r="L15" s="921"/>
      <c r="M15" s="922"/>
      <c r="N15" s="921"/>
      <c r="O15" s="922"/>
      <c r="P15" s="921"/>
      <c r="Q15" s="922"/>
      <c r="R15" s="936"/>
      <c r="S15" s="937"/>
      <c r="T15" s="938"/>
      <c r="U15" s="921"/>
      <c r="V15" s="922"/>
      <c r="W15" s="921"/>
      <c r="X15" s="922"/>
      <c r="Y15" s="54"/>
      <c r="Z15" s="54"/>
      <c r="AA15" s="54"/>
      <c r="AB15" s="54"/>
      <c r="AC15" s="60"/>
      <c r="AD15" s="60"/>
      <c r="AE15" s="60"/>
      <c r="AF15" s="60"/>
      <c r="AG15" s="60"/>
      <c r="AH15" s="60"/>
      <c r="AI15" s="60"/>
      <c r="AJ15" s="60"/>
      <c r="AK15" s="932"/>
      <c r="AL15" s="933"/>
      <c r="AM15" s="933"/>
      <c r="AN15" s="933"/>
      <c r="AO15" s="934"/>
      <c r="AP15" s="2"/>
      <c r="AQ15" s="59">
        <f t="shared" si="2"/>
        <v>1</v>
      </c>
    </row>
    <row r="16" spans="2:86" ht="12" customHeight="1" x14ac:dyDescent="0.15">
      <c r="B16" s="967"/>
      <c r="C16" s="972"/>
      <c r="D16" s="970"/>
      <c r="E16" s="970"/>
      <c r="F16" s="970"/>
      <c r="G16" s="970"/>
      <c r="H16" s="970"/>
      <c r="I16" s="970"/>
      <c r="J16" s="971"/>
      <c r="K16" s="100">
        <v>6</v>
      </c>
      <c r="L16" s="921"/>
      <c r="M16" s="922"/>
      <c r="N16" s="921"/>
      <c r="O16" s="922"/>
      <c r="P16" s="921"/>
      <c r="Q16" s="922"/>
      <c r="R16" s="936"/>
      <c r="S16" s="937"/>
      <c r="T16" s="938"/>
      <c r="U16" s="921"/>
      <c r="V16" s="922"/>
      <c r="W16" s="921"/>
      <c r="X16" s="922"/>
      <c r="Y16" s="54"/>
      <c r="Z16" s="54"/>
      <c r="AA16" s="54"/>
      <c r="AB16" s="54"/>
      <c r="AC16" s="60"/>
      <c r="AD16" s="60"/>
      <c r="AE16" s="60"/>
      <c r="AF16" s="60"/>
      <c r="AG16" s="60"/>
      <c r="AH16" s="60"/>
      <c r="AI16" s="60"/>
      <c r="AJ16" s="60"/>
      <c r="AK16" s="932"/>
      <c r="AL16" s="933"/>
      <c r="AM16" s="933"/>
      <c r="AN16" s="933"/>
      <c r="AO16" s="934"/>
      <c r="AP16" s="2"/>
      <c r="AQ16" s="59">
        <f t="shared" si="2"/>
        <v>1</v>
      </c>
    </row>
    <row r="17" spans="2:46" ht="12" customHeight="1" x14ac:dyDescent="0.15">
      <c r="B17" s="967"/>
      <c r="C17" s="972"/>
      <c r="D17" s="970"/>
      <c r="E17" s="970"/>
      <c r="F17" s="970"/>
      <c r="G17" s="970"/>
      <c r="H17" s="970"/>
      <c r="I17" s="970"/>
      <c r="J17" s="971"/>
      <c r="K17" s="100">
        <v>7</v>
      </c>
      <c r="L17" s="921"/>
      <c r="M17" s="922"/>
      <c r="N17" s="921"/>
      <c r="O17" s="922"/>
      <c r="P17" s="921"/>
      <c r="Q17" s="922"/>
      <c r="R17" s="936"/>
      <c r="S17" s="937"/>
      <c r="T17" s="938"/>
      <c r="U17" s="921"/>
      <c r="V17" s="922"/>
      <c r="W17" s="921"/>
      <c r="X17" s="922"/>
      <c r="Y17" s="54"/>
      <c r="Z17" s="54"/>
      <c r="AA17" s="54"/>
      <c r="AB17" s="54"/>
      <c r="AC17" s="60"/>
      <c r="AD17" s="60"/>
      <c r="AE17" s="60"/>
      <c r="AF17" s="60"/>
      <c r="AG17" s="60"/>
      <c r="AH17" s="60"/>
      <c r="AI17" s="60"/>
      <c r="AJ17" s="60"/>
      <c r="AK17" s="932"/>
      <c r="AL17" s="933"/>
      <c r="AM17" s="933"/>
      <c r="AN17" s="933"/>
      <c r="AO17" s="934"/>
      <c r="AP17" s="2"/>
      <c r="AQ17" s="59">
        <f t="shared" si="2"/>
        <v>1</v>
      </c>
    </row>
    <row r="18" spans="2:46" ht="12" customHeight="1" x14ac:dyDescent="0.15">
      <c r="B18" s="967"/>
      <c r="C18" s="972"/>
      <c r="D18" s="970"/>
      <c r="E18" s="970"/>
      <c r="F18" s="970"/>
      <c r="G18" s="970"/>
      <c r="H18" s="970"/>
      <c r="I18" s="970"/>
      <c r="J18" s="971"/>
      <c r="K18" s="100">
        <v>8</v>
      </c>
      <c r="L18" s="921"/>
      <c r="M18" s="922"/>
      <c r="N18" s="921"/>
      <c r="O18" s="922"/>
      <c r="P18" s="921"/>
      <c r="Q18" s="922"/>
      <c r="R18" s="936"/>
      <c r="S18" s="937"/>
      <c r="T18" s="938"/>
      <c r="U18" s="921"/>
      <c r="V18" s="922"/>
      <c r="W18" s="921"/>
      <c r="X18" s="922"/>
      <c r="Y18" s="54"/>
      <c r="Z18" s="54"/>
      <c r="AA18" s="54"/>
      <c r="AB18" s="54"/>
      <c r="AC18" s="60"/>
      <c r="AD18" s="60"/>
      <c r="AE18" s="60"/>
      <c r="AF18" s="60"/>
      <c r="AG18" s="60"/>
      <c r="AH18" s="60"/>
      <c r="AI18" s="60"/>
      <c r="AJ18" s="60"/>
      <c r="AK18" s="932"/>
      <c r="AL18" s="933"/>
      <c r="AM18" s="933"/>
      <c r="AN18" s="933"/>
      <c r="AO18" s="934"/>
      <c r="AP18" s="2"/>
      <c r="AQ18" s="59">
        <f t="shared" si="2"/>
        <v>1</v>
      </c>
    </row>
    <row r="19" spans="2:46" ht="12" customHeight="1" x14ac:dyDescent="0.15">
      <c r="B19" s="967"/>
      <c r="C19" s="972"/>
      <c r="D19" s="970"/>
      <c r="E19" s="970"/>
      <c r="F19" s="970"/>
      <c r="G19" s="970"/>
      <c r="H19" s="970"/>
      <c r="I19" s="970"/>
      <c r="J19" s="971"/>
      <c r="K19" s="100">
        <v>9</v>
      </c>
      <c r="L19" s="921"/>
      <c r="M19" s="922"/>
      <c r="N19" s="921"/>
      <c r="O19" s="922"/>
      <c r="P19" s="921"/>
      <c r="Q19" s="922"/>
      <c r="R19" s="936"/>
      <c r="S19" s="937"/>
      <c r="T19" s="938"/>
      <c r="U19" s="921"/>
      <c r="V19" s="922"/>
      <c r="W19" s="921"/>
      <c r="X19" s="922"/>
      <c r="Y19" s="54"/>
      <c r="Z19" s="54"/>
      <c r="AA19" s="54"/>
      <c r="AB19" s="54"/>
      <c r="AC19" s="60"/>
      <c r="AD19" s="60"/>
      <c r="AE19" s="60"/>
      <c r="AF19" s="60"/>
      <c r="AG19" s="60"/>
      <c r="AH19" s="60"/>
      <c r="AI19" s="60"/>
      <c r="AJ19" s="60"/>
      <c r="AK19" s="932"/>
      <c r="AL19" s="933"/>
      <c r="AM19" s="933"/>
      <c r="AN19" s="933"/>
      <c r="AO19" s="934"/>
      <c r="AP19" s="2"/>
      <c r="AQ19" s="59">
        <f t="shared" si="2"/>
        <v>1</v>
      </c>
    </row>
    <row r="20" spans="2:46" ht="12" customHeight="1" x14ac:dyDescent="0.15">
      <c r="B20" s="967"/>
      <c r="C20" s="972"/>
      <c r="D20" s="970"/>
      <c r="E20" s="970"/>
      <c r="F20" s="970"/>
      <c r="G20" s="970"/>
      <c r="H20" s="970"/>
      <c r="I20" s="970"/>
      <c r="J20" s="971"/>
      <c r="K20" s="100">
        <v>10</v>
      </c>
      <c r="L20" s="921"/>
      <c r="M20" s="922"/>
      <c r="N20" s="921"/>
      <c r="O20" s="922"/>
      <c r="P20" s="921"/>
      <c r="Q20" s="922"/>
      <c r="R20" s="936"/>
      <c r="S20" s="937"/>
      <c r="T20" s="938"/>
      <c r="U20" s="921"/>
      <c r="V20" s="922"/>
      <c r="W20" s="921"/>
      <c r="X20" s="922"/>
      <c r="Y20" s="54"/>
      <c r="Z20" s="54"/>
      <c r="AA20" s="54"/>
      <c r="AB20" s="54"/>
      <c r="AC20" s="60"/>
      <c r="AD20" s="60"/>
      <c r="AE20" s="60"/>
      <c r="AF20" s="60"/>
      <c r="AG20" s="60"/>
      <c r="AH20" s="60"/>
      <c r="AI20" s="60"/>
      <c r="AJ20" s="60"/>
      <c r="AK20" s="932"/>
      <c r="AL20" s="933"/>
      <c r="AM20" s="933"/>
      <c r="AN20" s="933"/>
      <c r="AO20" s="934"/>
      <c r="AP20" s="2"/>
      <c r="AQ20" s="59">
        <f t="shared" si="2"/>
        <v>1</v>
      </c>
    </row>
    <row r="21" spans="2:46" ht="12" customHeight="1" x14ac:dyDescent="0.15">
      <c r="B21" s="967"/>
      <c r="C21" s="972"/>
      <c r="D21" s="970"/>
      <c r="E21" s="970"/>
      <c r="F21" s="970"/>
      <c r="G21" s="970"/>
      <c r="H21" s="970"/>
      <c r="I21" s="970"/>
      <c r="J21" s="971"/>
      <c r="K21" s="100">
        <v>11</v>
      </c>
      <c r="L21" s="921"/>
      <c r="M21" s="922"/>
      <c r="N21" s="921"/>
      <c r="O21" s="922"/>
      <c r="P21" s="921"/>
      <c r="Q21" s="922"/>
      <c r="R21" s="936"/>
      <c r="S21" s="937"/>
      <c r="T21" s="938"/>
      <c r="U21" s="921"/>
      <c r="V21" s="922"/>
      <c r="W21" s="921"/>
      <c r="X21" s="922"/>
      <c r="Y21" s="54"/>
      <c r="Z21" s="54"/>
      <c r="AA21" s="54"/>
      <c r="AB21" s="54"/>
      <c r="AC21" s="60"/>
      <c r="AD21" s="60"/>
      <c r="AE21" s="60"/>
      <c r="AF21" s="60"/>
      <c r="AG21" s="60"/>
      <c r="AH21" s="60"/>
      <c r="AI21" s="60"/>
      <c r="AJ21" s="60"/>
      <c r="AK21" s="932"/>
      <c r="AL21" s="933"/>
      <c r="AM21" s="933"/>
      <c r="AN21" s="933"/>
      <c r="AO21" s="934"/>
      <c r="AP21" s="2"/>
      <c r="AQ21" s="59">
        <f t="shared" si="2"/>
        <v>1</v>
      </c>
    </row>
    <row r="22" spans="2:46" ht="12" customHeight="1" x14ac:dyDescent="0.15">
      <c r="B22" s="967"/>
      <c r="C22" s="972"/>
      <c r="D22" s="970"/>
      <c r="E22" s="970"/>
      <c r="F22" s="970"/>
      <c r="G22" s="970"/>
      <c r="H22" s="970"/>
      <c r="I22" s="970"/>
      <c r="J22" s="971"/>
      <c r="K22" s="100">
        <v>12</v>
      </c>
      <c r="L22" s="921"/>
      <c r="M22" s="922"/>
      <c r="N22" s="921"/>
      <c r="O22" s="922"/>
      <c r="P22" s="921"/>
      <c r="Q22" s="922"/>
      <c r="R22" s="936"/>
      <c r="S22" s="937"/>
      <c r="T22" s="938"/>
      <c r="U22" s="921"/>
      <c r="V22" s="922"/>
      <c r="W22" s="921"/>
      <c r="X22" s="922"/>
      <c r="Y22" s="54"/>
      <c r="Z22" s="54"/>
      <c r="AA22" s="54"/>
      <c r="AB22" s="54"/>
      <c r="AC22" s="60"/>
      <c r="AD22" s="60"/>
      <c r="AE22" s="60"/>
      <c r="AF22" s="60"/>
      <c r="AG22" s="60"/>
      <c r="AH22" s="60"/>
      <c r="AI22" s="60"/>
      <c r="AJ22" s="60"/>
      <c r="AK22" s="932"/>
      <c r="AL22" s="933"/>
      <c r="AM22" s="933"/>
      <c r="AN22" s="933"/>
      <c r="AO22" s="934"/>
      <c r="AP22" s="2"/>
      <c r="AQ22" s="59">
        <f t="shared" si="2"/>
        <v>1</v>
      </c>
    </row>
    <row r="23" spans="2:46" ht="12" customHeight="1" x14ac:dyDescent="0.15">
      <c r="B23" s="967"/>
      <c r="C23" s="972"/>
      <c r="D23" s="970"/>
      <c r="E23" s="970"/>
      <c r="F23" s="970"/>
      <c r="G23" s="970"/>
      <c r="H23" s="970"/>
      <c r="I23" s="970"/>
      <c r="J23" s="971"/>
      <c r="K23" s="100">
        <v>13</v>
      </c>
      <c r="L23" s="921"/>
      <c r="M23" s="922"/>
      <c r="N23" s="921"/>
      <c r="O23" s="922"/>
      <c r="P23" s="921"/>
      <c r="Q23" s="922"/>
      <c r="R23" s="936"/>
      <c r="S23" s="937"/>
      <c r="T23" s="938"/>
      <c r="U23" s="921"/>
      <c r="V23" s="922"/>
      <c r="W23" s="921"/>
      <c r="X23" s="922"/>
      <c r="Y23" s="54"/>
      <c r="Z23" s="54"/>
      <c r="AA23" s="54"/>
      <c r="AB23" s="54"/>
      <c r="AC23" s="60"/>
      <c r="AD23" s="60"/>
      <c r="AE23" s="60"/>
      <c r="AF23" s="60"/>
      <c r="AG23" s="60"/>
      <c r="AH23" s="60"/>
      <c r="AI23" s="60"/>
      <c r="AJ23" s="60"/>
      <c r="AK23" s="932"/>
      <c r="AL23" s="933"/>
      <c r="AM23" s="933"/>
      <c r="AN23" s="933"/>
      <c r="AO23" s="934"/>
      <c r="AP23" s="2"/>
      <c r="AQ23" s="59">
        <f t="shared" si="2"/>
        <v>1</v>
      </c>
    </row>
    <row r="24" spans="2:46" ht="12" customHeight="1" x14ac:dyDescent="0.15">
      <c r="B24" s="967"/>
      <c r="C24" s="972"/>
      <c r="D24" s="970"/>
      <c r="E24" s="970"/>
      <c r="F24" s="970"/>
      <c r="G24" s="970"/>
      <c r="H24" s="970"/>
      <c r="I24" s="970"/>
      <c r="J24" s="971"/>
      <c r="K24" s="100">
        <v>14</v>
      </c>
      <c r="L24" s="921"/>
      <c r="M24" s="922"/>
      <c r="N24" s="921"/>
      <c r="O24" s="922"/>
      <c r="P24" s="921"/>
      <c r="Q24" s="922"/>
      <c r="R24" s="936"/>
      <c r="S24" s="937"/>
      <c r="T24" s="938"/>
      <c r="U24" s="921"/>
      <c r="V24" s="922"/>
      <c r="W24" s="921"/>
      <c r="X24" s="922"/>
      <c r="Y24" s="54"/>
      <c r="Z24" s="54"/>
      <c r="AA24" s="54"/>
      <c r="AB24" s="54"/>
      <c r="AC24" s="60"/>
      <c r="AD24" s="60"/>
      <c r="AE24" s="60"/>
      <c r="AF24" s="60"/>
      <c r="AG24" s="60"/>
      <c r="AH24" s="60"/>
      <c r="AI24" s="60"/>
      <c r="AJ24" s="60"/>
      <c r="AK24" s="932"/>
      <c r="AL24" s="933"/>
      <c r="AM24" s="933"/>
      <c r="AN24" s="933"/>
      <c r="AO24" s="934"/>
      <c r="AP24" s="2"/>
      <c r="AQ24" s="59">
        <f t="shared" si="2"/>
        <v>1</v>
      </c>
    </row>
    <row r="25" spans="2:46" ht="12" customHeight="1" x14ac:dyDescent="0.15">
      <c r="B25" s="967"/>
      <c r="C25" s="972"/>
      <c r="D25" s="970"/>
      <c r="E25" s="970"/>
      <c r="F25" s="970"/>
      <c r="G25" s="970"/>
      <c r="H25" s="970"/>
      <c r="I25" s="970"/>
      <c r="J25" s="971"/>
      <c r="K25" s="100">
        <v>15</v>
      </c>
      <c r="L25" s="921"/>
      <c r="M25" s="922"/>
      <c r="N25" s="921"/>
      <c r="O25" s="922"/>
      <c r="P25" s="921"/>
      <c r="Q25" s="922"/>
      <c r="R25" s="936"/>
      <c r="S25" s="937"/>
      <c r="T25" s="938"/>
      <c r="U25" s="921"/>
      <c r="V25" s="922"/>
      <c r="W25" s="921"/>
      <c r="X25" s="922"/>
      <c r="Y25" s="54"/>
      <c r="Z25" s="54"/>
      <c r="AA25" s="54"/>
      <c r="AB25" s="54"/>
      <c r="AC25" s="60"/>
      <c r="AD25" s="60"/>
      <c r="AE25" s="60"/>
      <c r="AF25" s="60"/>
      <c r="AG25" s="60"/>
      <c r="AH25" s="60"/>
      <c r="AI25" s="60"/>
      <c r="AJ25" s="60"/>
      <c r="AK25" s="932"/>
      <c r="AL25" s="933"/>
      <c r="AM25" s="933"/>
      <c r="AN25" s="933"/>
      <c r="AO25" s="934"/>
      <c r="AP25" s="2"/>
      <c r="AQ25" s="59">
        <f t="shared" si="2"/>
        <v>1</v>
      </c>
    </row>
    <row r="26" spans="2:46" ht="12" customHeight="1" x14ac:dyDescent="0.15">
      <c r="B26" s="967"/>
      <c r="C26" s="972"/>
      <c r="D26" s="970"/>
      <c r="E26" s="970"/>
      <c r="F26" s="970"/>
      <c r="G26" s="970"/>
      <c r="H26" s="970"/>
      <c r="I26" s="970"/>
      <c r="J26" s="971"/>
      <c r="K26" s="100">
        <v>16</v>
      </c>
      <c r="L26" s="921"/>
      <c r="M26" s="922"/>
      <c r="N26" s="921"/>
      <c r="O26" s="922"/>
      <c r="P26" s="921"/>
      <c r="Q26" s="922"/>
      <c r="R26" s="936"/>
      <c r="S26" s="937"/>
      <c r="T26" s="938"/>
      <c r="U26" s="921"/>
      <c r="V26" s="922"/>
      <c r="W26" s="921"/>
      <c r="X26" s="922"/>
      <c r="Y26" s="54"/>
      <c r="Z26" s="54"/>
      <c r="AA26" s="54"/>
      <c r="AB26" s="54"/>
      <c r="AC26" s="60"/>
      <c r="AD26" s="60"/>
      <c r="AE26" s="60"/>
      <c r="AF26" s="60"/>
      <c r="AG26" s="60"/>
      <c r="AH26" s="60"/>
      <c r="AI26" s="60"/>
      <c r="AJ26" s="60"/>
      <c r="AK26" s="932"/>
      <c r="AL26" s="933"/>
      <c r="AM26" s="933"/>
      <c r="AN26" s="933"/>
      <c r="AO26" s="934"/>
      <c r="AP26" s="2"/>
      <c r="AQ26" s="59">
        <f t="shared" si="2"/>
        <v>1</v>
      </c>
    </row>
    <row r="27" spans="2:46" ht="12" customHeight="1" x14ac:dyDescent="0.15">
      <c r="B27" s="967"/>
      <c r="C27" s="972"/>
      <c r="D27" s="970"/>
      <c r="E27" s="970"/>
      <c r="F27" s="970"/>
      <c r="G27" s="970"/>
      <c r="H27" s="970"/>
      <c r="I27" s="970"/>
      <c r="J27" s="971"/>
      <c r="K27" s="100">
        <v>17</v>
      </c>
      <c r="L27" s="921"/>
      <c r="M27" s="922"/>
      <c r="N27" s="921"/>
      <c r="O27" s="922"/>
      <c r="P27" s="921"/>
      <c r="Q27" s="922"/>
      <c r="R27" s="936"/>
      <c r="S27" s="937"/>
      <c r="T27" s="938"/>
      <c r="U27" s="921"/>
      <c r="V27" s="922"/>
      <c r="W27" s="921"/>
      <c r="X27" s="922"/>
      <c r="Y27" s="54"/>
      <c r="Z27" s="54"/>
      <c r="AA27" s="54"/>
      <c r="AB27" s="54"/>
      <c r="AC27" s="60"/>
      <c r="AD27" s="60"/>
      <c r="AE27" s="60"/>
      <c r="AF27" s="60"/>
      <c r="AG27" s="60"/>
      <c r="AH27" s="60"/>
      <c r="AI27" s="60"/>
      <c r="AJ27" s="60"/>
      <c r="AK27" s="932"/>
      <c r="AL27" s="933"/>
      <c r="AM27" s="933"/>
      <c r="AN27" s="933"/>
      <c r="AO27" s="934"/>
      <c r="AP27" s="2"/>
      <c r="AQ27" s="59">
        <f t="shared" si="2"/>
        <v>1</v>
      </c>
    </row>
    <row r="28" spans="2:46" ht="12" customHeight="1" x14ac:dyDescent="0.15">
      <c r="B28" s="967"/>
      <c r="C28" s="972"/>
      <c r="D28" s="970"/>
      <c r="E28" s="970"/>
      <c r="F28" s="970"/>
      <c r="G28" s="970"/>
      <c r="H28" s="970"/>
      <c r="I28" s="970"/>
      <c r="J28" s="971"/>
      <c r="K28" s="100">
        <v>18</v>
      </c>
      <c r="L28" s="921"/>
      <c r="M28" s="922"/>
      <c r="N28" s="921"/>
      <c r="O28" s="922"/>
      <c r="P28" s="921"/>
      <c r="Q28" s="922"/>
      <c r="R28" s="936"/>
      <c r="S28" s="937"/>
      <c r="T28" s="938"/>
      <c r="U28" s="921"/>
      <c r="V28" s="922"/>
      <c r="W28" s="921"/>
      <c r="X28" s="922"/>
      <c r="Y28" s="54"/>
      <c r="Z28" s="54"/>
      <c r="AA28" s="54"/>
      <c r="AB28" s="54"/>
      <c r="AC28" s="60"/>
      <c r="AD28" s="60"/>
      <c r="AE28" s="60"/>
      <c r="AF28" s="60"/>
      <c r="AG28" s="60"/>
      <c r="AH28" s="60"/>
      <c r="AI28" s="60"/>
      <c r="AJ28" s="60"/>
      <c r="AK28" s="932"/>
      <c r="AL28" s="933"/>
      <c r="AM28" s="933"/>
      <c r="AN28" s="933"/>
      <c r="AO28" s="934"/>
      <c r="AP28" s="2"/>
      <c r="AQ28" s="59">
        <f>IF(P30="材質劣化",2,IF(P30="漏水",3,1))</f>
        <v>1</v>
      </c>
    </row>
    <row r="29" spans="2:46" ht="12" customHeight="1" x14ac:dyDescent="0.15">
      <c r="B29" s="967"/>
      <c r="C29" s="972"/>
      <c r="D29" s="970"/>
      <c r="E29" s="970"/>
      <c r="F29" s="970"/>
      <c r="G29" s="970"/>
      <c r="H29" s="970"/>
      <c r="I29" s="970"/>
      <c r="J29" s="971"/>
      <c r="K29" s="100">
        <v>19</v>
      </c>
      <c r="L29" s="921"/>
      <c r="M29" s="922"/>
      <c r="N29" s="921"/>
      <c r="O29" s="922"/>
      <c r="P29" s="921"/>
      <c r="Q29" s="922"/>
      <c r="R29" s="936"/>
      <c r="S29" s="937"/>
      <c r="T29" s="938"/>
      <c r="U29" s="921"/>
      <c r="V29" s="922"/>
      <c r="W29" s="921"/>
      <c r="X29" s="922"/>
      <c r="Y29" s="54"/>
      <c r="Z29" s="54"/>
      <c r="AA29" s="54"/>
      <c r="AB29" s="54"/>
      <c r="AC29" s="60"/>
      <c r="AD29" s="60"/>
      <c r="AE29" s="60"/>
      <c r="AF29" s="60"/>
      <c r="AG29" s="60"/>
      <c r="AH29" s="60"/>
      <c r="AI29" s="60"/>
      <c r="AJ29" s="60"/>
      <c r="AK29" s="932"/>
      <c r="AL29" s="933"/>
      <c r="AM29" s="933"/>
      <c r="AN29" s="933"/>
      <c r="AO29" s="934"/>
      <c r="AP29" s="2"/>
      <c r="AQ29" s="59">
        <f>IF(P34="材質劣化",2,IF(P34="漏水",3,1))</f>
        <v>1</v>
      </c>
    </row>
    <row r="30" spans="2:46" ht="12" customHeight="1" x14ac:dyDescent="0.15">
      <c r="B30" s="967"/>
      <c r="C30" s="972"/>
      <c r="D30" s="970"/>
      <c r="E30" s="970"/>
      <c r="F30" s="970"/>
      <c r="G30" s="970"/>
      <c r="H30" s="970"/>
      <c r="I30" s="970"/>
      <c r="J30" s="971"/>
      <c r="K30" s="100">
        <v>20</v>
      </c>
      <c r="L30" s="921"/>
      <c r="M30" s="922"/>
      <c r="N30" s="921"/>
      <c r="O30" s="922"/>
      <c r="P30" s="921"/>
      <c r="Q30" s="922"/>
      <c r="R30" s="936"/>
      <c r="S30" s="937"/>
      <c r="T30" s="938"/>
      <c r="U30" s="921"/>
      <c r="V30" s="922"/>
      <c r="W30" s="921"/>
      <c r="X30" s="922"/>
      <c r="Y30" s="54"/>
      <c r="Z30" s="54"/>
      <c r="AA30" s="54"/>
      <c r="AB30" s="54"/>
      <c r="AC30" s="60"/>
      <c r="AD30" s="60"/>
      <c r="AE30" s="60"/>
      <c r="AF30" s="60"/>
      <c r="AG30" s="60"/>
      <c r="AH30" s="60"/>
      <c r="AI30" s="60"/>
      <c r="AJ30" s="60"/>
      <c r="AK30" s="932"/>
      <c r="AL30" s="933"/>
      <c r="AM30" s="933"/>
      <c r="AN30" s="933"/>
      <c r="AO30" s="934"/>
      <c r="AP30" s="2"/>
      <c r="AQ30" s="59">
        <f>IF(P30="材質劣化",2,IF(P30="漏水",3,1))</f>
        <v>1</v>
      </c>
    </row>
    <row r="31" spans="2:46" ht="12" customHeight="1" x14ac:dyDescent="0.15">
      <c r="B31" s="967"/>
      <c r="C31" s="972"/>
      <c r="D31" s="970"/>
      <c r="E31" s="970"/>
      <c r="F31" s="970"/>
      <c r="G31" s="970"/>
      <c r="H31" s="970"/>
      <c r="I31" s="970"/>
      <c r="J31" s="971"/>
      <c r="K31" s="100">
        <v>21</v>
      </c>
      <c r="L31" s="921"/>
      <c r="M31" s="922"/>
      <c r="N31" s="921"/>
      <c r="O31" s="922"/>
      <c r="P31" s="921"/>
      <c r="Q31" s="922"/>
      <c r="R31" s="936"/>
      <c r="S31" s="937"/>
      <c r="T31" s="938"/>
      <c r="U31" s="921"/>
      <c r="V31" s="922"/>
      <c r="W31" s="921"/>
      <c r="X31" s="922"/>
      <c r="Y31" s="54"/>
      <c r="Z31" s="54"/>
      <c r="AA31" s="54"/>
      <c r="AB31" s="54"/>
      <c r="AC31" s="60"/>
      <c r="AD31" s="60"/>
      <c r="AE31" s="60"/>
      <c r="AF31" s="60"/>
      <c r="AG31" s="60"/>
      <c r="AH31" s="60"/>
      <c r="AI31" s="60"/>
      <c r="AJ31" s="60"/>
      <c r="AK31" s="932"/>
      <c r="AL31" s="933"/>
      <c r="AM31" s="933"/>
      <c r="AN31" s="933"/>
      <c r="AO31" s="934"/>
      <c r="AP31" s="2"/>
      <c r="AQ31" s="59">
        <f>IF(P33="材質劣化",2,IF(P33="漏水",3,1))</f>
        <v>1</v>
      </c>
    </row>
    <row r="32" spans="2:46" ht="12" customHeight="1" x14ac:dyDescent="0.15">
      <c r="B32" s="967"/>
      <c r="C32" s="972"/>
      <c r="D32" s="970"/>
      <c r="E32" s="970"/>
      <c r="F32" s="970"/>
      <c r="G32" s="970"/>
      <c r="H32" s="970"/>
      <c r="I32" s="970"/>
      <c r="J32" s="971"/>
      <c r="K32" s="100">
        <v>22</v>
      </c>
      <c r="L32" s="921"/>
      <c r="M32" s="922"/>
      <c r="N32" s="921"/>
      <c r="O32" s="922"/>
      <c r="P32" s="921"/>
      <c r="Q32" s="922"/>
      <c r="R32" s="936"/>
      <c r="S32" s="937"/>
      <c r="T32" s="938"/>
      <c r="U32" s="921"/>
      <c r="V32" s="922"/>
      <c r="W32" s="921"/>
      <c r="X32" s="922"/>
      <c r="Y32" s="54"/>
      <c r="Z32" s="54"/>
      <c r="AA32" s="54"/>
      <c r="AB32" s="54"/>
      <c r="AC32" s="60"/>
      <c r="AD32" s="60"/>
      <c r="AE32" s="60"/>
      <c r="AF32" s="60"/>
      <c r="AG32" s="60"/>
      <c r="AH32" s="60"/>
      <c r="AI32" s="60"/>
      <c r="AJ32" s="60"/>
      <c r="AK32" s="932"/>
      <c r="AL32" s="933"/>
      <c r="AM32" s="933"/>
      <c r="AN32" s="933"/>
      <c r="AO32" s="934"/>
      <c r="AP32" s="2"/>
      <c r="AQ32" s="59">
        <f>IF(P37="材質劣化",2,IF(P37="漏水",3,1))</f>
        <v>1</v>
      </c>
      <c r="AS32" s="3"/>
      <c r="AT32" s="3"/>
    </row>
    <row r="33" spans="2:86" ht="12" customHeight="1" x14ac:dyDescent="0.15">
      <c r="B33" s="967"/>
      <c r="C33" s="972"/>
      <c r="D33" s="970"/>
      <c r="E33" s="970"/>
      <c r="F33" s="970"/>
      <c r="G33" s="970"/>
      <c r="H33" s="970"/>
      <c r="I33" s="970"/>
      <c r="J33" s="971"/>
      <c r="K33" s="100">
        <v>23</v>
      </c>
      <c r="L33" s="921"/>
      <c r="M33" s="922"/>
      <c r="N33" s="921"/>
      <c r="O33" s="922"/>
      <c r="P33" s="921"/>
      <c r="Q33" s="922"/>
      <c r="R33" s="936"/>
      <c r="S33" s="937"/>
      <c r="T33" s="938"/>
      <c r="U33" s="921"/>
      <c r="V33" s="922"/>
      <c r="W33" s="921"/>
      <c r="X33" s="922"/>
      <c r="Y33" s="54"/>
      <c r="Z33" s="54"/>
      <c r="AA33" s="54"/>
      <c r="AB33" s="54"/>
      <c r="AC33" s="60"/>
      <c r="AD33" s="60"/>
      <c r="AE33" s="60"/>
      <c r="AF33" s="60"/>
      <c r="AG33" s="60"/>
      <c r="AH33" s="60"/>
      <c r="AI33" s="60"/>
      <c r="AJ33" s="60"/>
      <c r="AK33" s="932"/>
      <c r="AL33" s="933"/>
      <c r="AM33" s="933"/>
      <c r="AN33" s="933"/>
      <c r="AO33" s="934"/>
      <c r="AP33" s="2"/>
      <c r="AQ33" s="59">
        <f>IF(P33="材質劣化",2,IF(P33="漏水",3,1))</f>
        <v>1</v>
      </c>
      <c r="AS33" s="198"/>
      <c r="AT33" s="198"/>
    </row>
    <row r="34" spans="2:86" ht="12" customHeight="1" x14ac:dyDescent="0.15">
      <c r="B34" s="967"/>
      <c r="C34" s="972"/>
      <c r="D34" s="970"/>
      <c r="E34" s="970"/>
      <c r="F34" s="970"/>
      <c r="G34" s="970"/>
      <c r="H34" s="970"/>
      <c r="I34" s="970"/>
      <c r="J34" s="971"/>
      <c r="K34" s="100">
        <v>24</v>
      </c>
      <c r="L34" s="921"/>
      <c r="M34" s="922"/>
      <c r="N34" s="921"/>
      <c r="O34" s="922"/>
      <c r="P34" s="921"/>
      <c r="Q34" s="922"/>
      <c r="R34" s="936"/>
      <c r="S34" s="937"/>
      <c r="T34" s="938"/>
      <c r="U34" s="921"/>
      <c r="V34" s="922"/>
      <c r="W34" s="921"/>
      <c r="X34" s="922"/>
      <c r="Y34" s="54"/>
      <c r="Z34" s="54"/>
      <c r="AA34" s="54"/>
      <c r="AB34" s="54"/>
      <c r="AC34" s="60"/>
      <c r="AD34" s="60"/>
      <c r="AE34" s="60"/>
      <c r="AF34" s="60"/>
      <c r="AG34" s="60"/>
      <c r="AH34" s="60"/>
      <c r="AI34" s="60"/>
      <c r="AJ34" s="60"/>
      <c r="AK34" s="932"/>
      <c r="AL34" s="933"/>
      <c r="AM34" s="933"/>
      <c r="AN34" s="933"/>
      <c r="AO34" s="934"/>
      <c r="AP34" s="2"/>
      <c r="AQ34" s="59">
        <f>IF(P36="材質劣化",2,IF(P36="漏水",3,1))</f>
        <v>1</v>
      </c>
      <c r="AS34" s="199"/>
      <c r="AT34" s="199"/>
    </row>
    <row r="35" spans="2:86" ht="12" customHeight="1" x14ac:dyDescent="0.15">
      <c r="B35" s="967"/>
      <c r="C35" s="972"/>
      <c r="D35" s="970"/>
      <c r="E35" s="970"/>
      <c r="F35" s="970"/>
      <c r="G35" s="970"/>
      <c r="H35" s="970"/>
      <c r="I35" s="970"/>
      <c r="J35" s="971"/>
      <c r="K35" s="992" t="s">
        <v>678</v>
      </c>
      <c r="L35" s="939" t="s">
        <v>679</v>
      </c>
      <c r="M35" s="939"/>
      <c r="N35" s="939"/>
      <c r="O35" s="939"/>
      <c r="P35" s="939"/>
      <c r="Q35" s="939"/>
      <c r="R35" s="939"/>
      <c r="S35" s="939"/>
      <c r="T35" s="939"/>
      <c r="U35" s="939"/>
      <c r="V35" s="939"/>
      <c r="W35" s="939"/>
      <c r="X35" s="939"/>
      <c r="Y35" s="979" t="s">
        <v>523</v>
      </c>
      <c r="Z35" s="980"/>
      <c r="AA35" s="980"/>
      <c r="AB35" s="953"/>
      <c r="AC35" s="124">
        <f t="shared" ref="AC35:AJ35" si="3">SUM(AC11:AC34)</f>
        <v>0</v>
      </c>
      <c r="AD35" s="124">
        <f t="shared" si="3"/>
        <v>0</v>
      </c>
      <c r="AE35" s="124">
        <f>SUM(AE11:AE34)</f>
        <v>0</v>
      </c>
      <c r="AF35" s="124">
        <f t="shared" si="3"/>
        <v>0</v>
      </c>
      <c r="AG35" s="124">
        <f t="shared" si="3"/>
        <v>0</v>
      </c>
      <c r="AH35" s="124">
        <f t="shared" si="3"/>
        <v>0</v>
      </c>
      <c r="AI35" s="124">
        <f t="shared" si="3"/>
        <v>0</v>
      </c>
      <c r="AJ35" s="125">
        <f t="shared" si="3"/>
        <v>0</v>
      </c>
      <c r="AK35" s="939" t="s">
        <v>680</v>
      </c>
      <c r="AL35" s="939"/>
      <c r="AM35" s="999" t="s">
        <v>511</v>
      </c>
      <c r="AN35" s="999"/>
      <c r="AO35" s="999"/>
      <c r="AP35" s="2"/>
    </row>
    <row r="36" spans="2:86" ht="12" customHeight="1" x14ac:dyDescent="0.15">
      <c r="B36" s="967"/>
      <c r="C36" s="972"/>
      <c r="D36" s="970"/>
      <c r="E36" s="970"/>
      <c r="F36" s="970"/>
      <c r="G36" s="970"/>
      <c r="H36" s="970"/>
      <c r="I36" s="970"/>
      <c r="J36" s="971"/>
      <c r="K36" s="993"/>
      <c r="L36" s="941" t="s">
        <v>681</v>
      </c>
      <c r="M36" s="942"/>
      <c r="N36" s="960"/>
      <c r="O36" s="941" t="s">
        <v>682</v>
      </c>
      <c r="P36" s="942"/>
      <c r="Q36" s="942"/>
      <c r="R36" s="942"/>
      <c r="S36" s="942"/>
      <c r="T36" s="942"/>
      <c r="U36" s="942"/>
      <c r="V36" s="942"/>
      <c r="W36" s="942"/>
      <c r="X36" s="960"/>
      <c r="Y36" s="53" t="s">
        <v>516</v>
      </c>
      <c r="Z36" s="49" t="s">
        <v>515</v>
      </c>
      <c r="AA36" s="49" t="s">
        <v>554</v>
      </c>
      <c r="AB36" s="49" t="s">
        <v>531</v>
      </c>
      <c r="AC36" s="49" t="s">
        <v>516</v>
      </c>
      <c r="AD36" s="49" t="s">
        <v>515</v>
      </c>
      <c r="AE36" s="49" t="s">
        <v>554</v>
      </c>
      <c r="AF36" s="49" t="s">
        <v>531</v>
      </c>
      <c r="AG36" s="49" t="s">
        <v>516</v>
      </c>
      <c r="AH36" s="49" t="s">
        <v>515</v>
      </c>
      <c r="AI36" s="49" t="s">
        <v>554</v>
      </c>
      <c r="AJ36" s="82" t="s">
        <v>531</v>
      </c>
      <c r="AK36" s="939"/>
      <c r="AL36" s="939"/>
      <c r="AM36" s="999"/>
      <c r="AN36" s="999"/>
      <c r="AO36" s="999"/>
      <c r="AP36" s="2"/>
    </row>
    <row r="37" spans="2:86" ht="14.25" customHeight="1" x14ac:dyDescent="0.15">
      <c r="B37" s="967"/>
      <c r="C37" s="972"/>
      <c r="D37" s="970"/>
      <c r="E37" s="970"/>
      <c r="F37" s="970"/>
      <c r="G37" s="970"/>
      <c r="H37" s="970"/>
      <c r="I37" s="970"/>
      <c r="J37" s="971"/>
      <c r="K37" s="993"/>
      <c r="L37" s="945"/>
      <c r="M37" s="946"/>
      <c r="N37" s="965"/>
      <c r="O37" s="945"/>
      <c r="P37" s="946"/>
      <c r="Q37" s="946"/>
      <c r="R37" s="946"/>
      <c r="S37" s="946"/>
      <c r="T37" s="946"/>
      <c r="U37" s="946"/>
      <c r="V37" s="946"/>
      <c r="W37" s="946"/>
      <c r="X37" s="965"/>
      <c r="Y37" s="935">
        <f>IF(COUNTIF(Y11:Y34,"〇")&gt;0,1,0)</f>
        <v>0</v>
      </c>
      <c r="Z37" s="935">
        <f t="shared" ref="Z37:AB37" si="4">IF(COUNTIF(Z11:Z34,"〇")&gt;0,1,0)</f>
        <v>0</v>
      </c>
      <c r="AA37" s="935">
        <f t="shared" si="4"/>
        <v>0</v>
      </c>
      <c r="AB37" s="935">
        <f t="shared" si="4"/>
        <v>0</v>
      </c>
      <c r="AC37" s="935">
        <f>COUNTA(AC11:AC34)</f>
        <v>0</v>
      </c>
      <c r="AD37" s="935">
        <f t="shared" ref="AD37:AI37" si="5">COUNTA(AD11:AD34)</f>
        <v>0</v>
      </c>
      <c r="AE37" s="935">
        <f t="shared" si="5"/>
        <v>0</v>
      </c>
      <c r="AF37" s="935">
        <f t="shared" si="5"/>
        <v>0</v>
      </c>
      <c r="AG37" s="935">
        <f t="shared" si="5"/>
        <v>0</v>
      </c>
      <c r="AH37" s="935">
        <f t="shared" si="5"/>
        <v>0</v>
      </c>
      <c r="AI37" s="935">
        <f t="shared" si="5"/>
        <v>0</v>
      </c>
      <c r="AJ37" s="935">
        <f>COUNTA(AJ11:AJ34)</f>
        <v>0</v>
      </c>
      <c r="AK37" s="939"/>
      <c r="AL37" s="939"/>
      <c r="AM37" s="999"/>
      <c r="AN37" s="999"/>
      <c r="AO37" s="999"/>
      <c r="AP37" s="2"/>
      <c r="AU37" s="43">
        <f>+Y37</f>
        <v>0</v>
      </c>
    </row>
    <row r="38" spans="2:86" ht="14.25" customHeight="1" x14ac:dyDescent="0.15">
      <c r="B38" s="967"/>
      <c r="C38" s="972"/>
      <c r="D38" s="970"/>
      <c r="E38" s="970"/>
      <c r="F38" s="970"/>
      <c r="G38" s="970"/>
      <c r="H38" s="970"/>
      <c r="I38" s="970"/>
      <c r="J38" s="971"/>
      <c r="K38" s="993"/>
      <c r="L38" s="949"/>
      <c r="M38" s="950"/>
      <c r="N38" s="961"/>
      <c r="O38" s="949"/>
      <c r="P38" s="950"/>
      <c r="Q38" s="950"/>
      <c r="R38" s="950"/>
      <c r="S38" s="950"/>
      <c r="T38" s="950"/>
      <c r="U38" s="950"/>
      <c r="V38" s="950"/>
      <c r="W38" s="950"/>
      <c r="X38" s="961"/>
      <c r="Y38" s="935"/>
      <c r="Z38" s="935"/>
      <c r="AA38" s="935"/>
      <c r="AB38" s="935"/>
      <c r="AC38" s="935"/>
      <c r="AD38" s="935"/>
      <c r="AE38" s="935"/>
      <c r="AF38" s="935"/>
      <c r="AG38" s="935"/>
      <c r="AH38" s="935"/>
      <c r="AI38" s="935"/>
      <c r="AJ38" s="935"/>
      <c r="AK38" s="939"/>
      <c r="AL38" s="939"/>
      <c r="AM38" s="999"/>
      <c r="AN38" s="999"/>
      <c r="AO38" s="999"/>
      <c r="AP38" s="2"/>
    </row>
    <row r="39" spans="2:86" ht="12" customHeight="1" x14ac:dyDescent="0.15">
      <c r="B39" s="967"/>
      <c r="C39" s="972"/>
      <c r="D39" s="970"/>
      <c r="E39" s="970"/>
      <c r="F39" s="970"/>
      <c r="G39" s="970"/>
      <c r="H39" s="970"/>
      <c r="I39" s="970"/>
      <c r="J39" s="970"/>
      <c r="K39" s="987" t="s">
        <v>220</v>
      </c>
      <c r="L39" s="994"/>
      <c r="M39" s="994"/>
      <c r="N39" s="994"/>
      <c r="O39" s="994"/>
      <c r="P39" s="994"/>
      <c r="Q39" s="994"/>
      <c r="R39" s="994"/>
      <c r="S39" s="994"/>
      <c r="T39" s="994"/>
      <c r="U39" s="994"/>
      <c r="V39" s="994"/>
      <c r="W39" s="994"/>
      <c r="X39" s="994"/>
      <c r="Y39" s="994"/>
      <c r="Z39" s="994"/>
      <c r="AA39" s="994"/>
      <c r="AB39" s="994"/>
      <c r="AC39" s="994"/>
      <c r="AD39" s="994"/>
      <c r="AE39" s="994"/>
      <c r="AF39" s="994"/>
      <c r="AG39" s="994"/>
      <c r="AH39" s="994"/>
      <c r="AI39" s="994"/>
      <c r="AJ39" s="994"/>
      <c r="AK39" s="995"/>
      <c r="AL39" s="995"/>
      <c r="AM39" s="995"/>
      <c r="AN39" s="995"/>
      <c r="AO39" s="996"/>
      <c r="AP39" s="2"/>
    </row>
    <row r="40" spans="2:86" ht="12" customHeight="1" x14ac:dyDescent="0.15">
      <c r="B40" s="967"/>
      <c r="C40" s="972"/>
      <c r="D40" s="970"/>
      <c r="E40" s="970"/>
      <c r="F40" s="970"/>
      <c r="G40" s="970"/>
      <c r="H40" s="970"/>
      <c r="I40" s="970"/>
      <c r="J40" s="970"/>
      <c r="K40" s="988"/>
      <c r="L40" s="995"/>
      <c r="M40" s="995"/>
      <c r="N40" s="995"/>
      <c r="O40" s="995"/>
      <c r="P40" s="995"/>
      <c r="Q40" s="995"/>
      <c r="R40" s="995"/>
      <c r="S40" s="995"/>
      <c r="T40" s="995"/>
      <c r="U40" s="995"/>
      <c r="V40" s="995"/>
      <c r="W40" s="995"/>
      <c r="X40" s="995"/>
      <c r="Y40" s="995"/>
      <c r="Z40" s="995"/>
      <c r="AA40" s="995"/>
      <c r="AB40" s="995"/>
      <c r="AC40" s="995"/>
      <c r="AD40" s="995"/>
      <c r="AE40" s="995"/>
      <c r="AF40" s="995"/>
      <c r="AG40" s="995"/>
      <c r="AH40" s="995"/>
      <c r="AI40" s="995"/>
      <c r="AJ40" s="995"/>
      <c r="AK40" s="995"/>
      <c r="AL40" s="995"/>
      <c r="AM40" s="995"/>
      <c r="AN40" s="995"/>
      <c r="AO40" s="996"/>
      <c r="AP40" s="2"/>
    </row>
    <row r="41" spans="2:86" ht="12" customHeight="1" x14ac:dyDescent="0.15">
      <c r="B41" s="967"/>
      <c r="C41" s="972"/>
      <c r="D41" s="970"/>
      <c r="E41" s="970"/>
      <c r="F41" s="970"/>
      <c r="G41" s="970"/>
      <c r="H41" s="970"/>
      <c r="I41" s="970"/>
      <c r="J41" s="970"/>
      <c r="K41" s="988"/>
      <c r="L41" s="995"/>
      <c r="M41" s="995"/>
      <c r="N41" s="995"/>
      <c r="O41" s="995"/>
      <c r="P41" s="995"/>
      <c r="Q41" s="995"/>
      <c r="R41" s="995"/>
      <c r="S41" s="995"/>
      <c r="T41" s="995"/>
      <c r="U41" s="995"/>
      <c r="V41" s="995"/>
      <c r="W41" s="995"/>
      <c r="X41" s="995"/>
      <c r="Y41" s="995"/>
      <c r="Z41" s="995"/>
      <c r="AA41" s="995"/>
      <c r="AB41" s="995"/>
      <c r="AC41" s="995"/>
      <c r="AD41" s="995"/>
      <c r="AE41" s="995"/>
      <c r="AF41" s="995"/>
      <c r="AG41" s="995"/>
      <c r="AH41" s="995"/>
      <c r="AI41" s="995"/>
      <c r="AJ41" s="995"/>
      <c r="AK41" s="995"/>
      <c r="AL41" s="995"/>
      <c r="AM41" s="995"/>
      <c r="AN41" s="995"/>
      <c r="AO41" s="996"/>
      <c r="AP41" s="2"/>
    </row>
    <row r="42" spans="2:86" ht="12" customHeight="1" x14ac:dyDescent="0.15">
      <c r="B42" s="967"/>
      <c r="C42" s="972"/>
      <c r="D42" s="970"/>
      <c r="E42" s="970"/>
      <c r="F42" s="970"/>
      <c r="G42" s="970"/>
      <c r="H42" s="970"/>
      <c r="I42" s="970"/>
      <c r="J42" s="970"/>
      <c r="K42" s="988"/>
      <c r="L42" s="997"/>
      <c r="M42" s="997"/>
      <c r="N42" s="997"/>
      <c r="O42" s="997"/>
      <c r="P42" s="997"/>
      <c r="Q42" s="997"/>
      <c r="R42" s="997"/>
      <c r="S42" s="997"/>
      <c r="T42" s="997"/>
      <c r="U42" s="997"/>
      <c r="V42" s="997"/>
      <c r="W42" s="997"/>
      <c r="X42" s="997"/>
      <c r="Y42" s="997"/>
      <c r="Z42" s="997"/>
      <c r="AA42" s="997"/>
      <c r="AB42" s="997"/>
      <c r="AC42" s="997"/>
      <c r="AD42" s="997"/>
      <c r="AE42" s="997"/>
      <c r="AF42" s="997"/>
      <c r="AG42" s="997"/>
      <c r="AH42" s="997"/>
      <c r="AI42" s="997"/>
      <c r="AJ42" s="997"/>
      <c r="AK42" s="997"/>
      <c r="AL42" s="997"/>
      <c r="AM42" s="997"/>
      <c r="AN42" s="997"/>
      <c r="AO42" s="998"/>
      <c r="AP42" s="43"/>
      <c r="CD42" s="2"/>
      <c r="CE42" s="2"/>
      <c r="CF42" s="2"/>
      <c r="CG42" s="2"/>
      <c r="CH42" s="2"/>
    </row>
    <row r="43" spans="2:86" ht="12" customHeight="1" x14ac:dyDescent="0.15">
      <c r="B43" s="967"/>
      <c r="C43" s="972"/>
      <c r="D43" s="970"/>
      <c r="E43" s="970"/>
      <c r="F43" s="970"/>
      <c r="G43" s="970"/>
      <c r="H43" s="970"/>
      <c r="I43" s="970"/>
      <c r="J43" s="971"/>
      <c r="K43" s="1000" t="s">
        <v>221</v>
      </c>
      <c r="L43" s="1000"/>
      <c r="M43" s="1000"/>
      <c r="N43" s="1000"/>
      <c r="O43" s="1000"/>
      <c r="P43" s="1000"/>
      <c r="Q43" s="1000"/>
      <c r="R43" s="1000"/>
      <c r="S43" s="1000"/>
      <c r="T43" s="1000"/>
      <c r="U43" s="1000"/>
      <c r="V43" s="1000"/>
      <c r="W43" s="1000"/>
      <c r="X43" s="1000"/>
      <c r="Y43" s="1000"/>
      <c r="Z43" s="1000"/>
      <c r="AA43" s="1000"/>
      <c r="AB43" s="1000"/>
      <c r="AC43" s="1000"/>
      <c r="AD43" s="1000"/>
      <c r="AE43" s="1000"/>
      <c r="AF43" s="1000"/>
      <c r="AG43" s="1000"/>
      <c r="AH43" s="1000"/>
      <c r="AI43" s="1000"/>
      <c r="AJ43" s="1000"/>
      <c r="AK43" s="1000"/>
      <c r="AL43" s="1000"/>
      <c r="AM43" s="1000"/>
      <c r="AN43" s="1000"/>
      <c r="AO43" s="1000"/>
      <c r="AP43" s="43"/>
      <c r="CD43" s="2"/>
      <c r="CE43" s="2"/>
      <c r="CF43" s="2"/>
      <c r="CG43" s="2"/>
      <c r="CH43" s="2"/>
    </row>
    <row r="44" spans="2:86" ht="12" customHeight="1" x14ac:dyDescent="0.15">
      <c r="B44" s="967"/>
      <c r="C44" s="972"/>
      <c r="D44" s="970"/>
      <c r="E44" s="970"/>
      <c r="F44" s="970"/>
      <c r="G44" s="970"/>
      <c r="H44" s="970"/>
      <c r="I44" s="970"/>
      <c r="J44" s="971"/>
      <c r="K44" s="989" t="s">
        <v>222</v>
      </c>
      <c r="L44" s="990"/>
      <c r="M44" s="990"/>
      <c r="N44" s="990"/>
      <c r="O44" s="990"/>
      <c r="P44" s="990"/>
      <c r="Q44" s="990"/>
      <c r="R44" s="990"/>
      <c r="S44" s="990"/>
      <c r="T44" s="990"/>
      <c r="U44" s="990"/>
      <c r="V44" s="990"/>
      <c r="W44" s="990"/>
      <c r="X44" s="990"/>
      <c r="Y44" s="990"/>
      <c r="Z44" s="990"/>
      <c r="AA44" s="990"/>
      <c r="AB44" s="990"/>
      <c r="AC44" s="990"/>
      <c r="AD44" s="990"/>
      <c r="AE44" s="990"/>
      <c r="AF44" s="990"/>
      <c r="AG44" s="990"/>
      <c r="AH44" s="990"/>
      <c r="AI44" s="990"/>
      <c r="AJ44" s="990"/>
      <c r="AK44" s="990"/>
      <c r="AL44" s="990"/>
      <c r="AM44" s="990"/>
      <c r="AN44" s="990"/>
      <c r="AO44" s="991"/>
      <c r="AP44" s="43"/>
      <c r="CD44" s="2"/>
      <c r="CE44" s="2"/>
      <c r="CF44" s="2"/>
      <c r="CG44" s="2"/>
      <c r="CH44" s="2"/>
    </row>
    <row r="45" spans="2:86" ht="12" customHeight="1" x14ac:dyDescent="0.15">
      <c r="B45" s="583"/>
      <c r="C45" s="973"/>
      <c r="D45" s="974"/>
      <c r="E45" s="974"/>
      <c r="F45" s="974"/>
      <c r="G45" s="974"/>
      <c r="H45" s="974"/>
      <c r="I45" s="974"/>
      <c r="J45" s="975"/>
      <c r="K45" s="984" t="s">
        <v>223</v>
      </c>
      <c r="L45" s="985"/>
      <c r="M45" s="985"/>
      <c r="N45" s="985"/>
      <c r="O45" s="985"/>
      <c r="P45" s="985"/>
      <c r="Q45" s="985"/>
      <c r="R45" s="985"/>
      <c r="S45" s="985"/>
      <c r="T45" s="985"/>
      <c r="U45" s="985"/>
      <c r="V45" s="985"/>
      <c r="W45" s="985"/>
      <c r="X45" s="985"/>
      <c r="Y45" s="985"/>
      <c r="Z45" s="985"/>
      <c r="AA45" s="985"/>
      <c r="AB45" s="985"/>
      <c r="AC45" s="985"/>
      <c r="AD45" s="985"/>
      <c r="AE45" s="985"/>
      <c r="AF45" s="985"/>
      <c r="AG45" s="985"/>
      <c r="AH45" s="985"/>
      <c r="AI45" s="985"/>
      <c r="AJ45" s="985"/>
      <c r="AK45" s="985"/>
      <c r="AL45" s="985"/>
      <c r="AM45" s="985"/>
      <c r="AN45" s="985"/>
      <c r="AO45" s="986"/>
      <c r="AP45" s="43"/>
      <c r="CD45" s="2"/>
      <c r="CE45" s="2"/>
      <c r="CF45" s="2"/>
      <c r="CG45" s="2"/>
      <c r="CH45" s="2"/>
    </row>
    <row r="46" spans="2:86" ht="12" customHeight="1" x14ac:dyDescent="0.2">
      <c r="B46" s="6" t="s">
        <v>224</v>
      </c>
      <c r="C46" s="290"/>
      <c r="D46" s="290"/>
      <c r="E46" s="290"/>
      <c r="F46" s="290"/>
      <c r="G46" s="290"/>
      <c r="H46" s="290"/>
      <c r="I46" s="290"/>
      <c r="J46" s="290"/>
      <c r="K46" s="291"/>
      <c r="L46" s="291"/>
      <c r="M46" s="291"/>
      <c r="N46" s="291"/>
      <c r="O46" s="291"/>
      <c r="P46" s="291"/>
      <c r="Q46" s="291"/>
      <c r="R46" s="291"/>
      <c r="S46" s="291"/>
      <c r="T46" s="291"/>
      <c r="U46" s="291"/>
      <c r="V46" s="291"/>
      <c r="W46" s="291"/>
      <c r="X46" s="291"/>
      <c r="Y46" s="291"/>
      <c r="Z46" s="291"/>
      <c r="AA46" s="291"/>
      <c r="AB46" s="291"/>
      <c r="AC46" s="291"/>
      <c r="AD46" s="291"/>
      <c r="AE46" s="291"/>
      <c r="AF46" s="291"/>
      <c r="AG46" s="291"/>
      <c r="AH46" s="291"/>
      <c r="AI46" s="291"/>
      <c r="AJ46" s="291"/>
      <c r="AK46" s="291"/>
      <c r="AL46" s="291"/>
      <c r="AM46" s="291"/>
      <c r="AN46" s="291"/>
      <c r="AO46" s="291"/>
      <c r="AP46" s="43"/>
      <c r="CD46" s="2"/>
      <c r="CE46" s="2"/>
      <c r="CF46" s="2"/>
      <c r="CG46" s="2"/>
      <c r="CH46" s="2"/>
    </row>
    <row r="47" spans="2:86" s="6" customFormat="1" ht="12" customHeight="1" x14ac:dyDescent="0.15">
      <c r="B47" s="2" t="s">
        <v>225</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226</v>
      </c>
      <c r="AP48" s="43"/>
      <c r="CD48" s="2"/>
      <c r="CE48" s="2"/>
      <c r="CF48" s="2"/>
      <c r="CG48" s="2"/>
      <c r="CH48" s="2"/>
    </row>
    <row r="49" spans="2:86" ht="12" customHeight="1" x14ac:dyDescent="0.15">
      <c r="B49" s="2" t="s">
        <v>227</v>
      </c>
      <c r="AP49" s="43"/>
      <c r="CD49" s="2"/>
      <c r="CE49" s="2"/>
      <c r="CF49" s="2"/>
      <c r="CG49" s="2"/>
      <c r="CH49" s="2"/>
    </row>
    <row r="50" spans="2:86" ht="12" customHeight="1" x14ac:dyDescent="0.15">
      <c r="B50" s="2" t="s">
        <v>228</v>
      </c>
    </row>
    <row r="51" spans="2:86" ht="12" customHeight="1" x14ac:dyDescent="0.15">
      <c r="B51" s="2" t="s">
        <v>229</v>
      </c>
    </row>
    <row r="52" spans="2:86" ht="12" customHeight="1" x14ac:dyDescent="0.15">
      <c r="B52" s="2" t="s">
        <v>230</v>
      </c>
    </row>
    <row r="53" spans="2:86" x14ac:dyDescent="0.15">
      <c r="B53" s="2" t="s">
        <v>231</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2"/>
  <conditionalFormatting sqref="Y11:AB28">
    <cfRule type="expression" dxfId="50" priority="2">
      <formula>$AQ11=2</formula>
    </cfRule>
  </conditionalFormatting>
  <conditionalFormatting sqref="Y29:AB29">
    <cfRule type="expression" dxfId="49" priority="11">
      <formula>$AQ28=2</formula>
    </cfRule>
  </conditionalFormatting>
  <conditionalFormatting sqref="Y30:AB31">
    <cfRule type="expression" dxfId="48" priority="9">
      <formula>$AQ28=2</formula>
    </cfRule>
  </conditionalFormatting>
  <conditionalFormatting sqref="Y32:AB32">
    <cfRule type="expression" dxfId="47" priority="7">
      <formula>$AQ29=2</formula>
    </cfRule>
  </conditionalFormatting>
  <conditionalFormatting sqref="Y33:AB33">
    <cfRule type="expression" dxfId="46" priority="5">
      <formula>$AQ29=2</formula>
    </cfRule>
  </conditionalFormatting>
  <conditionalFormatting sqref="Y34:AB34">
    <cfRule type="expression" dxfId="45" priority="3">
      <formula>$AQ29=2</formula>
    </cfRule>
  </conditionalFormatting>
  <conditionalFormatting sqref="Y11:AF28">
    <cfRule type="expression" dxfId="44" priority="1">
      <formula>$AQ11=3</formula>
    </cfRule>
  </conditionalFormatting>
  <conditionalFormatting sqref="Y29:AF29">
    <cfRule type="expression" dxfId="43" priority="12">
      <formula>$AQ28=3</formula>
    </cfRule>
  </conditionalFormatting>
  <conditionalFormatting sqref="Y30:AF31">
    <cfRule type="expression" dxfId="42" priority="10">
      <formula>$AQ28=3</formula>
    </cfRule>
  </conditionalFormatting>
  <conditionalFormatting sqref="Y32:AF32">
    <cfRule type="expression" dxfId="41" priority="8">
      <formula>$AQ29=3</formula>
    </cfRule>
  </conditionalFormatting>
  <conditionalFormatting sqref="Y33:AF33">
    <cfRule type="expression" dxfId="40" priority="6">
      <formula>$AQ29=3</formula>
    </cfRule>
  </conditionalFormatting>
  <conditionalFormatting sqref="Y34:AF34">
    <cfRule type="expression" dxfId="39" priority="4">
      <formula>$AQ29=3</formula>
    </cfRule>
  </conditionalFormatting>
  <conditionalFormatting sqref="AC11:AJ28">
    <cfRule type="expression" dxfId="38" priority="13">
      <formula>$AQ11=1</formula>
    </cfRule>
  </conditionalFormatting>
  <conditionalFormatting sqref="AC29:AJ29">
    <cfRule type="expression" dxfId="37" priority="24">
      <formula>$AQ28=1</formula>
    </cfRule>
  </conditionalFormatting>
  <conditionalFormatting sqref="AC30:AJ31">
    <cfRule type="expression" dxfId="36" priority="22">
      <formula>$AQ28=1</formula>
    </cfRule>
  </conditionalFormatting>
  <conditionalFormatting sqref="AC32:AJ32">
    <cfRule type="expression" dxfId="35" priority="20">
      <formula>$AQ29=1</formula>
    </cfRule>
  </conditionalFormatting>
  <conditionalFormatting sqref="AC33:AJ33">
    <cfRule type="expression" dxfId="34" priority="18">
      <formula>$AQ29=1</formula>
    </cfRule>
  </conditionalFormatting>
  <conditionalFormatting sqref="AC34:AJ34">
    <cfRule type="expression" dxfId="33" priority="16">
      <formula>$AQ29=1</formula>
    </cfRule>
  </conditionalFormatting>
  <conditionalFormatting sqref="AG11:AJ28">
    <cfRule type="expression" dxfId="32" priority="14">
      <formula>$AQ11=2</formula>
    </cfRule>
  </conditionalFormatting>
  <conditionalFormatting sqref="AG29:AJ29">
    <cfRule type="expression" dxfId="31" priority="23">
      <formula>$AQ28=2</formula>
    </cfRule>
  </conditionalFormatting>
  <conditionalFormatting sqref="AG30:AJ31">
    <cfRule type="expression" dxfId="30" priority="21">
      <formula>$AQ28=2</formula>
    </cfRule>
  </conditionalFormatting>
  <conditionalFormatting sqref="AG32:AJ32">
    <cfRule type="expression" dxfId="29" priority="19">
      <formula>$AQ29=2</formula>
    </cfRule>
  </conditionalFormatting>
  <conditionalFormatting sqref="AG33:AJ33">
    <cfRule type="expression" dxfId="28" priority="17">
      <formula>$AQ29=2</formula>
    </cfRule>
  </conditionalFormatting>
  <conditionalFormatting sqref="AG34:AJ34">
    <cfRule type="expression" dxfId="27" priority="15">
      <formula>$AQ29=2</formula>
    </cfRule>
  </conditionalFormatting>
  <dataValidations count="2">
    <dataValidation type="list" allowBlank="1" showInputMessage="1" showErrorMessage="1" sqref="N11:O34" xr:uid="{76878CE2-2400-4F28-915A-C34F2C5D333E}">
      <formula1>INDIRECT(L11)</formula1>
    </dataValidation>
    <dataValidation type="list" allowBlank="1" showInputMessage="1" showErrorMessage="1" sqref="Y11:AB34" xr:uid="{55887917-62AC-44E1-9714-98DECC513C75}">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EFB29201-0949-40E8-A0E9-65EFEF6413CB}">
          <x14:formula1>
            <xm:f>'(参考)リスト'!$G$16:$G$19</xm:f>
          </x14:formula1>
          <xm:sqref>AM35:AO38</xm:sqref>
        </x14:dataValidation>
        <x14:dataValidation type="list" allowBlank="1" showInputMessage="1" showErrorMessage="1" xr:uid="{F230C82D-0A8B-4B22-BF8D-DA62E0098EE0}">
          <x14:formula1>
            <xm:f>'(参考)リスト'!$F$16:$F$21</xm:f>
          </x14:formula1>
          <xm:sqref>U11:X34</xm:sqref>
        </x14:dataValidation>
        <x14:dataValidation type="list" allowBlank="1" showInputMessage="1" showErrorMessage="1" xr:uid="{A75C3DC4-6D9B-4798-98B5-BCED53A6DE59}">
          <x14:formula1>
            <xm:f>'(参考)リスト'!$E$16:$E$27</xm:f>
          </x14:formula1>
          <xm:sqref>R11:T34</xm:sqref>
        </x14:dataValidation>
        <x14:dataValidation type="list" allowBlank="1" showInputMessage="1" showErrorMessage="1" xr:uid="{1C4E94A5-DB79-4C3E-A385-6B0646A80FD8}">
          <x14:formula1>
            <xm:f>'(参考)リスト'!$B$16:$B$21</xm:f>
          </x14:formula1>
          <xm:sqref>L11:M34</xm:sqref>
        </x14:dataValidation>
        <x14:dataValidation type="list" allowBlank="1" showInputMessage="1" showErrorMessage="1" xr:uid="{70CFBD6B-B95B-4A18-8AD4-3BC016EDC028}">
          <x14:formula1>
            <xm:f>'(参考)リスト'!$D$16:$D$18</xm:f>
          </x14:formula1>
          <xm:sqref>P11:Q34</xm:sqref>
        </x14:dataValidation>
      </x14:dataValidations>
    </ext>
  </extLst>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4AC7BA-016F-4395-AE68-CBE148B7B00A}">
  <dimension ref="B1:CH53"/>
  <sheetViews>
    <sheetView showGridLines="0" showZeros="0" view="pageBreakPreview" zoomScaleNormal="85" zoomScaleSheetLayoutView="100" workbookViewId="0">
      <selection activeCell="B6" sqref="B6:Z15"/>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23" t="s">
        <v>200</v>
      </c>
      <c r="AV1" s="931" t="s">
        <v>201</v>
      </c>
      <c r="AW1" s="931"/>
      <c r="AX1" s="931"/>
      <c r="AY1" s="920" t="s">
        <v>202</v>
      </c>
      <c r="AZ1" s="920"/>
      <c r="BA1" s="920"/>
      <c r="BB1" s="920"/>
      <c r="BC1" s="920"/>
      <c r="BD1" s="920"/>
      <c r="BE1" s="920"/>
      <c r="BF1" s="920"/>
      <c r="BG1" s="920"/>
      <c r="BH1" s="920"/>
      <c r="BI1" s="920"/>
      <c r="BJ1" s="920"/>
      <c r="BK1" s="920" t="s">
        <v>203</v>
      </c>
      <c r="BL1" s="920"/>
      <c r="BM1" s="920"/>
      <c r="BN1" s="920"/>
      <c r="BO1" s="920"/>
      <c r="BP1" s="920"/>
      <c r="BQ1" s="920"/>
      <c r="BR1" s="920"/>
      <c r="BS1" s="920"/>
      <c r="BT1" s="920"/>
      <c r="BU1" s="920"/>
      <c r="BV1" s="920"/>
      <c r="BW1" s="918"/>
      <c r="BX1" s="918"/>
      <c r="BY1" s="918"/>
      <c r="BZ1" s="918"/>
      <c r="CA1" s="918"/>
      <c r="CB1" s="918"/>
      <c r="CC1" s="918"/>
      <c r="CD1" s="918"/>
      <c r="CE1" s="918"/>
      <c r="CF1" s="918"/>
      <c r="CG1" s="918"/>
      <c r="CH1" s="918"/>
    </row>
    <row r="2" spans="2:86" ht="8.25" customHeight="1" x14ac:dyDescent="0.15">
      <c r="AU2" s="923"/>
      <c r="AV2" s="931" t="s">
        <v>204</v>
      </c>
      <c r="AW2" s="940" t="s">
        <v>205</v>
      </c>
      <c r="AX2" s="940" t="s">
        <v>206</v>
      </c>
      <c r="AY2" s="920" t="s">
        <v>207</v>
      </c>
      <c r="AZ2" s="920"/>
      <c r="BA2" s="920"/>
      <c r="BB2" s="920"/>
      <c r="BC2" s="920"/>
      <c r="BD2" s="920"/>
      <c r="BE2" s="920"/>
      <c r="BF2" s="920"/>
      <c r="BG2" s="920"/>
      <c r="BH2" s="920"/>
      <c r="BI2" s="920"/>
      <c r="BJ2" s="920"/>
      <c r="BK2" s="920" t="s">
        <v>208</v>
      </c>
      <c r="BL2" s="920"/>
      <c r="BM2" s="920"/>
      <c r="BN2" s="920"/>
      <c r="BO2" s="920" t="s">
        <v>209</v>
      </c>
      <c r="BP2" s="920"/>
      <c r="BQ2" s="920"/>
      <c r="BR2" s="920"/>
      <c r="BS2" s="920"/>
      <c r="BT2" s="920"/>
      <c r="BU2" s="920"/>
      <c r="BV2" s="920"/>
      <c r="BW2" s="919"/>
      <c r="BX2" s="919"/>
      <c r="BY2" s="919"/>
      <c r="BZ2" s="919"/>
      <c r="CA2" s="918"/>
      <c r="CB2" s="918"/>
      <c r="CC2" s="918"/>
      <c r="CD2" s="918"/>
      <c r="CE2" s="918"/>
      <c r="CF2" s="918"/>
      <c r="CG2" s="918"/>
      <c r="CH2" s="918"/>
    </row>
    <row r="3" spans="2:86" ht="24.95" customHeight="1" x14ac:dyDescent="0.15">
      <c r="B3" s="688" t="s">
        <v>210</v>
      </c>
      <c r="C3" s="1001"/>
      <c r="D3" s="1001"/>
      <c r="E3" s="1002"/>
      <c r="F3" s="1002"/>
      <c r="G3" s="1002"/>
      <c r="H3" s="1002"/>
      <c r="I3" s="1002"/>
      <c r="J3" s="1002"/>
      <c r="K3" s="1001"/>
      <c r="L3" s="1001"/>
      <c r="M3" s="1001"/>
      <c r="N3" s="1001"/>
      <c r="O3" s="1001"/>
      <c r="P3" s="1001"/>
      <c r="Q3" s="1001"/>
      <c r="R3" s="1001"/>
      <c r="S3" s="1001"/>
      <c r="T3" s="1001"/>
      <c r="U3" s="1001"/>
      <c r="V3" s="1001"/>
      <c r="W3" s="1001"/>
      <c r="X3" s="1001"/>
      <c r="Y3" s="1001"/>
      <c r="Z3" s="1001"/>
      <c r="AA3" s="1001"/>
      <c r="AB3" s="1001"/>
      <c r="AC3" s="1001"/>
      <c r="AD3" s="1001"/>
      <c r="AE3" s="1001"/>
      <c r="AF3" s="1001"/>
      <c r="AG3" s="1001"/>
      <c r="AH3" s="1001"/>
      <c r="AI3" s="1001"/>
      <c r="AJ3" s="1001"/>
      <c r="AK3" s="1001"/>
      <c r="AL3" s="1001"/>
      <c r="AM3" s="1001"/>
      <c r="AN3" s="1001"/>
      <c r="AO3" s="1001"/>
      <c r="AU3" s="923"/>
      <c r="AV3" s="931"/>
      <c r="AW3" s="940"/>
      <c r="AX3" s="940"/>
      <c r="AY3" s="920" t="s">
        <v>211</v>
      </c>
      <c r="AZ3" s="920"/>
      <c r="BA3" s="920"/>
      <c r="BB3" s="920"/>
      <c r="BC3" s="920" t="s">
        <v>212</v>
      </c>
      <c r="BD3" s="920"/>
      <c r="BE3" s="920"/>
      <c r="BF3" s="920"/>
      <c r="BG3" s="920" t="s">
        <v>213</v>
      </c>
      <c r="BH3" s="920"/>
      <c r="BI3" s="920"/>
      <c r="BJ3" s="920"/>
      <c r="BK3" s="920" t="s">
        <v>214</v>
      </c>
      <c r="BL3" s="920"/>
      <c r="BM3" s="920"/>
      <c r="BN3" s="920"/>
      <c r="BO3" s="920" t="s">
        <v>212</v>
      </c>
      <c r="BP3" s="920"/>
      <c r="BQ3" s="920"/>
      <c r="BR3" s="920"/>
      <c r="BS3" s="920" t="s">
        <v>213</v>
      </c>
      <c r="BT3" s="920"/>
      <c r="BU3" s="920"/>
      <c r="BV3" s="920"/>
      <c r="BW3" s="918"/>
      <c r="BX3" s="918"/>
      <c r="BY3" s="918"/>
      <c r="BZ3" s="918"/>
      <c r="CA3" s="918"/>
      <c r="CB3" s="918"/>
      <c r="CC3" s="918"/>
      <c r="CD3" s="918"/>
      <c r="CE3" s="918"/>
      <c r="CF3" s="918"/>
      <c r="CG3" s="918"/>
      <c r="CH3" s="918"/>
    </row>
    <row r="4" spans="2:86" ht="18" customHeight="1" x14ac:dyDescent="0.15">
      <c r="B4" s="477" t="s">
        <v>383</v>
      </c>
      <c r="C4" s="477"/>
      <c r="D4" s="477"/>
      <c r="E4" s="956" t="s">
        <v>384</v>
      </c>
      <c r="F4" s="957"/>
      <c r="G4" s="957"/>
      <c r="H4" s="957"/>
      <c r="I4" s="957"/>
      <c r="J4" s="958"/>
      <c r="K4" s="571" t="s">
        <v>385</v>
      </c>
      <c r="L4" s="571"/>
      <c r="M4" s="571"/>
      <c r="N4" s="954" t="s">
        <v>501</v>
      </c>
      <c r="O4" s="954"/>
      <c r="P4" s="954"/>
      <c r="Q4" s="954"/>
      <c r="R4" s="954"/>
      <c r="S4" s="954"/>
      <c r="T4" s="313" t="s">
        <v>502</v>
      </c>
      <c r="U4" s="314"/>
      <c r="V4" s="314"/>
      <c r="W4" s="314"/>
      <c r="X4" s="315"/>
      <c r="Y4" s="959" t="s">
        <v>503</v>
      </c>
      <c r="Z4" s="959"/>
      <c r="AA4" s="959"/>
      <c r="AB4" s="959"/>
      <c r="AC4" s="959"/>
      <c r="AD4" s="959"/>
      <c r="AE4" s="959"/>
      <c r="AF4" s="959"/>
      <c r="AG4" s="313" t="s">
        <v>500</v>
      </c>
      <c r="AH4" s="314"/>
      <c r="AI4" s="314"/>
      <c r="AJ4" s="315"/>
      <c r="AK4" s="925">
        <v>45911</v>
      </c>
      <c r="AL4" s="926"/>
      <c r="AM4" s="926"/>
      <c r="AN4" s="926"/>
      <c r="AO4" s="927"/>
      <c r="AU4" s="923"/>
      <c r="AV4" s="931"/>
      <c r="AW4" s="940"/>
      <c r="AX4" s="940"/>
      <c r="AY4" s="294" t="s">
        <v>215</v>
      </c>
      <c r="AZ4" s="294" t="s">
        <v>216</v>
      </c>
      <c r="BA4" s="294" t="s">
        <v>217</v>
      </c>
      <c r="BB4" s="294" t="s">
        <v>218</v>
      </c>
      <c r="BC4" s="294" t="s">
        <v>215</v>
      </c>
      <c r="BD4" s="294" t="s">
        <v>216</v>
      </c>
      <c r="BE4" s="294" t="s">
        <v>217</v>
      </c>
      <c r="BF4" s="294" t="s">
        <v>218</v>
      </c>
      <c r="BG4" s="294" t="s">
        <v>215</v>
      </c>
      <c r="BH4" s="294" t="s">
        <v>216</v>
      </c>
      <c r="BI4" s="294" t="s">
        <v>217</v>
      </c>
      <c r="BJ4" s="294" t="s">
        <v>218</v>
      </c>
      <c r="BK4" s="294" t="s">
        <v>215</v>
      </c>
      <c r="BL4" s="294" t="s">
        <v>216</v>
      </c>
      <c r="BM4" s="294" t="s">
        <v>217</v>
      </c>
      <c r="BN4" s="294" t="s">
        <v>218</v>
      </c>
      <c r="BO4" s="294" t="s">
        <v>215</v>
      </c>
      <c r="BP4" s="294" t="s">
        <v>216</v>
      </c>
      <c r="BQ4" s="294" t="s">
        <v>217</v>
      </c>
      <c r="BR4" s="294" t="s">
        <v>218</v>
      </c>
      <c r="BS4" s="294" t="s">
        <v>215</v>
      </c>
      <c r="BT4" s="294" t="s">
        <v>216</v>
      </c>
      <c r="BU4" s="294" t="s">
        <v>217</v>
      </c>
      <c r="BV4" s="294" t="s">
        <v>218</v>
      </c>
      <c r="BW4" s="5"/>
      <c r="BX4" s="5"/>
      <c r="BY4" s="5"/>
      <c r="BZ4" s="5"/>
      <c r="CA4" s="5"/>
      <c r="CB4" s="5"/>
      <c r="CC4" s="5"/>
      <c r="CD4" s="5"/>
      <c r="CE4" s="5"/>
      <c r="CF4" s="5"/>
      <c r="CG4" s="5"/>
      <c r="CH4" s="5"/>
    </row>
    <row r="5" spans="2:86" ht="18" customHeight="1" x14ac:dyDescent="0.15">
      <c r="B5" s="485" t="s">
        <v>521</v>
      </c>
      <c r="C5" s="485"/>
      <c r="D5" s="485"/>
      <c r="E5" s="962" t="s">
        <v>390</v>
      </c>
      <c r="F5" s="963"/>
      <c r="G5" s="963"/>
      <c r="H5" s="963"/>
      <c r="I5" s="963"/>
      <c r="J5" s="964"/>
      <c r="K5" s="582" t="s">
        <v>386</v>
      </c>
      <c r="L5" s="582"/>
      <c r="M5" s="582"/>
      <c r="N5" s="954" t="s">
        <v>387</v>
      </c>
      <c r="O5" s="954"/>
      <c r="P5" s="954"/>
      <c r="Q5" s="954"/>
      <c r="R5" s="954"/>
      <c r="S5" s="954"/>
      <c r="T5" s="316"/>
      <c r="U5" s="317"/>
      <c r="V5" s="317"/>
      <c r="W5" s="317"/>
      <c r="X5" s="318"/>
      <c r="Y5" s="955" t="s">
        <v>504</v>
      </c>
      <c r="Z5" s="955"/>
      <c r="AA5" s="955"/>
      <c r="AB5" s="955"/>
      <c r="AC5" s="955"/>
      <c r="AD5" s="955"/>
      <c r="AE5" s="955"/>
      <c r="AF5" s="955"/>
      <c r="AG5" s="835"/>
      <c r="AH5" s="924"/>
      <c r="AI5" s="924"/>
      <c r="AJ5" s="836"/>
      <c r="AK5" s="928"/>
      <c r="AL5" s="929"/>
      <c r="AM5" s="929"/>
      <c r="AN5" s="929"/>
      <c r="AO5" s="930"/>
      <c r="AU5" s="923"/>
      <c r="AV5" s="50" t="str">
        <f>N7</f>
        <v>PE</v>
      </c>
      <c r="AW5" s="293">
        <f>R7</f>
        <v>8.6999999999999993</v>
      </c>
      <c r="AX5" s="55" t="str">
        <f>AM35</f>
        <v>Ⅱ</v>
      </c>
      <c r="AY5" s="295" t="str">
        <f>IF(Y37&gt;0,Y37,"")</f>
        <v/>
      </c>
      <c r="AZ5" s="296" t="str">
        <f>IF(Y37&gt;0,"",IF(Z37&gt;0,Z37,""))</f>
        <v/>
      </c>
      <c r="BA5" s="296" t="str">
        <f>IF(Y37+Z37&gt;0,"",IF(AA37&gt;0,AA37,""))</f>
        <v/>
      </c>
      <c r="BB5" s="296" t="str">
        <f>IF(Y37+Z37+AA37&gt;0,"",IF(AB37&gt;0,AB37,""))</f>
        <v/>
      </c>
      <c r="BC5" s="55">
        <f t="shared" ref="BC5:BJ5" si="0">AC37</f>
        <v>0</v>
      </c>
      <c r="BD5" s="55">
        <f t="shared" si="0"/>
        <v>0</v>
      </c>
      <c r="BE5" s="55">
        <f t="shared" si="0"/>
        <v>2</v>
      </c>
      <c r="BF5" s="55">
        <f t="shared" si="0"/>
        <v>0</v>
      </c>
      <c r="BG5" s="55">
        <f t="shared" si="0"/>
        <v>0</v>
      </c>
      <c r="BH5" s="55">
        <f t="shared" si="0"/>
        <v>0</v>
      </c>
      <c r="BI5" s="55">
        <f t="shared" si="0"/>
        <v>0</v>
      </c>
      <c r="BJ5" s="55">
        <f t="shared" si="0"/>
        <v>0</v>
      </c>
      <c r="BK5" s="55" t="str">
        <f>IF(Y37&gt;0,R7,"")</f>
        <v/>
      </c>
      <c r="BL5" s="297" t="str">
        <f>IF(Y37&gt;0,"",IF(Z37&gt;0,R7,""))</f>
        <v/>
      </c>
      <c r="BM5" s="297" t="str">
        <f>IF(Y37+Z37&gt;0,"",IF(AA37&gt;0,R7,""))</f>
        <v/>
      </c>
      <c r="BN5" s="297" t="str">
        <f>IF(Y37+Z37+AA37&gt;0,"",IF(AB37&gt;0,R7,""))</f>
        <v/>
      </c>
      <c r="BO5" s="55">
        <f t="shared" ref="BO5:BV5" si="1">AC35</f>
        <v>0</v>
      </c>
      <c r="BP5" s="55">
        <f t="shared" si="1"/>
        <v>0</v>
      </c>
      <c r="BQ5" s="55">
        <f t="shared" si="1"/>
        <v>0.31</v>
      </c>
      <c r="BR5" s="55">
        <f t="shared" si="1"/>
        <v>0</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66" t="s">
        <v>219</v>
      </c>
      <c r="C6" s="968"/>
      <c r="D6" s="969"/>
      <c r="E6" s="970"/>
      <c r="F6" s="970"/>
      <c r="G6" s="970"/>
      <c r="H6" s="970"/>
      <c r="I6" s="970"/>
      <c r="J6" s="971"/>
      <c r="K6" s="976" t="s">
        <v>673</v>
      </c>
      <c r="L6" s="977"/>
      <c r="M6" s="977"/>
      <c r="N6" s="977"/>
      <c r="O6" s="977"/>
      <c r="P6" s="977"/>
      <c r="Q6" s="977"/>
      <c r="R6" s="977"/>
      <c r="S6" s="977"/>
      <c r="T6" s="977"/>
      <c r="U6" s="977"/>
      <c r="V6" s="977"/>
      <c r="W6" s="977"/>
      <c r="X6" s="977"/>
      <c r="Y6" s="977"/>
      <c r="Z6" s="977"/>
      <c r="AA6" s="977"/>
      <c r="AB6" s="977"/>
      <c r="AC6" s="977"/>
      <c r="AD6" s="977"/>
      <c r="AE6" s="977"/>
      <c r="AF6" s="977"/>
      <c r="AG6" s="977"/>
      <c r="AH6" s="977"/>
      <c r="AI6" s="977"/>
      <c r="AJ6" s="977"/>
      <c r="AK6" s="977"/>
      <c r="AL6" s="977"/>
      <c r="AM6" s="977"/>
      <c r="AN6" s="977"/>
      <c r="AO6" s="978"/>
      <c r="AP6" s="2"/>
    </row>
    <row r="7" spans="2:86" ht="12" customHeight="1" x14ac:dyDescent="0.15">
      <c r="B7" s="967"/>
      <c r="C7" s="972"/>
      <c r="D7" s="970"/>
      <c r="E7" s="970"/>
      <c r="F7" s="970"/>
      <c r="G7" s="970"/>
      <c r="H7" s="970"/>
      <c r="I7" s="970"/>
      <c r="J7" s="971"/>
      <c r="K7" s="979" t="s">
        <v>674</v>
      </c>
      <c r="L7" s="980"/>
      <c r="M7" s="953"/>
      <c r="N7" s="932" t="s">
        <v>498</v>
      </c>
      <c r="O7" s="933"/>
      <c r="P7" s="979" t="s">
        <v>675</v>
      </c>
      <c r="Q7" s="953"/>
      <c r="R7" s="981">
        <v>8.6999999999999993</v>
      </c>
      <c r="S7" s="982"/>
      <c r="T7" s="983"/>
      <c r="U7" s="941" t="s">
        <v>676</v>
      </c>
      <c r="V7" s="960"/>
      <c r="W7" s="941" t="s">
        <v>677</v>
      </c>
      <c r="X7" s="960"/>
      <c r="Y7" s="953" t="s">
        <v>698</v>
      </c>
      <c r="Z7" s="939"/>
      <c r="AA7" s="939"/>
      <c r="AB7" s="939"/>
      <c r="AC7" s="941" t="s">
        <v>699</v>
      </c>
      <c r="AD7" s="942"/>
      <c r="AE7" s="942"/>
      <c r="AF7" s="942"/>
      <c r="AG7" s="942"/>
      <c r="AH7" s="942"/>
      <c r="AI7" s="942"/>
      <c r="AJ7" s="960"/>
      <c r="AK7" s="941" t="s">
        <v>700</v>
      </c>
      <c r="AL7" s="942"/>
      <c r="AM7" s="942"/>
      <c r="AN7" s="943"/>
      <c r="AO7" s="944"/>
      <c r="AP7" s="2"/>
      <c r="AW7" s="58"/>
    </row>
    <row r="8" spans="2:86" ht="12" customHeight="1" x14ac:dyDescent="0.15">
      <c r="B8" s="967"/>
      <c r="C8" s="972"/>
      <c r="D8" s="970"/>
      <c r="E8" s="970"/>
      <c r="F8" s="970"/>
      <c r="G8" s="970"/>
      <c r="H8" s="970"/>
      <c r="I8" s="970"/>
      <c r="J8" s="971"/>
      <c r="K8" s="939" t="s">
        <v>574</v>
      </c>
      <c r="L8" s="939" t="s">
        <v>576</v>
      </c>
      <c r="M8" s="939"/>
      <c r="N8" s="939" t="s">
        <v>275</v>
      </c>
      <c r="O8" s="939"/>
      <c r="P8" s="939" t="s">
        <v>276</v>
      </c>
      <c r="Q8" s="939"/>
      <c r="R8" s="939" t="s">
        <v>277</v>
      </c>
      <c r="S8" s="939"/>
      <c r="T8" s="939"/>
      <c r="U8" s="945"/>
      <c r="V8" s="965"/>
      <c r="W8" s="945"/>
      <c r="X8" s="965"/>
      <c r="Y8" s="953"/>
      <c r="Z8" s="939"/>
      <c r="AA8" s="939"/>
      <c r="AB8" s="939"/>
      <c r="AC8" s="949"/>
      <c r="AD8" s="950"/>
      <c r="AE8" s="950"/>
      <c r="AF8" s="950"/>
      <c r="AG8" s="950"/>
      <c r="AH8" s="950"/>
      <c r="AI8" s="950"/>
      <c r="AJ8" s="961"/>
      <c r="AK8" s="945"/>
      <c r="AL8" s="946"/>
      <c r="AM8" s="946"/>
      <c r="AN8" s="947"/>
      <c r="AO8" s="948"/>
      <c r="AP8" s="2"/>
    </row>
    <row r="9" spans="2:86" ht="12" customHeight="1" x14ac:dyDescent="0.15">
      <c r="B9" s="967"/>
      <c r="C9" s="972"/>
      <c r="D9" s="970"/>
      <c r="E9" s="970"/>
      <c r="F9" s="970"/>
      <c r="G9" s="970"/>
      <c r="H9" s="970"/>
      <c r="I9" s="970"/>
      <c r="J9" s="971"/>
      <c r="K9" s="939"/>
      <c r="L9" s="939"/>
      <c r="M9" s="939"/>
      <c r="N9" s="939"/>
      <c r="O9" s="939"/>
      <c r="P9" s="939"/>
      <c r="Q9" s="939"/>
      <c r="R9" s="939"/>
      <c r="S9" s="939"/>
      <c r="T9" s="939"/>
      <c r="U9" s="945"/>
      <c r="V9" s="965"/>
      <c r="W9" s="945"/>
      <c r="X9" s="965"/>
      <c r="Y9" s="953" t="s">
        <v>701</v>
      </c>
      <c r="Z9" s="939"/>
      <c r="AA9" s="939"/>
      <c r="AB9" s="939"/>
      <c r="AC9" s="939" t="s">
        <v>702</v>
      </c>
      <c r="AD9" s="939"/>
      <c r="AE9" s="939"/>
      <c r="AF9" s="939"/>
      <c r="AG9" s="939" t="s">
        <v>703</v>
      </c>
      <c r="AH9" s="939"/>
      <c r="AI9" s="939"/>
      <c r="AJ9" s="939"/>
      <c r="AK9" s="945"/>
      <c r="AL9" s="946"/>
      <c r="AM9" s="946"/>
      <c r="AN9" s="947"/>
      <c r="AO9" s="948"/>
      <c r="AP9" s="2"/>
    </row>
    <row r="10" spans="2:86" ht="12" customHeight="1" x14ac:dyDescent="0.15">
      <c r="B10" s="967"/>
      <c r="C10" s="972"/>
      <c r="D10" s="970"/>
      <c r="E10" s="970"/>
      <c r="F10" s="970"/>
      <c r="G10" s="970"/>
      <c r="H10" s="970"/>
      <c r="I10" s="970"/>
      <c r="J10" s="971"/>
      <c r="K10" s="939"/>
      <c r="L10" s="939"/>
      <c r="M10" s="939"/>
      <c r="N10" s="939"/>
      <c r="O10" s="939"/>
      <c r="P10" s="939"/>
      <c r="Q10" s="939"/>
      <c r="R10" s="939"/>
      <c r="S10" s="939"/>
      <c r="T10" s="939"/>
      <c r="U10" s="949"/>
      <c r="V10" s="961"/>
      <c r="W10" s="949"/>
      <c r="X10" s="961"/>
      <c r="Y10" s="53" t="s">
        <v>704</v>
      </c>
      <c r="Z10" s="49" t="s">
        <v>705</v>
      </c>
      <c r="AA10" s="49" t="s">
        <v>706</v>
      </c>
      <c r="AB10" s="49" t="s">
        <v>707</v>
      </c>
      <c r="AC10" s="49" t="s">
        <v>704</v>
      </c>
      <c r="AD10" s="49" t="s">
        <v>705</v>
      </c>
      <c r="AE10" s="49" t="s">
        <v>706</v>
      </c>
      <c r="AF10" s="49" t="s">
        <v>707</v>
      </c>
      <c r="AG10" s="49" t="s">
        <v>704</v>
      </c>
      <c r="AH10" s="49" t="s">
        <v>705</v>
      </c>
      <c r="AI10" s="49" t="s">
        <v>706</v>
      </c>
      <c r="AJ10" s="49" t="s">
        <v>707</v>
      </c>
      <c r="AK10" s="949"/>
      <c r="AL10" s="950"/>
      <c r="AM10" s="950"/>
      <c r="AN10" s="951"/>
      <c r="AO10" s="952"/>
      <c r="AP10" s="2"/>
    </row>
    <row r="11" spans="2:86" ht="12" customHeight="1" x14ac:dyDescent="0.15">
      <c r="B11" s="967"/>
      <c r="C11" s="972"/>
      <c r="D11" s="970"/>
      <c r="E11" s="970"/>
      <c r="F11" s="970"/>
      <c r="G11" s="970"/>
      <c r="H11" s="970"/>
      <c r="I11" s="970"/>
      <c r="J11" s="971"/>
      <c r="K11" s="100">
        <v>1</v>
      </c>
      <c r="L11" s="921" t="s">
        <v>429</v>
      </c>
      <c r="M11" s="922"/>
      <c r="N11" s="921" t="s">
        <v>522</v>
      </c>
      <c r="O11" s="922"/>
      <c r="P11" s="921" t="s">
        <v>514</v>
      </c>
      <c r="Q11" s="922"/>
      <c r="R11" s="843" t="s">
        <v>328</v>
      </c>
      <c r="S11" s="843"/>
      <c r="T11" s="843"/>
      <c r="U11" s="921" t="s">
        <v>524</v>
      </c>
      <c r="V11" s="922"/>
      <c r="W11" s="921"/>
      <c r="X11" s="922"/>
      <c r="Y11" s="54"/>
      <c r="Z11" s="54"/>
      <c r="AA11" s="54"/>
      <c r="AB11" s="54"/>
      <c r="AC11" s="60"/>
      <c r="AD11" s="60"/>
      <c r="AE11" s="60"/>
      <c r="AF11" s="60"/>
      <c r="AG11" s="60"/>
      <c r="AH11" s="60"/>
      <c r="AI11" s="60"/>
      <c r="AJ11" s="60"/>
      <c r="AK11" s="932"/>
      <c r="AL11" s="933"/>
      <c r="AM11" s="933"/>
      <c r="AN11" s="933"/>
      <c r="AO11" s="934"/>
      <c r="AP11" s="2"/>
      <c r="AQ11" s="59">
        <f t="shared" ref="AQ11:AQ27" si="2">IF(P11="材質劣化",2,IF(P11="漏水",3,1))</f>
        <v>2</v>
      </c>
      <c r="AS11" s="43" t="str">
        <f>IF(Y11&lt;&gt;"",1,"")</f>
        <v/>
      </c>
    </row>
    <row r="12" spans="2:86" ht="12" customHeight="1" x14ac:dyDescent="0.15">
      <c r="B12" s="967"/>
      <c r="C12" s="972"/>
      <c r="D12" s="970"/>
      <c r="E12" s="970"/>
      <c r="F12" s="970"/>
      <c r="G12" s="970"/>
      <c r="H12" s="970"/>
      <c r="I12" s="970"/>
      <c r="J12" s="971"/>
      <c r="K12" s="100">
        <v>2</v>
      </c>
      <c r="L12" s="921" t="s">
        <v>429</v>
      </c>
      <c r="M12" s="922"/>
      <c r="N12" s="921" t="s">
        <v>522</v>
      </c>
      <c r="O12" s="922"/>
      <c r="P12" s="921" t="s">
        <v>514</v>
      </c>
      <c r="Q12" s="922"/>
      <c r="R12" s="843" t="s">
        <v>294</v>
      </c>
      <c r="S12" s="843"/>
      <c r="T12" s="843"/>
      <c r="U12" s="921" t="s">
        <v>523</v>
      </c>
      <c r="V12" s="922"/>
      <c r="W12" s="921"/>
      <c r="X12" s="922"/>
      <c r="Y12" s="54"/>
      <c r="Z12" s="54"/>
      <c r="AA12" s="54"/>
      <c r="AB12" s="54"/>
      <c r="AC12" s="292"/>
      <c r="AD12" s="292"/>
      <c r="AE12" s="292">
        <v>7.0000000000000007E-2</v>
      </c>
      <c r="AF12" s="292"/>
      <c r="AG12" s="292"/>
      <c r="AH12" s="292"/>
      <c r="AI12" s="292"/>
      <c r="AJ12" s="292"/>
      <c r="AK12" s="932"/>
      <c r="AL12" s="933"/>
      <c r="AM12" s="933"/>
      <c r="AN12" s="933"/>
      <c r="AO12" s="934"/>
      <c r="AP12" s="2"/>
      <c r="AQ12" s="59">
        <f t="shared" si="2"/>
        <v>2</v>
      </c>
    </row>
    <row r="13" spans="2:86" ht="12" customHeight="1" x14ac:dyDescent="0.15">
      <c r="B13" s="967"/>
      <c r="C13" s="972"/>
      <c r="D13" s="970"/>
      <c r="E13" s="970"/>
      <c r="F13" s="970"/>
      <c r="G13" s="970"/>
      <c r="H13" s="970"/>
      <c r="I13" s="970"/>
      <c r="J13" s="971"/>
      <c r="K13" s="100">
        <v>3</v>
      </c>
      <c r="L13" s="921" t="s">
        <v>528</v>
      </c>
      <c r="M13" s="922"/>
      <c r="N13" s="921" t="s">
        <v>560</v>
      </c>
      <c r="O13" s="922"/>
      <c r="P13" s="921" t="s">
        <v>514</v>
      </c>
      <c r="Q13" s="922"/>
      <c r="R13" s="936" t="s">
        <v>294</v>
      </c>
      <c r="S13" s="937"/>
      <c r="T13" s="938"/>
      <c r="U13" s="921" t="s">
        <v>523</v>
      </c>
      <c r="V13" s="922"/>
      <c r="W13" s="921"/>
      <c r="X13" s="922"/>
      <c r="Y13" s="54"/>
      <c r="Z13" s="54"/>
      <c r="AA13" s="54"/>
      <c r="AB13" s="54"/>
      <c r="AC13" s="292"/>
      <c r="AD13" s="292"/>
      <c r="AE13" s="292">
        <v>0.24</v>
      </c>
      <c r="AF13" s="292"/>
      <c r="AG13" s="292"/>
      <c r="AH13" s="292"/>
      <c r="AI13" s="292"/>
      <c r="AJ13" s="292"/>
      <c r="AK13" s="932"/>
      <c r="AL13" s="933"/>
      <c r="AM13" s="933"/>
      <c r="AN13" s="933"/>
      <c r="AO13" s="934"/>
      <c r="AP13" s="2"/>
      <c r="AQ13" s="59">
        <f t="shared" si="2"/>
        <v>2</v>
      </c>
    </row>
    <row r="14" spans="2:86" ht="12" customHeight="1" x14ac:dyDescent="0.15">
      <c r="B14" s="967"/>
      <c r="C14" s="972"/>
      <c r="D14" s="970"/>
      <c r="E14" s="970"/>
      <c r="F14" s="970"/>
      <c r="G14" s="970"/>
      <c r="H14" s="970"/>
      <c r="I14" s="970"/>
      <c r="J14" s="971"/>
      <c r="K14" s="100">
        <v>4</v>
      </c>
      <c r="L14" s="921"/>
      <c r="M14" s="922"/>
      <c r="N14" s="921"/>
      <c r="O14" s="922"/>
      <c r="P14" s="921"/>
      <c r="Q14" s="922"/>
      <c r="R14" s="843"/>
      <c r="S14" s="843"/>
      <c r="T14" s="843"/>
      <c r="U14" s="921"/>
      <c r="V14" s="922"/>
      <c r="W14" s="921"/>
      <c r="X14" s="922"/>
      <c r="Y14" s="54"/>
      <c r="Z14" s="54"/>
      <c r="AA14" s="54"/>
      <c r="AB14" s="54"/>
      <c r="AC14" s="60"/>
      <c r="AD14" s="60"/>
      <c r="AE14" s="60"/>
      <c r="AF14" s="60"/>
      <c r="AG14" s="60"/>
      <c r="AH14" s="60"/>
      <c r="AI14" s="60"/>
      <c r="AJ14" s="60"/>
      <c r="AK14" s="932"/>
      <c r="AL14" s="933"/>
      <c r="AM14" s="933"/>
      <c r="AN14" s="933"/>
      <c r="AO14" s="934"/>
      <c r="AP14" s="2"/>
      <c r="AQ14" s="59">
        <f t="shared" si="2"/>
        <v>1</v>
      </c>
    </row>
    <row r="15" spans="2:86" ht="12" customHeight="1" x14ac:dyDescent="0.15">
      <c r="B15" s="967"/>
      <c r="C15" s="972"/>
      <c r="D15" s="970"/>
      <c r="E15" s="970"/>
      <c r="F15" s="970"/>
      <c r="G15" s="970"/>
      <c r="H15" s="970"/>
      <c r="I15" s="970"/>
      <c r="J15" s="971"/>
      <c r="K15" s="100">
        <v>5</v>
      </c>
      <c r="L15" s="921"/>
      <c r="M15" s="922"/>
      <c r="N15" s="921"/>
      <c r="O15" s="922"/>
      <c r="P15" s="921"/>
      <c r="Q15" s="922"/>
      <c r="R15" s="936"/>
      <c r="S15" s="937"/>
      <c r="T15" s="938"/>
      <c r="U15" s="921"/>
      <c r="V15" s="922"/>
      <c r="W15" s="921"/>
      <c r="X15" s="922"/>
      <c r="Y15" s="54"/>
      <c r="Z15" s="54"/>
      <c r="AA15" s="54"/>
      <c r="AB15" s="54"/>
      <c r="AC15" s="60"/>
      <c r="AD15" s="60"/>
      <c r="AE15" s="60"/>
      <c r="AF15" s="60"/>
      <c r="AG15" s="60"/>
      <c r="AH15" s="60"/>
      <c r="AI15" s="60"/>
      <c r="AJ15" s="60"/>
      <c r="AK15" s="932"/>
      <c r="AL15" s="933"/>
      <c r="AM15" s="933"/>
      <c r="AN15" s="933"/>
      <c r="AO15" s="934"/>
      <c r="AP15" s="2"/>
      <c r="AQ15" s="59">
        <f t="shared" si="2"/>
        <v>1</v>
      </c>
    </row>
    <row r="16" spans="2:86" ht="12" customHeight="1" x14ac:dyDescent="0.15">
      <c r="B16" s="967"/>
      <c r="C16" s="972"/>
      <c r="D16" s="970"/>
      <c r="E16" s="970"/>
      <c r="F16" s="970"/>
      <c r="G16" s="970"/>
      <c r="H16" s="970"/>
      <c r="I16" s="970"/>
      <c r="J16" s="971"/>
      <c r="K16" s="100">
        <v>6</v>
      </c>
      <c r="L16" s="921"/>
      <c r="M16" s="922"/>
      <c r="N16" s="921"/>
      <c r="O16" s="922"/>
      <c r="P16" s="921"/>
      <c r="Q16" s="922"/>
      <c r="R16" s="936"/>
      <c r="S16" s="937"/>
      <c r="T16" s="938"/>
      <c r="U16" s="921"/>
      <c r="V16" s="922"/>
      <c r="W16" s="921"/>
      <c r="X16" s="922"/>
      <c r="Y16" s="54"/>
      <c r="Z16" s="54"/>
      <c r="AA16" s="54"/>
      <c r="AB16" s="54"/>
      <c r="AC16" s="60"/>
      <c r="AD16" s="60"/>
      <c r="AE16" s="60"/>
      <c r="AF16" s="60"/>
      <c r="AG16" s="60"/>
      <c r="AH16" s="60"/>
      <c r="AI16" s="60"/>
      <c r="AJ16" s="60"/>
      <c r="AK16" s="932"/>
      <c r="AL16" s="933"/>
      <c r="AM16" s="933"/>
      <c r="AN16" s="933"/>
      <c r="AO16" s="934"/>
      <c r="AP16" s="2"/>
      <c r="AQ16" s="59">
        <f t="shared" si="2"/>
        <v>1</v>
      </c>
    </row>
    <row r="17" spans="2:46" ht="12" customHeight="1" x14ac:dyDescent="0.15">
      <c r="B17" s="967"/>
      <c r="C17" s="972"/>
      <c r="D17" s="970"/>
      <c r="E17" s="970"/>
      <c r="F17" s="970"/>
      <c r="G17" s="970"/>
      <c r="H17" s="970"/>
      <c r="I17" s="970"/>
      <c r="J17" s="971"/>
      <c r="K17" s="100">
        <v>7</v>
      </c>
      <c r="L17" s="921"/>
      <c r="M17" s="922"/>
      <c r="N17" s="921"/>
      <c r="O17" s="922"/>
      <c r="P17" s="921"/>
      <c r="Q17" s="922"/>
      <c r="R17" s="936"/>
      <c r="S17" s="937"/>
      <c r="T17" s="938"/>
      <c r="U17" s="921"/>
      <c r="V17" s="922"/>
      <c r="W17" s="921"/>
      <c r="X17" s="922"/>
      <c r="Y17" s="54"/>
      <c r="Z17" s="54"/>
      <c r="AA17" s="54"/>
      <c r="AB17" s="54"/>
      <c r="AC17" s="60"/>
      <c r="AD17" s="60"/>
      <c r="AE17" s="60"/>
      <c r="AF17" s="60"/>
      <c r="AG17" s="60"/>
      <c r="AH17" s="60"/>
      <c r="AI17" s="60"/>
      <c r="AJ17" s="60"/>
      <c r="AK17" s="932"/>
      <c r="AL17" s="933"/>
      <c r="AM17" s="933"/>
      <c r="AN17" s="933"/>
      <c r="AO17" s="934"/>
      <c r="AP17" s="2"/>
      <c r="AQ17" s="59">
        <f t="shared" si="2"/>
        <v>1</v>
      </c>
    </row>
    <row r="18" spans="2:46" ht="12" customHeight="1" x14ac:dyDescent="0.15">
      <c r="B18" s="967"/>
      <c r="C18" s="972"/>
      <c r="D18" s="970"/>
      <c r="E18" s="970"/>
      <c r="F18" s="970"/>
      <c r="G18" s="970"/>
      <c r="H18" s="970"/>
      <c r="I18" s="970"/>
      <c r="J18" s="971"/>
      <c r="K18" s="100">
        <v>8</v>
      </c>
      <c r="L18" s="921"/>
      <c r="M18" s="922"/>
      <c r="N18" s="921"/>
      <c r="O18" s="922"/>
      <c r="P18" s="921"/>
      <c r="Q18" s="922"/>
      <c r="R18" s="936"/>
      <c r="S18" s="937"/>
      <c r="T18" s="938"/>
      <c r="U18" s="921"/>
      <c r="V18" s="922"/>
      <c r="W18" s="921"/>
      <c r="X18" s="922"/>
      <c r="Y18" s="54"/>
      <c r="Z18" s="54"/>
      <c r="AA18" s="54"/>
      <c r="AB18" s="54"/>
      <c r="AC18" s="60"/>
      <c r="AD18" s="60"/>
      <c r="AE18" s="60"/>
      <c r="AF18" s="60"/>
      <c r="AG18" s="60"/>
      <c r="AH18" s="60"/>
      <c r="AI18" s="60"/>
      <c r="AJ18" s="60"/>
      <c r="AK18" s="932"/>
      <c r="AL18" s="933"/>
      <c r="AM18" s="933"/>
      <c r="AN18" s="933"/>
      <c r="AO18" s="934"/>
      <c r="AP18" s="2"/>
      <c r="AQ18" s="59">
        <f t="shared" si="2"/>
        <v>1</v>
      </c>
    </row>
    <row r="19" spans="2:46" ht="12" customHeight="1" x14ac:dyDescent="0.15">
      <c r="B19" s="967"/>
      <c r="C19" s="972"/>
      <c r="D19" s="970"/>
      <c r="E19" s="970"/>
      <c r="F19" s="970"/>
      <c r="G19" s="970"/>
      <c r="H19" s="970"/>
      <c r="I19" s="970"/>
      <c r="J19" s="971"/>
      <c r="K19" s="100">
        <v>9</v>
      </c>
      <c r="L19" s="921"/>
      <c r="M19" s="922"/>
      <c r="N19" s="921"/>
      <c r="O19" s="922"/>
      <c r="P19" s="921"/>
      <c r="Q19" s="922"/>
      <c r="R19" s="936"/>
      <c r="S19" s="937"/>
      <c r="T19" s="938"/>
      <c r="U19" s="921"/>
      <c r="V19" s="922"/>
      <c r="W19" s="921"/>
      <c r="X19" s="922"/>
      <c r="Y19" s="54"/>
      <c r="Z19" s="54"/>
      <c r="AA19" s="54"/>
      <c r="AB19" s="54"/>
      <c r="AC19" s="60"/>
      <c r="AD19" s="60"/>
      <c r="AE19" s="60"/>
      <c r="AF19" s="60"/>
      <c r="AG19" s="60"/>
      <c r="AH19" s="60"/>
      <c r="AI19" s="60"/>
      <c r="AJ19" s="60"/>
      <c r="AK19" s="932"/>
      <c r="AL19" s="933"/>
      <c r="AM19" s="933"/>
      <c r="AN19" s="933"/>
      <c r="AO19" s="934"/>
      <c r="AP19" s="2"/>
      <c r="AQ19" s="59">
        <f t="shared" si="2"/>
        <v>1</v>
      </c>
    </row>
    <row r="20" spans="2:46" ht="12" customHeight="1" x14ac:dyDescent="0.15">
      <c r="B20" s="967"/>
      <c r="C20" s="972"/>
      <c r="D20" s="970"/>
      <c r="E20" s="970"/>
      <c r="F20" s="970"/>
      <c r="G20" s="970"/>
      <c r="H20" s="970"/>
      <c r="I20" s="970"/>
      <c r="J20" s="971"/>
      <c r="K20" s="100">
        <v>10</v>
      </c>
      <c r="L20" s="921"/>
      <c r="M20" s="922"/>
      <c r="N20" s="921"/>
      <c r="O20" s="922"/>
      <c r="P20" s="921"/>
      <c r="Q20" s="922"/>
      <c r="R20" s="936"/>
      <c r="S20" s="937"/>
      <c r="T20" s="938"/>
      <c r="U20" s="921"/>
      <c r="V20" s="922"/>
      <c r="W20" s="921"/>
      <c r="X20" s="922"/>
      <c r="Y20" s="54"/>
      <c r="Z20" s="54"/>
      <c r="AA20" s="54"/>
      <c r="AB20" s="54"/>
      <c r="AC20" s="60"/>
      <c r="AD20" s="60"/>
      <c r="AE20" s="60"/>
      <c r="AF20" s="60"/>
      <c r="AG20" s="60"/>
      <c r="AH20" s="60"/>
      <c r="AI20" s="60"/>
      <c r="AJ20" s="60"/>
      <c r="AK20" s="932"/>
      <c r="AL20" s="933"/>
      <c r="AM20" s="933"/>
      <c r="AN20" s="933"/>
      <c r="AO20" s="934"/>
      <c r="AP20" s="2"/>
      <c r="AQ20" s="59">
        <f t="shared" si="2"/>
        <v>1</v>
      </c>
    </row>
    <row r="21" spans="2:46" ht="12" customHeight="1" x14ac:dyDescent="0.15">
      <c r="B21" s="967"/>
      <c r="C21" s="972"/>
      <c r="D21" s="970"/>
      <c r="E21" s="970"/>
      <c r="F21" s="970"/>
      <c r="G21" s="970"/>
      <c r="H21" s="970"/>
      <c r="I21" s="970"/>
      <c r="J21" s="971"/>
      <c r="K21" s="100">
        <v>11</v>
      </c>
      <c r="L21" s="921"/>
      <c r="M21" s="922"/>
      <c r="N21" s="921"/>
      <c r="O21" s="922"/>
      <c r="P21" s="921"/>
      <c r="Q21" s="922"/>
      <c r="R21" s="936"/>
      <c r="S21" s="937"/>
      <c r="T21" s="938"/>
      <c r="U21" s="921"/>
      <c r="V21" s="922"/>
      <c r="W21" s="921"/>
      <c r="X21" s="922"/>
      <c r="Y21" s="54"/>
      <c r="Z21" s="54"/>
      <c r="AA21" s="54"/>
      <c r="AB21" s="54"/>
      <c r="AC21" s="60"/>
      <c r="AD21" s="60"/>
      <c r="AE21" s="60"/>
      <c r="AF21" s="60"/>
      <c r="AG21" s="60"/>
      <c r="AH21" s="60"/>
      <c r="AI21" s="60"/>
      <c r="AJ21" s="60"/>
      <c r="AK21" s="932"/>
      <c r="AL21" s="933"/>
      <c r="AM21" s="933"/>
      <c r="AN21" s="933"/>
      <c r="AO21" s="934"/>
      <c r="AP21" s="2"/>
      <c r="AQ21" s="59">
        <f t="shared" si="2"/>
        <v>1</v>
      </c>
    </row>
    <row r="22" spans="2:46" ht="12" customHeight="1" x14ac:dyDescent="0.15">
      <c r="B22" s="967"/>
      <c r="C22" s="972"/>
      <c r="D22" s="970"/>
      <c r="E22" s="970"/>
      <c r="F22" s="970"/>
      <c r="G22" s="970"/>
      <c r="H22" s="970"/>
      <c r="I22" s="970"/>
      <c r="J22" s="971"/>
      <c r="K22" s="100">
        <v>12</v>
      </c>
      <c r="L22" s="921"/>
      <c r="M22" s="922"/>
      <c r="N22" s="921"/>
      <c r="O22" s="922"/>
      <c r="P22" s="921"/>
      <c r="Q22" s="922"/>
      <c r="R22" s="936"/>
      <c r="S22" s="937"/>
      <c r="T22" s="938"/>
      <c r="U22" s="921"/>
      <c r="V22" s="922"/>
      <c r="W22" s="921"/>
      <c r="X22" s="922"/>
      <c r="Y22" s="54"/>
      <c r="Z22" s="54"/>
      <c r="AA22" s="54"/>
      <c r="AB22" s="54"/>
      <c r="AC22" s="60"/>
      <c r="AD22" s="60"/>
      <c r="AE22" s="60"/>
      <c r="AF22" s="60"/>
      <c r="AG22" s="60"/>
      <c r="AH22" s="60"/>
      <c r="AI22" s="60"/>
      <c r="AJ22" s="60"/>
      <c r="AK22" s="932"/>
      <c r="AL22" s="933"/>
      <c r="AM22" s="933"/>
      <c r="AN22" s="933"/>
      <c r="AO22" s="934"/>
      <c r="AP22" s="2"/>
      <c r="AQ22" s="59">
        <f t="shared" si="2"/>
        <v>1</v>
      </c>
    </row>
    <row r="23" spans="2:46" ht="12" customHeight="1" x14ac:dyDescent="0.15">
      <c r="B23" s="967"/>
      <c r="C23" s="972"/>
      <c r="D23" s="970"/>
      <c r="E23" s="970"/>
      <c r="F23" s="970"/>
      <c r="G23" s="970"/>
      <c r="H23" s="970"/>
      <c r="I23" s="970"/>
      <c r="J23" s="971"/>
      <c r="K23" s="100">
        <v>13</v>
      </c>
      <c r="L23" s="921"/>
      <c r="M23" s="922"/>
      <c r="N23" s="921"/>
      <c r="O23" s="922"/>
      <c r="P23" s="921"/>
      <c r="Q23" s="922"/>
      <c r="R23" s="936"/>
      <c r="S23" s="937"/>
      <c r="T23" s="938"/>
      <c r="U23" s="921"/>
      <c r="V23" s="922"/>
      <c r="W23" s="921"/>
      <c r="X23" s="922"/>
      <c r="Y23" s="54"/>
      <c r="Z23" s="54"/>
      <c r="AA23" s="54"/>
      <c r="AB23" s="54"/>
      <c r="AC23" s="60"/>
      <c r="AD23" s="60"/>
      <c r="AE23" s="60"/>
      <c r="AF23" s="60"/>
      <c r="AG23" s="60"/>
      <c r="AH23" s="60"/>
      <c r="AI23" s="60"/>
      <c r="AJ23" s="60"/>
      <c r="AK23" s="932"/>
      <c r="AL23" s="933"/>
      <c r="AM23" s="933"/>
      <c r="AN23" s="933"/>
      <c r="AO23" s="934"/>
      <c r="AP23" s="2"/>
      <c r="AQ23" s="59">
        <f t="shared" si="2"/>
        <v>1</v>
      </c>
    </row>
    <row r="24" spans="2:46" ht="12" customHeight="1" x14ac:dyDescent="0.15">
      <c r="B24" s="967"/>
      <c r="C24" s="972"/>
      <c r="D24" s="970"/>
      <c r="E24" s="970"/>
      <c r="F24" s="970"/>
      <c r="G24" s="970"/>
      <c r="H24" s="970"/>
      <c r="I24" s="970"/>
      <c r="J24" s="971"/>
      <c r="K24" s="100">
        <v>14</v>
      </c>
      <c r="L24" s="921"/>
      <c r="M24" s="922"/>
      <c r="N24" s="921"/>
      <c r="O24" s="922"/>
      <c r="P24" s="921"/>
      <c r="Q24" s="922"/>
      <c r="R24" s="936"/>
      <c r="S24" s="937"/>
      <c r="T24" s="938"/>
      <c r="U24" s="921"/>
      <c r="V24" s="922"/>
      <c r="W24" s="921"/>
      <c r="X24" s="922"/>
      <c r="Y24" s="54"/>
      <c r="Z24" s="54"/>
      <c r="AA24" s="54"/>
      <c r="AB24" s="54"/>
      <c r="AC24" s="60"/>
      <c r="AD24" s="60"/>
      <c r="AE24" s="60"/>
      <c r="AF24" s="60"/>
      <c r="AG24" s="60"/>
      <c r="AH24" s="60"/>
      <c r="AI24" s="60"/>
      <c r="AJ24" s="60"/>
      <c r="AK24" s="932"/>
      <c r="AL24" s="933"/>
      <c r="AM24" s="933"/>
      <c r="AN24" s="933"/>
      <c r="AO24" s="934"/>
      <c r="AP24" s="2"/>
      <c r="AQ24" s="59">
        <f t="shared" si="2"/>
        <v>1</v>
      </c>
    </row>
    <row r="25" spans="2:46" ht="12" customHeight="1" x14ac:dyDescent="0.15">
      <c r="B25" s="967"/>
      <c r="C25" s="972"/>
      <c r="D25" s="970"/>
      <c r="E25" s="970"/>
      <c r="F25" s="970"/>
      <c r="G25" s="970"/>
      <c r="H25" s="970"/>
      <c r="I25" s="970"/>
      <c r="J25" s="971"/>
      <c r="K25" s="100">
        <v>15</v>
      </c>
      <c r="L25" s="921"/>
      <c r="M25" s="922"/>
      <c r="N25" s="921"/>
      <c r="O25" s="922"/>
      <c r="P25" s="921"/>
      <c r="Q25" s="922"/>
      <c r="R25" s="936"/>
      <c r="S25" s="937"/>
      <c r="T25" s="938"/>
      <c r="U25" s="921"/>
      <c r="V25" s="922"/>
      <c r="W25" s="921"/>
      <c r="X25" s="922"/>
      <c r="Y25" s="54"/>
      <c r="Z25" s="54"/>
      <c r="AA25" s="54"/>
      <c r="AB25" s="54"/>
      <c r="AC25" s="60"/>
      <c r="AD25" s="60"/>
      <c r="AE25" s="60"/>
      <c r="AF25" s="60"/>
      <c r="AG25" s="60"/>
      <c r="AH25" s="60"/>
      <c r="AI25" s="60"/>
      <c r="AJ25" s="60"/>
      <c r="AK25" s="932"/>
      <c r="AL25" s="933"/>
      <c r="AM25" s="933"/>
      <c r="AN25" s="933"/>
      <c r="AO25" s="934"/>
      <c r="AP25" s="2"/>
      <c r="AQ25" s="59">
        <f t="shared" si="2"/>
        <v>1</v>
      </c>
    </row>
    <row r="26" spans="2:46" ht="12" customHeight="1" x14ac:dyDescent="0.15">
      <c r="B26" s="967"/>
      <c r="C26" s="972"/>
      <c r="D26" s="970"/>
      <c r="E26" s="970"/>
      <c r="F26" s="970"/>
      <c r="G26" s="970"/>
      <c r="H26" s="970"/>
      <c r="I26" s="970"/>
      <c r="J26" s="971"/>
      <c r="K26" s="100">
        <v>16</v>
      </c>
      <c r="L26" s="921"/>
      <c r="M26" s="922"/>
      <c r="N26" s="921"/>
      <c r="O26" s="922"/>
      <c r="P26" s="921"/>
      <c r="Q26" s="922"/>
      <c r="R26" s="936"/>
      <c r="S26" s="937"/>
      <c r="T26" s="938"/>
      <c r="U26" s="921"/>
      <c r="V26" s="922"/>
      <c r="W26" s="921"/>
      <c r="X26" s="922"/>
      <c r="Y26" s="54"/>
      <c r="Z26" s="54"/>
      <c r="AA26" s="54"/>
      <c r="AB26" s="54"/>
      <c r="AC26" s="60"/>
      <c r="AD26" s="60"/>
      <c r="AE26" s="60"/>
      <c r="AF26" s="60"/>
      <c r="AG26" s="60"/>
      <c r="AH26" s="60"/>
      <c r="AI26" s="60"/>
      <c r="AJ26" s="60"/>
      <c r="AK26" s="932"/>
      <c r="AL26" s="933"/>
      <c r="AM26" s="933"/>
      <c r="AN26" s="933"/>
      <c r="AO26" s="934"/>
      <c r="AP26" s="2"/>
      <c r="AQ26" s="59">
        <f t="shared" si="2"/>
        <v>1</v>
      </c>
    </row>
    <row r="27" spans="2:46" ht="12" customHeight="1" x14ac:dyDescent="0.15">
      <c r="B27" s="967"/>
      <c r="C27" s="972"/>
      <c r="D27" s="970"/>
      <c r="E27" s="970"/>
      <c r="F27" s="970"/>
      <c r="G27" s="970"/>
      <c r="H27" s="970"/>
      <c r="I27" s="970"/>
      <c r="J27" s="971"/>
      <c r="K27" s="100">
        <v>17</v>
      </c>
      <c r="L27" s="921"/>
      <c r="M27" s="922"/>
      <c r="N27" s="921"/>
      <c r="O27" s="922"/>
      <c r="P27" s="921"/>
      <c r="Q27" s="922"/>
      <c r="R27" s="936"/>
      <c r="S27" s="937"/>
      <c r="T27" s="938"/>
      <c r="U27" s="921"/>
      <c r="V27" s="922"/>
      <c r="W27" s="921"/>
      <c r="X27" s="922"/>
      <c r="Y27" s="54"/>
      <c r="Z27" s="54"/>
      <c r="AA27" s="54"/>
      <c r="AB27" s="54"/>
      <c r="AC27" s="60"/>
      <c r="AD27" s="60"/>
      <c r="AE27" s="60"/>
      <c r="AF27" s="60"/>
      <c r="AG27" s="60"/>
      <c r="AH27" s="60"/>
      <c r="AI27" s="60"/>
      <c r="AJ27" s="60"/>
      <c r="AK27" s="932"/>
      <c r="AL27" s="933"/>
      <c r="AM27" s="933"/>
      <c r="AN27" s="933"/>
      <c r="AO27" s="934"/>
      <c r="AP27" s="2"/>
      <c r="AQ27" s="59">
        <f t="shared" si="2"/>
        <v>1</v>
      </c>
    </row>
    <row r="28" spans="2:46" ht="12" customHeight="1" x14ac:dyDescent="0.15">
      <c r="B28" s="967"/>
      <c r="C28" s="972"/>
      <c r="D28" s="970"/>
      <c r="E28" s="970"/>
      <c r="F28" s="970"/>
      <c r="G28" s="970"/>
      <c r="H28" s="970"/>
      <c r="I28" s="970"/>
      <c r="J28" s="971"/>
      <c r="K28" s="100">
        <v>18</v>
      </c>
      <c r="L28" s="921"/>
      <c r="M28" s="922"/>
      <c r="N28" s="921"/>
      <c r="O28" s="922"/>
      <c r="P28" s="921"/>
      <c r="Q28" s="922"/>
      <c r="R28" s="936"/>
      <c r="S28" s="937"/>
      <c r="T28" s="938"/>
      <c r="U28" s="921"/>
      <c r="V28" s="922"/>
      <c r="W28" s="921"/>
      <c r="X28" s="922"/>
      <c r="Y28" s="54"/>
      <c r="Z28" s="54"/>
      <c r="AA28" s="54"/>
      <c r="AB28" s="54"/>
      <c r="AC28" s="60"/>
      <c r="AD28" s="60"/>
      <c r="AE28" s="60"/>
      <c r="AF28" s="60"/>
      <c r="AG28" s="60"/>
      <c r="AH28" s="60"/>
      <c r="AI28" s="60"/>
      <c r="AJ28" s="60"/>
      <c r="AK28" s="932"/>
      <c r="AL28" s="933"/>
      <c r="AM28" s="933"/>
      <c r="AN28" s="933"/>
      <c r="AO28" s="934"/>
      <c r="AP28" s="2"/>
      <c r="AQ28" s="59">
        <f>IF(P30="材質劣化",2,IF(P30="漏水",3,1))</f>
        <v>1</v>
      </c>
    </row>
    <row r="29" spans="2:46" ht="12" customHeight="1" x14ac:dyDescent="0.15">
      <c r="B29" s="967"/>
      <c r="C29" s="972"/>
      <c r="D29" s="970"/>
      <c r="E29" s="970"/>
      <c r="F29" s="970"/>
      <c r="G29" s="970"/>
      <c r="H29" s="970"/>
      <c r="I29" s="970"/>
      <c r="J29" s="971"/>
      <c r="K29" s="100">
        <v>19</v>
      </c>
      <c r="L29" s="921"/>
      <c r="M29" s="922"/>
      <c r="N29" s="921"/>
      <c r="O29" s="922"/>
      <c r="P29" s="921"/>
      <c r="Q29" s="922"/>
      <c r="R29" s="936"/>
      <c r="S29" s="937"/>
      <c r="T29" s="938"/>
      <c r="U29" s="921"/>
      <c r="V29" s="922"/>
      <c r="W29" s="921"/>
      <c r="X29" s="922"/>
      <c r="Y29" s="54"/>
      <c r="Z29" s="54"/>
      <c r="AA29" s="54"/>
      <c r="AB29" s="54"/>
      <c r="AC29" s="60"/>
      <c r="AD29" s="60"/>
      <c r="AE29" s="60"/>
      <c r="AF29" s="60"/>
      <c r="AG29" s="60"/>
      <c r="AH29" s="60"/>
      <c r="AI29" s="60"/>
      <c r="AJ29" s="60"/>
      <c r="AK29" s="932"/>
      <c r="AL29" s="933"/>
      <c r="AM29" s="933"/>
      <c r="AN29" s="933"/>
      <c r="AO29" s="934"/>
      <c r="AP29" s="2"/>
      <c r="AQ29" s="59">
        <f>IF(P34="材質劣化",2,IF(P34="漏水",3,1))</f>
        <v>1</v>
      </c>
    </row>
    <row r="30" spans="2:46" ht="12" customHeight="1" x14ac:dyDescent="0.15">
      <c r="B30" s="967"/>
      <c r="C30" s="972"/>
      <c r="D30" s="970"/>
      <c r="E30" s="970"/>
      <c r="F30" s="970"/>
      <c r="G30" s="970"/>
      <c r="H30" s="970"/>
      <c r="I30" s="970"/>
      <c r="J30" s="971"/>
      <c r="K30" s="100">
        <v>20</v>
      </c>
      <c r="L30" s="921"/>
      <c r="M30" s="922"/>
      <c r="N30" s="921"/>
      <c r="O30" s="922"/>
      <c r="P30" s="921"/>
      <c r="Q30" s="922"/>
      <c r="R30" s="936"/>
      <c r="S30" s="937"/>
      <c r="T30" s="938"/>
      <c r="U30" s="921"/>
      <c r="V30" s="922"/>
      <c r="W30" s="921"/>
      <c r="X30" s="922"/>
      <c r="Y30" s="54"/>
      <c r="Z30" s="54"/>
      <c r="AA30" s="54"/>
      <c r="AB30" s="54"/>
      <c r="AC30" s="60"/>
      <c r="AD30" s="60"/>
      <c r="AE30" s="60"/>
      <c r="AF30" s="60"/>
      <c r="AG30" s="60"/>
      <c r="AH30" s="60"/>
      <c r="AI30" s="60"/>
      <c r="AJ30" s="60"/>
      <c r="AK30" s="932"/>
      <c r="AL30" s="933"/>
      <c r="AM30" s="933"/>
      <c r="AN30" s="933"/>
      <c r="AO30" s="934"/>
      <c r="AP30" s="2"/>
      <c r="AQ30" s="59">
        <f>IF(P30="材質劣化",2,IF(P30="漏水",3,1))</f>
        <v>1</v>
      </c>
    </row>
    <row r="31" spans="2:46" ht="12" customHeight="1" x14ac:dyDescent="0.15">
      <c r="B31" s="967"/>
      <c r="C31" s="972"/>
      <c r="D31" s="970"/>
      <c r="E31" s="970"/>
      <c r="F31" s="970"/>
      <c r="G31" s="970"/>
      <c r="H31" s="970"/>
      <c r="I31" s="970"/>
      <c r="J31" s="971"/>
      <c r="K31" s="100">
        <v>21</v>
      </c>
      <c r="L31" s="921"/>
      <c r="M31" s="922"/>
      <c r="N31" s="921"/>
      <c r="O31" s="922"/>
      <c r="P31" s="921"/>
      <c r="Q31" s="922"/>
      <c r="R31" s="936"/>
      <c r="S31" s="937"/>
      <c r="T31" s="938"/>
      <c r="U31" s="921"/>
      <c r="V31" s="922"/>
      <c r="W31" s="921"/>
      <c r="X31" s="922"/>
      <c r="Y31" s="54"/>
      <c r="Z31" s="54"/>
      <c r="AA31" s="54"/>
      <c r="AB31" s="54"/>
      <c r="AC31" s="60"/>
      <c r="AD31" s="60"/>
      <c r="AE31" s="60"/>
      <c r="AF31" s="60"/>
      <c r="AG31" s="60"/>
      <c r="AH31" s="60"/>
      <c r="AI31" s="60"/>
      <c r="AJ31" s="60"/>
      <c r="AK31" s="932"/>
      <c r="AL31" s="933"/>
      <c r="AM31" s="933"/>
      <c r="AN31" s="933"/>
      <c r="AO31" s="934"/>
      <c r="AP31" s="2"/>
      <c r="AQ31" s="59">
        <f>IF(P33="材質劣化",2,IF(P33="漏水",3,1))</f>
        <v>1</v>
      </c>
    </row>
    <row r="32" spans="2:46" ht="12" customHeight="1" x14ac:dyDescent="0.15">
      <c r="B32" s="967"/>
      <c r="C32" s="972"/>
      <c r="D32" s="970"/>
      <c r="E32" s="970"/>
      <c r="F32" s="970"/>
      <c r="G32" s="970"/>
      <c r="H32" s="970"/>
      <c r="I32" s="970"/>
      <c r="J32" s="971"/>
      <c r="K32" s="100">
        <v>22</v>
      </c>
      <c r="L32" s="921"/>
      <c r="M32" s="922"/>
      <c r="N32" s="921"/>
      <c r="O32" s="922"/>
      <c r="P32" s="921"/>
      <c r="Q32" s="922"/>
      <c r="R32" s="936"/>
      <c r="S32" s="937"/>
      <c r="T32" s="938"/>
      <c r="U32" s="921"/>
      <c r="V32" s="922"/>
      <c r="W32" s="921"/>
      <c r="X32" s="922"/>
      <c r="Y32" s="54"/>
      <c r="Z32" s="54"/>
      <c r="AA32" s="54"/>
      <c r="AB32" s="54"/>
      <c r="AC32" s="60"/>
      <c r="AD32" s="60"/>
      <c r="AE32" s="60"/>
      <c r="AF32" s="60"/>
      <c r="AG32" s="60"/>
      <c r="AH32" s="60"/>
      <c r="AI32" s="60"/>
      <c r="AJ32" s="60"/>
      <c r="AK32" s="932"/>
      <c r="AL32" s="933"/>
      <c r="AM32" s="933"/>
      <c r="AN32" s="933"/>
      <c r="AO32" s="934"/>
      <c r="AP32" s="2"/>
      <c r="AQ32" s="59">
        <f>IF(P37="材質劣化",2,IF(P37="漏水",3,1))</f>
        <v>1</v>
      </c>
      <c r="AS32" s="3"/>
      <c r="AT32" s="3"/>
    </row>
    <row r="33" spans="2:86" ht="12" customHeight="1" x14ac:dyDescent="0.15">
      <c r="B33" s="967"/>
      <c r="C33" s="972"/>
      <c r="D33" s="970"/>
      <c r="E33" s="970"/>
      <c r="F33" s="970"/>
      <c r="G33" s="970"/>
      <c r="H33" s="970"/>
      <c r="I33" s="970"/>
      <c r="J33" s="971"/>
      <c r="K33" s="100">
        <v>23</v>
      </c>
      <c r="L33" s="921"/>
      <c r="M33" s="922"/>
      <c r="N33" s="921"/>
      <c r="O33" s="922"/>
      <c r="P33" s="921"/>
      <c r="Q33" s="922"/>
      <c r="R33" s="936"/>
      <c r="S33" s="937"/>
      <c r="T33" s="938"/>
      <c r="U33" s="921"/>
      <c r="V33" s="922"/>
      <c r="W33" s="921"/>
      <c r="X33" s="922"/>
      <c r="Y33" s="54"/>
      <c r="Z33" s="54"/>
      <c r="AA33" s="54"/>
      <c r="AB33" s="54"/>
      <c r="AC33" s="60"/>
      <c r="AD33" s="60"/>
      <c r="AE33" s="60"/>
      <c r="AF33" s="60"/>
      <c r="AG33" s="60"/>
      <c r="AH33" s="60"/>
      <c r="AI33" s="60"/>
      <c r="AJ33" s="60"/>
      <c r="AK33" s="932"/>
      <c r="AL33" s="933"/>
      <c r="AM33" s="933"/>
      <c r="AN33" s="933"/>
      <c r="AO33" s="934"/>
      <c r="AP33" s="2"/>
      <c r="AQ33" s="59">
        <f>IF(P33="材質劣化",2,IF(P33="漏水",3,1))</f>
        <v>1</v>
      </c>
      <c r="AS33" s="198"/>
      <c r="AT33" s="198"/>
    </row>
    <row r="34" spans="2:86" ht="12" customHeight="1" x14ac:dyDescent="0.15">
      <c r="B34" s="967"/>
      <c r="C34" s="972"/>
      <c r="D34" s="970"/>
      <c r="E34" s="970"/>
      <c r="F34" s="970"/>
      <c r="G34" s="970"/>
      <c r="H34" s="970"/>
      <c r="I34" s="970"/>
      <c r="J34" s="971"/>
      <c r="K34" s="100">
        <v>24</v>
      </c>
      <c r="L34" s="921"/>
      <c r="M34" s="922"/>
      <c r="N34" s="921"/>
      <c r="O34" s="922"/>
      <c r="P34" s="921"/>
      <c r="Q34" s="922"/>
      <c r="R34" s="936"/>
      <c r="S34" s="937"/>
      <c r="T34" s="938"/>
      <c r="U34" s="921"/>
      <c r="V34" s="922"/>
      <c r="W34" s="921"/>
      <c r="X34" s="922"/>
      <c r="Y34" s="54"/>
      <c r="Z34" s="54"/>
      <c r="AA34" s="54"/>
      <c r="AB34" s="54"/>
      <c r="AC34" s="60"/>
      <c r="AD34" s="60"/>
      <c r="AE34" s="60"/>
      <c r="AF34" s="60"/>
      <c r="AG34" s="60"/>
      <c r="AH34" s="60"/>
      <c r="AI34" s="60"/>
      <c r="AJ34" s="60"/>
      <c r="AK34" s="932"/>
      <c r="AL34" s="933"/>
      <c r="AM34" s="933"/>
      <c r="AN34" s="933"/>
      <c r="AO34" s="934"/>
      <c r="AP34" s="2"/>
      <c r="AQ34" s="59">
        <f>IF(P36="材質劣化",2,IF(P36="漏水",3,1))</f>
        <v>1</v>
      </c>
      <c r="AS34" s="199"/>
      <c r="AT34" s="199"/>
    </row>
    <row r="35" spans="2:86" ht="12" customHeight="1" x14ac:dyDescent="0.15">
      <c r="B35" s="967"/>
      <c r="C35" s="972"/>
      <c r="D35" s="970"/>
      <c r="E35" s="970"/>
      <c r="F35" s="970"/>
      <c r="G35" s="970"/>
      <c r="H35" s="970"/>
      <c r="I35" s="970"/>
      <c r="J35" s="971"/>
      <c r="K35" s="992" t="s">
        <v>678</v>
      </c>
      <c r="L35" s="939" t="s">
        <v>679</v>
      </c>
      <c r="M35" s="939"/>
      <c r="N35" s="939"/>
      <c r="O35" s="939"/>
      <c r="P35" s="939"/>
      <c r="Q35" s="939"/>
      <c r="R35" s="939"/>
      <c r="S35" s="939"/>
      <c r="T35" s="939"/>
      <c r="U35" s="939"/>
      <c r="V35" s="939"/>
      <c r="W35" s="939"/>
      <c r="X35" s="939"/>
      <c r="Y35" s="979" t="s">
        <v>523</v>
      </c>
      <c r="Z35" s="980"/>
      <c r="AA35" s="980"/>
      <c r="AB35" s="953"/>
      <c r="AC35" s="124">
        <f t="shared" ref="AC35:AJ35" si="3">SUM(AC11:AC34)</f>
        <v>0</v>
      </c>
      <c r="AD35" s="124">
        <f t="shared" si="3"/>
        <v>0</v>
      </c>
      <c r="AE35" s="124">
        <f>SUM(AE11:AE34)</f>
        <v>0.31</v>
      </c>
      <c r="AF35" s="124">
        <f t="shared" si="3"/>
        <v>0</v>
      </c>
      <c r="AG35" s="124">
        <f t="shared" si="3"/>
        <v>0</v>
      </c>
      <c r="AH35" s="124">
        <f t="shared" si="3"/>
        <v>0</v>
      </c>
      <c r="AI35" s="124">
        <f t="shared" si="3"/>
        <v>0</v>
      </c>
      <c r="AJ35" s="125">
        <f t="shared" si="3"/>
        <v>0</v>
      </c>
      <c r="AK35" s="939" t="s">
        <v>680</v>
      </c>
      <c r="AL35" s="939"/>
      <c r="AM35" s="999" t="s">
        <v>511</v>
      </c>
      <c r="AN35" s="999"/>
      <c r="AO35" s="999"/>
      <c r="AP35" s="2"/>
    </row>
    <row r="36" spans="2:86" ht="12" customHeight="1" x14ac:dyDescent="0.15">
      <c r="B36" s="967"/>
      <c r="C36" s="972"/>
      <c r="D36" s="970"/>
      <c r="E36" s="970"/>
      <c r="F36" s="970"/>
      <c r="G36" s="970"/>
      <c r="H36" s="970"/>
      <c r="I36" s="970"/>
      <c r="J36" s="971"/>
      <c r="K36" s="993"/>
      <c r="L36" s="941" t="s">
        <v>681</v>
      </c>
      <c r="M36" s="942"/>
      <c r="N36" s="960"/>
      <c r="O36" s="941" t="s">
        <v>682</v>
      </c>
      <c r="P36" s="942"/>
      <c r="Q36" s="942"/>
      <c r="R36" s="942"/>
      <c r="S36" s="942"/>
      <c r="T36" s="942"/>
      <c r="U36" s="942"/>
      <c r="V36" s="942"/>
      <c r="W36" s="942"/>
      <c r="X36" s="960"/>
      <c r="Y36" s="53" t="s">
        <v>516</v>
      </c>
      <c r="Z36" s="49" t="s">
        <v>515</v>
      </c>
      <c r="AA36" s="49" t="s">
        <v>554</v>
      </c>
      <c r="AB36" s="49" t="s">
        <v>531</v>
      </c>
      <c r="AC36" s="49" t="s">
        <v>516</v>
      </c>
      <c r="AD36" s="49" t="s">
        <v>515</v>
      </c>
      <c r="AE36" s="49" t="s">
        <v>554</v>
      </c>
      <c r="AF36" s="49" t="s">
        <v>531</v>
      </c>
      <c r="AG36" s="49" t="s">
        <v>516</v>
      </c>
      <c r="AH36" s="49" t="s">
        <v>515</v>
      </c>
      <c r="AI36" s="49" t="s">
        <v>554</v>
      </c>
      <c r="AJ36" s="82" t="s">
        <v>531</v>
      </c>
      <c r="AK36" s="939"/>
      <c r="AL36" s="939"/>
      <c r="AM36" s="999"/>
      <c r="AN36" s="999"/>
      <c r="AO36" s="999"/>
      <c r="AP36" s="2"/>
    </row>
    <row r="37" spans="2:86" ht="14.25" customHeight="1" x14ac:dyDescent="0.15">
      <c r="B37" s="967"/>
      <c r="C37" s="972"/>
      <c r="D37" s="970"/>
      <c r="E37" s="970"/>
      <c r="F37" s="970"/>
      <c r="G37" s="970"/>
      <c r="H37" s="970"/>
      <c r="I37" s="970"/>
      <c r="J37" s="971"/>
      <c r="K37" s="993"/>
      <c r="L37" s="945"/>
      <c r="M37" s="946"/>
      <c r="N37" s="965"/>
      <c r="O37" s="945"/>
      <c r="P37" s="946"/>
      <c r="Q37" s="946"/>
      <c r="R37" s="946"/>
      <c r="S37" s="946"/>
      <c r="T37" s="946"/>
      <c r="U37" s="946"/>
      <c r="V37" s="946"/>
      <c r="W37" s="946"/>
      <c r="X37" s="965"/>
      <c r="Y37" s="935">
        <f>IF(COUNTIF(Y11:Y34,"〇")&gt;0,1,0)</f>
        <v>0</v>
      </c>
      <c r="Z37" s="935">
        <f t="shared" ref="Z37:AB37" si="4">IF(COUNTIF(Z11:Z34,"〇")&gt;0,1,0)</f>
        <v>0</v>
      </c>
      <c r="AA37" s="935">
        <f t="shared" si="4"/>
        <v>0</v>
      </c>
      <c r="AB37" s="935">
        <f t="shared" si="4"/>
        <v>0</v>
      </c>
      <c r="AC37" s="935">
        <f>COUNTA(AC11:AC34)</f>
        <v>0</v>
      </c>
      <c r="AD37" s="935">
        <f t="shared" ref="AD37:AI37" si="5">COUNTA(AD11:AD34)</f>
        <v>0</v>
      </c>
      <c r="AE37" s="935">
        <f t="shared" si="5"/>
        <v>2</v>
      </c>
      <c r="AF37" s="935">
        <f t="shared" si="5"/>
        <v>0</v>
      </c>
      <c r="AG37" s="935">
        <f t="shared" si="5"/>
        <v>0</v>
      </c>
      <c r="AH37" s="935">
        <f t="shared" si="5"/>
        <v>0</v>
      </c>
      <c r="AI37" s="935">
        <f t="shared" si="5"/>
        <v>0</v>
      </c>
      <c r="AJ37" s="935">
        <f>COUNTA(AJ11:AJ34)</f>
        <v>0</v>
      </c>
      <c r="AK37" s="939"/>
      <c r="AL37" s="939"/>
      <c r="AM37" s="999"/>
      <c r="AN37" s="999"/>
      <c r="AO37" s="999"/>
      <c r="AP37" s="2"/>
      <c r="AU37" s="43">
        <f>+Y37</f>
        <v>0</v>
      </c>
    </row>
    <row r="38" spans="2:86" ht="14.25" customHeight="1" x14ac:dyDescent="0.15">
      <c r="B38" s="967"/>
      <c r="C38" s="972"/>
      <c r="D38" s="970"/>
      <c r="E38" s="970"/>
      <c r="F38" s="970"/>
      <c r="G38" s="970"/>
      <c r="H38" s="970"/>
      <c r="I38" s="970"/>
      <c r="J38" s="971"/>
      <c r="K38" s="993"/>
      <c r="L38" s="949"/>
      <c r="M38" s="950"/>
      <c r="N38" s="961"/>
      <c r="O38" s="949"/>
      <c r="P38" s="950"/>
      <c r="Q38" s="950"/>
      <c r="R38" s="950"/>
      <c r="S38" s="950"/>
      <c r="T38" s="950"/>
      <c r="U38" s="950"/>
      <c r="V38" s="950"/>
      <c r="W38" s="950"/>
      <c r="X38" s="961"/>
      <c r="Y38" s="935"/>
      <c r="Z38" s="935"/>
      <c r="AA38" s="935"/>
      <c r="AB38" s="935"/>
      <c r="AC38" s="935"/>
      <c r="AD38" s="935"/>
      <c r="AE38" s="935"/>
      <c r="AF38" s="935"/>
      <c r="AG38" s="935"/>
      <c r="AH38" s="935"/>
      <c r="AI38" s="935"/>
      <c r="AJ38" s="935"/>
      <c r="AK38" s="939"/>
      <c r="AL38" s="939"/>
      <c r="AM38" s="999"/>
      <c r="AN38" s="999"/>
      <c r="AO38" s="999"/>
      <c r="AP38" s="2"/>
    </row>
    <row r="39" spans="2:86" ht="12" customHeight="1" x14ac:dyDescent="0.15">
      <c r="B39" s="967"/>
      <c r="C39" s="972"/>
      <c r="D39" s="970"/>
      <c r="E39" s="970"/>
      <c r="F39" s="970"/>
      <c r="G39" s="970"/>
      <c r="H39" s="970"/>
      <c r="I39" s="970"/>
      <c r="J39" s="970"/>
      <c r="K39" s="987" t="s">
        <v>220</v>
      </c>
      <c r="L39" s="994"/>
      <c r="M39" s="994"/>
      <c r="N39" s="994"/>
      <c r="O39" s="994"/>
      <c r="P39" s="994"/>
      <c r="Q39" s="994"/>
      <c r="R39" s="994"/>
      <c r="S39" s="994"/>
      <c r="T39" s="994"/>
      <c r="U39" s="994"/>
      <c r="V39" s="994"/>
      <c r="W39" s="994"/>
      <c r="X39" s="994"/>
      <c r="Y39" s="994"/>
      <c r="Z39" s="994"/>
      <c r="AA39" s="994"/>
      <c r="AB39" s="994"/>
      <c r="AC39" s="994"/>
      <c r="AD39" s="994"/>
      <c r="AE39" s="994"/>
      <c r="AF39" s="994"/>
      <c r="AG39" s="994"/>
      <c r="AH39" s="994"/>
      <c r="AI39" s="994"/>
      <c r="AJ39" s="994"/>
      <c r="AK39" s="995"/>
      <c r="AL39" s="995"/>
      <c r="AM39" s="995"/>
      <c r="AN39" s="995"/>
      <c r="AO39" s="996"/>
      <c r="AP39" s="2"/>
    </row>
    <row r="40" spans="2:86" ht="12" customHeight="1" x14ac:dyDescent="0.15">
      <c r="B40" s="967"/>
      <c r="C40" s="972"/>
      <c r="D40" s="970"/>
      <c r="E40" s="970"/>
      <c r="F40" s="970"/>
      <c r="G40" s="970"/>
      <c r="H40" s="970"/>
      <c r="I40" s="970"/>
      <c r="J40" s="970"/>
      <c r="K40" s="988"/>
      <c r="L40" s="995"/>
      <c r="M40" s="995"/>
      <c r="N40" s="995"/>
      <c r="O40" s="995"/>
      <c r="P40" s="995"/>
      <c r="Q40" s="995"/>
      <c r="R40" s="995"/>
      <c r="S40" s="995"/>
      <c r="T40" s="995"/>
      <c r="U40" s="995"/>
      <c r="V40" s="995"/>
      <c r="W40" s="995"/>
      <c r="X40" s="995"/>
      <c r="Y40" s="995"/>
      <c r="Z40" s="995"/>
      <c r="AA40" s="995"/>
      <c r="AB40" s="995"/>
      <c r="AC40" s="995"/>
      <c r="AD40" s="995"/>
      <c r="AE40" s="995"/>
      <c r="AF40" s="995"/>
      <c r="AG40" s="995"/>
      <c r="AH40" s="995"/>
      <c r="AI40" s="995"/>
      <c r="AJ40" s="995"/>
      <c r="AK40" s="995"/>
      <c r="AL40" s="995"/>
      <c r="AM40" s="995"/>
      <c r="AN40" s="995"/>
      <c r="AO40" s="996"/>
      <c r="AP40" s="2"/>
    </row>
    <row r="41" spans="2:86" ht="12" customHeight="1" x14ac:dyDescent="0.15">
      <c r="B41" s="967"/>
      <c r="C41" s="972"/>
      <c r="D41" s="970"/>
      <c r="E41" s="970"/>
      <c r="F41" s="970"/>
      <c r="G41" s="970"/>
      <c r="H41" s="970"/>
      <c r="I41" s="970"/>
      <c r="J41" s="970"/>
      <c r="K41" s="988"/>
      <c r="L41" s="995"/>
      <c r="M41" s="995"/>
      <c r="N41" s="995"/>
      <c r="O41" s="995"/>
      <c r="P41" s="995"/>
      <c r="Q41" s="995"/>
      <c r="R41" s="995"/>
      <c r="S41" s="995"/>
      <c r="T41" s="995"/>
      <c r="U41" s="995"/>
      <c r="V41" s="995"/>
      <c r="W41" s="995"/>
      <c r="X41" s="995"/>
      <c r="Y41" s="995"/>
      <c r="Z41" s="995"/>
      <c r="AA41" s="995"/>
      <c r="AB41" s="995"/>
      <c r="AC41" s="995"/>
      <c r="AD41" s="995"/>
      <c r="AE41" s="995"/>
      <c r="AF41" s="995"/>
      <c r="AG41" s="995"/>
      <c r="AH41" s="995"/>
      <c r="AI41" s="995"/>
      <c r="AJ41" s="995"/>
      <c r="AK41" s="995"/>
      <c r="AL41" s="995"/>
      <c r="AM41" s="995"/>
      <c r="AN41" s="995"/>
      <c r="AO41" s="996"/>
      <c r="AP41" s="2"/>
    </row>
    <row r="42" spans="2:86" ht="12" customHeight="1" x14ac:dyDescent="0.15">
      <c r="B42" s="967"/>
      <c r="C42" s="972"/>
      <c r="D42" s="970"/>
      <c r="E42" s="970"/>
      <c r="F42" s="970"/>
      <c r="G42" s="970"/>
      <c r="H42" s="970"/>
      <c r="I42" s="970"/>
      <c r="J42" s="970"/>
      <c r="K42" s="988"/>
      <c r="L42" s="997"/>
      <c r="M42" s="997"/>
      <c r="N42" s="997"/>
      <c r="O42" s="997"/>
      <c r="P42" s="997"/>
      <c r="Q42" s="997"/>
      <c r="R42" s="997"/>
      <c r="S42" s="997"/>
      <c r="T42" s="997"/>
      <c r="U42" s="997"/>
      <c r="V42" s="997"/>
      <c r="W42" s="997"/>
      <c r="X42" s="997"/>
      <c r="Y42" s="997"/>
      <c r="Z42" s="997"/>
      <c r="AA42" s="997"/>
      <c r="AB42" s="997"/>
      <c r="AC42" s="997"/>
      <c r="AD42" s="997"/>
      <c r="AE42" s="997"/>
      <c r="AF42" s="997"/>
      <c r="AG42" s="997"/>
      <c r="AH42" s="997"/>
      <c r="AI42" s="997"/>
      <c r="AJ42" s="997"/>
      <c r="AK42" s="997"/>
      <c r="AL42" s="997"/>
      <c r="AM42" s="997"/>
      <c r="AN42" s="997"/>
      <c r="AO42" s="998"/>
      <c r="AP42" s="43"/>
      <c r="CD42" s="2"/>
      <c r="CE42" s="2"/>
      <c r="CF42" s="2"/>
      <c r="CG42" s="2"/>
      <c r="CH42" s="2"/>
    </row>
    <row r="43" spans="2:86" ht="12" customHeight="1" x14ac:dyDescent="0.15">
      <c r="B43" s="967"/>
      <c r="C43" s="972"/>
      <c r="D43" s="970"/>
      <c r="E43" s="970"/>
      <c r="F43" s="970"/>
      <c r="G43" s="970"/>
      <c r="H43" s="970"/>
      <c r="I43" s="970"/>
      <c r="J43" s="971"/>
      <c r="K43" s="1000" t="s">
        <v>221</v>
      </c>
      <c r="L43" s="1000"/>
      <c r="M43" s="1000"/>
      <c r="N43" s="1000"/>
      <c r="O43" s="1000"/>
      <c r="P43" s="1000"/>
      <c r="Q43" s="1000"/>
      <c r="R43" s="1000"/>
      <c r="S43" s="1000"/>
      <c r="T43" s="1000"/>
      <c r="U43" s="1000"/>
      <c r="V43" s="1000"/>
      <c r="W43" s="1000"/>
      <c r="X43" s="1000"/>
      <c r="Y43" s="1000"/>
      <c r="Z43" s="1000"/>
      <c r="AA43" s="1000"/>
      <c r="AB43" s="1000"/>
      <c r="AC43" s="1000"/>
      <c r="AD43" s="1000"/>
      <c r="AE43" s="1000"/>
      <c r="AF43" s="1000"/>
      <c r="AG43" s="1000"/>
      <c r="AH43" s="1000"/>
      <c r="AI43" s="1000"/>
      <c r="AJ43" s="1000"/>
      <c r="AK43" s="1000"/>
      <c r="AL43" s="1000"/>
      <c r="AM43" s="1000"/>
      <c r="AN43" s="1000"/>
      <c r="AO43" s="1000"/>
      <c r="AP43" s="43"/>
      <c r="CD43" s="2"/>
      <c r="CE43" s="2"/>
      <c r="CF43" s="2"/>
      <c r="CG43" s="2"/>
      <c r="CH43" s="2"/>
    </row>
    <row r="44" spans="2:86" ht="12" customHeight="1" x14ac:dyDescent="0.15">
      <c r="B44" s="967"/>
      <c r="C44" s="972"/>
      <c r="D44" s="970"/>
      <c r="E44" s="970"/>
      <c r="F44" s="970"/>
      <c r="G44" s="970"/>
      <c r="H44" s="970"/>
      <c r="I44" s="970"/>
      <c r="J44" s="971"/>
      <c r="K44" s="989" t="s">
        <v>222</v>
      </c>
      <c r="L44" s="990"/>
      <c r="M44" s="990"/>
      <c r="N44" s="990"/>
      <c r="O44" s="990"/>
      <c r="P44" s="990"/>
      <c r="Q44" s="990"/>
      <c r="R44" s="990"/>
      <c r="S44" s="990"/>
      <c r="T44" s="990"/>
      <c r="U44" s="990"/>
      <c r="V44" s="990"/>
      <c r="W44" s="990"/>
      <c r="X44" s="990"/>
      <c r="Y44" s="990"/>
      <c r="Z44" s="990"/>
      <c r="AA44" s="990"/>
      <c r="AB44" s="990"/>
      <c r="AC44" s="990"/>
      <c r="AD44" s="990"/>
      <c r="AE44" s="990"/>
      <c r="AF44" s="990"/>
      <c r="AG44" s="990"/>
      <c r="AH44" s="990"/>
      <c r="AI44" s="990"/>
      <c r="AJ44" s="990"/>
      <c r="AK44" s="990"/>
      <c r="AL44" s="990"/>
      <c r="AM44" s="990"/>
      <c r="AN44" s="990"/>
      <c r="AO44" s="991"/>
      <c r="AP44" s="43"/>
      <c r="CD44" s="2"/>
      <c r="CE44" s="2"/>
      <c r="CF44" s="2"/>
      <c r="CG44" s="2"/>
      <c r="CH44" s="2"/>
    </row>
    <row r="45" spans="2:86" ht="12" customHeight="1" x14ac:dyDescent="0.15">
      <c r="B45" s="583"/>
      <c r="C45" s="973"/>
      <c r="D45" s="974"/>
      <c r="E45" s="974"/>
      <c r="F45" s="974"/>
      <c r="G45" s="974"/>
      <c r="H45" s="974"/>
      <c r="I45" s="974"/>
      <c r="J45" s="975"/>
      <c r="K45" s="984" t="s">
        <v>223</v>
      </c>
      <c r="L45" s="985"/>
      <c r="M45" s="985"/>
      <c r="N45" s="985"/>
      <c r="O45" s="985"/>
      <c r="P45" s="985"/>
      <c r="Q45" s="985"/>
      <c r="R45" s="985"/>
      <c r="S45" s="985"/>
      <c r="T45" s="985"/>
      <c r="U45" s="985"/>
      <c r="V45" s="985"/>
      <c r="W45" s="985"/>
      <c r="X45" s="985"/>
      <c r="Y45" s="985"/>
      <c r="Z45" s="985"/>
      <c r="AA45" s="985"/>
      <c r="AB45" s="985"/>
      <c r="AC45" s="985"/>
      <c r="AD45" s="985"/>
      <c r="AE45" s="985"/>
      <c r="AF45" s="985"/>
      <c r="AG45" s="985"/>
      <c r="AH45" s="985"/>
      <c r="AI45" s="985"/>
      <c r="AJ45" s="985"/>
      <c r="AK45" s="985"/>
      <c r="AL45" s="985"/>
      <c r="AM45" s="985"/>
      <c r="AN45" s="985"/>
      <c r="AO45" s="986"/>
      <c r="AP45" s="43"/>
      <c r="CD45" s="2"/>
      <c r="CE45" s="2"/>
      <c r="CF45" s="2"/>
      <c r="CG45" s="2"/>
      <c r="CH45" s="2"/>
    </row>
    <row r="46" spans="2:86" ht="12" customHeight="1" x14ac:dyDescent="0.2">
      <c r="B46" s="6" t="s">
        <v>224</v>
      </c>
      <c r="C46" s="290"/>
      <c r="D46" s="290"/>
      <c r="E46" s="290"/>
      <c r="F46" s="290"/>
      <c r="G46" s="290"/>
      <c r="H46" s="290"/>
      <c r="I46" s="290"/>
      <c r="J46" s="290"/>
      <c r="K46" s="291"/>
      <c r="L46" s="291"/>
      <c r="M46" s="291"/>
      <c r="N46" s="291"/>
      <c r="O46" s="291"/>
      <c r="P46" s="291"/>
      <c r="Q46" s="291"/>
      <c r="R46" s="291"/>
      <c r="S46" s="291"/>
      <c r="T46" s="291"/>
      <c r="U46" s="291"/>
      <c r="V46" s="291"/>
      <c r="W46" s="291"/>
      <c r="X46" s="291"/>
      <c r="Y46" s="291"/>
      <c r="Z46" s="291"/>
      <c r="AA46" s="291"/>
      <c r="AB46" s="291"/>
      <c r="AC46" s="291"/>
      <c r="AD46" s="291"/>
      <c r="AE46" s="291"/>
      <c r="AF46" s="291"/>
      <c r="AG46" s="291"/>
      <c r="AH46" s="291"/>
      <c r="AI46" s="291"/>
      <c r="AJ46" s="291"/>
      <c r="AK46" s="291"/>
      <c r="AL46" s="291"/>
      <c r="AM46" s="291"/>
      <c r="AN46" s="291"/>
      <c r="AO46" s="291"/>
      <c r="AP46" s="43"/>
      <c r="CD46" s="2"/>
      <c r="CE46" s="2"/>
      <c r="CF46" s="2"/>
      <c r="CG46" s="2"/>
      <c r="CH46" s="2"/>
    </row>
    <row r="47" spans="2:86" s="6" customFormat="1" ht="12" customHeight="1" x14ac:dyDescent="0.15">
      <c r="B47" s="2" t="s">
        <v>225</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226</v>
      </c>
      <c r="AP48" s="43"/>
      <c r="CD48" s="2"/>
      <c r="CE48" s="2"/>
      <c r="CF48" s="2"/>
      <c r="CG48" s="2"/>
      <c r="CH48" s="2"/>
    </row>
    <row r="49" spans="2:86" ht="12" customHeight="1" x14ac:dyDescent="0.15">
      <c r="B49" s="2" t="s">
        <v>227</v>
      </c>
      <c r="AP49" s="43"/>
      <c r="CD49" s="2"/>
      <c r="CE49" s="2"/>
      <c r="CF49" s="2"/>
      <c r="CG49" s="2"/>
      <c r="CH49" s="2"/>
    </row>
    <row r="50" spans="2:86" ht="12" customHeight="1" x14ac:dyDescent="0.15">
      <c r="B50" s="2" t="s">
        <v>228</v>
      </c>
    </row>
    <row r="51" spans="2:86" ht="12" customHeight="1" x14ac:dyDescent="0.15">
      <c r="B51" s="2" t="s">
        <v>229</v>
      </c>
    </row>
    <row r="52" spans="2:86" ht="12" customHeight="1" x14ac:dyDescent="0.15">
      <c r="B52" s="2" t="s">
        <v>230</v>
      </c>
    </row>
    <row r="53" spans="2:86" x14ac:dyDescent="0.15">
      <c r="B53" s="2" t="s">
        <v>231</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2"/>
  <conditionalFormatting sqref="Y11:AB28">
    <cfRule type="expression" dxfId="26" priority="2">
      <formula>$AQ11=2</formula>
    </cfRule>
  </conditionalFormatting>
  <conditionalFormatting sqref="Y29:AB29">
    <cfRule type="expression" dxfId="25" priority="11">
      <formula>$AQ28=2</formula>
    </cfRule>
  </conditionalFormatting>
  <conditionalFormatting sqref="Y30:AB31">
    <cfRule type="expression" dxfId="24" priority="9">
      <formula>$AQ28=2</formula>
    </cfRule>
  </conditionalFormatting>
  <conditionalFormatting sqref="Y32:AB32">
    <cfRule type="expression" dxfId="23" priority="7">
      <formula>$AQ29=2</formula>
    </cfRule>
  </conditionalFormatting>
  <conditionalFormatting sqref="Y33:AB33">
    <cfRule type="expression" dxfId="22" priority="5">
      <formula>$AQ29=2</formula>
    </cfRule>
  </conditionalFormatting>
  <conditionalFormatting sqref="Y34:AB34">
    <cfRule type="expression" dxfId="21" priority="3">
      <formula>$AQ29=2</formula>
    </cfRule>
  </conditionalFormatting>
  <conditionalFormatting sqref="Y11:AF28">
    <cfRule type="expression" dxfId="20" priority="1">
      <formula>$AQ11=3</formula>
    </cfRule>
  </conditionalFormatting>
  <conditionalFormatting sqref="Y29:AF29">
    <cfRule type="expression" dxfId="19" priority="12">
      <formula>$AQ28=3</formula>
    </cfRule>
  </conditionalFormatting>
  <conditionalFormatting sqref="Y30:AF31">
    <cfRule type="expression" dxfId="18" priority="10">
      <formula>$AQ28=3</formula>
    </cfRule>
  </conditionalFormatting>
  <conditionalFormatting sqref="Y32:AF32">
    <cfRule type="expression" dxfId="17" priority="8">
      <formula>$AQ29=3</formula>
    </cfRule>
  </conditionalFormatting>
  <conditionalFormatting sqref="Y33:AF33">
    <cfRule type="expression" dxfId="16" priority="6">
      <formula>$AQ29=3</formula>
    </cfRule>
  </conditionalFormatting>
  <conditionalFormatting sqref="Y34:AF34">
    <cfRule type="expression" dxfId="15" priority="4">
      <formula>$AQ29=3</formula>
    </cfRule>
  </conditionalFormatting>
  <conditionalFormatting sqref="AC11:AJ28">
    <cfRule type="expression" dxfId="14" priority="13">
      <formula>$AQ11=1</formula>
    </cfRule>
  </conditionalFormatting>
  <conditionalFormatting sqref="AC29:AJ29">
    <cfRule type="expression" dxfId="13" priority="24">
      <formula>$AQ28=1</formula>
    </cfRule>
  </conditionalFormatting>
  <conditionalFormatting sqref="AC30:AJ31">
    <cfRule type="expression" dxfId="12" priority="22">
      <formula>$AQ28=1</formula>
    </cfRule>
  </conditionalFormatting>
  <conditionalFormatting sqref="AC32:AJ32">
    <cfRule type="expression" dxfId="11" priority="20">
      <formula>$AQ29=1</formula>
    </cfRule>
  </conditionalFormatting>
  <conditionalFormatting sqref="AC33:AJ33">
    <cfRule type="expression" dxfId="10" priority="18">
      <formula>$AQ29=1</formula>
    </cfRule>
  </conditionalFormatting>
  <conditionalFormatting sqref="AC34:AJ34">
    <cfRule type="expression" dxfId="9" priority="16">
      <formula>$AQ29=1</formula>
    </cfRule>
  </conditionalFormatting>
  <conditionalFormatting sqref="AG11:AJ28">
    <cfRule type="expression" dxfId="8" priority="14">
      <formula>$AQ11=2</formula>
    </cfRule>
  </conditionalFormatting>
  <conditionalFormatting sqref="AG29:AJ29">
    <cfRule type="expression" dxfId="7" priority="23">
      <formula>$AQ28=2</formula>
    </cfRule>
  </conditionalFormatting>
  <conditionalFormatting sqref="AG30:AJ31">
    <cfRule type="expression" dxfId="6" priority="21">
      <formula>$AQ28=2</formula>
    </cfRule>
  </conditionalFormatting>
  <conditionalFormatting sqref="AG32:AJ32">
    <cfRule type="expression" dxfId="5" priority="19">
      <formula>$AQ29=2</formula>
    </cfRule>
  </conditionalFormatting>
  <conditionalFormatting sqref="AG33:AJ33">
    <cfRule type="expression" dxfId="4" priority="17">
      <formula>$AQ29=2</formula>
    </cfRule>
  </conditionalFormatting>
  <conditionalFormatting sqref="AG34:AJ34">
    <cfRule type="expression" dxfId="3" priority="15">
      <formula>$AQ29=2</formula>
    </cfRule>
  </conditionalFormatting>
  <dataValidations count="2">
    <dataValidation type="list" allowBlank="1" showInputMessage="1" showErrorMessage="1" sqref="N11:O34" xr:uid="{0DB05965-A002-4642-B3A3-21762DF9DF55}">
      <formula1>INDIRECT(L11)</formula1>
    </dataValidation>
    <dataValidation type="list" allowBlank="1" showInputMessage="1" showErrorMessage="1" sqref="Y11:AB34" xr:uid="{CC9E8C1D-DFE1-4268-948C-27A5C23B486E}">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1A01C833-90EF-449E-99B5-C037E51A4A64}">
          <x14:formula1>
            <xm:f>'(参考)リスト'!$G$16:$G$19</xm:f>
          </x14:formula1>
          <xm:sqref>AM35:AO38</xm:sqref>
        </x14:dataValidation>
        <x14:dataValidation type="list" allowBlank="1" showInputMessage="1" showErrorMessage="1" xr:uid="{32C91CB5-0B4E-4938-908F-D7A3F1C40547}">
          <x14:formula1>
            <xm:f>'(参考)リスト'!$F$16:$F$21</xm:f>
          </x14:formula1>
          <xm:sqref>U11:X34</xm:sqref>
        </x14:dataValidation>
        <x14:dataValidation type="list" allowBlank="1" showInputMessage="1" showErrorMessage="1" xr:uid="{D5D7A52C-1A73-4461-91C1-F0E1509D2A9D}">
          <x14:formula1>
            <xm:f>'(参考)リスト'!$E$16:$E$27</xm:f>
          </x14:formula1>
          <xm:sqref>R11:T34</xm:sqref>
        </x14:dataValidation>
        <x14:dataValidation type="list" allowBlank="1" showInputMessage="1" showErrorMessage="1" xr:uid="{0A11A835-FA36-451C-BB64-1E9A458C3B1B}">
          <x14:formula1>
            <xm:f>'(参考)リスト'!$B$16:$B$21</xm:f>
          </x14:formula1>
          <xm:sqref>L11:M34</xm:sqref>
        </x14:dataValidation>
        <x14:dataValidation type="list" allowBlank="1" showInputMessage="1" showErrorMessage="1" xr:uid="{3ED5CE5B-D0F2-47AE-BF70-7AC730B2C713}">
          <x14:formula1>
            <xm:f>'(参考)リスト'!$D$16:$D$18</xm:f>
          </x14:formula1>
          <xm:sqref>P11:Q34</xm:sqref>
        </x14:dataValidation>
      </x14:dataValidations>
    </ext>
  </extLst>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BM21"/>
  <sheetViews>
    <sheetView showGridLines="0" view="pageBreakPreview" zoomScaleNormal="55" zoomScaleSheetLayoutView="100" workbookViewId="0">
      <selection activeCell="B6" sqref="B6:Z15"/>
    </sheetView>
  </sheetViews>
  <sheetFormatPr defaultColWidth="8.875" defaultRowHeight="13.5" x14ac:dyDescent="0.15"/>
  <cols>
    <col min="1" max="1" width="1.875" style="36" customWidth="1"/>
    <col min="2" max="60" width="2.125" style="126" customWidth="1"/>
    <col min="61" max="61" width="0.5" style="126" customWidth="1"/>
    <col min="62" max="62" width="2.125" style="126" customWidth="1"/>
    <col min="63" max="63" width="1" style="126" customWidth="1"/>
    <col min="64" max="65" width="2.125" style="126" customWidth="1"/>
    <col min="66" max="16384" width="8.875" style="36"/>
  </cols>
  <sheetData>
    <row r="2" spans="2:63" s="127" customFormat="1" ht="14.25" customHeight="1" x14ac:dyDescent="0.15">
      <c r="B2" s="128" t="s">
        <v>696</v>
      </c>
      <c r="C2" s="129"/>
      <c r="D2" s="129"/>
      <c r="E2" s="129"/>
      <c r="F2" s="129"/>
      <c r="G2" s="129"/>
      <c r="H2" s="129"/>
      <c r="I2" s="129"/>
      <c r="J2" s="129"/>
      <c r="K2" s="129"/>
      <c r="L2" s="129"/>
      <c r="M2" s="129"/>
      <c r="N2" s="129"/>
      <c r="O2" s="129"/>
      <c r="P2" s="129"/>
      <c r="Q2" s="129"/>
      <c r="R2" s="129"/>
      <c r="S2" s="129"/>
      <c r="T2" s="129"/>
      <c r="U2" s="129"/>
      <c r="V2" s="129"/>
      <c r="W2" s="129"/>
      <c r="X2" s="129"/>
      <c r="Y2" s="129"/>
      <c r="Z2" s="129"/>
      <c r="AA2" s="129"/>
      <c r="AB2" s="129"/>
      <c r="AC2" s="129"/>
      <c r="AD2" s="129"/>
      <c r="AE2" s="129"/>
      <c r="AF2" s="129"/>
      <c r="AG2" s="129"/>
      <c r="AH2" s="129"/>
      <c r="AI2" s="129"/>
      <c r="AJ2" s="129"/>
      <c r="AK2" s="129"/>
      <c r="AL2" s="129"/>
      <c r="AM2" s="129"/>
      <c r="AN2" s="129"/>
      <c r="AO2" s="129"/>
      <c r="AP2" s="129"/>
      <c r="AQ2" s="129"/>
      <c r="AR2" s="129"/>
      <c r="AS2" s="129"/>
      <c r="AT2" s="129"/>
      <c r="AU2" s="129"/>
      <c r="AV2" s="129"/>
      <c r="AW2" s="129"/>
      <c r="AX2" s="129"/>
      <c r="AY2" s="129"/>
      <c r="AZ2" s="129"/>
      <c r="BA2" s="129"/>
      <c r="BB2" s="129"/>
      <c r="BC2" s="129"/>
      <c r="BD2" s="129"/>
      <c r="BE2" s="129"/>
      <c r="BF2" s="129"/>
      <c r="BG2" s="129"/>
      <c r="BH2" s="129"/>
      <c r="BI2" s="129"/>
      <c r="BJ2" s="129"/>
      <c r="BK2" s="129"/>
    </row>
    <row r="3" spans="2:63" s="130" customFormat="1" ht="17.25" customHeight="1" x14ac:dyDescent="0.15">
      <c r="B3" s="1046" t="s">
        <v>383</v>
      </c>
      <c r="C3" s="1047"/>
      <c r="D3" s="1047"/>
      <c r="E3" s="1048"/>
      <c r="F3" s="1041" t="s">
        <v>384</v>
      </c>
      <c r="G3" s="1042"/>
      <c r="H3" s="1042"/>
      <c r="I3" s="1042"/>
      <c r="J3" s="1042"/>
      <c r="K3" s="1042"/>
      <c r="L3" s="1042"/>
      <c r="M3" s="1042"/>
      <c r="N3" s="1042"/>
      <c r="O3" s="1042"/>
      <c r="P3" s="1042"/>
      <c r="Q3" s="1042"/>
      <c r="R3" s="1042"/>
      <c r="S3" s="1042"/>
      <c r="T3" s="1043"/>
      <c r="U3" s="1032" t="s">
        <v>571</v>
      </c>
      <c r="V3" s="1033"/>
      <c r="W3" s="1033"/>
      <c r="X3" s="1034"/>
      <c r="Y3" s="1034"/>
      <c r="Z3" s="1055" t="s">
        <v>501</v>
      </c>
      <c r="AA3" s="1034"/>
      <c r="AB3" s="1034"/>
      <c r="AC3" s="1034"/>
      <c r="AD3" s="1034"/>
      <c r="AE3" s="1034"/>
      <c r="AF3" s="1034"/>
      <c r="AG3" s="1034"/>
      <c r="AH3" s="1056"/>
      <c r="AI3" s="1057" t="s">
        <v>502</v>
      </c>
      <c r="AJ3" s="1058"/>
      <c r="AK3" s="1058"/>
      <c r="AL3" s="1058"/>
      <c r="AM3" s="1058"/>
      <c r="AN3" s="1059"/>
      <c r="AO3" s="1035" t="s">
        <v>503</v>
      </c>
      <c r="AP3" s="1036"/>
      <c r="AQ3" s="1036"/>
      <c r="AR3" s="1036"/>
      <c r="AS3" s="1036"/>
      <c r="AT3" s="1036"/>
      <c r="AU3" s="1036"/>
      <c r="AV3" s="1037"/>
      <c r="AW3" s="1020" t="s">
        <v>500</v>
      </c>
      <c r="AX3" s="1021"/>
      <c r="AY3" s="1021"/>
      <c r="AZ3" s="1021"/>
      <c r="BA3" s="1021"/>
      <c r="BB3" s="1022"/>
      <c r="BC3" s="1026">
        <v>45911</v>
      </c>
      <c r="BD3" s="1027"/>
      <c r="BE3" s="1027"/>
      <c r="BF3" s="1027"/>
      <c r="BG3" s="1027"/>
      <c r="BH3" s="1027"/>
      <c r="BI3" s="1027"/>
      <c r="BJ3" s="1027"/>
      <c r="BK3" s="1028"/>
    </row>
    <row r="4" spans="2:63" s="130" customFormat="1" ht="17.25" customHeight="1" x14ac:dyDescent="0.15">
      <c r="B4" s="1049" t="s">
        <v>389</v>
      </c>
      <c r="C4" s="1050"/>
      <c r="D4" s="1050"/>
      <c r="E4" s="1051"/>
      <c r="F4" s="1052" t="s">
        <v>390</v>
      </c>
      <c r="G4" s="1053"/>
      <c r="H4" s="1053"/>
      <c r="I4" s="1053"/>
      <c r="J4" s="1053"/>
      <c r="K4" s="1053"/>
      <c r="L4" s="1053"/>
      <c r="M4" s="1053"/>
      <c r="N4" s="1053"/>
      <c r="O4" s="1053"/>
      <c r="P4" s="1053"/>
      <c r="Q4" s="1053"/>
      <c r="R4" s="1053"/>
      <c r="S4" s="1053"/>
      <c r="T4" s="1054"/>
      <c r="U4" s="1032" t="s">
        <v>386</v>
      </c>
      <c r="V4" s="1033"/>
      <c r="W4" s="1033"/>
      <c r="X4" s="1034"/>
      <c r="Y4" s="1034"/>
      <c r="Z4" s="1055" t="s">
        <v>387</v>
      </c>
      <c r="AA4" s="1034"/>
      <c r="AB4" s="1034"/>
      <c r="AC4" s="1034"/>
      <c r="AD4" s="1034"/>
      <c r="AE4" s="1034"/>
      <c r="AF4" s="1034"/>
      <c r="AG4" s="1034"/>
      <c r="AH4" s="1056"/>
      <c r="AI4" s="1060"/>
      <c r="AJ4" s="1061"/>
      <c r="AK4" s="1061"/>
      <c r="AL4" s="1061"/>
      <c r="AM4" s="1061"/>
      <c r="AN4" s="1062"/>
      <c r="AO4" s="1038" t="s">
        <v>504</v>
      </c>
      <c r="AP4" s="1039"/>
      <c r="AQ4" s="1039"/>
      <c r="AR4" s="1039"/>
      <c r="AS4" s="1039"/>
      <c r="AT4" s="1039"/>
      <c r="AU4" s="1039"/>
      <c r="AV4" s="1040"/>
      <c r="AW4" s="1023"/>
      <c r="AX4" s="1024"/>
      <c r="AY4" s="1024"/>
      <c r="AZ4" s="1024"/>
      <c r="BA4" s="1024"/>
      <c r="BB4" s="1025"/>
      <c r="BC4" s="1029"/>
      <c r="BD4" s="1030"/>
      <c r="BE4" s="1030"/>
      <c r="BF4" s="1030"/>
      <c r="BG4" s="1030"/>
      <c r="BH4" s="1030"/>
      <c r="BI4" s="1030"/>
      <c r="BJ4" s="1030"/>
      <c r="BK4" s="1031"/>
    </row>
    <row r="5" spans="2:63" ht="42.75" customHeight="1" x14ac:dyDescent="0.15">
      <c r="B5" s="1019" t="s">
        <v>170</v>
      </c>
      <c r="C5" s="1007"/>
      <c r="D5" s="1007"/>
      <c r="E5" s="1007"/>
      <c r="F5" s="1007"/>
      <c r="G5" s="1008"/>
      <c r="H5" s="1006" t="s">
        <v>152</v>
      </c>
      <c r="I5" s="1007"/>
      <c r="J5" s="1007"/>
      <c r="K5" s="1007"/>
      <c r="L5" s="1007"/>
      <c r="M5" s="1007"/>
      <c r="N5" s="1007"/>
      <c r="O5" s="1008"/>
      <c r="P5" s="1009" t="s">
        <v>232</v>
      </c>
      <c r="Q5" s="977"/>
      <c r="R5" s="977"/>
      <c r="S5" s="977"/>
      <c r="T5" s="977"/>
      <c r="U5" s="977"/>
      <c r="V5" s="977"/>
      <c r="W5" s="977"/>
      <c r="X5" s="977"/>
      <c r="Y5" s="977"/>
      <c r="Z5" s="977"/>
      <c r="AA5" s="977"/>
      <c r="AB5" s="977"/>
      <c r="AC5" s="977"/>
      <c r="AD5" s="977"/>
      <c r="AE5" s="977"/>
      <c r="AF5" s="977"/>
      <c r="AG5" s="977"/>
      <c r="AH5" s="977"/>
      <c r="AI5" s="977"/>
      <c r="AJ5" s="977"/>
      <c r="AK5" s="977"/>
      <c r="AL5" s="977"/>
      <c r="AM5" s="977"/>
      <c r="AN5" s="1009" t="s">
        <v>233</v>
      </c>
      <c r="AO5" s="977"/>
      <c r="AP5" s="977"/>
      <c r="AQ5" s="977"/>
      <c r="AR5" s="977"/>
      <c r="AS5" s="977"/>
      <c r="AT5" s="977"/>
      <c r="AU5" s="977"/>
      <c r="AV5" s="977"/>
      <c r="AW5" s="977"/>
      <c r="AX5" s="977"/>
      <c r="AY5" s="977"/>
      <c r="AZ5" s="977"/>
      <c r="BA5" s="977"/>
      <c r="BB5" s="977"/>
      <c r="BC5" s="977"/>
      <c r="BD5" s="977"/>
      <c r="BE5" s="977"/>
      <c r="BF5" s="977"/>
      <c r="BG5" s="977"/>
      <c r="BH5" s="977"/>
      <c r="BI5" s="977"/>
      <c r="BJ5" s="977"/>
      <c r="BK5" s="978"/>
    </row>
    <row r="6" spans="2:63" ht="29.25" customHeight="1" x14ac:dyDescent="0.15">
      <c r="B6" s="1044"/>
      <c r="C6" s="707"/>
      <c r="D6" s="707"/>
      <c r="E6" s="707"/>
      <c r="F6" s="707"/>
      <c r="G6" s="708"/>
      <c r="H6" s="1045"/>
      <c r="I6" s="1045"/>
      <c r="J6" s="1045"/>
      <c r="K6" s="1045"/>
      <c r="L6" s="1045"/>
      <c r="M6" s="1045"/>
      <c r="N6" s="1045"/>
      <c r="O6" s="1045"/>
      <c r="P6" s="1010"/>
      <c r="Q6" s="1011"/>
      <c r="R6" s="1011"/>
      <c r="S6" s="1011"/>
      <c r="T6" s="1011"/>
      <c r="U6" s="1011"/>
      <c r="V6" s="1011"/>
      <c r="W6" s="1011"/>
      <c r="X6" s="1011"/>
      <c r="Y6" s="1011"/>
      <c r="Z6" s="1011"/>
      <c r="AA6" s="1011"/>
      <c r="AB6" s="1011"/>
      <c r="AC6" s="1011"/>
      <c r="AD6" s="1011"/>
      <c r="AE6" s="1011"/>
      <c r="AF6" s="1011"/>
      <c r="AG6" s="1011"/>
      <c r="AH6" s="1011"/>
      <c r="AI6" s="1011"/>
      <c r="AJ6" s="1011"/>
      <c r="AK6" s="1011"/>
      <c r="AL6" s="1011"/>
      <c r="AM6" s="1011"/>
      <c r="AN6" s="1012"/>
      <c r="AO6" s="1013"/>
      <c r="AP6" s="1013"/>
      <c r="AQ6" s="1013"/>
      <c r="AR6" s="1013"/>
      <c r="AS6" s="1013"/>
      <c r="AT6" s="1013"/>
      <c r="AU6" s="1013"/>
      <c r="AV6" s="1013"/>
      <c r="AW6" s="1013"/>
      <c r="AX6" s="1013"/>
      <c r="AY6" s="1013"/>
      <c r="AZ6" s="1013"/>
      <c r="BA6" s="1013"/>
      <c r="BB6" s="1013"/>
      <c r="BC6" s="1013"/>
      <c r="BD6" s="1013"/>
      <c r="BE6" s="1013"/>
      <c r="BF6" s="1013"/>
      <c r="BG6" s="1013"/>
      <c r="BH6" s="1013"/>
      <c r="BI6" s="1013"/>
      <c r="BJ6" s="1013"/>
      <c r="BK6" s="1014"/>
    </row>
    <row r="7" spans="2:63" ht="29.25" customHeight="1" x14ac:dyDescent="0.15">
      <c r="B7" s="1044"/>
      <c r="C7" s="707"/>
      <c r="D7" s="707"/>
      <c r="E7" s="707"/>
      <c r="F7" s="707"/>
      <c r="G7" s="708"/>
      <c r="H7" s="1045"/>
      <c r="I7" s="1045"/>
      <c r="J7" s="1045"/>
      <c r="K7" s="1045"/>
      <c r="L7" s="1045"/>
      <c r="M7" s="1045"/>
      <c r="N7" s="1045"/>
      <c r="O7" s="1045"/>
      <c r="P7" s="1010"/>
      <c r="Q7" s="1011"/>
      <c r="R7" s="1011"/>
      <c r="S7" s="1011"/>
      <c r="T7" s="1011"/>
      <c r="U7" s="1011"/>
      <c r="V7" s="1011"/>
      <c r="W7" s="1011"/>
      <c r="X7" s="1011"/>
      <c r="Y7" s="1011"/>
      <c r="Z7" s="1011"/>
      <c r="AA7" s="1011"/>
      <c r="AB7" s="1011"/>
      <c r="AC7" s="1011"/>
      <c r="AD7" s="1011"/>
      <c r="AE7" s="1011"/>
      <c r="AF7" s="1011"/>
      <c r="AG7" s="1011"/>
      <c r="AH7" s="1011"/>
      <c r="AI7" s="1011"/>
      <c r="AJ7" s="1011"/>
      <c r="AK7" s="1011"/>
      <c r="AL7" s="1011"/>
      <c r="AM7" s="1011"/>
      <c r="AN7" s="1012"/>
      <c r="AO7" s="1013"/>
      <c r="AP7" s="1013"/>
      <c r="AQ7" s="1013"/>
      <c r="AR7" s="1013"/>
      <c r="AS7" s="1013"/>
      <c r="AT7" s="1013"/>
      <c r="AU7" s="1013"/>
      <c r="AV7" s="1013"/>
      <c r="AW7" s="1013"/>
      <c r="AX7" s="1013"/>
      <c r="AY7" s="1013"/>
      <c r="AZ7" s="1013"/>
      <c r="BA7" s="1013"/>
      <c r="BB7" s="1013"/>
      <c r="BC7" s="1013"/>
      <c r="BD7" s="1013"/>
      <c r="BE7" s="1013"/>
      <c r="BF7" s="1013"/>
      <c r="BG7" s="1013"/>
      <c r="BH7" s="1013"/>
      <c r="BI7" s="1013"/>
      <c r="BJ7" s="1013"/>
      <c r="BK7" s="1014"/>
    </row>
    <row r="8" spans="2:63" ht="29.25" customHeight="1" x14ac:dyDescent="0.15">
      <c r="B8" s="1003"/>
      <c r="C8" s="1004"/>
      <c r="D8" s="1004"/>
      <c r="E8" s="1004"/>
      <c r="F8" s="1004"/>
      <c r="G8" s="1005"/>
      <c r="H8" s="1018"/>
      <c r="I8" s="1018"/>
      <c r="J8" s="1018"/>
      <c r="K8" s="1018"/>
      <c r="L8" s="1018"/>
      <c r="M8" s="1018"/>
      <c r="N8" s="1018"/>
      <c r="O8" s="1018"/>
      <c r="P8" s="1015"/>
      <c r="Q8" s="1016"/>
      <c r="R8" s="1016"/>
      <c r="S8" s="1016"/>
      <c r="T8" s="1016"/>
      <c r="U8" s="1016"/>
      <c r="V8" s="1016"/>
      <c r="W8" s="1016"/>
      <c r="X8" s="1016"/>
      <c r="Y8" s="1016"/>
      <c r="Z8" s="1016"/>
      <c r="AA8" s="1016"/>
      <c r="AB8" s="1016"/>
      <c r="AC8" s="1016"/>
      <c r="AD8" s="1016"/>
      <c r="AE8" s="1016"/>
      <c r="AF8" s="1016"/>
      <c r="AG8" s="1016"/>
      <c r="AH8" s="1016"/>
      <c r="AI8" s="1016"/>
      <c r="AJ8" s="1016"/>
      <c r="AK8" s="1016"/>
      <c r="AL8" s="1016"/>
      <c r="AM8" s="1016"/>
      <c r="AN8" s="1015"/>
      <c r="AO8" s="1016"/>
      <c r="AP8" s="1016"/>
      <c r="AQ8" s="1016"/>
      <c r="AR8" s="1016"/>
      <c r="AS8" s="1016"/>
      <c r="AT8" s="1016"/>
      <c r="AU8" s="1016"/>
      <c r="AV8" s="1016"/>
      <c r="AW8" s="1016"/>
      <c r="AX8" s="1016"/>
      <c r="AY8" s="1016"/>
      <c r="AZ8" s="1016"/>
      <c r="BA8" s="1016"/>
      <c r="BB8" s="1016"/>
      <c r="BC8" s="1016"/>
      <c r="BD8" s="1016"/>
      <c r="BE8" s="1016"/>
      <c r="BF8" s="1016"/>
      <c r="BG8" s="1016"/>
      <c r="BH8" s="1016"/>
      <c r="BI8" s="1016"/>
      <c r="BJ8" s="1016"/>
      <c r="BK8" s="1017"/>
    </row>
    <row r="9" spans="2:63" ht="29.25" customHeight="1" x14ac:dyDescent="0.15">
      <c r="B9" s="1003"/>
      <c r="C9" s="1004"/>
      <c r="D9" s="1004"/>
      <c r="E9" s="1004"/>
      <c r="F9" s="1004"/>
      <c r="G9" s="1005"/>
      <c r="H9" s="1018"/>
      <c r="I9" s="1018"/>
      <c r="J9" s="1018"/>
      <c r="K9" s="1018"/>
      <c r="L9" s="1018"/>
      <c r="M9" s="1018"/>
      <c r="N9" s="1018"/>
      <c r="O9" s="1018"/>
      <c r="P9" s="1015"/>
      <c r="Q9" s="1016"/>
      <c r="R9" s="1016"/>
      <c r="S9" s="1016"/>
      <c r="T9" s="1016"/>
      <c r="U9" s="1016"/>
      <c r="V9" s="1016"/>
      <c r="W9" s="1016"/>
      <c r="X9" s="1016"/>
      <c r="Y9" s="1016"/>
      <c r="Z9" s="1016"/>
      <c r="AA9" s="1016"/>
      <c r="AB9" s="1016"/>
      <c r="AC9" s="1016"/>
      <c r="AD9" s="1016"/>
      <c r="AE9" s="1016"/>
      <c r="AF9" s="1016"/>
      <c r="AG9" s="1016"/>
      <c r="AH9" s="1016"/>
      <c r="AI9" s="1016"/>
      <c r="AJ9" s="1016"/>
      <c r="AK9" s="1016"/>
      <c r="AL9" s="1016"/>
      <c r="AM9" s="1016"/>
      <c r="AN9" s="1015"/>
      <c r="AO9" s="1016"/>
      <c r="AP9" s="1016"/>
      <c r="AQ9" s="1016"/>
      <c r="AR9" s="1016"/>
      <c r="AS9" s="1016"/>
      <c r="AT9" s="1016"/>
      <c r="AU9" s="1016"/>
      <c r="AV9" s="1016"/>
      <c r="AW9" s="1016"/>
      <c r="AX9" s="1016"/>
      <c r="AY9" s="1016"/>
      <c r="AZ9" s="1016"/>
      <c r="BA9" s="1016"/>
      <c r="BB9" s="1016"/>
      <c r="BC9" s="1016"/>
      <c r="BD9" s="1016"/>
      <c r="BE9" s="1016"/>
      <c r="BF9" s="1016"/>
      <c r="BG9" s="1016"/>
      <c r="BH9" s="1016"/>
      <c r="BI9" s="1016"/>
      <c r="BJ9" s="1016"/>
      <c r="BK9" s="1017"/>
    </row>
    <row r="10" spans="2:63" ht="29.25" customHeight="1" x14ac:dyDescent="0.15">
      <c r="B10" s="1003"/>
      <c r="C10" s="1004"/>
      <c r="D10" s="1004"/>
      <c r="E10" s="1004"/>
      <c r="F10" s="1004"/>
      <c r="G10" s="1005"/>
      <c r="H10" s="1018"/>
      <c r="I10" s="1018"/>
      <c r="J10" s="1018"/>
      <c r="K10" s="1018"/>
      <c r="L10" s="1018"/>
      <c r="M10" s="1018"/>
      <c r="N10" s="1018"/>
      <c r="O10" s="1018"/>
      <c r="P10" s="1015"/>
      <c r="Q10" s="1016"/>
      <c r="R10" s="1016"/>
      <c r="S10" s="1016"/>
      <c r="T10" s="1016"/>
      <c r="U10" s="1016"/>
      <c r="V10" s="1016"/>
      <c r="W10" s="1016"/>
      <c r="X10" s="1016"/>
      <c r="Y10" s="1016"/>
      <c r="Z10" s="1016"/>
      <c r="AA10" s="1016"/>
      <c r="AB10" s="1016"/>
      <c r="AC10" s="1016"/>
      <c r="AD10" s="1016"/>
      <c r="AE10" s="1016"/>
      <c r="AF10" s="1016"/>
      <c r="AG10" s="1016"/>
      <c r="AH10" s="1016"/>
      <c r="AI10" s="1016"/>
      <c r="AJ10" s="1016"/>
      <c r="AK10" s="1016"/>
      <c r="AL10" s="1016"/>
      <c r="AM10" s="1016"/>
      <c r="AN10" s="1015"/>
      <c r="AO10" s="1016"/>
      <c r="AP10" s="1016"/>
      <c r="AQ10" s="1016"/>
      <c r="AR10" s="1016"/>
      <c r="AS10" s="1016"/>
      <c r="AT10" s="1016"/>
      <c r="AU10" s="1016"/>
      <c r="AV10" s="1016"/>
      <c r="AW10" s="1016"/>
      <c r="AX10" s="1016"/>
      <c r="AY10" s="1016"/>
      <c r="AZ10" s="1016"/>
      <c r="BA10" s="1016"/>
      <c r="BB10" s="1016"/>
      <c r="BC10" s="1016"/>
      <c r="BD10" s="1016"/>
      <c r="BE10" s="1016"/>
      <c r="BF10" s="1016"/>
      <c r="BG10" s="1016"/>
      <c r="BH10" s="1016"/>
      <c r="BI10" s="1016"/>
      <c r="BJ10" s="1016"/>
      <c r="BK10" s="1017"/>
    </row>
    <row r="11" spans="2:63" ht="29.25" customHeight="1" x14ac:dyDescent="0.15">
      <c r="B11" s="1003"/>
      <c r="C11" s="1004"/>
      <c r="D11" s="1004"/>
      <c r="E11" s="1004"/>
      <c r="F11" s="1004"/>
      <c r="G11" s="1005"/>
      <c r="H11" s="1018"/>
      <c r="I11" s="1018"/>
      <c r="J11" s="1018"/>
      <c r="K11" s="1018"/>
      <c r="L11" s="1018"/>
      <c r="M11" s="1018"/>
      <c r="N11" s="1018"/>
      <c r="O11" s="1018"/>
      <c r="P11" s="1015"/>
      <c r="Q11" s="1016"/>
      <c r="R11" s="1016"/>
      <c r="S11" s="1016"/>
      <c r="T11" s="1016"/>
      <c r="U11" s="1016"/>
      <c r="V11" s="1016"/>
      <c r="W11" s="1016"/>
      <c r="X11" s="1016"/>
      <c r="Y11" s="1016"/>
      <c r="Z11" s="1016"/>
      <c r="AA11" s="1016"/>
      <c r="AB11" s="1016"/>
      <c r="AC11" s="1016"/>
      <c r="AD11" s="1016"/>
      <c r="AE11" s="1016"/>
      <c r="AF11" s="1016"/>
      <c r="AG11" s="1016"/>
      <c r="AH11" s="1016"/>
      <c r="AI11" s="1016"/>
      <c r="AJ11" s="1016"/>
      <c r="AK11" s="1016"/>
      <c r="AL11" s="1016"/>
      <c r="AM11" s="1016"/>
      <c r="AN11" s="1015"/>
      <c r="AO11" s="1016"/>
      <c r="AP11" s="1016"/>
      <c r="AQ11" s="1016"/>
      <c r="AR11" s="1016"/>
      <c r="AS11" s="1016"/>
      <c r="AT11" s="1016"/>
      <c r="AU11" s="1016"/>
      <c r="AV11" s="1016"/>
      <c r="AW11" s="1016"/>
      <c r="AX11" s="1016"/>
      <c r="AY11" s="1016"/>
      <c r="AZ11" s="1016"/>
      <c r="BA11" s="1016"/>
      <c r="BB11" s="1016"/>
      <c r="BC11" s="1016"/>
      <c r="BD11" s="1016"/>
      <c r="BE11" s="1016"/>
      <c r="BF11" s="1016"/>
      <c r="BG11" s="1016"/>
      <c r="BH11" s="1016"/>
      <c r="BI11" s="1016"/>
      <c r="BJ11" s="1016"/>
      <c r="BK11" s="1017"/>
    </row>
    <row r="12" spans="2:63" ht="29.25" customHeight="1" x14ac:dyDescent="0.15">
      <c r="B12" s="1003"/>
      <c r="C12" s="1004"/>
      <c r="D12" s="1004"/>
      <c r="E12" s="1004"/>
      <c r="F12" s="1004"/>
      <c r="G12" s="1005"/>
      <c r="H12" s="1018"/>
      <c r="I12" s="1018"/>
      <c r="J12" s="1018"/>
      <c r="K12" s="1018"/>
      <c r="L12" s="1018"/>
      <c r="M12" s="1018"/>
      <c r="N12" s="1018"/>
      <c r="O12" s="1018"/>
      <c r="P12" s="1015"/>
      <c r="Q12" s="1016"/>
      <c r="R12" s="1016"/>
      <c r="S12" s="1016"/>
      <c r="T12" s="1016"/>
      <c r="U12" s="1016"/>
      <c r="V12" s="1016"/>
      <c r="W12" s="1016"/>
      <c r="X12" s="1016"/>
      <c r="Y12" s="1016"/>
      <c r="Z12" s="1016"/>
      <c r="AA12" s="1016"/>
      <c r="AB12" s="1016"/>
      <c r="AC12" s="1016"/>
      <c r="AD12" s="1016"/>
      <c r="AE12" s="1016"/>
      <c r="AF12" s="1016"/>
      <c r="AG12" s="1016"/>
      <c r="AH12" s="1016"/>
      <c r="AI12" s="1016"/>
      <c r="AJ12" s="1016"/>
      <c r="AK12" s="1016"/>
      <c r="AL12" s="1016"/>
      <c r="AM12" s="1016"/>
      <c r="AN12" s="1015"/>
      <c r="AO12" s="1016"/>
      <c r="AP12" s="1016"/>
      <c r="AQ12" s="1016"/>
      <c r="AR12" s="1016"/>
      <c r="AS12" s="1016"/>
      <c r="AT12" s="1016"/>
      <c r="AU12" s="1016"/>
      <c r="AV12" s="1016"/>
      <c r="AW12" s="1016"/>
      <c r="AX12" s="1016"/>
      <c r="AY12" s="1016"/>
      <c r="AZ12" s="1016"/>
      <c r="BA12" s="1016"/>
      <c r="BB12" s="1016"/>
      <c r="BC12" s="1016"/>
      <c r="BD12" s="1016"/>
      <c r="BE12" s="1016"/>
      <c r="BF12" s="1016"/>
      <c r="BG12" s="1016"/>
      <c r="BH12" s="1016"/>
      <c r="BI12" s="1016"/>
      <c r="BJ12" s="1016"/>
      <c r="BK12" s="1017"/>
    </row>
    <row r="13" spans="2:63" ht="29.25" customHeight="1" x14ac:dyDescent="0.15">
      <c r="B13" s="1003"/>
      <c r="C13" s="1004"/>
      <c r="D13" s="1004"/>
      <c r="E13" s="1004"/>
      <c r="F13" s="1004"/>
      <c r="G13" s="1005"/>
      <c r="H13" s="1018"/>
      <c r="I13" s="1018"/>
      <c r="J13" s="1018"/>
      <c r="K13" s="1018"/>
      <c r="L13" s="1018"/>
      <c r="M13" s="1018"/>
      <c r="N13" s="1018"/>
      <c r="O13" s="1018"/>
      <c r="P13" s="1015"/>
      <c r="Q13" s="1016"/>
      <c r="R13" s="1016"/>
      <c r="S13" s="1016"/>
      <c r="T13" s="1016"/>
      <c r="U13" s="1016"/>
      <c r="V13" s="1016"/>
      <c r="W13" s="1016"/>
      <c r="X13" s="1016"/>
      <c r="Y13" s="1016"/>
      <c r="Z13" s="1016"/>
      <c r="AA13" s="1016"/>
      <c r="AB13" s="1016"/>
      <c r="AC13" s="1016"/>
      <c r="AD13" s="1016"/>
      <c r="AE13" s="1016"/>
      <c r="AF13" s="1016"/>
      <c r="AG13" s="1016"/>
      <c r="AH13" s="1016"/>
      <c r="AI13" s="1016"/>
      <c r="AJ13" s="1016"/>
      <c r="AK13" s="1016"/>
      <c r="AL13" s="1016"/>
      <c r="AM13" s="1016"/>
      <c r="AN13" s="1015"/>
      <c r="AO13" s="1016"/>
      <c r="AP13" s="1016"/>
      <c r="AQ13" s="1016"/>
      <c r="AR13" s="1016"/>
      <c r="AS13" s="1016"/>
      <c r="AT13" s="1016"/>
      <c r="AU13" s="1016"/>
      <c r="AV13" s="1016"/>
      <c r="AW13" s="1016"/>
      <c r="AX13" s="1016"/>
      <c r="AY13" s="1016"/>
      <c r="AZ13" s="1016"/>
      <c r="BA13" s="1016"/>
      <c r="BB13" s="1016"/>
      <c r="BC13" s="1016"/>
      <c r="BD13" s="1016"/>
      <c r="BE13" s="1016"/>
      <c r="BF13" s="1016"/>
      <c r="BG13" s="1016"/>
      <c r="BH13" s="1016"/>
      <c r="BI13" s="1016"/>
      <c r="BJ13" s="1016"/>
      <c r="BK13" s="1017"/>
    </row>
    <row r="14" spans="2:63" ht="29.25" customHeight="1" x14ac:dyDescent="0.15">
      <c r="B14" s="1003"/>
      <c r="C14" s="1004"/>
      <c r="D14" s="1004"/>
      <c r="E14" s="1004"/>
      <c r="F14" s="1004"/>
      <c r="G14" s="1005"/>
      <c r="H14" s="1018"/>
      <c r="I14" s="1018"/>
      <c r="J14" s="1018"/>
      <c r="K14" s="1018"/>
      <c r="L14" s="1018"/>
      <c r="M14" s="1018"/>
      <c r="N14" s="1018"/>
      <c r="O14" s="1018"/>
      <c r="P14" s="1015"/>
      <c r="Q14" s="1016"/>
      <c r="R14" s="1016"/>
      <c r="S14" s="1016"/>
      <c r="T14" s="1016"/>
      <c r="U14" s="1016"/>
      <c r="V14" s="1016"/>
      <c r="W14" s="1016"/>
      <c r="X14" s="1016"/>
      <c r="Y14" s="1016"/>
      <c r="Z14" s="1016"/>
      <c r="AA14" s="1016"/>
      <c r="AB14" s="1016"/>
      <c r="AC14" s="1016"/>
      <c r="AD14" s="1016"/>
      <c r="AE14" s="1016"/>
      <c r="AF14" s="1016"/>
      <c r="AG14" s="1016"/>
      <c r="AH14" s="1016"/>
      <c r="AI14" s="1016"/>
      <c r="AJ14" s="1016"/>
      <c r="AK14" s="1016"/>
      <c r="AL14" s="1016"/>
      <c r="AM14" s="1016"/>
      <c r="AN14" s="1015"/>
      <c r="AO14" s="1016"/>
      <c r="AP14" s="1016"/>
      <c r="AQ14" s="1016"/>
      <c r="AR14" s="1016"/>
      <c r="AS14" s="1016"/>
      <c r="AT14" s="1016"/>
      <c r="AU14" s="1016"/>
      <c r="AV14" s="1016"/>
      <c r="AW14" s="1016"/>
      <c r="AX14" s="1016"/>
      <c r="AY14" s="1016"/>
      <c r="AZ14" s="1016"/>
      <c r="BA14" s="1016"/>
      <c r="BB14" s="1016"/>
      <c r="BC14" s="1016"/>
      <c r="BD14" s="1016"/>
      <c r="BE14" s="1016"/>
      <c r="BF14" s="1016"/>
      <c r="BG14" s="1016"/>
      <c r="BH14" s="1016"/>
      <c r="BI14" s="1016"/>
      <c r="BJ14" s="1016"/>
      <c r="BK14" s="1017"/>
    </row>
    <row r="15" spans="2:63" ht="29.25" customHeight="1" x14ac:dyDescent="0.15">
      <c r="B15" s="1003"/>
      <c r="C15" s="1004"/>
      <c r="D15" s="1004"/>
      <c r="E15" s="1004"/>
      <c r="F15" s="1004"/>
      <c r="G15" s="1005"/>
      <c r="H15" s="1018"/>
      <c r="I15" s="1018"/>
      <c r="J15" s="1018"/>
      <c r="K15" s="1018"/>
      <c r="L15" s="1018"/>
      <c r="M15" s="1018"/>
      <c r="N15" s="1018"/>
      <c r="O15" s="1018"/>
      <c r="P15" s="1015"/>
      <c r="Q15" s="1016"/>
      <c r="R15" s="1016"/>
      <c r="S15" s="1016"/>
      <c r="T15" s="1016"/>
      <c r="U15" s="1016"/>
      <c r="V15" s="1016"/>
      <c r="W15" s="1016"/>
      <c r="X15" s="1016"/>
      <c r="Y15" s="1016"/>
      <c r="Z15" s="1016"/>
      <c r="AA15" s="1016"/>
      <c r="AB15" s="1016"/>
      <c r="AC15" s="1016"/>
      <c r="AD15" s="1016"/>
      <c r="AE15" s="1016"/>
      <c r="AF15" s="1016"/>
      <c r="AG15" s="1016"/>
      <c r="AH15" s="1016"/>
      <c r="AI15" s="1016"/>
      <c r="AJ15" s="1016"/>
      <c r="AK15" s="1016"/>
      <c r="AL15" s="1016"/>
      <c r="AM15" s="1016"/>
      <c r="AN15" s="1015"/>
      <c r="AO15" s="1016"/>
      <c r="AP15" s="1016"/>
      <c r="AQ15" s="1016"/>
      <c r="AR15" s="1016"/>
      <c r="AS15" s="1016"/>
      <c r="AT15" s="1016"/>
      <c r="AU15" s="1016"/>
      <c r="AV15" s="1016"/>
      <c r="AW15" s="1016"/>
      <c r="AX15" s="1016"/>
      <c r="AY15" s="1016"/>
      <c r="AZ15" s="1016"/>
      <c r="BA15" s="1016"/>
      <c r="BB15" s="1016"/>
      <c r="BC15" s="1016"/>
      <c r="BD15" s="1016"/>
      <c r="BE15" s="1016"/>
      <c r="BF15" s="1016"/>
      <c r="BG15" s="1016"/>
      <c r="BH15" s="1016"/>
      <c r="BI15" s="1016"/>
      <c r="BJ15" s="1016"/>
      <c r="BK15" s="1017"/>
    </row>
    <row r="16" spans="2:63" ht="29.25" customHeight="1" x14ac:dyDescent="0.15">
      <c r="B16" s="1003"/>
      <c r="C16" s="1004"/>
      <c r="D16" s="1004"/>
      <c r="E16" s="1004"/>
      <c r="F16" s="1004"/>
      <c r="G16" s="1005"/>
      <c r="H16" s="1018"/>
      <c r="I16" s="1018"/>
      <c r="J16" s="1018"/>
      <c r="K16" s="1018"/>
      <c r="L16" s="1018"/>
      <c r="M16" s="1018"/>
      <c r="N16" s="1018"/>
      <c r="O16" s="1018"/>
      <c r="P16" s="1015"/>
      <c r="Q16" s="1016"/>
      <c r="R16" s="1016"/>
      <c r="S16" s="1016"/>
      <c r="T16" s="1016"/>
      <c r="U16" s="1016"/>
      <c r="V16" s="1016"/>
      <c r="W16" s="1016"/>
      <c r="X16" s="1016"/>
      <c r="Y16" s="1016"/>
      <c r="Z16" s="1016"/>
      <c r="AA16" s="1016"/>
      <c r="AB16" s="1016"/>
      <c r="AC16" s="1016"/>
      <c r="AD16" s="1016"/>
      <c r="AE16" s="1016"/>
      <c r="AF16" s="1016"/>
      <c r="AG16" s="1016"/>
      <c r="AH16" s="1016"/>
      <c r="AI16" s="1016"/>
      <c r="AJ16" s="1016"/>
      <c r="AK16" s="1016"/>
      <c r="AL16" s="1016"/>
      <c r="AM16" s="1016"/>
      <c r="AN16" s="1015"/>
      <c r="AO16" s="1016"/>
      <c r="AP16" s="1016"/>
      <c r="AQ16" s="1016"/>
      <c r="AR16" s="1016"/>
      <c r="AS16" s="1016"/>
      <c r="AT16" s="1016"/>
      <c r="AU16" s="1016"/>
      <c r="AV16" s="1016"/>
      <c r="AW16" s="1016"/>
      <c r="AX16" s="1016"/>
      <c r="AY16" s="1016"/>
      <c r="AZ16" s="1016"/>
      <c r="BA16" s="1016"/>
      <c r="BB16" s="1016"/>
      <c r="BC16" s="1016"/>
      <c r="BD16" s="1016"/>
      <c r="BE16" s="1016"/>
      <c r="BF16" s="1016"/>
      <c r="BG16" s="1016"/>
      <c r="BH16" s="1016"/>
      <c r="BI16" s="1016"/>
      <c r="BJ16" s="1016"/>
      <c r="BK16" s="1017"/>
    </row>
    <row r="17" spans="2:63" ht="29.25" customHeight="1" x14ac:dyDescent="0.15">
      <c r="B17" s="1003"/>
      <c r="C17" s="1004"/>
      <c r="D17" s="1004"/>
      <c r="E17" s="1004"/>
      <c r="F17" s="1004"/>
      <c r="G17" s="1005"/>
      <c r="H17" s="1018"/>
      <c r="I17" s="1018"/>
      <c r="J17" s="1018"/>
      <c r="K17" s="1018"/>
      <c r="L17" s="1018"/>
      <c r="M17" s="1018"/>
      <c r="N17" s="1018"/>
      <c r="O17" s="1018"/>
      <c r="P17" s="1015"/>
      <c r="Q17" s="1016"/>
      <c r="R17" s="1016"/>
      <c r="S17" s="1016"/>
      <c r="T17" s="1016"/>
      <c r="U17" s="1016"/>
      <c r="V17" s="1016"/>
      <c r="W17" s="1016"/>
      <c r="X17" s="1016"/>
      <c r="Y17" s="1016"/>
      <c r="Z17" s="1016"/>
      <c r="AA17" s="1016"/>
      <c r="AB17" s="1016"/>
      <c r="AC17" s="1016"/>
      <c r="AD17" s="1016"/>
      <c r="AE17" s="1016"/>
      <c r="AF17" s="1016"/>
      <c r="AG17" s="1016"/>
      <c r="AH17" s="1016"/>
      <c r="AI17" s="1016"/>
      <c r="AJ17" s="1016"/>
      <c r="AK17" s="1016"/>
      <c r="AL17" s="1016"/>
      <c r="AM17" s="1016"/>
      <c r="AN17" s="1015"/>
      <c r="AO17" s="1016"/>
      <c r="AP17" s="1016"/>
      <c r="AQ17" s="1016"/>
      <c r="AR17" s="1016"/>
      <c r="AS17" s="1016"/>
      <c r="AT17" s="1016"/>
      <c r="AU17" s="1016"/>
      <c r="AV17" s="1016"/>
      <c r="AW17" s="1016"/>
      <c r="AX17" s="1016"/>
      <c r="AY17" s="1016"/>
      <c r="AZ17" s="1016"/>
      <c r="BA17" s="1016"/>
      <c r="BB17" s="1016"/>
      <c r="BC17" s="1016"/>
      <c r="BD17" s="1016"/>
      <c r="BE17" s="1016"/>
      <c r="BF17" s="1016"/>
      <c r="BG17" s="1016"/>
      <c r="BH17" s="1016"/>
      <c r="BI17" s="1016"/>
      <c r="BJ17" s="1016"/>
      <c r="BK17" s="1017"/>
    </row>
    <row r="18" spans="2:63" ht="29.25" customHeight="1" x14ac:dyDescent="0.15">
      <c r="B18" s="1003"/>
      <c r="C18" s="1004"/>
      <c r="D18" s="1004"/>
      <c r="E18" s="1004"/>
      <c r="F18" s="1004"/>
      <c r="G18" s="1005"/>
      <c r="H18" s="1018"/>
      <c r="I18" s="1018"/>
      <c r="J18" s="1018"/>
      <c r="K18" s="1018"/>
      <c r="L18" s="1018"/>
      <c r="M18" s="1018"/>
      <c r="N18" s="1018"/>
      <c r="O18" s="1018"/>
      <c r="P18" s="1015"/>
      <c r="Q18" s="1016"/>
      <c r="R18" s="1016"/>
      <c r="S18" s="1016"/>
      <c r="T18" s="1016"/>
      <c r="U18" s="1016"/>
      <c r="V18" s="1016"/>
      <c r="W18" s="1016"/>
      <c r="X18" s="1016"/>
      <c r="Y18" s="1016"/>
      <c r="Z18" s="1016"/>
      <c r="AA18" s="1016"/>
      <c r="AB18" s="1016"/>
      <c r="AC18" s="1016"/>
      <c r="AD18" s="1016"/>
      <c r="AE18" s="1016"/>
      <c r="AF18" s="1016"/>
      <c r="AG18" s="1016"/>
      <c r="AH18" s="1016"/>
      <c r="AI18" s="1016"/>
      <c r="AJ18" s="1016"/>
      <c r="AK18" s="1016"/>
      <c r="AL18" s="1016"/>
      <c r="AM18" s="1016"/>
      <c r="AN18" s="1015"/>
      <c r="AO18" s="1016"/>
      <c r="AP18" s="1016"/>
      <c r="AQ18" s="1016"/>
      <c r="AR18" s="1016"/>
      <c r="AS18" s="1016"/>
      <c r="AT18" s="1016"/>
      <c r="AU18" s="1016"/>
      <c r="AV18" s="1016"/>
      <c r="AW18" s="1016"/>
      <c r="AX18" s="1016"/>
      <c r="AY18" s="1016"/>
      <c r="AZ18" s="1016"/>
      <c r="BA18" s="1016"/>
      <c r="BB18" s="1016"/>
      <c r="BC18" s="1016"/>
      <c r="BD18" s="1016"/>
      <c r="BE18" s="1016"/>
      <c r="BF18" s="1016"/>
      <c r="BG18" s="1016"/>
      <c r="BH18" s="1016"/>
      <c r="BI18" s="1016"/>
      <c r="BJ18" s="1016"/>
      <c r="BK18" s="1017"/>
    </row>
    <row r="19" spans="2:63" ht="29.25" customHeight="1" x14ac:dyDescent="0.15">
      <c r="B19" s="1003"/>
      <c r="C19" s="1004"/>
      <c r="D19" s="1004"/>
      <c r="E19" s="1004"/>
      <c r="F19" s="1004"/>
      <c r="G19" s="1005"/>
      <c r="H19" s="1018"/>
      <c r="I19" s="1018"/>
      <c r="J19" s="1018"/>
      <c r="K19" s="1018"/>
      <c r="L19" s="1018"/>
      <c r="M19" s="1018"/>
      <c r="N19" s="1018"/>
      <c r="O19" s="1018"/>
      <c r="P19" s="1015"/>
      <c r="Q19" s="1016"/>
      <c r="R19" s="1016"/>
      <c r="S19" s="1016"/>
      <c r="T19" s="1016"/>
      <c r="U19" s="1016"/>
      <c r="V19" s="1016"/>
      <c r="W19" s="1016"/>
      <c r="X19" s="1016"/>
      <c r="Y19" s="1016"/>
      <c r="Z19" s="1016"/>
      <c r="AA19" s="1016"/>
      <c r="AB19" s="1016"/>
      <c r="AC19" s="1016"/>
      <c r="AD19" s="1016"/>
      <c r="AE19" s="1016"/>
      <c r="AF19" s="1016"/>
      <c r="AG19" s="1016"/>
      <c r="AH19" s="1016"/>
      <c r="AI19" s="1016"/>
      <c r="AJ19" s="1016"/>
      <c r="AK19" s="1016"/>
      <c r="AL19" s="1016"/>
      <c r="AM19" s="1016"/>
      <c r="AN19" s="1015"/>
      <c r="AO19" s="1016"/>
      <c r="AP19" s="1016"/>
      <c r="AQ19" s="1016"/>
      <c r="AR19" s="1016"/>
      <c r="AS19" s="1016"/>
      <c r="AT19" s="1016"/>
      <c r="AU19" s="1016"/>
      <c r="AV19" s="1016"/>
      <c r="AW19" s="1016"/>
      <c r="AX19" s="1016"/>
      <c r="AY19" s="1016"/>
      <c r="AZ19" s="1016"/>
      <c r="BA19" s="1016"/>
      <c r="BB19" s="1016"/>
      <c r="BC19" s="1016"/>
      <c r="BD19" s="1016"/>
      <c r="BE19" s="1016"/>
      <c r="BF19" s="1016"/>
      <c r="BG19" s="1016"/>
      <c r="BH19" s="1016"/>
      <c r="BI19" s="1016"/>
      <c r="BJ19" s="1016"/>
      <c r="BK19" s="1017"/>
    </row>
    <row r="20" spans="2:63" x14ac:dyDescent="0.15">
      <c r="B20" s="131"/>
      <c r="C20" s="131"/>
      <c r="D20" s="38" t="s">
        <v>234</v>
      </c>
      <c r="E20" s="131"/>
      <c r="F20" s="131"/>
      <c r="G20" s="131"/>
      <c r="H20" s="131"/>
      <c r="I20" s="131"/>
      <c r="J20" s="131"/>
      <c r="K20" s="131"/>
      <c r="L20" s="131"/>
      <c r="M20" s="131"/>
      <c r="N20" s="131"/>
      <c r="O20" s="131"/>
      <c r="P20" s="131"/>
      <c r="Q20" s="131"/>
      <c r="R20" s="131"/>
      <c r="S20" s="131"/>
      <c r="T20" s="131"/>
      <c r="U20" s="131"/>
      <c r="V20" s="131"/>
      <c r="W20" s="131"/>
      <c r="X20" s="131"/>
      <c r="Y20" s="131"/>
      <c r="Z20" s="131"/>
      <c r="AA20" s="131"/>
      <c r="AB20" s="131"/>
      <c r="AC20" s="131"/>
      <c r="AD20" s="131"/>
      <c r="AE20" s="131"/>
      <c r="AF20" s="131"/>
      <c r="AG20" s="131"/>
      <c r="AH20" s="131"/>
      <c r="AI20" s="131"/>
      <c r="AJ20" s="131"/>
      <c r="AK20" s="131"/>
      <c r="AL20" s="131"/>
      <c r="AM20" s="131"/>
      <c r="AN20" s="131"/>
      <c r="AO20" s="131"/>
      <c r="AP20" s="131"/>
      <c r="AQ20" s="131"/>
      <c r="AR20" s="131"/>
      <c r="AS20" s="131"/>
      <c r="AT20" s="131"/>
      <c r="AU20" s="131"/>
      <c r="AV20" s="131"/>
      <c r="AW20" s="131"/>
      <c r="AX20" s="131"/>
      <c r="AY20" s="131"/>
      <c r="AZ20" s="131"/>
      <c r="BA20" s="131"/>
      <c r="BB20" s="131"/>
      <c r="BC20" s="131"/>
      <c r="BD20" s="131"/>
      <c r="BE20" s="131"/>
      <c r="BF20" s="131"/>
      <c r="BG20" s="131"/>
      <c r="BH20" s="131"/>
      <c r="BI20" s="131"/>
      <c r="BJ20" s="131"/>
      <c r="BK20" s="131"/>
    </row>
    <row r="21" spans="2:63" x14ac:dyDescent="0.15">
      <c r="D21" s="4" t="s">
        <v>235</v>
      </c>
    </row>
  </sheetData>
  <mergeCells count="73">
    <mergeCell ref="P7:AM7"/>
    <mergeCell ref="B3:E3"/>
    <mergeCell ref="B8:G8"/>
    <mergeCell ref="H8:O8"/>
    <mergeCell ref="P8:AM8"/>
    <mergeCell ref="B4:E4"/>
    <mergeCell ref="F4:T4"/>
    <mergeCell ref="H6:O6"/>
    <mergeCell ref="Z3:AH3"/>
    <mergeCell ref="Z4:AH4"/>
    <mergeCell ref="AI3:AN4"/>
    <mergeCell ref="H13:O13"/>
    <mergeCell ref="B9:G9"/>
    <mergeCell ref="H9:O9"/>
    <mergeCell ref="P9:AM9"/>
    <mergeCell ref="P17:AM17"/>
    <mergeCell ref="B12:G12"/>
    <mergeCell ref="H12:O12"/>
    <mergeCell ref="B11:G11"/>
    <mergeCell ref="AN17:BK17"/>
    <mergeCell ref="H15:O15"/>
    <mergeCell ref="B10:G10"/>
    <mergeCell ref="H10:O10"/>
    <mergeCell ref="P10:AM10"/>
    <mergeCell ref="B17:G17"/>
    <mergeCell ref="H11:O11"/>
    <mergeCell ref="P11:AM11"/>
    <mergeCell ref="AN11:BK11"/>
    <mergeCell ref="H16:O16"/>
    <mergeCell ref="H17:O17"/>
    <mergeCell ref="AN15:BK15"/>
    <mergeCell ref="P15:AM15"/>
    <mergeCell ref="P16:AM16"/>
    <mergeCell ref="AN16:BK16"/>
    <mergeCell ref="B13:G13"/>
    <mergeCell ref="H18:O18"/>
    <mergeCell ref="H14:O14"/>
    <mergeCell ref="B18:G18"/>
    <mergeCell ref="B16:G16"/>
    <mergeCell ref="B15:G15"/>
    <mergeCell ref="B14:G14"/>
    <mergeCell ref="AN12:BK12"/>
    <mergeCell ref="AN10:BK10"/>
    <mergeCell ref="AW3:BB4"/>
    <mergeCell ref="BC3:BK4"/>
    <mergeCell ref="P12:AM12"/>
    <mergeCell ref="AN8:BK8"/>
    <mergeCell ref="AN9:BK9"/>
    <mergeCell ref="U3:Y3"/>
    <mergeCell ref="U4:Y4"/>
    <mergeCell ref="AO3:AV3"/>
    <mergeCell ref="AO4:AV4"/>
    <mergeCell ref="AN7:BK7"/>
    <mergeCell ref="F3:T3"/>
    <mergeCell ref="B6:G6"/>
    <mergeCell ref="B7:G7"/>
    <mergeCell ref="H7:O7"/>
    <mergeCell ref="B19:G19"/>
    <mergeCell ref="H5:O5"/>
    <mergeCell ref="P5:AM5"/>
    <mergeCell ref="AN5:BK5"/>
    <mergeCell ref="P6:AM6"/>
    <mergeCell ref="AN6:BK6"/>
    <mergeCell ref="P13:AM13"/>
    <mergeCell ref="AN13:BK13"/>
    <mergeCell ref="P14:AM14"/>
    <mergeCell ref="AN14:BK14"/>
    <mergeCell ref="H19:O19"/>
    <mergeCell ref="B5:G5"/>
    <mergeCell ref="P18:AM18"/>
    <mergeCell ref="AN18:BK18"/>
    <mergeCell ref="P19:AM19"/>
    <mergeCell ref="AN19:BK19"/>
  </mergeCells>
  <phoneticPr fontId="12"/>
  <conditionalFormatting sqref="F3:T4">
    <cfRule type="cellIs" dxfId="2" priority="2" operator="equal">
      <formula>0</formula>
    </cfRule>
    <cfRule type="cellIs" priority="3" operator="equal">
      <formula>0</formula>
    </cfRule>
  </conditionalFormatting>
  <conditionalFormatting sqref="Z3:AH4">
    <cfRule type="cellIs" dxfId="1" priority="1" operator="equal">
      <formula>0</formula>
    </cfRule>
  </conditionalFormatting>
  <printOptions horizontalCentered="1" verticalCentered="1"/>
  <pageMargins left="3.937007874015748E-2" right="3.937007874015748E-2" top="0.15748031496062992" bottom="0.15748031496062992" header="0.31496062992125984" footer="0.31496062992125984"/>
  <pageSetup paperSize="9" scale="90" fitToWidth="0" orientation="landscape" r:id="rId1"/>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936031-92CB-4D51-AD6C-F7309CF0AD4F}">
  <sheetPr>
    <pageSetUpPr fitToPage="1"/>
  </sheetPr>
  <dimension ref="A1:AJ51"/>
  <sheetViews>
    <sheetView showGridLines="0" showZeros="0" view="pageBreakPreview" zoomScale="115" zoomScaleNormal="85" zoomScaleSheetLayoutView="115" workbookViewId="0">
      <selection activeCell="O38" sqref="O38"/>
    </sheetView>
  </sheetViews>
  <sheetFormatPr defaultColWidth="9" defaultRowHeight="12" x14ac:dyDescent="0.15"/>
  <cols>
    <col min="1" max="1" width="2.75" style="132" customWidth="1"/>
    <col min="2" max="3" width="5.75" style="134" customWidth="1"/>
    <col min="4" max="4" width="5.5" style="134" customWidth="1"/>
    <col min="5" max="16" width="4.75" style="132" customWidth="1"/>
    <col min="17" max="28" width="6.5" style="132" customWidth="1"/>
    <col min="29" max="29" width="4" style="132" customWidth="1"/>
    <col min="30" max="16384" width="9" style="132"/>
  </cols>
  <sheetData>
    <row r="1" spans="1:36" ht="20.25" customHeight="1" x14ac:dyDescent="0.15">
      <c r="B1" s="133" t="s">
        <v>236</v>
      </c>
      <c r="C1" s="39"/>
      <c r="D1" s="39"/>
      <c r="E1" s="40"/>
      <c r="F1" s="40"/>
      <c r="G1" s="40"/>
      <c r="H1" s="40"/>
      <c r="I1" s="40"/>
      <c r="J1" s="40"/>
      <c r="K1" s="40"/>
      <c r="L1" s="40"/>
      <c r="M1" s="40"/>
      <c r="N1" s="40"/>
      <c r="O1" s="40"/>
      <c r="P1" s="40"/>
      <c r="Q1" s="40"/>
      <c r="R1" s="40"/>
      <c r="S1" s="40"/>
      <c r="T1" s="40"/>
      <c r="U1" s="40"/>
      <c r="V1" s="40"/>
      <c r="W1" s="40"/>
      <c r="X1" s="40"/>
      <c r="Y1" s="40"/>
      <c r="Z1" s="40"/>
      <c r="AA1" s="40"/>
      <c r="AB1" s="40"/>
      <c r="AC1" s="40"/>
    </row>
    <row r="2" spans="1:36" x14ac:dyDescent="0.15">
      <c r="B2" s="1123" t="s">
        <v>383</v>
      </c>
      <c r="C2" s="1123"/>
      <c r="D2" s="1123"/>
      <c r="E2" s="1123"/>
      <c r="F2" s="1121" t="s">
        <v>384</v>
      </c>
      <c r="G2" s="1121"/>
      <c r="H2" s="1121"/>
      <c r="I2" s="1121"/>
      <c r="J2" s="1121"/>
      <c r="K2" s="1121"/>
      <c r="L2" s="1076" t="s">
        <v>385</v>
      </c>
      <c r="M2" s="1076"/>
      <c r="N2" s="1076"/>
      <c r="O2" s="1121" t="s">
        <v>501</v>
      </c>
      <c r="P2" s="1121"/>
      <c r="Q2" s="1121"/>
      <c r="R2" s="1121"/>
      <c r="S2" s="1121"/>
      <c r="T2" s="1117" t="s">
        <v>502</v>
      </c>
      <c r="U2" s="1118"/>
      <c r="V2" s="1078" t="s">
        <v>395</v>
      </c>
      <c r="W2" s="1079"/>
      <c r="X2" s="1079"/>
      <c r="Y2" s="1100" t="s">
        <v>683</v>
      </c>
      <c r="Z2" s="1110">
        <v>45911</v>
      </c>
      <c r="AA2" s="1111"/>
      <c r="AB2" s="1112"/>
    </row>
    <row r="3" spans="1:36" ht="12" customHeight="1" x14ac:dyDescent="0.15">
      <c r="A3" s="132" t="s">
        <v>237</v>
      </c>
      <c r="B3" s="1116" t="s">
        <v>521</v>
      </c>
      <c r="C3" s="1116"/>
      <c r="D3" s="1116"/>
      <c r="E3" s="1116"/>
      <c r="F3" s="1122" t="s">
        <v>390</v>
      </c>
      <c r="G3" s="1122"/>
      <c r="H3" s="1122"/>
      <c r="I3" s="1122"/>
      <c r="J3" s="1122"/>
      <c r="K3" s="1122"/>
      <c r="L3" s="1076" t="s">
        <v>386</v>
      </c>
      <c r="M3" s="1076"/>
      <c r="N3" s="1076"/>
      <c r="O3" s="1077" t="s">
        <v>387</v>
      </c>
      <c r="P3" s="1077"/>
      <c r="Q3" s="1077"/>
      <c r="R3" s="1077"/>
      <c r="S3" s="1077"/>
      <c r="T3" s="1119"/>
      <c r="U3" s="1120"/>
      <c r="V3" s="1080"/>
      <c r="W3" s="1081"/>
      <c r="X3" s="1081"/>
      <c r="Y3" s="1101"/>
      <c r="Z3" s="1113"/>
      <c r="AA3" s="1114"/>
      <c r="AB3" s="1115"/>
    </row>
    <row r="4" spans="1:36" ht="12" customHeight="1" x14ac:dyDescent="0.15">
      <c r="B4" s="1078"/>
      <c r="C4" s="1079"/>
      <c r="D4" s="1079"/>
      <c r="E4" s="1079"/>
      <c r="F4" s="1079"/>
      <c r="G4" s="1079"/>
      <c r="H4" s="1079"/>
      <c r="I4" s="1079"/>
      <c r="J4" s="1079"/>
      <c r="K4" s="1079"/>
      <c r="L4" s="1079"/>
      <c r="M4" s="1079"/>
      <c r="N4" s="1079"/>
      <c r="O4" s="1079"/>
      <c r="P4" s="1079"/>
      <c r="Q4" s="1079"/>
      <c r="R4" s="1079"/>
      <c r="S4" s="1079"/>
      <c r="T4" s="1079"/>
      <c r="U4" s="1079"/>
      <c r="V4" s="1079"/>
      <c r="W4" s="1079"/>
      <c r="X4" s="1079"/>
      <c r="Y4" s="1079"/>
      <c r="Z4" s="154"/>
      <c r="AA4" s="66"/>
      <c r="AB4" s="155"/>
      <c r="AC4" s="67"/>
      <c r="AD4" s="3"/>
      <c r="AE4" s="3"/>
      <c r="AF4" s="3"/>
      <c r="AG4" s="3"/>
      <c r="AH4" s="3"/>
      <c r="AI4" s="3"/>
      <c r="AJ4" s="3"/>
    </row>
    <row r="5" spans="1:36" ht="12.75" customHeight="1" thickBot="1" x14ac:dyDescent="0.2">
      <c r="B5" s="1082" t="s">
        <v>684</v>
      </c>
      <c r="C5" s="1083"/>
      <c r="D5" s="1083"/>
      <c r="E5" s="1083"/>
      <c r="F5" s="1083"/>
      <c r="G5" s="1083"/>
      <c r="H5" s="1083"/>
      <c r="I5" s="1083"/>
      <c r="J5" s="1083"/>
      <c r="K5" s="1083"/>
      <c r="L5" s="1083"/>
      <c r="M5" s="1083"/>
      <c r="N5" s="1083"/>
      <c r="O5" s="1083"/>
      <c r="P5" s="1083"/>
      <c r="Q5" s="1083"/>
      <c r="R5" s="1083"/>
      <c r="S5" s="1083"/>
      <c r="T5" s="1083"/>
      <c r="U5" s="1083"/>
      <c r="V5" s="1083"/>
      <c r="W5" s="1083"/>
      <c r="X5" s="1083"/>
      <c r="Y5" s="1083"/>
      <c r="Z5" s="1083"/>
      <c r="AA5" s="1083"/>
      <c r="AB5" s="1084"/>
      <c r="AC5" s="40"/>
      <c r="AD5" s="3"/>
      <c r="AE5" s="3"/>
      <c r="AF5" s="3"/>
      <c r="AG5" s="3"/>
      <c r="AH5" s="3"/>
      <c r="AI5" s="3"/>
      <c r="AJ5" s="3"/>
    </row>
    <row r="6" spans="1:36" ht="13.5" customHeight="1" x14ac:dyDescent="0.15">
      <c r="B6" s="1107" t="s">
        <v>685</v>
      </c>
      <c r="C6" s="1108"/>
      <c r="D6" s="1109"/>
      <c r="E6" s="1071" t="s">
        <v>686</v>
      </c>
      <c r="F6" s="1072"/>
      <c r="G6" s="1072"/>
      <c r="H6" s="1072"/>
      <c r="I6" s="1072"/>
      <c r="J6" s="1072"/>
      <c r="K6" s="1072"/>
      <c r="L6" s="1072"/>
      <c r="M6" s="1072"/>
      <c r="N6" s="1072"/>
      <c r="O6" s="1072"/>
      <c r="P6" s="1072"/>
      <c r="Q6" s="1071" t="s">
        <v>687</v>
      </c>
      <c r="R6" s="1072"/>
      <c r="S6" s="1072"/>
      <c r="T6" s="1072"/>
      <c r="U6" s="1072"/>
      <c r="V6" s="1072"/>
      <c r="W6" s="1072"/>
      <c r="X6" s="1072"/>
      <c r="Y6" s="1072"/>
      <c r="Z6" s="1072"/>
      <c r="AA6" s="1072"/>
      <c r="AB6" s="1073"/>
      <c r="AC6" s="64"/>
      <c r="AD6" s="64"/>
    </row>
    <row r="7" spans="1:36" x14ac:dyDescent="0.15">
      <c r="B7" s="1098" t="s">
        <v>688</v>
      </c>
      <c r="C7" s="1102" t="s">
        <v>689</v>
      </c>
      <c r="D7" s="1105" t="s">
        <v>690</v>
      </c>
      <c r="E7" s="1097" t="s">
        <v>691</v>
      </c>
      <c r="F7" s="1069"/>
      <c r="G7" s="1069"/>
      <c r="H7" s="1069"/>
      <c r="I7" s="1069"/>
      <c r="J7" s="1069"/>
      <c r="K7" s="1069"/>
      <c r="L7" s="1069"/>
      <c r="M7" s="1069"/>
      <c r="N7" s="1069"/>
      <c r="O7" s="1069"/>
      <c r="P7" s="1070"/>
      <c r="Q7" s="1097" t="s">
        <v>692</v>
      </c>
      <c r="R7" s="1069"/>
      <c r="S7" s="1069"/>
      <c r="T7" s="1069"/>
      <c r="U7" s="1074" t="s">
        <v>693</v>
      </c>
      <c r="V7" s="1069"/>
      <c r="W7" s="1069"/>
      <c r="X7" s="1069"/>
      <c r="Y7" s="1069"/>
      <c r="Z7" s="1069"/>
      <c r="AA7" s="1069"/>
      <c r="AB7" s="1075"/>
      <c r="AC7" s="64"/>
      <c r="AD7" s="64"/>
    </row>
    <row r="8" spans="1:36" x14ac:dyDescent="0.15">
      <c r="B8" s="1098"/>
      <c r="C8" s="1103"/>
      <c r="D8" s="1105"/>
      <c r="E8" s="1097" t="s">
        <v>694</v>
      </c>
      <c r="F8" s="1069"/>
      <c r="G8" s="1069"/>
      <c r="H8" s="1070"/>
      <c r="I8" s="1069" t="s">
        <v>514</v>
      </c>
      <c r="J8" s="1069"/>
      <c r="K8" s="1069"/>
      <c r="L8" s="1070"/>
      <c r="M8" s="1069" t="s">
        <v>322</v>
      </c>
      <c r="N8" s="1069"/>
      <c r="O8" s="1069"/>
      <c r="P8" s="1070"/>
      <c r="Q8" s="1097" t="s">
        <v>695</v>
      </c>
      <c r="R8" s="1069"/>
      <c r="S8" s="1069"/>
      <c r="T8" s="1069"/>
      <c r="U8" s="1074" t="s">
        <v>514</v>
      </c>
      <c r="V8" s="1069"/>
      <c r="W8" s="1069"/>
      <c r="X8" s="1069"/>
      <c r="Y8" s="1074" t="s">
        <v>322</v>
      </c>
      <c r="Z8" s="1069"/>
      <c r="AA8" s="1069"/>
      <c r="AB8" s="1075"/>
      <c r="AC8" s="63"/>
      <c r="AD8" s="63"/>
      <c r="AE8" s="63"/>
      <c r="AF8" s="63"/>
      <c r="AG8" s="63"/>
      <c r="AH8" s="63"/>
      <c r="AI8" s="63"/>
      <c r="AJ8" s="63"/>
    </row>
    <row r="9" spans="1:36" s="134" customFormat="1" x14ac:dyDescent="0.15">
      <c r="B9" s="1099"/>
      <c r="C9" s="1104"/>
      <c r="D9" s="1106"/>
      <c r="E9" s="68" t="s">
        <v>516</v>
      </c>
      <c r="F9" s="71" t="s">
        <v>515</v>
      </c>
      <c r="G9" s="71" t="s">
        <v>554</v>
      </c>
      <c r="H9" s="115" t="s">
        <v>531</v>
      </c>
      <c r="I9" s="74" t="s">
        <v>516</v>
      </c>
      <c r="J9" s="71" t="s">
        <v>515</v>
      </c>
      <c r="K9" s="71" t="s">
        <v>554</v>
      </c>
      <c r="L9" s="115" t="s">
        <v>531</v>
      </c>
      <c r="M9" s="74" t="s">
        <v>516</v>
      </c>
      <c r="N9" s="71" t="s">
        <v>515</v>
      </c>
      <c r="O9" s="71" t="s">
        <v>554</v>
      </c>
      <c r="P9" s="115" t="s">
        <v>531</v>
      </c>
      <c r="Q9" s="112" t="s">
        <v>516</v>
      </c>
      <c r="R9" s="84" t="s">
        <v>515</v>
      </c>
      <c r="S9" s="71" t="s">
        <v>554</v>
      </c>
      <c r="T9" s="113" t="s">
        <v>531</v>
      </c>
      <c r="U9" s="114" t="s">
        <v>516</v>
      </c>
      <c r="V9" s="84" t="s">
        <v>515</v>
      </c>
      <c r="W9" s="71" t="s">
        <v>554</v>
      </c>
      <c r="X9" s="113" t="s">
        <v>531</v>
      </c>
      <c r="Y9" s="114" t="s">
        <v>516</v>
      </c>
      <c r="Z9" s="84" t="s">
        <v>515</v>
      </c>
      <c r="AA9" s="71" t="s">
        <v>554</v>
      </c>
      <c r="AB9" s="108" t="s">
        <v>531</v>
      </c>
      <c r="AC9" s="63"/>
      <c r="AD9" s="63"/>
      <c r="AE9" s="63"/>
      <c r="AF9" s="63"/>
      <c r="AG9" s="63"/>
      <c r="AH9" s="63"/>
      <c r="AI9" s="63"/>
      <c r="AJ9" s="63"/>
    </row>
    <row r="10" spans="1:36" x14ac:dyDescent="0.15">
      <c r="B10" s="135" t="str">
        <f>'様式D-3_PS'!AV5</f>
        <v>PS</v>
      </c>
      <c r="C10" s="136">
        <f>'様式D-3_PS'!AW5</f>
        <v>8.1</v>
      </c>
      <c r="D10" s="181" t="str">
        <f>'様式D-3_PS'!AX5</f>
        <v>Ⅱ</v>
      </c>
      <c r="E10" s="137" t="str">
        <f>'様式D-3_PS'!AY5</f>
        <v/>
      </c>
      <c r="F10" s="138" t="str">
        <f>'様式D-3_PS'!AZ5</f>
        <v/>
      </c>
      <c r="G10" s="138" t="str">
        <f>'様式D-3_PS'!BA5</f>
        <v/>
      </c>
      <c r="H10" s="139" t="str">
        <f>'様式D-3_PS'!BB5</f>
        <v/>
      </c>
      <c r="I10" s="140">
        <f>'様式D-3_PS'!BC5</f>
        <v>0</v>
      </c>
      <c r="J10" s="138">
        <f>'様式D-3_PS'!BD5</f>
        <v>0</v>
      </c>
      <c r="K10" s="138">
        <f>'様式D-3_PS'!BE5</f>
        <v>0</v>
      </c>
      <c r="L10" s="139">
        <f>'様式D-3_PS'!BF5</f>
        <v>1</v>
      </c>
      <c r="M10" s="140">
        <f>'様式D-3_PS'!BG5</f>
        <v>0</v>
      </c>
      <c r="N10" s="138">
        <f>'様式D-3_PS'!BH5</f>
        <v>0</v>
      </c>
      <c r="O10" s="138">
        <f>'様式D-3_PS'!BI5</f>
        <v>0</v>
      </c>
      <c r="P10" s="139">
        <f>'様式D-3_PS'!BJ5</f>
        <v>0</v>
      </c>
      <c r="Q10" s="141" t="str">
        <f>'様式D-3_PS'!BK5</f>
        <v/>
      </c>
      <c r="R10" s="142" t="str">
        <f>'様式D-3_PS'!BL5</f>
        <v/>
      </c>
      <c r="S10" s="142" t="str">
        <f>'様式D-3_PS'!BM5</f>
        <v/>
      </c>
      <c r="T10" s="143" t="str">
        <f>'様式D-3_PS'!BN5</f>
        <v/>
      </c>
      <c r="U10" s="144">
        <f>'様式D-3_PS'!BO5</f>
        <v>0</v>
      </c>
      <c r="V10" s="145">
        <f>'様式D-3_PS'!BP5</f>
        <v>0</v>
      </c>
      <c r="W10" s="145">
        <f>'様式D-3_PS'!BQ5</f>
        <v>0</v>
      </c>
      <c r="X10" s="146">
        <f>'様式D-3_PS'!BR5</f>
        <v>0.03</v>
      </c>
      <c r="Y10" s="147">
        <f>'様式D-3_PS'!BS5</f>
        <v>0</v>
      </c>
      <c r="Z10" s="145">
        <f>'様式D-3_PS'!BT5</f>
        <v>0</v>
      </c>
      <c r="AA10" s="145">
        <f>'様式D-3_PS'!BU5</f>
        <v>0</v>
      </c>
      <c r="AB10" s="148">
        <f>'[3]様式D-3_PS'!BV5</f>
        <v>0</v>
      </c>
      <c r="AC10" s="63"/>
      <c r="AD10" s="63"/>
      <c r="AE10" s="63"/>
      <c r="AF10" s="63"/>
      <c r="AG10" s="63"/>
      <c r="AH10" s="63"/>
      <c r="AI10" s="63"/>
      <c r="AJ10" s="63"/>
    </row>
    <row r="11" spans="1:36" x14ac:dyDescent="0.15">
      <c r="B11" s="135" t="str">
        <f>'様式D-3_S001'!AV5</f>
        <v>S001</v>
      </c>
      <c r="C11" s="149">
        <f>'様式D-3_S001'!AW5</f>
        <v>10.475</v>
      </c>
      <c r="D11" s="181" t="str">
        <f>'様式D-3_S001'!AX5</f>
        <v>Ⅱ</v>
      </c>
      <c r="E11" s="137" t="str">
        <f>'様式D-3_S001'!AY5</f>
        <v/>
      </c>
      <c r="F11" s="138" t="str">
        <f>'様式D-3_S001'!AZ5</f>
        <v/>
      </c>
      <c r="G11" s="138" t="str">
        <f>'様式D-3_S001'!BA5</f>
        <v/>
      </c>
      <c r="H11" s="139" t="str">
        <f>'様式D-3_S001'!BB5</f>
        <v/>
      </c>
      <c r="I11" s="140">
        <f>'様式D-3_S001'!BC5</f>
        <v>0</v>
      </c>
      <c r="J11" s="138">
        <f>'様式D-3_S001'!BD5</f>
        <v>0</v>
      </c>
      <c r="K11" s="138">
        <f>'様式D-3_S001'!BE5</f>
        <v>0</v>
      </c>
      <c r="L11" s="139">
        <f>'様式D-3_S001'!BF5</f>
        <v>1</v>
      </c>
      <c r="M11" s="140">
        <f>'様式D-3_S001'!BG5</f>
        <v>0</v>
      </c>
      <c r="N11" s="138">
        <f>'様式D-3_S001'!BH5</f>
        <v>0</v>
      </c>
      <c r="O11" s="138">
        <f>'様式D-3_S001'!BI5</f>
        <v>0</v>
      </c>
      <c r="P11" s="139">
        <f>'様式D-3_S001'!BJ5</f>
        <v>1</v>
      </c>
      <c r="Q11" s="150" t="str">
        <f>'様式D-3_S001'!BK5</f>
        <v/>
      </c>
      <c r="R11" s="142" t="str">
        <f>'様式D-3_S001'!BL5</f>
        <v/>
      </c>
      <c r="S11" s="142" t="str">
        <f>'様式D-3_S001'!BM5</f>
        <v/>
      </c>
      <c r="T11" s="143" t="str">
        <f>'様式D-3_S001'!BN5</f>
        <v/>
      </c>
      <c r="U11" s="144">
        <f>'様式D-3_S001'!BO5</f>
        <v>0</v>
      </c>
      <c r="V11" s="145">
        <f>'様式D-3_S001'!BP5</f>
        <v>0</v>
      </c>
      <c r="W11" s="145">
        <f>'様式D-3_S001'!BQ5</f>
        <v>0</v>
      </c>
      <c r="X11" s="146">
        <f>'様式D-3_S001'!BR5</f>
        <v>0.05</v>
      </c>
      <c r="Y11" s="147">
        <f>'様式D-3_S001'!BS5</f>
        <v>0</v>
      </c>
      <c r="Z11" s="145">
        <f>'様式D-3_S001'!BT5</f>
        <v>0</v>
      </c>
      <c r="AA11" s="145">
        <f>'様式D-3_S001'!BU5</f>
        <v>0</v>
      </c>
      <c r="AB11" s="148">
        <f>'[3]様式D-3_S001'!BV5</f>
        <v>0.45</v>
      </c>
      <c r="AC11" s="63"/>
      <c r="AD11" s="63"/>
      <c r="AE11" s="63"/>
      <c r="AF11" s="63"/>
      <c r="AG11" s="63"/>
      <c r="AH11" s="63"/>
      <c r="AI11" s="63"/>
      <c r="AJ11" s="63"/>
    </row>
    <row r="12" spans="1:36" x14ac:dyDescent="0.15">
      <c r="B12" s="135" t="str">
        <f>'様式D-3_S002'!AV5</f>
        <v>S002</v>
      </c>
      <c r="C12" s="149">
        <f>'様式D-3_S002'!AW5</f>
        <v>10.45</v>
      </c>
      <c r="D12" s="181" t="str">
        <f>'様式D-3_S002'!AX5</f>
        <v>Ⅱ</v>
      </c>
      <c r="E12" s="137" t="str">
        <f>'様式D-3_S002'!AY5</f>
        <v/>
      </c>
      <c r="F12" s="138" t="str">
        <f>'様式D-3_S002'!AZ5</f>
        <v/>
      </c>
      <c r="G12" s="138" t="str">
        <f>'様式D-3_S002'!BA5</f>
        <v/>
      </c>
      <c r="H12" s="139" t="str">
        <f>'様式D-3_S002'!BB5</f>
        <v/>
      </c>
      <c r="I12" s="140">
        <f>'様式D-3_S002'!BC5</f>
        <v>0</v>
      </c>
      <c r="J12" s="138">
        <f>'様式D-3_S002'!BD5</f>
        <v>0</v>
      </c>
      <c r="K12" s="138">
        <f>'様式D-3_S002'!BE5</f>
        <v>0</v>
      </c>
      <c r="L12" s="139">
        <f>'様式D-3_S002'!BF5</f>
        <v>1</v>
      </c>
      <c r="M12" s="140">
        <f>'様式D-3_S002'!BG5</f>
        <v>0</v>
      </c>
      <c r="N12" s="138">
        <f>'様式D-3_S002'!BH5</f>
        <v>0</v>
      </c>
      <c r="O12" s="138">
        <f>'様式D-3_S002'!BI5</f>
        <v>0</v>
      </c>
      <c r="P12" s="139">
        <f>'様式D-3_S002'!BJ5</f>
        <v>0</v>
      </c>
      <c r="Q12" s="141" t="str">
        <f>'様式D-3_S002'!BK5</f>
        <v/>
      </c>
      <c r="R12" s="142" t="str">
        <f>'様式D-3_S002'!BL5</f>
        <v/>
      </c>
      <c r="S12" s="151" t="str">
        <f>'様式D-3_S002'!BM5</f>
        <v/>
      </c>
      <c r="T12" s="143" t="str">
        <f>'様式D-3_S002'!BN5</f>
        <v/>
      </c>
      <c r="U12" s="144">
        <f>'様式D-3_S002'!BO5</f>
        <v>0</v>
      </c>
      <c r="V12" s="145">
        <f>'様式D-3_S002'!BP5</f>
        <v>0</v>
      </c>
      <c r="W12" s="145">
        <f>'様式D-3_S002'!BQ5</f>
        <v>0</v>
      </c>
      <c r="X12" s="146">
        <f>'様式D-3_S002'!BR5</f>
        <v>0.02</v>
      </c>
      <c r="Y12" s="147">
        <f>'様式D-3_S002'!BS5</f>
        <v>0</v>
      </c>
      <c r="Z12" s="145">
        <f>'様式D-3_S002'!BT5</f>
        <v>0</v>
      </c>
      <c r="AA12" s="145">
        <f>'様式D-3_S002'!BU5</f>
        <v>0</v>
      </c>
      <c r="AB12" s="148">
        <f>'[3]様式D-3_S002'!BV5</f>
        <v>0</v>
      </c>
      <c r="AC12" s="63"/>
      <c r="AD12" s="63"/>
      <c r="AE12" s="63"/>
      <c r="AF12" s="63"/>
      <c r="AG12" s="63"/>
      <c r="AH12" s="63"/>
      <c r="AI12" s="63"/>
      <c r="AJ12" s="63"/>
    </row>
    <row r="13" spans="1:36" x14ac:dyDescent="0.15">
      <c r="B13" s="135" t="str">
        <f>'様式D-3_S003'!AV5</f>
        <v>S003</v>
      </c>
      <c r="C13" s="149">
        <f>'様式D-3_S003'!AW5</f>
        <v>10.45</v>
      </c>
      <c r="D13" s="181" t="str">
        <f>'様式D-3_S003'!AX5</f>
        <v>Ⅰ</v>
      </c>
      <c r="E13" s="137" t="str">
        <f>'様式D-3_S003'!AY5</f>
        <v/>
      </c>
      <c r="F13" s="138" t="str">
        <f>'様式D-3_S003'!AZ5</f>
        <v/>
      </c>
      <c r="G13" s="138" t="str">
        <f>'様式D-3_S003'!BA5</f>
        <v/>
      </c>
      <c r="H13" s="139" t="str">
        <f>'様式D-3_S003'!BB5</f>
        <v/>
      </c>
      <c r="I13" s="140">
        <f>'様式D-3_S003'!BC5</f>
        <v>0</v>
      </c>
      <c r="J13" s="138">
        <f>'様式D-3_S003'!BD5</f>
        <v>0</v>
      </c>
      <c r="K13" s="138">
        <f>'様式D-3_S003'!BE5</f>
        <v>0</v>
      </c>
      <c r="L13" s="139">
        <f>'様式D-3_S003'!BF5</f>
        <v>0</v>
      </c>
      <c r="M13" s="140">
        <f>'様式D-3_S003'!BG5</f>
        <v>0</v>
      </c>
      <c r="N13" s="138">
        <f>'様式D-3_S003'!BH5</f>
        <v>0</v>
      </c>
      <c r="O13" s="138">
        <f>'様式D-3_S003'!BI5</f>
        <v>0</v>
      </c>
      <c r="P13" s="139">
        <f>'様式D-3_S003'!BJ5</f>
        <v>0</v>
      </c>
      <c r="Q13" s="141" t="str">
        <f>'様式D-3_S003'!BK5</f>
        <v/>
      </c>
      <c r="R13" s="142" t="str">
        <f>'様式D-3_S003'!BL5</f>
        <v/>
      </c>
      <c r="S13" s="151" t="str">
        <f>'様式D-3_S003'!BM5</f>
        <v/>
      </c>
      <c r="T13" s="143" t="str">
        <f>'様式D-3_S003'!BN5</f>
        <v/>
      </c>
      <c r="U13" s="144">
        <f>'様式D-3_S003'!BO5</f>
        <v>0</v>
      </c>
      <c r="V13" s="145">
        <f>'様式D-3_S003'!BP5</f>
        <v>0</v>
      </c>
      <c r="W13" s="145">
        <f>'様式D-3_S003'!BQ5</f>
        <v>0</v>
      </c>
      <c r="X13" s="146">
        <f>'様式D-3_S003'!BR5</f>
        <v>0</v>
      </c>
      <c r="Y13" s="147">
        <f>'様式D-3_S003'!BS5</f>
        <v>0</v>
      </c>
      <c r="Z13" s="145">
        <f>'様式D-3_S003'!BT5</f>
        <v>0</v>
      </c>
      <c r="AA13" s="145">
        <f>'様式D-3_S003'!BU5</f>
        <v>0</v>
      </c>
      <c r="AB13" s="148">
        <f>'[3]様式D-3_S003'!BV5</f>
        <v>0</v>
      </c>
      <c r="AC13" s="63"/>
      <c r="AD13" s="63"/>
      <c r="AE13" s="63"/>
      <c r="AF13" s="63"/>
      <c r="AG13" s="63"/>
      <c r="AH13" s="63"/>
      <c r="AI13" s="63"/>
      <c r="AJ13" s="63"/>
    </row>
    <row r="14" spans="1:36" x14ac:dyDescent="0.15">
      <c r="B14" s="135" t="str">
        <f>'様式D-3_S004'!AV5</f>
        <v>S004</v>
      </c>
      <c r="C14" s="149">
        <f>'様式D-3_S004'!AW5</f>
        <v>10.475</v>
      </c>
      <c r="D14" s="181" t="str">
        <f>'様式D-3_S004'!AX5</f>
        <v>Ⅰ</v>
      </c>
      <c r="E14" s="137" t="str">
        <f>'様式D-3_S004'!AY5</f>
        <v/>
      </c>
      <c r="F14" s="138" t="str">
        <f>'様式D-3_S004'!AZ5</f>
        <v/>
      </c>
      <c r="G14" s="138" t="str">
        <f>'様式D-3_S004'!BA5</f>
        <v/>
      </c>
      <c r="H14" s="139" t="str">
        <f>'様式D-3_S004'!BB5</f>
        <v/>
      </c>
      <c r="I14" s="140">
        <f>'様式D-3_S004'!BC5</f>
        <v>0</v>
      </c>
      <c r="J14" s="138">
        <f>'様式D-3_S004'!BD5</f>
        <v>0</v>
      </c>
      <c r="K14" s="138">
        <f>'様式D-3_S004'!BE5</f>
        <v>0</v>
      </c>
      <c r="L14" s="139">
        <f>'様式D-3_S004'!BF5</f>
        <v>0</v>
      </c>
      <c r="M14" s="140">
        <f>'様式D-3_S004'!BG5</f>
        <v>0</v>
      </c>
      <c r="N14" s="138">
        <f>'様式D-3_S004'!BH5</f>
        <v>0</v>
      </c>
      <c r="O14" s="138">
        <f>'様式D-3_S004'!BI5</f>
        <v>0</v>
      </c>
      <c r="P14" s="139">
        <f>'様式D-3_S004'!BJ5</f>
        <v>0</v>
      </c>
      <c r="Q14" s="141" t="str">
        <f>'様式D-3_S004'!BK5</f>
        <v/>
      </c>
      <c r="R14" s="142" t="str">
        <f>'様式D-3_S004'!BL5</f>
        <v/>
      </c>
      <c r="S14" s="142" t="str">
        <f>'様式D-3_S004'!BM5</f>
        <v/>
      </c>
      <c r="T14" s="143" t="str">
        <f>'様式D-3_S004'!BN5</f>
        <v/>
      </c>
      <c r="U14" s="144">
        <f>'様式D-3_S004'!BO5</f>
        <v>0</v>
      </c>
      <c r="V14" s="145">
        <f>'様式D-3_S004'!BP5</f>
        <v>0</v>
      </c>
      <c r="W14" s="145">
        <f>'様式D-3_S004'!BQ5</f>
        <v>0</v>
      </c>
      <c r="X14" s="146">
        <f>'様式D-3_S004'!BR5</f>
        <v>0</v>
      </c>
      <c r="Y14" s="147">
        <f>'様式D-3_S004'!BS5</f>
        <v>0</v>
      </c>
      <c r="Z14" s="145">
        <f>'様式D-3_S004'!BT5</f>
        <v>0</v>
      </c>
      <c r="AA14" s="145">
        <f>'様式D-3_S004'!BU5</f>
        <v>0</v>
      </c>
      <c r="AB14" s="148">
        <f>'[3]様式D-3_S004'!BV5</f>
        <v>0</v>
      </c>
      <c r="AC14" s="63"/>
      <c r="AD14" s="63"/>
      <c r="AE14" s="63"/>
      <c r="AF14" s="63"/>
      <c r="AG14" s="63"/>
      <c r="AH14" s="63"/>
      <c r="AI14" s="63"/>
      <c r="AJ14" s="63"/>
    </row>
    <row r="15" spans="1:36" x14ac:dyDescent="0.15">
      <c r="B15" s="135" t="str">
        <f>'様式D-3_S005'!AV5</f>
        <v>S005</v>
      </c>
      <c r="C15" s="149">
        <f>'様式D-3_S005'!AW5</f>
        <v>10.475</v>
      </c>
      <c r="D15" s="182" t="str">
        <f>'様式D-3_S005'!AX5</f>
        <v>Ⅱ</v>
      </c>
      <c r="E15" s="69" t="str">
        <f>'様式D-3_S005'!AY5</f>
        <v/>
      </c>
      <c r="F15" s="72" t="str">
        <f>'様式D-3_S005'!AZ5</f>
        <v/>
      </c>
      <c r="G15" s="72" t="str">
        <f>'様式D-3_S005'!BA5</f>
        <v/>
      </c>
      <c r="H15" s="41" t="str">
        <f>'様式D-3_S005'!BB5</f>
        <v/>
      </c>
      <c r="I15" s="75">
        <f>'様式D-3_S005'!BC5</f>
        <v>0</v>
      </c>
      <c r="J15" s="72">
        <f>'様式D-3_S005'!BD5</f>
        <v>0</v>
      </c>
      <c r="K15" s="72">
        <f>'様式D-3_S005'!BE5</f>
        <v>0</v>
      </c>
      <c r="L15" s="41">
        <f>'様式D-3_S005'!BF5</f>
        <v>0</v>
      </c>
      <c r="M15" s="75">
        <f>'様式D-3_S005'!BG5</f>
        <v>0</v>
      </c>
      <c r="N15" s="72">
        <f>'様式D-3_S005'!BH5</f>
        <v>0</v>
      </c>
      <c r="O15" s="72">
        <f>'様式D-3_S005'!BI5</f>
        <v>0</v>
      </c>
      <c r="P15" s="41">
        <f>'様式D-3_S005'!BJ5</f>
        <v>1</v>
      </c>
      <c r="Q15" s="104" t="str">
        <f>'様式D-3_S005'!BK5</f>
        <v/>
      </c>
      <c r="R15" s="103" t="str">
        <f>'様式D-3_S005'!BL5</f>
        <v/>
      </c>
      <c r="S15" s="105" t="str">
        <f>'様式D-3_S005'!BM5</f>
        <v/>
      </c>
      <c r="T15" s="102" t="str">
        <f>'様式D-3_S005'!BN5</f>
        <v/>
      </c>
      <c r="U15" s="85">
        <f>'様式D-3_S005'!BO5</f>
        <v>0</v>
      </c>
      <c r="V15" s="86">
        <f>'様式D-3_S005'!BP5</f>
        <v>0</v>
      </c>
      <c r="W15" s="106">
        <f>'様式D-3_S005'!BQ5</f>
        <v>0</v>
      </c>
      <c r="X15" s="87">
        <f>'様式D-3_S005'!BR5</f>
        <v>0</v>
      </c>
      <c r="Y15" s="85">
        <f>'様式D-3_S005'!BS5</f>
        <v>0</v>
      </c>
      <c r="Z15" s="86">
        <f>'様式D-3_S005'!BT5</f>
        <v>0</v>
      </c>
      <c r="AA15" s="106">
        <f>'様式D-3_S005'!BU5</f>
        <v>0</v>
      </c>
      <c r="AB15" s="109">
        <f>'[3]様式D-3_S005'!BV5</f>
        <v>0.3</v>
      </c>
      <c r="AC15" s="63"/>
      <c r="AD15" s="63"/>
      <c r="AE15" s="63"/>
      <c r="AF15" s="63"/>
      <c r="AG15" s="63"/>
      <c r="AH15" s="63"/>
      <c r="AI15" s="63"/>
      <c r="AJ15" s="63"/>
    </row>
    <row r="16" spans="1:36" x14ac:dyDescent="0.15">
      <c r="B16" s="135" t="str">
        <f>'様式D-3_S006'!AV5</f>
        <v>S006</v>
      </c>
      <c r="C16" s="149">
        <f>'様式D-3_S006'!AW5</f>
        <v>10.45</v>
      </c>
      <c r="D16" s="183" t="str">
        <f>'様式D-3_S006'!AX5</f>
        <v>Ⅱ</v>
      </c>
      <c r="E16" s="69" t="str">
        <f>'様式D-3_S006'!AY5</f>
        <v/>
      </c>
      <c r="F16" s="72" t="str">
        <f>'様式D-3_S006'!AZ5</f>
        <v/>
      </c>
      <c r="G16" s="72" t="str">
        <f>'様式D-3_S006'!BA5</f>
        <v/>
      </c>
      <c r="H16" s="41" t="str">
        <f>'様式D-3_S006'!BB5</f>
        <v/>
      </c>
      <c r="I16" s="75">
        <f>'様式D-3_S006'!BC5</f>
        <v>0</v>
      </c>
      <c r="J16" s="72">
        <f>'様式D-3_S006'!BD5</f>
        <v>0</v>
      </c>
      <c r="K16" s="72">
        <f>'様式D-3_S006'!BE5</f>
        <v>0</v>
      </c>
      <c r="L16" s="41">
        <f>'様式D-3_S006'!BF5</f>
        <v>1</v>
      </c>
      <c r="M16" s="75">
        <f>'様式D-3_S006'!BG5</f>
        <v>0</v>
      </c>
      <c r="N16" s="72">
        <f>'様式D-3_S006'!BH5</f>
        <v>0</v>
      </c>
      <c r="O16" s="72">
        <f>'様式D-3_S006'!BI5</f>
        <v>0</v>
      </c>
      <c r="P16" s="41">
        <f>'様式D-3_S006'!BJ5</f>
        <v>0</v>
      </c>
      <c r="Q16" s="104" t="str">
        <f>'様式D-3_S006'!BK5</f>
        <v/>
      </c>
      <c r="R16" s="103" t="str">
        <f>'様式D-3_S006'!BL5</f>
        <v/>
      </c>
      <c r="S16" s="105" t="str">
        <f>'様式D-3_S006'!BM5</f>
        <v/>
      </c>
      <c r="T16" s="102" t="str">
        <f>'様式D-3_S006'!BN5</f>
        <v/>
      </c>
      <c r="U16" s="85">
        <f>'様式D-3_S006'!BO5</f>
        <v>0</v>
      </c>
      <c r="V16" s="86">
        <f>'様式D-3_S006'!BP5</f>
        <v>0</v>
      </c>
      <c r="W16" s="106">
        <f>'様式D-3_S006'!BQ5</f>
        <v>0</v>
      </c>
      <c r="X16" s="87">
        <f>'様式D-3_S006'!BR5</f>
        <v>0.02</v>
      </c>
      <c r="Y16" s="85">
        <f>'様式D-3_S006'!BS5</f>
        <v>0</v>
      </c>
      <c r="Z16" s="86">
        <f>'様式D-3_S006'!BT5</f>
        <v>0</v>
      </c>
      <c r="AA16" s="106">
        <f>'様式D-3_S006'!BU5</f>
        <v>0</v>
      </c>
      <c r="AB16" s="109">
        <f>'[3]様式D-3_S006'!BV5</f>
        <v>0</v>
      </c>
      <c r="AC16" s="63"/>
      <c r="AD16" s="63"/>
      <c r="AE16" s="63"/>
      <c r="AF16" s="63"/>
      <c r="AG16" s="63"/>
      <c r="AH16" s="63"/>
      <c r="AI16" s="63"/>
      <c r="AJ16" s="63"/>
    </row>
    <row r="17" spans="2:36" x14ac:dyDescent="0.15">
      <c r="B17" s="135" t="str">
        <f>'様式D-3_S007'!AV5</f>
        <v>S007</v>
      </c>
      <c r="C17" s="149">
        <f>'様式D-3_S007'!AW5</f>
        <v>10.45</v>
      </c>
      <c r="D17" s="183" t="str">
        <f>'様式D-3_S007'!AX5</f>
        <v>Ⅰ</v>
      </c>
      <c r="E17" s="69" t="str">
        <f>'様式D-3_S007'!AY5</f>
        <v/>
      </c>
      <c r="F17" s="72" t="str">
        <f>'様式D-3_S007'!AZ5</f>
        <v/>
      </c>
      <c r="G17" s="72" t="str">
        <f>'様式D-3_S007'!BA5</f>
        <v/>
      </c>
      <c r="H17" s="41" t="str">
        <f>'様式D-3_S007'!BB5</f>
        <v/>
      </c>
      <c r="I17" s="75">
        <f>'様式D-3_S007'!BC5</f>
        <v>0</v>
      </c>
      <c r="J17" s="72">
        <f>'様式D-3_S007'!BD5</f>
        <v>0</v>
      </c>
      <c r="K17" s="72">
        <f>'様式D-3_S007'!BE5</f>
        <v>0</v>
      </c>
      <c r="L17" s="41">
        <f>'様式D-3_S007'!BF5</f>
        <v>0</v>
      </c>
      <c r="M17" s="75">
        <f>'様式D-3_S007'!BG5</f>
        <v>0</v>
      </c>
      <c r="N17" s="72">
        <f>'様式D-3_S007'!BH5</f>
        <v>0</v>
      </c>
      <c r="O17" s="72">
        <f>'様式D-3_S007'!BI5</f>
        <v>0</v>
      </c>
      <c r="P17" s="41">
        <f>'様式D-3_S007'!BJ5</f>
        <v>0</v>
      </c>
      <c r="Q17" s="104" t="str">
        <f>'様式D-3_S007'!BK5</f>
        <v/>
      </c>
      <c r="R17" s="103" t="str">
        <f>'様式D-3_S007'!BL5</f>
        <v/>
      </c>
      <c r="S17" s="105" t="str">
        <f>'様式D-3_S007'!BM5</f>
        <v/>
      </c>
      <c r="T17" s="102" t="str">
        <f>'様式D-3_S007'!BN5</f>
        <v/>
      </c>
      <c r="U17" s="85">
        <f>'様式D-3_S007'!BO5</f>
        <v>0</v>
      </c>
      <c r="V17" s="86">
        <f>'様式D-3_S007'!BP5</f>
        <v>0</v>
      </c>
      <c r="W17" s="106">
        <f>'様式D-3_S007'!BQ5</f>
        <v>0</v>
      </c>
      <c r="X17" s="87">
        <f>'様式D-3_S007'!BR5</f>
        <v>0</v>
      </c>
      <c r="Y17" s="85">
        <f>'様式D-3_S007'!BS5</f>
        <v>0</v>
      </c>
      <c r="Z17" s="86">
        <f>'様式D-3_S007'!BT5</f>
        <v>0</v>
      </c>
      <c r="AA17" s="106">
        <f>'様式D-3_S007'!BU5</f>
        <v>0</v>
      </c>
      <c r="AB17" s="109">
        <f>'[3]様式D-3_S007'!BV5</f>
        <v>0</v>
      </c>
      <c r="AC17" s="63"/>
      <c r="AD17" s="63"/>
      <c r="AE17" s="63"/>
      <c r="AF17" s="63"/>
      <c r="AG17" s="63"/>
      <c r="AH17" s="63"/>
      <c r="AI17" s="63"/>
      <c r="AJ17" s="63"/>
    </row>
    <row r="18" spans="2:36" x14ac:dyDescent="0.15">
      <c r="B18" s="135" t="str">
        <f>'様式D-3_S008'!AV5</f>
        <v>S008</v>
      </c>
      <c r="C18" s="149">
        <f>'様式D-3_S008'!AW5</f>
        <v>10.475</v>
      </c>
      <c r="D18" s="183" t="str">
        <f>'様式D-3_S008'!AX5</f>
        <v>Ⅱ</v>
      </c>
      <c r="E18" s="69" t="str">
        <f>'様式D-3_S008'!AY5</f>
        <v/>
      </c>
      <c r="F18" s="72" t="str">
        <f>'様式D-3_S008'!AZ5</f>
        <v/>
      </c>
      <c r="G18" s="72" t="str">
        <f>'様式D-3_S008'!BA5</f>
        <v/>
      </c>
      <c r="H18" s="41" t="str">
        <f>'様式D-3_S008'!BB5</f>
        <v/>
      </c>
      <c r="I18" s="75">
        <f>'様式D-3_S008'!BC5</f>
        <v>0</v>
      </c>
      <c r="J18" s="72">
        <f>'様式D-3_S008'!BD5</f>
        <v>0</v>
      </c>
      <c r="K18" s="72">
        <f>'様式D-3_S008'!BE5</f>
        <v>0</v>
      </c>
      <c r="L18" s="41">
        <f>'様式D-3_S008'!BF5</f>
        <v>2</v>
      </c>
      <c r="M18" s="75">
        <f>'様式D-3_S008'!BG5</f>
        <v>0</v>
      </c>
      <c r="N18" s="72">
        <f>'様式D-3_S008'!BH5</f>
        <v>0</v>
      </c>
      <c r="O18" s="72">
        <f>'様式D-3_S008'!BI5</f>
        <v>0</v>
      </c>
      <c r="P18" s="41">
        <f>'様式D-3_S008'!BJ5</f>
        <v>0</v>
      </c>
      <c r="Q18" s="104" t="str">
        <f>'様式D-3_S008'!BK5</f>
        <v/>
      </c>
      <c r="R18" s="103" t="str">
        <f>'様式D-3_S008'!BL5</f>
        <v/>
      </c>
      <c r="S18" s="105" t="str">
        <f>'様式D-3_S008'!BM5</f>
        <v/>
      </c>
      <c r="T18" s="102" t="str">
        <f>'様式D-3_S008'!BN5</f>
        <v/>
      </c>
      <c r="U18" s="85">
        <f>'様式D-3_S008'!BO5</f>
        <v>0</v>
      </c>
      <c r="V18" s="86">
        <f>'様式D-3_S008'!BP5</f>
        <v>0</v>
      </c>
      <c r="W18" s="106">
        <f>'様式D-3_S008'!BQ5</f>
        <v>0</v>
      </c>
      <c r="X18" s="87">
        <f>'様式D-3_S008'!BR5</f>
        <v>9.99</v>
      </c>
      <c r="Y18" s="85">
        <f>'様式D-3_S008'!BS5</f>
        <v>0</v>
      </c>
      <c r="Z18" s="86">
        <f>'様式D-3_S008'!BT5</f>
        <v>0</v>
      </c>
      <c r="AA18" s="106">
        <f>'様式D-3_S008'!BU5</f>
        <v>0</v>
      </c>
      <c r="AB18" s="109">
        <f>'[3]様式D-3_S008'!BV5</f>
        <v>0</v>
      </c>
      <c r="AC18" s="63"/>
      <c r="AD18" s="63"/>
      <c r="AE18" s="63"/>
      <c r="AF18" s="63"/>
      <c r="AG18" s="63"/>
      <c r="AH18" s="63"/>
      <c r="AI18" s="63"/>
      <c r="AJ18" s="63"/>
    </row>
    <row r="19" spans="2:36" x14ac:dyDescent="0.15">
      <c r="B19" s="135" t="str">
        <f>'様式D-3_S009'!AV5</f>
        <v>S009</v>
      </c>
      <c r="C19" s="149">
        <f>'様式D-3_S009'!AW5</f>
        <v>10.475</v>
      </c>
      <c r="D19" s="183" t="str">
        <f>'様式D-3_S009'!AX5</f>
        <v>Ⅱ</v>
      </c>
      <c r="E19" s="69" t="str">
        <f>'様式D-3_S009'!AY5</f>
        <v/>
      </c>
      <c r="F19" s="72" t="str">
        <f>'様式D-3_S009'!AZ5</f>
        <v/>
      </c>
      <c r="G19" s="72" t="str">
        <f>'様式D-3_S009'!BA5</f>
        <v/>
      </c>
      <c r="H19" s="41" t="str">
        <f>'様式D-3_S009'!BB5</f>
        <v/>
      </c>
      <c r="I19" s="75">
        <f>'様式D-3_S009'!BC5</f>
        <v>0</v>
      </c>
      <c r="J19" s="72">
        <f>'様式D-3_S009'!BD5</f>
        <v>0</v>
      </c>
      <c r="K19" s="72">
        <f>'様式D-3_S009'!BE5</f>
        <v>0</v>
      </c>
      <c r="L19" s="41">
        <f>'様式D-3_S009'!BF5</f>
        <v>1</v>
      </c>
      <c r="M19" s="75">
        <f>'様式D-3_S009'!BG5</f>
        <v>0</v>
      </c>
      <c r="N19" s="72">
        <f>'様式D-3_S009'!BH5</f>
        <v>0</v>
      </c>
      <c r="O19" s="72">
        <f>'様式D-3_S009'!BI5</f>
        <v>0</v>
      </c>
      <c r="P19" s="41">
        <f>'様式D-3_S009'!BJ5</f>
        <v>0</v>
      </c>
      <c r="Q19" s="104" t="str">
        <f>'様式D-3_S009'!BK5</f>
        <v/>
      </c>
      <c r="R19" s="103" t="str">
        <f>'様式D-3_S009'!BL5</f>
        <v/>
      </c>
      <c r="S19" s="105" t="str">
        <f>'様式D-3_S009'!BM5</f>
        <v/>
      </c>
      <c r="T19" s="102" t="str">
        <f>'様式D-3_S009'!BN5</f>
        <v/>
      </c>
      <c r="U19" s="85">
        <f>'様式D-3_S009'!BO5</f>
        <v>0</v>
      </c>
      <c r="V19" s="86">
        <f>'様式D-3_S009'!BP5</f>
        <v>0</v>
      </c>
      <c r="W19" s="106">
        <f>'様式D-3_S009'!BQ5</f>
        <v>0</v>
      </c>
      <c r="X19" s="87">
        <f>'様式D-3_S009'!BR5</f>
        <v>10.38</v>
      </c>
      <c r="Y19" s="85">
        <f>'様式D-3_S009'!BS5</f>
        <v>0</v>
      </c>
      <c r="Z19" s="86">
        <f>'様式D-3_S009'!BT5</f>
        <v>0</v>
      </c>
      <c r="AA19" s="106">
        <f>'様式D-3_S009'!BU5</f>
        <v>0</v>
      </c>
      <c r="AB19" s="109">
        <f>'[3]様式D-3_S009'!BV5</f>
        <v>0</v>
      </c>
      <c r="AC19" s="63"/>
      <c r="AD19" s="63"/>
      <c r="AE19" s="63"/>
      <c r="AF19" s="63"/>
      <c r="AG19" s="63"/>
      <c r="AH19" s="63"/>
      <c r="AI19" s="63"/>
      <c r="AJ19" s="63"/>
    </row>
    <row r="20" spans="2:36" x14ac:dyDescent="0.15">
      <c r="B20" s="135" t="str">
        <f>'様式D-3_S010'!AV5</f>
        <v>S010</v>
      </c>
      <c r="C20" s="149">
        <f>'様式D-3_S010'!AW5</f>
        <v>10.475</v>
      </c>
      <c r="D20" s="183" t="str">
        <f>'様式D-3_S010'!AX5</f>
        <v>Ⅱ</v>
      </c>
      <c r="E20" s="69" t="str">
        <f>'様式D-3_S010'!AY5</f>
        <v/>
      </c>
      <c r="F20" s="72" t="str">
        <f>'様式D-3_S010'!AZ5</f>
        <v/>
      </c>
      <c r="G20" s="72" t="str">
        <f>'様式D-3_S010'!BA5</f>
        <v/>
      </c>
      <c r="H20" s="41" t="str">
        <f>'様式D-3_S010'!BB5</f>
        <v/>
      </c>
      <c r="I20" s="75">
        <f>'様式D-3_S010'!BC5</f>
        <v>0</v>
      </c>
      <c r="J20" s="72">
        <f>'様式D-3_S010'!BD5</f>
        <v>0</v>
      </c>
      <c r="K20" s="72">
        <f>'様式D-3_S010'!BE5</f>
        <v>0</v>
      </c>
      <c r="L20" s="41">
        <f>'様式D-3_S010'!BF5</f>
        <v>1</v>
      </c>
      <c r="M20" s="75">
        <f>'様式D-3_S010'!BG5</f>
        <v>0</v>
      </c>
      <c r="N20" s="72">
        <f>'様式D-3_S010'!BH5</f>
        <v>0</v>
      </c>
      <c r="O20" s="72">
        <f>'様式D-3_S010'!BI5</f>
        <v>0</v>
      </c>
      <c r="P20" s="41">
        <f>'様式D-3_S010'!BJ5</f>
        <v>1</v>
      </c>
      <c r="Q20" s="104" t="str">
        <f>'様式D-3_S010'!BK5</f>
        <v/>
      </c>
      <c r="R20" s="103" t="str">
        <f>'様式D-3_S010'!BL5</f>
        <v/>
      </c>
      <c r="S20" s="105" t="str">
        <f>'様式D-3_S010'!BM5</f>
        <v/>
      </c>
      <c r="T20" s="102" t="str">
        <f>'様式D-3_S010'!BN5</f>
        <v/>
      </c>
      <c r="U20" s="85">
        <f>'様式D-3_S010'!BO5</f>
        <v>0</v>
      </c>
      <c r="V20" s="86">
        <f>'様式D-3_S010'!BP5</f>
        <v>0</v>
      </c>
      <c r="W20" s="106">
        <f>'様式D-3_S010'!BQ5</f>
        <v>0</v>
      </c>
      <c r="X20" s="87">
        <f>'様式D-3_S010'!BR5</f>
        <v>0.01</v>
      </c>
      <c r="Y20" s="85">
        <f>'様式D-3_S010'!BS5</f>
        <v>0</v>
      </c>
      <c r="Z20" s="86">
        <f>'様式D-3_S010'!BT5</f>
        <v>0</v>
      </c>
      <c r="AA20" s="106">
        <f>'様式D-3_S010'!BU5</f>
        <v>0</v>
      </c>
      <c r="AB20" s="109">
        <f>'[3]様式D-3_S010'!BV5</f>
        <v>1.28</v>
      </c>
      <c r="AC20" s="63"/>
      <c r="AD20" s="63"/>
      <c r="AE20" s="63"/>
      <c r="AF20" s="63"/>
      <c r="AG20" s="63"/>
      <c r="AH20" s="63"/>
      <c r="AI20" s="63"/>
      <c r="AJ20" s="63"/>
    </row>
    <row r="21" spans="2:36" x14ac:dyDescent="0.15">
      <c r="B21" s="135" t="str">
        <f>'様式D-3_S011'!AV5</f>
        <v>S011</v>
      </c>
      <c r="C21" s="149">
        <f>'様式D-3_S011'!AW5</f>
        <v>10.5</v>
      </c>
      <c r="D21" s="183" t="str">
        <f>'様式D-3_S011'!AX5</f>
        <v>Ⅱ</v>
      </c>
      <c r="E21" s="69" t="str">
        <f>'様式D-3_S011'!AY5</f>
        <v/>
      </c>
      <c r="F21" s="72" t="str">
        <f>'様式D-3_S011'!AZ5</f>
        <v/>
      </c>
      <c r="G21" s="72" t="str">
        <f>'様式D-3_S011'!BA5</f>
        <v/>
      </c>
      <c r="H21" s="41" t="str">
        <f>'様式D-3_S011'!BB5</f>
        <v/>
      </c>
      <c r="I21" s="75">
        <f>'様式D-3_S011'!BC5</f>
        <v>0</v>
      </c>
      <c r="J21" s="72">
        <f>'様式D-3_S011'!BD5</f>
        <v>0</v>
      </c>
      <c r="K21" s="72">
        <f>'様式D-3_S011'!BE5</f>
        <v>1</v>
      </c>
      <c r="L21" s="41">
        <f>'様式D-3_S011'!BF5</f>
        <v>1</v>
      </c>
      <c r="M21" s="75">
        <f>'様式D-3_S011'!BG5</f>
        <v>0</v>
      </c>
      <c r="N21" s="72">
        <f>'様式D-3_S011'!BH5</f>
        <v>0</v>
      </c>
      <c r="O21" s="72">
        <f>'様式D-3_S011'!BI5</f>
        <v>0</v>
      </c>
      <c r="P21" s="41">
        <f>'様式D-3_S011'!BJ5</f>
        <v>0</v>
      </c>
      <c r="Q21" s="104" t="str">
        <f>'様式D-3_S011'!BK5</f>
        <v/>
      </c>
      <c r="R21" s="103" t="str">
        <f>'様式D-3_S011'!BL5</f>
        <v/>
      </c>
      <c r="S21" s="105" t="str">
        <f>'様式D-3_S011'!BM5</f>
        <v/>
      </c>
      <c r="T21" s="102" t="str">
        <f>'様式D-3_S011'!BN5</f>
        <v/>
      </c>
      <c r="U21" s="85">
        <f>'様式D-3_S011'!BO5</f>
        <v>0</v>
      </c>
      <c r="V21" s="86">
        <f>'様式D-3_S011'!BP5</f>
        <v>0</v>
      </c>
      <c r="W21" s="106">
        <f>'様式D-3_S011'!BQ5</f>
        <v>0.03</v>
      </c>
      <c r="X21" s="87">
        <f>'様式D-3_S011'!BR5</f>
        <v>0.02</v>
      </c>
      <c r="Y21" s="85">
        <f>'様式D-3_S011'!BS5</f>
        <v>0</v>
      </c>
      <c r="Z21" s="86">
        <f>'様式D-3_S011'!BT5</f>
        <v>0</v>
      </c>
      <c r="AA21" s="106">
        <f>'様式D-3_S011'!BU5</f>
        <v>0</v>
      </c>
      <c r="AB21" s="109">
        <f>'[3]様式D-3_S011'!BV5</f>
        <v>0</v>
      </c>
      <c r="AC21" s="63"/>
      <c r="AD21" s="63"/>
      <c r="AE21" s="63"/>
      <c r="AF21" s="63"/>
      <c r="AG21" s="63"/>
      <c r="AH21" s="63"/>
      <c r="AI21" s="63"/>
      <c r="AJ21" s="63"/>
    </row>
    <row r="22" spans="2:36" x14ac:dyDescent="0.15">
      <c r="B22" s="135" t="str">
        <f>'様式D-3_S012'!AV5</f>
        <v>S012</v>
      </c>
      <c r="C22" s="149">
        <f>'様式D-3_S012'!AW5</f>
        <v>10.475</v>
      </c>
      <c r="D22" s="183" t="str">
        <f>'様式D-3_S012'!AX5</f>
        <v>Ⅰ</v>
      </c>
      <c r="E22" s="69" t="str">
        <f>'様式D-3_S012'!AY5</f>
        <v/>
      </c>
      <c r="F22" s="72" t="str">
        <f>'様式D-3_S012'!AZ5</f>
        <v/>
      </c>
      <c r="G22" s="72" t="str">
        <f>'様式D-3_S012'!BA5</f>
        <v/>
      </c>
      <c r="H22" s="41" t="str">
        <f>'様式D-3_S012'!BB5</f>
        <v/>
      </c>
      <c r="I22" s="75">
        <f>'様式D-3_S012'!BC5</f>
        <v>0</v>
      </c>
      <c r="J22" s="72">
        <f>'様式D-3_S012'!BD5</f>
        <v>0</v>
      </c>
      <c r="K22" s="72">
        <f>'様式D-3_S012'!BE5</f>
        <v>0</v>
      </c>
      <c r="L22" s="41">
        <f>'様式D-3_S012'!BF5</f>
        <v>0</v>
      </c>
      <c r="M22" s="75">
        <f>'様式D-3_S012'!BG5</f>
        <v>0</v>
      </c>
      <c r="N22" s="72">
        <f>'様式D-3_S012'!BH5</f>
        <v>0</v>
      </c>
      <c r="O22" s="72">
        <f>'様式D-3_S012'!BI5</f>
        <v>0</v>
      </c>
      <c r="P22" s="41">
        <f>'様式D-3_S012'!BJ5</f>
        <v>0</v>
      </c>
      <c r="Q22" s="104" t="str">
        <f>'様式D-3_S012'!BK5</f>
        <v/>
      </c>
      <c r="R22" s="103" t="str">
        <f>'様式D-3_S012'!BL5</f>
        <v/>
      </c>
      <c r="S22" s="105" t="str">
        <f>'様式D-3_S012'!BM5</f>
        <v/>
      </c>
      <c r="T22" s="102" t="str">
        <f>'様式D-3_S012'!BN5</f>
        <v/>
      </c>
      <c r="U22" s="85">
        <f>'様式D-3_S012'!BO5</f>
        <v>0</v>
      </c>
      <c r="V22" s="86">
        <f>'様式D-3_S012'!BP5</f>
        <v>0</v>
      </c>
      <c r="W22" s="106">
        <f>'様式D-3_S012'!BQ5</f>
        <v>0</v>
      </c>
      <c r="X22" s="87">
        <f>'様式D-3_S012'!BR5</f>
        <v>0</v>
      </c>
      <c r="Y22" s="85">
        <f>'様式D-3_S012'!BS5</f>
        <v>0</v>
      </c>
      <c r="Z22" s="86">
        <f>'様式D-3_S012'!BT5</f>
        <v>0</v>
      </c>
      <c r="AA22" s="106">
        <f>'様式D-3_S012'!BU5</f>
        <v>0</v>
      </c>
      <c r="AB22" s="109">
        <f>'[3]様式D-3_S012'!BV5</f>
        <v>0</v>
      </c>
      <c r="AC22" s="63"/>
      <c r="AD22" s="63"/>
      <c r="AE22" s="63"/>
      <c r="AF22" s="63"/>
      <c r="AG22" s="63"/>
      <c r="AH22" s="63"/>
      <c r="AI22" s="63"/>
      <c r="AJ22" s="63"/>
    </row>
    <row r="23" spans="2:36" x14ac:dyDescent="0.15">
      <c r="B23" s="135" t="str">
        <f>'様式D-3_S013'!AV5</f>
        <v>S013</v>
      </c>
      <c r="C23" s="149">
        <f>'様式D-3_S013'!AW5</f>
        <v>10.45</v>
      </c>
      <c r="D23" s="183" t="str">
        <f>'様式D-3_S013'!AX5</f>
        <v>Ⅱ</v>
      </c>
      <c r="E23" s="69" t="str">
        <f>'様式D-3_S013'!AY5</f>
        <v/>
      </c>
      <c r="F23" s="72" t="str">
        <f>'様式D-3_S013'!AZ5</f>
        <v/>
      </c>
      <c r="G23" s="72" t="str">
        <f>'様式D-3_S013'!BA5</f>
        <v/>
      </c>
      <c r="H23" s="41" t="str">
        <f>'様式D-3_S013'!BB5</f>
        <v/>
      </c>
      <c r="I23" s="75">
        <f>'様式D-3_S013'!BC5</f>
        <v>0</v>
      </c>
      <c r="J23" s="72">
        <f>'様式D-3_S013'!BD5</f>
        <v>0</v>
      </c>
      <c r="K23" s="72">
        <f>'様式D-3_S013'!BE5</f>
        <v>2</v>
      </c>
      <c r="L23" s="41">
        <f>'様式D-3_S013'!BF5</f>
        <v>0</v>
      </c>
      <c r="M23" s="75">
        <f>'様式D-3_S013'!BG5</f>
        <v>0</v>
      </c>
      <c r="N23" s="72">
        <f>'様式D-3_S013'!BH5</f>
        <v>0</v>
      </c>
      <c r="O23" s="72">
        <f>'様式D-3_S013'!BI5</f>
        <v>0</v>
      </c>
      <c r="P23" s="41">
        <f>'様式D-3_S013'!BJ5</f>
        <v>0</v>
      </c>
      <c r="Q23" s="104" t="str">
        <f>'様式D-3_S013'!BK5</f>
        <v/>
      </c>
      <c r="R23" s="103" t="str">
        <f>'様式D-3_S013'!BL5</f>
        <v/>
      </c>
      <c r="S23" s="105" t="str">
        <f>'様式D-3_S013'!BM5</f>
        <v/>
      </c>
      <c r="T23" s="102" t="str">
        <f>'様式D-3_S013'!BN5</f>
        <v/>
      </c>
      <c r="U23" s="85">
        <f>'様式D-3_S013'!BO5</f>
        <v>0</v>
      </c>
      <c r="V23" s="86">
        <f>'様式D-3_S013'!BP5</f>
        <v>0</v>
      </c>
      <c r="W23" s="106">
        <f>'様式D-3_S013'!BQ5</f>
        <v>0.04</v>
      </c>
      <c r="X23" s="87">
        <f>'様式D-3_S013'!BR5</f>
        <v>0</v>
      </c>
      <c r="Y23" s="85">
        <f>'様式D-3_S013'!BS5</f>
        <v>0</v>
      </c>
      <c r="Z23" s="86">
        <f>'様式D-3_S013'!BT5</f>
        <v>0</v>
      </c>
      <c r="AA23" s="106">
        <f>'様式D-3_S013'!BU5</f>
        <v>0</v>
      </c>
      <c r="AB23" s="109">
        <f>'[3]様式D-3_S013'!BV5</f>
        <v>0</v>
      </c>
      <c r="AC23" s="63"/>
      <c r="AD23" s="63"/>
      <c r="AE23" s="63"/>
      <c r="AF23" s="63"/>
      <c r="AG23" s="63"/>
      <c r="AH23" s="63"/>
      <c r="AI23" s="63"/>
      <c r="AJ23" s="63"/>
    </row>
    <row r="24" spans="2:36" x14ac:dyDescent="0.15">
      <c r="B24" s="135" t="str">
        <f>'様式D-3_S014'!AV5</f>
        <v>S014</v>
      </c>
      <c r="C24" s="149">
        <f>'様式D-3_S014'!AW5</f>
        <v>10.475</v>
      </c>
      <c r="D24" s="183" t="str">
        <f>'様式D-3_S014'!AX5</f>
        <v>Ⅱ</v>
      </c>
      <c r="E24" s="69" t="str">
        <f>'様式D-3_S014'!AY5</f>
        <v/>
      </c>
      <c r="F24" s="72" t="str">
        <f>'様式D-3_S014'!AZ5</f>
        <v/>
      </c>
      <c r="G24" s="72" t="str">
        <f>'様式D-3_S014'!BA5</f>
        <v/>
      </c>
      <c r="H24" s="41" t="str">
        <f>'様式D-3_S014'!BB5</f>
        <v/>
      </c>
      <c r="I24" s="75">
        <f>'様式D-3_S014'!BC5</f>
        <v>0</v>
      </c>
      <c r="J24" s="72">
        <f>'様式D-3_S014'!BD5</f>
        <v>0</v>
      </c>
      <c r="K24" s="72">
        <f>'様式D-3_S014'!BE5</f>
        <v>1</v>
      </c>
      <c r="L24" s="41">
        <f>'様式D-3_S014'!BF5</f>
        <v>0</v>
      </c>
      <c r="M24" s="75">
        <f>'様式D-3_S014'!BG5</f>
        <v>0</v>
      </c>
      <c r="N24" s="72">
        <f>'様式D-3_S014'!BH5</f>
        <v>0</v>
      </c>
      <c r="O24" s="72">
        <f>'様式D-3_S014'!BI5</f>
        <v>0</v>
      </c>
      <c r="P24" s="41">
        <f>'様式D-3_S014'!BJ5</f>
        <v>0</v>
      </c>
      <c r="Q24" s="104" t="str">
        <f>'様式D-3_S014'!BK5</f>
        <v/>
      </c>
      <c r="R24" s="103" t="str">
        <f>'様式D-3_S014'!BL5</f>
        <v/>
      </c>
      <c r="S24" s="105" t="str">
        <f>'様式D-3_S014'!BM5</f>
        <v/>
      </c>
      <c r="T24" s="102" t="str">
        <f>'様式D-3_S014'!BN5</f>
        <v/>
      </c>
      <c r="U24" s="85">
        <f>'様式D-3_S014'!BO5</f>
        <v>0</v>
      </c>
      <c r="V24" s="86">
        <f>'様式D-3_S014'!BP5</f>
        <v>0</v>
      </c>
      <c r="W24" s="106">
        <f>'様式D-3_S014'!BQ5</f>
        <v>0.09</v>
      </c>
      <c r="X24" s="87">
        <f>'様式D-3_S014'!BR5</f>
        <v>0</v>
      </c>
      <c r="Y24" s="85">
        <f>'様式D-3_S014'!BS5</f>
        <v>0</v>
      </c>
      <c r="Z24" s="86">
        <f>'様式D-3_S014'!BT5</f>
        <v>0</v>
      </c>
      <c r="AA24" s="106">
        <f>'様式D-3_S014'!BU5</f>
        <v>0</v>
      </c>
      <c r="AB24" s="109">
        <f>'[3]様式D-3_S014'!BV5</f>
        <v>0</v>
      </c>
      <c r="AC24" s="63"/>
      <c r="AD24" s="63"/>
      <c r="AE24" s="63"/>
      <c r="AF24" s="63"/>
      <c r="AG24" s="63"/>
      <c r="AH24" s="63"/>
      <c r="AI24" s="63"/>
      <c r="AJ24" s="63"/>
    </row>
    <row r="25" spans="2:36" x14ac:dyDescent="0.15">
      <c r="B25" s="135" t="str">
        <f>'様式D-3_S015'!AV5</f>
        <v>S015</v>
      </c>
      <c r="C25" s="149">
        <f>'様式D-3_S015'!AW5</f>
        <v>10.475</v>
      </c>
      <c r="D25" s="183" t="str">
        <f>'様式D-3_S015'!AX5</f>
        <v>Ⅰ</v>
      </c>
      <c r="E25" s="69" t="str">
        <f>'様式D-3_S015'!AY5</f>
        <v/>
      </c>
      <c r="F25" s="72" t="str">
        <f>'様式D-3_S015'!AZ5</f>
        <v/>
      </c>
      <c r="G25" s="72" t="str">
        <f>'様式D-3_S015'!BA5</f>
        <v/>
      </c>
      <c r="H25" s="41" t="str">
        <f>'様式D-3_S015'!BB5</f>
        <v/>
      </c>
      <c r="I25" s="75">
        <f>'様式D-3_S015'!BC5</f>
        <v>0</v>
      </c>
      <c r="J25" s="72">
        <f>'様式D-3_S015'!BD5</f>
        <v>0</v>
      </c>
      <c r="K25" s="72">
        <f>'様式D-3_S015'!BE5</f>
        <v>0</v>
      </c>
      <c r="L25" s="41">
        <f>'様式D-3_S015'!BF5</f>
        <v>0</v>
      </c>
      <c r="M25" s="75">
        <f>'様式D-3_S015'!BG5</f>
        <v>0</v>
      </c>
      <c r="N25" s="72">
        <f>'様式D-3_S015'!BH5</f>
        <v>0</v>
      </c>
      <c r="O25" s="72">
        <f>'様式D-3_S015'!BI5</f>
        <v>0</v>
      </c>
      <c r="P25" s="41">
        <f>'様式D-3_S015'!BJ5</f>
        <v>0</v>
      </c>
      <c r="Q25" s="104" t="str">
        <f>'様式D-3_S015'!BK5</f>
        <v/>
      </c>
      <c r="R25" s="103" t="str">
        <f>'様式D-3_S015'!BL5</f>
        <v/>
      </c>
      <c r="S25" s="105" t="str">
        <f>'様式D-3_S015'!BM5</f>
        <v/>
      </c>
      <c r="T25" s="102" t="str">
        <f>'様式D-3_S015'!BN5</f>
        <v/>
      </c>
      <c r="U25" s="85">
        <f>'様式D-3_S015'!BO5</f>
        <v>0</v>
      </c>
      <c r="V25" s="86">
        <f>'様式D-3_S015'!BP5</f>
        <v>0</v>
      </c>
      <c r="W25" s="106">
        <f>'様式D-3_S015'!BQ5</f>
        <v>0</v>
      </c>
      <c r="X25" s="87">
        <f>'様式D-3_S015'!BR5</f>
        <v>0</v>
      </c>
      <c r="Y25" s="85">
        <f>'様式D-3_S015'!BS5</f>
        <v>0</v>
      </c>
      <c r="Z25" s="86">
        <f>'様式D-3_S015'!BT5</f>
        <v>0</v>
      </c>
      <c r="AA25" s="106">
        <f>'様式D-3_S015'!BU5</f>
        <v>0</v>
      </c>
      <c r="AB25" s="109">
        <f>'[3]様式D-3_S015'!BV5</f>
        <v>0</v>
      </c>
      <c r="AC25" s="63"/>
      <c r="AD25" s="63"/>
      <c r="AE25" s="63"/>
      <c r="AF25" s="63"/>
      <c r="AG25" s="63"/>
      <c r="AH25" s="63"/>
      <c r="AI25" s="63"/>
      <c r="AJ25" s="63"/>
    </row>
    <row r="26" spans="2:36" x14ac:dyDescent="0.15">
      <c r="B26" s="135" t="str">
        <f>'様式D-3_S016'!AV5</f>
        <v>S016</v>
      </c>
      <c r="C26" s="149">
        <f>'様式D-3_S016'!AW5</f>
        <v>10.5</v>
      </c>
      <c r="D26" s="183" t="str">
        <f>'様式D-3_S016'!AX5</f>
        <v>Ⅰ</v>
      </c>
      <c r="E26" s="69" t="str">
        <f>'様式D-3_S016'!AY5</f>
        <v/>
      </c>
      <c r="F26" s="72" t="str">
        <f>'様式D-3_S016'!AZ5</f>
        <v/>
      </c>
      <c r="G26" s="72" t="str">
        <f>'様式D-3_S016'!BA5</f>
        <v/>
      </c>
      <c r="H26" s="41" t="str">
        <f>'様式D-3_S016'!BB5</f>
        <v/>
      </c>
      <c r="I26" s="75">
        <f>'様式D-3_S016'!BC5</f>
        <v>0</v>
      </c>
      <c r="J26" s="72">
        <f>'様式D-3_S016'!BD5</f>
        <v>0</v>
      </c>
      <c r="K26" s="72">
        <f>'様式D-3_S016'!BE5</f>
        <v>0</v>
      </c>
      <c r="L26" s="41">
        <f>'様式D-3_S016'!BF5</f>
        <v>0</v>
      </c>
      <c r="M26" s="75">
        <f>'様式D-3_S016'!BG5</f>
        <v>0</v>
      </c>
      <c r="N26" s="72">
        <f>'様式D-3_S016'!BH5</f>
        <v>0</v>
      </c>
      <c r="O26" s="72">
        <f>'様式D-3_S016'!BI5</f>
        <v>0</v>
      </c>
      <c r="P26" s="41">
        <f>'様式D-3_S016'!BJ5</f>
        <v>0</v>
      </c>
      <c r="Q26" s="104" t="str">
        <f>'様式D-3_S016'!BK5</f>
        <v/>
      </c>
      <c r="R26" s="103" t="str">
        <f>'様式D-3_S016'!BL5</f>
        <v/>
      </c>
      <c r="S26" s="105" t="str">
        <f>'様式D-3_S016'!BM5</f>
        <v/>
      </c>
      <c r="T26" s="102" t="str">
        <f>'様式D-3_S016'!BN5</f>
        <v/>
      </c>
      <c r="U26" s="85">
        <f>'様式D-3_S016'!BO5</f>
        <v>0</v>
      </c>
      <c r="V26" s="86">
        <f>'様式D-3_S016'!BP5</f>
        <v>0</v>
      </c>
      <c r="W26" s="106">
        <f>'様式D-3_S016'!BQ5</f>
        <v>0</v>
      </c>
      <c r="X26" s="87">
        <f>'様式D-3_S016'!BR5</f>
        <v>0</v>
      </c>
      <c r="Y26" s="85">
        <f>'様式D-3_S016'!BS5</f>
        <v>0</v>
      </c>
      <c r="Z26" s="86">
        <f>'様式D-3_S016'!BT5</f>
        <v>0</v>
      </c>
      <c r="AA26" s="106">
        <f>'様式D-3_S016'!BU5</f>
        <v>0</v>
      </c>
      <c r="AB26" s="109">
        <f>'[3]様式D-3_S016'!BV5</f>
        <v>0</v>
      </c>
      <c r="AC26" s="63"/>
      <c r="AD26" s="63"/>
      <c r="AE26" s="63"/>
      <c r="AF26" s="63"/>
      <c r="AG26" s="63"/>
      <c r="AH26" s="63"/>
      <c r="AI26" s="63"/>
      <c r="AJ26" s="63"/>
    </row>
    <row r="27" spans="2:36" x14ac:dyDescent="0.15">
      <c r="B27" s="135" t="str">
        <f>'様式D-3_S017'!AV5</f>
        <v>S017</v>
      </c>
      <c r="C27" s="149">
        <f>'様式D-3_S017'!AW5</f>
        <v>10.45</v>
      </c>
      <c r="D27" s="183" t="str">
        <f>'様式D-3_S017'!AX5</f>
        <v>Ⅱ</v>
      </c>
      <c r="E27" s="69" t="str">
        <f>'様式D-3_S017'!AY5</f>
        <v/>
      </c>
      <c r="F27" s="72" t="str">
        <f>'様式D-3_S017'!AZ5</f>
        <v/>
      </c>
      <c r="G27" s="72" t="str">
        <f>'様式D-3_S017'!BA5</f>
        <v/>
      </c>
      <c r="H27" s="41" t="str">
        <f>'様式D-3_S017'!BB5</f>
        <v/>
      </c>
      <c r="I27" s="75">
        <f>'様式D-3_S017'!BC5</f>
        <v>0</v>
      </c>
      <c r="J27" s="72">
        <f>'様式D-3_S017'!BD5</f>
        <v>0</v>
      </c>
      <c r="K27" s="72">
        <f>'様式D-3_S017'!BE5</f>
        <v>0</v>
      </c>
      <c r="L27" s="41">
        <f>'様式D-3_S017'!BF5</f>
        <v>1</v>
      </c>
      <c r="M27" s="75">
        <f>'様式D-3_S017'!BG5</f>
        <v>0</v>
      </c>
      <c r="N27" s="72">
        <f>'様式D-3_S017'!BH5</f>
        <v>0</v>
      </c>
      <c r="O27" s="72">
        <f>'様式D-3_S017'!BI5</f>
        <v>0</v>
      </c>
      <c r="P27" s="41">
        <f>'様式D-3_S017'!BJ5</f>
        <v>0</v>
      </c>
      <c r="Q27" s="104" t="str">
        <f>'様式D-3_S017'!BK5</f>
        <v/>
      </c>
      <c r="R27" s="103" t="str">
        <f>'様式D-3_S017'!BL5</f>
        <v/>
      </c>
      <c r="S27" s="105" t="str">
        <f>'様式D-3_S017'!BM5</f>
        <v/>
      </c>
      <c r="T27" s="102" t="str">
        <f>'様式D-3_S017'!BN5</f>
        <v/>
      </c>
      <c r="U27" s="85">
        <f>'様式D-3_S017'!BO5</f>
        <v>0</v>
      </c>
      <c r="V27" s="86">
        <f>'様式D-3_S017'!BP5</f>
        <v>0</v>
      </c>
      <c r="W27" s="106">
        <f>'様式D-3_S017'!BQ5</f>
        <v>0</v>
      </c>
      <c r="X27" s="87">
        <f>'様式D-3_S017'!BR5</f>
        <v>0.55000000000000004</v>
      </c>
      <c r="Y27" s="85">
        <f>'様式D-3_S017'!BS5</f>
        <v>0</v>
      </c>
      <c r="Z27" s="86">
        <f>'様式D-3_S017'!BT5</f>
        <v>0</v>
      </c>
      <c r="AA27" s="106">
        <f>'様式D-3_S017'!BU5</f>
        <v>0</v>
      </c>
      <c r="AB27" s="109">
        <f>'[3]様式D-3_S017'!BV5</f>
        <v>0</v>
      </c>
      <c r="AC27" s="63"/>
      <c r="AD27" s="63"/>
      <c r="AE27" s="63"/>
      <c r="AF27" s="63"/>
      <c r="AG27" s="63"/>
      <c r="AH27" s="63"/>
      <c r="AI27" s="63"/>
      <c r="AJ27" s="63"/>
    </row>
    <row r="28" spans="2:36" x14ac:dyDescent="0.15">
      <c r="B28" s="135" t="str">
        <f>'様式D-3_S018'!AV5</f>
        <v>S018</v>
      </c>
      <c r="C28" s="149">
        <f>'様式D-3_S018'!AW5</f>
        <v>10.5</v>
      </c>
      <c r="D28" s="183" t="str">
        <f>'様式D-3_S018'!AX5</f>
        <v>Ⅱ</v>
      </c>
      <c r="E28" s="69" t="str">
        <f>'様式D-3_S018'!AY5</f>
        <v/>
      </c>
      <c r="F28" s="72" t="str">
        <f>'様式D-3_S018'!AZ5</f>
        <v/>
      </c>
      <c r="G28" s="72" t="str">
        <f>'様式D-3_S018'!BA5</f>
        <v/>
      </c>
      <c r="H28" s="41" t="str">
        <f>'様式D-3_S018'!BB5</f>
        <v/>
      </c>
      <c r="I28" s="75">
        <f>'様式D-3_S018'!BC5</f>
        <v>0</v>
      </c>
      <c r="J28" s="72">
        <f>'様式D-3_S018'!BD5</f>
        <v>0</v>
      </c>
      <c r="K28" s="72">
        <f>'様式D-3_S018'!BE5</f>
        <v>1</v>
      </c>
      <c r="L28" s="41">
        <f>'様式D-3_S018'!BF5</f>
        <v>1</v>
      </c>
      <c r="M28" s="75">
        <f>'様式D-3_S018'!BG5</f>
        <v>0</v>
      </c>
      <c r="N28" s="72">
        <f>'様式D-3_S018'!BH5</f>
        <v>0</v>
      </c>
      <c r="O28" s="72">
        <f>'様式D-3_S018'!BI5</f>
        <v>0</v>
      </c>
      <c r="P28" s="41">
        <f>'様式D-3_S018'!BJ5</f>
        <v>0</v>
      </c>
      <c r="Q28" s="104" t="str">
        <f>'様式D-3_S018'!BK5</f>
        <v/>
      </c>
      <c r="R28" s="103" t="str">
        <f>'様式D-3_S018'!BL5</f>
        <v/>
      </c>
      <c r="S28" s="105" t="str">
        <f>'様式D-3_S018'!BM5</f>
        <v/>
      </c>
      <c r="T28" s="102" t="str">
        <f>'様式D-3_S018'!BN5</f>
        <v/>
      </c>
      <c r="U28" s="85">
        <f>'様式D-3_S018'!BO5</f>
        <v>0</v>
      </c>
      <c r="V28" s="86">
        <f>'様式D-3_S018'!BP5</f>
        <v>0</v>
      </c>
      <c r="W28" s="106">
        <f>'様式D-3_S018'!BQ5</f>
        <v>0.01</v>
      </c>
      <c r="X28" s="87">
        <f>'様式D-3_S018'!BR5</f>
        <v>0.06</v>
      </c>
      <c r="Y28" s="85">
        <f>'様式D-3_S018'!BS5</f>
        <v>0</v>
      </c>
      <c r="Z28" s="86">
        <f>'様式D-3_S018'!BT5</f>
        <v>0</v>
      </c>
      <c r="AA28" s="106">
        <f>'様式D-3_S018'!BU5</f>
        <v>0</v>
      </c>
      <c r="AB28" s="109">
        <f>'[3]様式D-3_S018'!BV5</f>
        <v>0</v>
      </c>
      <c r="AC28" s="63"/>
      <c r="AD28" s="63"/>
      <c r="AE28" s="63"/>
      <c r="AF28" s="63"/>
      <c r="AG28" s="63"/>
      <c r="AH28" s="63"/>
      <c r="AI28" s="63"/>
      <c r="AJ28" s="63"/>
    </row>
    <row r="29" spans="2:36" x14ac:dyDescent="0.15">
      <c r="B29" s="135" t="str">
        <f>'様式D-3_S019'!AV5</f>
        <v>S019</v>
      </c>
      <c r="C29" s="149">
        <f>'様式D-3_S019'!AW5</f>
        <v>10.5</v>
      </c>
      <c r="D29" s="183" t="str">
        <f>'様式D-3_S019'!AX5</f>
        <v>Ⅰ</v>
      </c>
      <c r="E29" s="69" t="str">
        <f>'様式D-3_S019'!AY5</f>
        <v/>
      </c>
      <c r="F29" s="72" t="str">
        <f>'様式D-3_S019'!AZ5</f>
        <v/>
      </c>
      <c r="G29" s="72" t="str">
        <f>'様式D-3_S019'!BA5</f>
        <v/>
      </c>
      <c r="H29" s="41" t="str">
        <f>'様式D-3_S019'!BB5</f>
        <v/>
      </c>
      <c r="I29" s="75">
        <f>'様式D-3_S019'!BC5</f>
        <v>0</v>
      </c>
      <c r="J29" s="72">
        <f>'様式D-3_S019'!BD5</f>
        <v>0</v>
      </c>
      <c r="K29" s="72">
        <f>'様式D-3_S019'!BE5</f>
        <v>0</v>
      </c>
      <c r="L29" s="41">
        <f>'様式D-3_S019'!BF5</f>
        <v>0</v>
      </c>
      <c r="M29" s="75">
        <f>'様式D-3_S019'!BG5</f>
        <v>0</v>
      </c>
      <c r="N29" s="72">
        <f>'様式D-3_S019'!BH5</f>
        <v>0</v>
      </c>
      <c r="O29" s="72">
        <f>'様式D-3_S019'!BI5</f>
        <v>0</v>
      </c>
      <c r="P29" s="41">
        <f>'様式D-3_S019'!BJ5</f>
        <v>0</v>
      </c>
      <c r="Q29" s="104" t="str">
        <f>'様式D-3_S019'!BK5</f>
        <v/>
      </c>
      <c r="R29" s="103" t="str">
        <f>'様式D-3_S019'!BL5</f>
        <v/>
      </c>
      <c r="S29" s="105" t="str">
        <f>'様式D-3_S019'!BM5</f>
        <v/>
      </c>
      <c r="T29" s="102" t="str">
        <f>'様式D-3_S019'!BN5</f>
        <v/>
      </c>
      <c r="U29" s="85">
        <f>'様式D-3_S019'!BO5</f>
        <v>0</v>
      </c>
      <c r="V29" s="86">
        <f>'様式D-3_S019'!BP5</f>
        <v>0</v>
      </c>
      <c r="W29" s="106">
        <f>'様式D-3_S019'!BQ5</f>
        <v>0</v>
      </c>
      <c r="X29" s="87">
        <f>'様式D-3_S019'!BR5</f>
        <v>0</v>
      </c>
      <c r="Y29" s="85">
        <f>'様式D-3_S019'!BS5</f>
        <v>0</v>
      </c>
      <c r="Z29" s="86">
        <f>'様式D-3_S019'!BT5</f>
        <v>0</v>
      </c>
      <c r="AA29" s="106">
        <f>'様式D-3_S019'!BU5</f>
        <v>0</v>
      </c>
      <c r="AB29" s="109">
        <f>'[3]様式D-3_S019'!BV5</f>
        <v>0</v>
      </c>
      <c r="AC29" s="63"/>
      <c r="AD29" s="63"/>
      <c r="AE29" s="63"/>
      <c r="AF29" s="63"/>
      <c r="AG29" s="63"/>
      <c r="AH29" s="63"/>
      <c r="AI29" s="63"/>
      <c r="AJ29" s="63"/>
    </row>
    <row r="30" spans="2:36" x14ac:dyDescent="0.15">
      <c r="B30" s="135" t="str">
        <f>'様式D-3_S020'!AV5</f>
        <v>S020</v>
      </c>
      <c r="C30" s="149">
        <f>'様式D-3_S020'!AW5</f>
        <v>10.475</v>
      </c>
      <c r="D30" s="183" t="str">
        <f>'様式D-3_S020'!AX5</f>
        <v>Ⅰ</v>
      </c>
      <c r="E30" s="69" t="str">
        <f>'様式D-3_S020'!AY5</f>
        <v/>
      </c>
      <c r="F30" s="72" t="str">
        <f>'様式D-3_S020'!AZ5</f>
        <v/>
      </c>
      <c r="G30" s="72" t="str">
        <f>'様式D-3_S020'!BA5</f>
        <v/>
      </c>
      <c r="H30" s="41" t="str">
        <f>'様式D-3_S020'!BB5</f>
        <v/>
      </c>
      <c r="I30" s="75">
        <f>'様式D-3_S020'!BC5</f>
        <v>0</v>
      </c>
      <c r="J30" s="72">
        <f>'様式D-3_S020'!BD5</f>
        <v>0</v>
      </c>
      <c r="K30" s="72">
        <f>'様式D-3_S020'!BE5</f>
        <v>0</v>
      </c>
      <c r="L30" s="41">
        <f>'様式D-3_S020'!BF5</f>
        <v>0</v>
      </c>
      <c r="M30" s="75">
        <f>'様式D-3_S020'!BG5</f>
        <v>0</v>
      </c>
      <c r="N30" s="72">
        <f>'様式D-3_S020'!BH5</f>
        <v>0</v>
      </c>
      <c r="O30" s="72">
        <f>'様式D-3_S020'!BI5</f>
        <v>0</v>
      </c>
      <c r="P30" s="41">
        <f>'様式D-3_S020'!BJ5</f>
        <v>0</v>
      </c>
      <c r="Q30" s="104" t="str">
        <f>'様式D-3_S020'!BK5</f>
        <v/>
      </c>
      <c r="R30" s="103" t="str">
        <f>'様式D-3_S020'!BL5</f>
        <v/>
      </c>
      <c r="S30" s="105" t="str">
        <f>'様式D-3_S020'!BM5</f>
        <v/>
      </c>
      <c r="T30" s="102" t="str">
        <f>'様式D-3_S020'!BN5</f>
        <v/>
      </c>
      <c r="U30" s="85">
        <f>'様式D-3_S020'!BO5</f>
        <v>0</v>
      </c>
      <c r="V30" s="86">
        <f>'様式D-3_S020'!BP5</f>
        <v>0</v>
      </c>
      <c r="W30" s="106">
        <f>'様式D-3_S020'!BQ5</f>
        <v>0</v>
      </c>
      <c r="X30" s="87">
        <f>'様式D-3_S020'!BR5</f>
        <v>0</v>
      </c>
      <c r="Y30" s="85">
        <f>'様式D-3_S020'!BS5</f>
        <v>0</v>
      </c>
      <c r="Z30" s="86">
        <f>'様式D-3_S020'!BT5</f>
        <v>0</v>
      </c>
      <c r="AA30" s="106">
        <f>'様式D-3_S020'!BU5</f>
        <v>0</v>
      </c>
      <c r="AB30" s="109">
        <f>'[3]様式D-3_S020'!BV5</f>
        <v>0</v>
      </c>
      <c r="AC30" s="63"/>
      <c r="AD30" s="63"/>
      <c r="AE30" s="63"/>
      <c r="AF30" s="63"/>
      <c r="AG30" s="63"/>
      <c r="AH30" s="63"/>
      <c r="AI30" s="63"/>
      <c r="AJ30" s="63"/>
    </row>
    <row r="31" spans="2:36" x14ac:dyDescent="0.15">
      <c r="B31" s="135" t="str">
        <f>'様式D-3_S021'!AV5</f>
        <v>S021</v>
      </c>
      <c r="C31" s="149">
        <f>'様式D-3_S021'!AW5</f>
        <v>10.5</v>
      </c>
      <c r="D31" s="183" t="str">
        <f>'様式D-3_S021'!AX5</f>
        <v>Ⅱ</v>
      </c>
      <c r="E31" s="69" t="str">
        <f>'様式D-3_S021'!AY5</f>
        <v/>
      </c>
      <c r="F31" s="72" t="str">
        <f>'様式D-3_S021'!AZ5</f>
        <v/>
      </c>
      <c r="G31" s="72" t="str">
        <f>'様式D-3_S021'!BA5</f>
        <v/>
      </c>
      <c r="H31" s="41" t="str">
        <f>'様式D-3_S021'!BB5</f>
        <v/>
      </c>
      <c r="I31" s="75">
        <f>'様式D-3_S021'!BC5</f>
        <v>0</v>
      </c>
      <c r="J31" s="72">
        <f>'様式D-3_S021'!BD5</f>
        <v>0</v>
      </c>
      <c r="K31" s="72">
        <f>'様式D-3_S021'!BE5</f>
        <v>1</v>
      </c>
      <c r="L31" s="41">
        <f>'様式D-3_S021'!BF5</f>
        <v>0</v>
      </c>
      <c r="M31" s="75">
        <f>'様式D-3_S021'!BG5</f>
        <v>0</v>
      </c>
      <c r="N31" s="72">
        <f>'様式D-3_S021'!BH5</f>
        <v>0</v>
      </c>
      <c r="O31" s="72">
        <f>'様式D-3_S021'!BI5</f>
        <v>0</v>
      </c>
      <c r="P31" s="41">
        <f>'様式D-3_S021'!BJ5</f>
        <v>1</v>
      </c>
      <c r="Q31" s="104" t="str">
        <f>'様式D-3_S021'!BK5</f>
        <v/>
      </c>
      <c r="R31" s="103" t="str">
        <f>'様式D-3_S021'!BL5</f>
        <v/>
      </c>
      <c r="S31" s="105" t="str">
        <f>'様式D-3_S021'!BM5</f>
        <v/>
      </c>
      <c r="T31" s="102" t="str">
        <f>'様式D-3_S021'!BN5</f>
        <v/>
      </c>
      <c r="U31" s="85">
        <f>'様式D-3_S021'!BO5</f>
        <v>0</v>
      </c>
      <c r="V31" s="86">
        <f>'様式D-3_S021'!BP5</f>
        <v>0</v>
      </c>
      <c r="W31" s="106">
        <f>'様式D-3_S021'!BQ5</f>
        <v>0.12</v>
      </c>
      <c r="X31" s="87">
        <f>'様式D-3_S021'!BR5</f>
        <v>0</v>
      </c>
      <c r="Y31" s="85">
        <f>'様式D-3_S021'!BS5</f>
        <v>0</v>
      </c>
      <c r="Z31" s="86">
        <f>'様式D-3_S021'!BT5</f>
        <v>0</v>
      </c>
      <c r="AA31" s="106">
        <f>'様式D-3_S021'!BU5</f>
        <v>0</v>
      </c>
      <c r="AB31" s="109">
        <f>'[3]様式D-3_S021'!BV5</f>
        <v>0.3</v>
      </c>
      <c r="AC31" s="63"/>
      <c r="AD31" s="63"/>
      <c r="AE31" s="63"/>
      <c r="AF31" s="63"/>
      <c r="AG31" s="63"/>
      <c r="AH31" s="63"/>
      <c r="AI31" s="63"/>
      <c r="AJ31" s="63"/>
    </row>
    <row r="32" spans="2:36" x14ac:dyDescent="0.15">
      <c r="B32" s="135" t="str">
        <f>'様式D-3_S022'!AV5</f>
        <v>S022</v>
      </c>
      <c r="C32" s="149">
        <f>'様式D-3_S022'!AW5</f>
        <v>10.5</v>
      </c>
      <c r="D32" s="183" t="str">
        <f>'様式D-3_S022'!AX5</f>
        <v>Ⅱ</v>
      </c>
      <c r="E32" s="69" t="str">
        <f>'様式D-3_S022'!AY5</f>
        <v/>
      </c>
      <c r="F32" s="72" t="str">
        <f>'様式D-3_S022'!AZ5</f>
        <v/>
      </c>
      <c r="G32" s="72" t="str">
        <f>'様式D-3_S022'!BA5</f>
        <v/>
      </c>
      <c r="H32" s="41" t="str">
        <f>'様式D-3_S022'!BB5</f>
        <v/>
      </c>
      <c r="I32" s="75">
        <f>'様式D-3_S022'!BC5</f>
        <v>0</v>
      </c>
      <c r="J32" s="72">
        <f>'様式D-3_S022'!BD5</f>
        <v>0</v>
      </c>
      <c r="K32" s="72">
        <f>'様式D-3_S022'!BE5</f>
        <v>0</v>
      </c>
      <c r="L32" s="41">
        <f>'様式D-3_S022'!BF5</f>
        <v>0</v>
      </c>
      <c r="M32" s="75">
        <f>'様式D-3_S022'!BG5</f>
        <v>0</v>
      </c>
      <c r="N32" s="72">
        <f>'様式D-3_S022'!BH5</f>
        <v>0</v>
      </c>
      <c r="O32" s="72">
        <f>'様式D-3_S022'!BI5</f>
        <v>0</v>
      </c>
      <c r="P32" s="41">
        <f>'様式D-3_S022'!BJ5</f>
        <v>0</v>
      </c>
      <c r="Q32" s="104" t="str">
        <f>'様式D-3_S022'!BK5</f>
        <v/>
      </c>
      <c r="R32" s="103" t="str">
        <f>'様式D-3_S022'!BL5</f>
        <v/>
      </c>
      <c r="S32" s="105" t="str">
        <f>'様式D-3_S022'!BM5</f>
        <v/>
      </c>
      <c r="T32" s="102" t="str">
        <f>'様式D-3_S022'!BN5</f>
        <v/>
      </c>
      <c r="U32" s="85">
        <f>'様式D-3_S022'!BO5</f>
        <v>0</v>
      </c>
      <c r="V32" s="86">
        <f>'様式D-3_S022'!BP5</f>
        <v>0</v>
      </c>
      <c r="W32" s="106">
        <f>'様式D-3_S022'!BQ5</f>
        <v>0</v>
      </c>
      <c r="X32" s="87">
        <f>'様式D-3_S022'!BR5</f>
        <v>0</v>
      </c>
      <c r="Y32" s="85">
        <f>'様式D-3_S022'!BS5</f>
        <v>0</v>
      </c>
      <c r="Z32" s="86">
        <f>'様式D-3_S022'!BT5</f>
        <v>0</v>
      </c>
      <c r="AA32" s="106">
        <f>'様式D-3_S022'!BU5</f>
        <v>0</v>
      </c>
      <c r="AB32" s="109">
        <f>'[3]様式D-3_S022'!BV5</f>
        <v>0</v>
      </c>
      <c r="AC32" s="63"/>
      <c r="AD32" s="63"/>
      <c r="AE32" s="63"/>
      <c r="AF32" s="63"/>
      <c r="AG32" s="63"/>
      <c r="AH32" s="63"/>
      <c r="AI32" s="63"/>
      <c r="AJ32" s="63"/>
    </row>
    <row r="33" spans="2:36" x14ac:dyDescent="0.15">
      <c r="B33" s="135" t="str">
        <f>'様式D-3_PE'!AV5</f>
        <v>PE</v>
      </c>
      <c r="C33" s="149">
        <f>'様式D-3_PE'!AW5</f>
        <v>8.6999999999999993</v>
      </c>
      <c r="D33" s="183" t="str">
        <f>'様式D-3_PE'!AX5</f>
        <v>Ⅱ</v>
      </c>
      <c r="E33" s="69" t="str">
        <f>'様式D-3_PE'!AY5</f>
        <v/>
      </c>
      <c r="F33" s="72" t="str">
        <f>'様式D-3_PE'!AZ5</f>
        <v/>
      </c>
      <c r="G33" s="72" t="str">
        <f>'様式D-3_PE'!BA5</f>
        <v/>
      </c>
      <c r="H33" s="41" t="str">
        <f>'様式D-3_PE'!BB5</f>
        <v/>
      </c>
      <c r="I33" s="75">
        <f>'様式D-3_PE'!BC5</f>
        <v>0</v>
      </c>
      <c r="J33" s="72">
        <f>'様式D-3_PE'!BD5</f>
        <v>0</v>
      </c>
      <c r="K33" s="72">
        <f>'様式D-3_PE'!BE5</f>
        <v>2</v>
      </c>
      <c r="L33" s="41">
        <f>'様式D-3_PE'!BF5</f>
        <v>0</v>
      </c>
      <c r="M33" s="75">
        <f>'様式D-3_PE'!BG5</f>
        <v>0</v>
      </c>
      <c r="N33" s="72">
        <f>'様式D-3_PE'!BH5</f>
        <v>0</v>
      </c>
      <c r="O33" s="72">
        <f>'様式D-3_PE'!BI5</f>
        <v>0</v>
      </c>
      <c r="P33" s="41">
        <f>'様式D-3_PE'!BJ5</f>
        <v>0</v>
      </c>
      <c r="Q33" s="104" t="str">
        <f>'様式D-3_PE'!BK5</f>
        <v/>
      </c>
      <c r="R33" s="103" t="str">
        <f>'様式D-3_PE'!BL5</f>
        <v/>
      </c>
      <c r="S33" s="105" t="str">
        <f>'様式D-3_PE'!BM5</f>
        <v/>
      </c>
      <c r="T33" s="102" t="str">
        <f>'様式D-3_PE'!BN5</f>
        <v/>
      </c>
      <c r="U33" s="85">
        <f>'様式D-3_PE'!BO5</f>
        <v>0</v>
      </c>
      <c r="V33" s="86">
        <f>'様式D-3_PE'!BP5</f>
        <v>0</v>
      </c>
      <c r="W33" s="106">
        <f>'様式D-3_PE'!BQ5</f>
        <v>0.31</v>
      </c>
      <c r="X33" s="87">
        <f>'様式D-3_PE'!BR5</f>
        <v>0</v>
      </c>
      <c r="Y33" s="85">
        <f>'様式D-3_PE'!BS5</f>
        <v>0</v>
      </c>
      <c r="Z33" s="86">
        <f>'様式D-3_PE'!BT5</f>
        <v>0</v>
      </c>
      <c r="AA33" s="106">
        <f>'様式D-3_PE'!BU5</f>
        <v>0</v>
      </c>
      <c r="AB33" s="109">
        <f>'[3]様式D-3_PE'!BV5</f>
        <v>0</v>
      </c>
      <c r="AC33" s="63"/>
      <c r="AD33" s="63"/>
      <c r="AE33" s="63"/>
      <c r="AF33" s="63"/>
      <c r="AG33" s="63"/>
      <c r="AH33" s="63"/>
      <c r="AI33" s="63"/>
      <c r="AJ33" s="63"/>
    </row>
    <row r="34" spans="2:36" x14ac:dyDescent="0.15">
      <c r="B34" s="135"/>
      <c r="C34" s="149"/>
      <c r="D34" s="183"/>
      <c r="E34" s="69"/>
      <c r="F34" s="72"/>
      <c r="G34" s="72"/>
      <c r="H34" s="41"/>
      <c r="I34" s="75"/>
      <c r="J34" s="72"/>
      <c r="K34" s="72"/>
      <c r="L34" s="41"/>
      <c r="M34" s="75"/>
      <c r="N34" s="72"/>
      <c r="O34" s="72"/>
      <c r="P34" s="41"/>
      <c r="Q34" s="104"/>
      <c r="R34" s="103"/>
      <c r="S34" s="105"/>
      <c r="T34" s="102"/>
      <c r="U34" s="85"/>
      <c r="V34" s="86"/>
      <c r="W34" s="106"/>
      <c r="X34" s="87"/>
      <c r="Y34" s="85"/>
      <c r="Z34" s="86"/>
      <c r="AA34" s="106"/>
      <c r="AB34" s="109"/>
      <c r="AC34" s="63"/>
      <c r="AD34" s="63"/>
      <c r="AE34" s="63"/>
      <c r="AF34" s="63"/>
      <c r="AG34" s="63"/>
      <c r="AH34" s="63"/>
      <c r="AI34" s="63"/>
      <c r="AJ34" s="63"/>
    </row>
    <row r="35" spans="2:36" x14ac:dyDescent="0.15">
      <c r="B35" s="135"/>
      <c r="C35" s="149"/>
      <c r="D35" s="183"/>
      <c r="E35" s="69"/>
      <c r="F35" s="72"/>
      <c r="G35" s="72"/>
      <c r="H35" s="41"/>
      <c r="I35" s="75"/>
      <c r="J35" s="72"/>
      <c r="K35" s="72"/>
      <c r="L35" s="41"/>
      <c r="M35" s="75"/>
      <c r="N35" s="72"/>
      <c r="O35" s="72"/>
      <c r="P35" s="41"/>
      <c r="Q35" s="104"/>
      <c r="R35" s="103"/>
      <c r="S35" s="105"/>
      <c r="T35" s="102"/>
      <c r="U35" s="85"/>
      <c r="V35" s="86"/>
      <c r="W35" s="106"/>
      <c r="X35" s="87"/>
      <c r="Y35" s="85"/>
      <c r="Z35" s="86"/>
      <c r="AA35" s="106"/>
      <c r="AB35" s="109"/>
      <c r="AC35" s="63"/>
      <c r="AD35" s="63"/>
      <c r="AE35" s="63"/>
      <c r="AF35" s="63"/>
      <c r="AG35" s="63"/>
      <c r="AH35" s="63"/>
      <c r="AI35" s="63"/>
      <c r="AJ35" s="63"/>
    </row>
    <row r="36" spans="2:36" x14ac:dyDescent="0.15">
      <c r="B36" s="135"/>
      <c r="C36" s="149"/>
      <c r="D36" s="183"/>
      <c r="E36" s="69"/>
      <c r="F36" s="72"/>
      <c r="G36" s="72"/>
      <c r="H36" s="41"/>
      <c r="I36" s="75"/>
      <c r="J36" s="72"/>
      <c r="K36" s="72"/>
      <c r="L36" s="41"/>
      <c r="M36" s="75"/>
      <c r="N36" s="72"/>
      <c r="O36" s="72"/>
      <c r="P36" s="41"/>
      <c r="Q36" s="104"/>
      <c r="R36" s="103"/>
      <c r="S36" s="105"/>
      <c r="T36" s="102"/>
      <c r="U36" s="85"/>
      <c r="V36" s="86"/>
      <c r="W36" s="106"/>
      <c r="X36" s="87"/>
      <c r="Y36" s="85"/>
      <c r="Z36" s="86"/>
      <c r="AA36" s="106"/>
      <c r="AB36" s="109"/>
      <c r="AC36" s="63"/>
      <c r="AD36" s="63"/>
      <c r="AE36" s="63"/>
      <c r="AF36" s="63"/>
      <c r="AG36" s="63"/>
      <c r="AH36" s="63"/>
      <c r="AI36" s="63"/>
      <c r="AJ36" s="63"/>
    </row>
    <row r="37" spans="2:36" x14ac:dyDescent="0.15">
      <c r="B37" s="135"/>
      <c r="C37" s="149"/>
      <c r="D37" s="183"/>
      <c r="E37" s="69"/>
      <c r="F37" s="72"/>
      <c r="G37" s="72"/>
      <c r="H37" s="41"/>
      <c r="I37" s="75"/>
      <c r="J37" s="72"/>
      <c r="K37" s="72"/>
      <c r="L37" s="41"/>
      <c r="M37" s="75"/>
      <c r="N37" s="72"/>
      <c r="O37" s="72"/>
      <c r="P37" s="41"/>
      <c r="Q37" s="104"/>
      <c r="R37" s="103"/>
      <c r="S37" s="105"/>
      <c r="T37" s="102"/>
      <c r="U37" s="85"/>
      <c r="V37" s="86"/>
      <c r="W37" s="106"/>
      <c r="X37" s="87"/>
      <c r="Y37" s="85"/>
      <c r="Z37" s="86"/>
      <c r="AA37" s="106"/>
      <c r="AB37" s="109"/>
      <c r="AC37" s="63"/>
      <c r="AD37" s="63"/>
      <c r="AE37" s="63"/>
      <c r="AF37" s="63"/>
      <c r="AG37" s="63"/>
      <c r="AH37" s="63"/>
      <c r="AI37" s="63"/>
      <c r="AJ37" s="63"/>
    </row>
    <row r="38" spans="2:36" x14ac:dyDescent="0.15">
      <c r="B38" s="135"/>
      <c r="C38" s="149"/>
      <c r="D38" s="183"/>
      <c r="E38" s="69"/>
      <c r="F38" s="72"/>
      <c r="G38" s="72"/>
      <c r="H38" s="41"/>
      <c r="I38" s="75"/>
      <c r="J38" s="72"/>
      <c r="K38" s="72"/>
      <c r="L38" s="41"/>
      <c r="M38" s="75"/>
      <c r="N38" s="72"/>
      <c r="O38" s="72"/>
      <c r="P38" s="41"/>
      <c r="Q38" s="104"/>
      <c r="R38" s="103"/>
      <c r="S38" s="105"/>
      <c r="T38" s="102"/>
      <c r="U38" s="85"/>
      <c r="V38" s="86"/>
      <c r="W38" s="106"/>
      <c r="X38" s="87"/>
      <c r="Y38" s="85"/>
      <c r="Z38" s="86"/>
      <c r="AA38" s="106"/>
      <c r="AB38" s="109"/>
      <c r="AC38" s="63"/>
      <c r="AD38" s="63"/>
      <c r="AE38" s="63"/>
      <c r="AF38" s="63"/>
      <c r="AG38" s="63"/>
      <c r="AH38" s="63"/>
      <c r="AI38" s="63"/>
      <c r="AJ38" s="63"/>
    </row>
    <row r="39" spans="2:36" x14ac:dyDescent="0.15">
      <c r="B39" s="135"/>
      <c r="C39" s="149"/>
      <c r="D39" s="183"/>
      <c r="E39" s="69"/>
      <c r="F39" s="72"/>
      <c r="G39" s="72"/>
      <c r="H39" s="41"/>
      <c r="I39" s="75"/>
      <c r="J39" s="72"/>
      <c r="K39" s="72"/>
      <c r="L39" s="41"/>
      <c r="M39" s="75"/>
      <c r="N39" s="72"/>
      <c r="O39" s="72"/>
      <c r="P39" s="41"/>
      <c r="Q39" s="104"/>
      <c r="R39" s="103"/>
      <c r="S39" s="105"/>
      <c r="T39" s="102"/>
      <c r="U39" s="85"/>
      <c r="V39" s="86"/>
      <c r="W39" s="106"/>
      <c r="X39" s="87"/>
      <c r="Y39" s="85"/>
      <c r="Z39" s="86"/>
      <c r="AA39" s="106"/>
      <c r="AB39" s="109"/>
      <c r="AC39" s="63"/>
      <c r="AD39" s="63"/>
      <c r="AE39" s="63"/>
      <c r="AF39" s="63"/>
      <c r="AG39" s="63"/>
      <c r="AH39" s="63"/>
      <c r="AI39" s="63"/>
      <c r="AJ39" s="63"/>
    </row>
    <row r="40" spans="2:36" x14ac:dyDescent="0.15">
      <c r="B40" s="135"/>
      <c r="C40" s="149"/>
      <c r="D40" s="183"/>
      <c r="E40" s="69"/>
      <c r="F40" s="72"/>
      <c r="G40" s="72"/>
      <c r="H40" s="41"/>
      <c r="I40" s="75"/>
      <c r="J40" s="72"/>
      <c r="K40" s="72"/>
      <c r="L40" s="41"/>
      <c r="M40" s="75"/>
      <c r="N40" s="72"/>
      <c r="O40" s="72"/>
      <c r="P40" s="41"/>
      <c r="Q40" s="104"/>
      <c r="R40" s="103"/>
      <c r="S40" s="105"/>
      <c r="T40" s="102"/>
      <c r="U40" s="85"/>
      <c r="V40" s="86"/>
      <c r="W40" s="106"/>
      <c r="X40" s="87"/>
      <c r="Y40" s="85"/>
      <c r="Z40" s="86"/>
      <c r="AA40" s="106"/>
      <c r="AB40" s="109"/>
      <c r="AC40" s="63"/>
      <c r="AD40" s="63"/>
      <c r="AE40" s="63"/>
      <c r="AF40" s="63"/>
      <c r="AG40" s="63"/>
      <c r="AH40" s="63"/>
      <c r="AI40" s="63"/>
      <c r="AJ40" s="63"/>
    </row>
    <row r="41" spans="2:36" x14ac:dyDescent="0.15">
      <c r="B41" s="135"/>
      <c r="C41" s="149"/>
      <c r="D41" s="183"/>
      <c r="E41" s="69"/>
      <c r="F41" s="72"/>
      <c r="G41" s="72"/>
      <c r="H41" s="41"/>
      <c r="I41" s="75"/>
      <c r="J41" s="72"/>
      <c r="K41" s="72"/>
      <c r="L41" s="41"/>
      <c r="M41" s="75"/>
      <c r="N41" s="72"/>
      <c r="O41" s="72"/>
      <c r="P41" s="41"/>
      <c r="Q41" s="104"/>
      <c r="R41" s="103"/>
      <c r="S41" s="105"/>
      <c r="T41" s="102"/>
      <c r="U41" s="85"/>
      <c r="V41" s="86"/>
      <c r="W41" s="106"/>
      <c r="X41" s="87"/>
      <c r="Y41" s="85"/>
      <c r="Z41" s="86"/>
      <c r="AA41" s="106"/>
      <c r="AB41" s="109"/>
      <c r="AC41" s="63"/>
      <c r="AD41" s="63"/>
      <c r="AE41" s="63"/>
      <c r="AF41" s="63"/>
      <c r="AG41" s="63"/>
      <c r="AH41" s="63"/>
      <c r="AI41" s="63"/>
      <c r="AJ41" s="63"/>
    </row>
    <row r="42" spans="2:36" x14ac:dyDescent="0.15">
      <c r="B42" s="135"/>
      <c r="C42" s="136"/>
      <c r="D42" s="182"/>
      <c r="E42" s="69"/>
      <c r="F42" s="72"/>
      <c r="G42" s="72"/>
      <c r="H42" s="41"/>
      <c r="I42" s="75"/>
      <c r="J42" s="72"/>
      <c r="K42" s="72"/>
      <c r="L42" s="41"/>
      <c r="M42" s="75"/>
      <c r="N42" s="72"/>
      <c r="O42" s="72"/>
      <c r="P42" s="41"/>
      <c r="Q42" s="104"/>
      <c r="R42" s="103"/>
      <c r="S42" s="105"/>
      <c r="T42" s="102"/>
      <c r="U42" s="85"/>
      <c r="V42" s="86"/>
      <c r="W42" s="106"/>
      <c r="X42" s="87"/>
      <c r="Y42" s="85"/>
      <c r="Z42" s="86"/>
      <c r="AA42" s="106"/>
      <c r="AB42" s="109"/>
      <c r="AC42" s="63"/>
      <c r="AD42" s="63"/>
      <c r="AE42" s="63"/>
      <c r="AF42" s="63"/>
      <c r="AG42" s="63"/>
      <c r="AH42" s="63"/>
      <c r="AI42" s="63"/>
      <c r="AJ42" s="63"/>
    </row>
    <row r="43" spans="2:36" ht="12.75" thickBot="1" x14ac:dyDescent="0.2">
      <c r="B43" s="44"/>
      <c r="C43" s="101"/>
      <c r="D43" s="184"/>
      <c r="E43" s="70"/>
      <c r="F43" s="73"/>
      <c r="G43" s="73"/>
      <c r="H43" s="42"/>
      <c r="I43" s="76"/>
      <c r="J43" s="73"/>
      <c r="K43" s="73"/>
      <c r="L43" s="42"/>
      <c r="M43" s="76"/>
      <c r="N43" s="73"/>
      <c r="O43" s="73"/>
      <c r="P43" s="42"/>
      <c r="Q43" s="104"/>
      <c r="R43" s="103"/>
      <c r="S43" s="105"/>
      <c r="T43" s="102"/>
      <c r="U43" s="85"/>
      <c r="V43" s="86"/>
      <c r="W43" s="106"/>
      <c r="X43" s="87"/>
      <c r="Y43" s="85"/>
      <c r="Z43" s="86"/>
      <c r="AA43" s="107"/>
      <c r="AB43" s="110"/>
      <c r="AC43" s="63"/>
      <c r="AD43" s="63"/>
      <c r="AE43" s="63"/>
      <c r="AF43" s="63"/>
      <c r="AG43" s="63"/>
      <c r="AH43" s="63"/>
      <c r="AI43" s="63"/>
      <c r="AJ43" s="63"/>
    </row>
    <row r="44" spans="2:36" ht="15" customHeight="1" thickTop="1" x14ac:dyDescent="0.15">
      <c r="B44" s="1063" t="s">
        <v>238</v>
      </c>
      <c r="C44" s="1064"/>
      <c r="D44" s="1065"/>
      <c r="E44" s="1087">
        <f>SUM(E10:E43)</f>
        <v>0</v>
      </c>
      <c r="F44" s="1085">
        <f t="shared" ref="F44:O44" si="0">SUM(F10:F43)</f>
        <v>0</v>
      </c>
      <c r="G44" s="185">
        <f>SUM(G10:G43)</f>
        <v>0</v>
      </c>
      <c r="H44" s="186">
        <f t="shared" si="0"/>
        <v>0</v>
      </c>
      <c r="I44" s="1089">
        <f t="shared" si="0"/>
        <v>0</v>
      </c>
      <c r="J44" s="1085">
        <f>SUM(J10:J43)</f>
        <v>0</v>
      </c>
      <c r="K44" s="185">
        <f t="shared" si="0"/>
        <v>8</v>
      </c>
      <c r="L44" s="186">
        <f t="shared" si="0"/>
        <v>11</v>
      </c>
      <c r="M44" s="1089">
        <f>SUM(M10:M43)</f>
        <v>0</v>
      </c>
      <c r="N44" s="1085">
        <f t="shared" si="0"/>
        <v>0</v>
      </c>
      <c r="O44" s="187">
        <f t="shared" si="0"/>
        <v>0</v>
      </c>
      <c r="P44" s="188">
        <f t="shared" ref="P44:U44" si="1">SUM(P10:P43)</f>
        <v>4</v>
      </c>
      <c r="Q44" s="189">
        <f t="shared" si="1"/>
        <v>0</v>
      </c>
      <c r="R44" s="190">
        <f t="shared" si="1"/>
        <v>0</v>
      </c>
      <c r="S44" s="191">
        <f t="shared" si="1"/>
        <v>0</v>
      </c>
      <c r="T44" s="192">
        <f t="shared" si="1"/>
        <v>0</v>
      </c>
      <c r="U44" s="193">
        <f t="shared" si="1"/>
        <v>0</v>
      </c>
      <c r="V44" s="194">
        <f t="shared" ref="V44:X44" si="2">SUM(V10:V43)</f>
        <v>0</v>
      </c>
      <c r="W44" s="195">
        <f t="shared" si="2"/>
        <v>0.60000000000000009</v>
      </c>
      <c r="X44" s="196">
        <f t="shared" si="2"/>
        <v>21.130000000000003</v>
      </c>
      <c r="Y44" s="193">
        <f>SUM(Y10:Y43)</f>
        <v>0</v>
      </c>
      <c r="Z44" s="194">
        <f>SUM(Z10:Z43)</f>
        <v>0</v>
      </c>
      <c r="AA44" s="195">
        <f>SUM(AA10:AA43)</f>
        <v>0</v>
      </c>
      <c r="AB44" s="197">
        <f>SUM(AB10:AB43)</f>
        <v>2.33</v>
      </c>
      <c r="AC44" s="65"/>
      <c r="AD44" s="65"/>
      <c r="AE44" s="65"/>
      <c r="AF44" s="65"/>
      <c r="AG44" s="65"/>
      <c r="AH44" s="65"/>
      <c r="AI44" s="65"/>
    </row>
    <row r="45" spans="2:36" ht="15" customHeight="1" thickBot="1" x14ac:dyDescent="0.2">
      <c r="B45" s="1066"/>
      <c r="C45" s="1067"/>
      <c r="D45" s="1068"/>
      <c r="E45" s="1088"/>
      <c r="F45" s="1086"/>
      <c r="G45" s="1091">
        <f>G44+H44</f>
        <v>0</v>
      </c>
      <c r="H45" s="1092"/>
      <c r="I45" s="1090"/>
      <c r="J45" s="1086"/>
      <c r="K45" s="1091">
        <f>K44+L44</f>
        <v>19</v>
      </c>
      <c r="L45" s="1092"/>
      <c r="M45" s="1090"/>
      <c r="N45" s="1086"/>
      <c r="O45" s="1093">
        <f>O44+P44</f>
        <v>4</v>
      </c>
      <c r="P45" s="1068"/>
      <c r="Q45" s="1094"/>
      <c r="R45" s="1095"/>
      <c r="S45" s="1095"/>
      <c r="T45" s="1095"/>
      <c r="U45" s="1095"/>
      <c r="V45" s="1095"/>
      <c r="W45" s="1095"/>
      <c r="X45" s="1095"/>
      <c r="Y45" s="1095"/>
      <c r="Z45" s="1095"/>
      <c r="AA45" s="1095"/>
      <c r="AB45" s="1096"/>
    </row>
    <row r="46" spans="2:36" x14ac:dyDescent="0.15">
      <c r="B46" s="152" t="s">
        <v>239</v>
      </c>
      <c r="C46" s="39"/>
      <c r="D46" s="39"/>
      <c r="E46" s="40"/>
      <c r="F46" s="40"/>
      <c r="G46" s="40"/>
      <c r="H46" s="40"/>
      <c r="I46" s="40"/>
      <c r="J46" s="40"/>
      <c r="K46" s="40"/>
      <c r="L46" s="40"/>
      <c r="M46" s="40"/>
      <c r="N46" s="40"/>
      <c r="O46" s="40"/>
      <c r="P46" s="40"/>
      <c r="Q46" s="40"/>
      <c r="R46" s="40"/>
      <c r="S46" s="40"/>
      <c r="T46" s="40"/>
      <c r="U46" s="40"/>
      <c r="V46" s="40"/>
      <c r="W46" s="40"/>
      <c r="X46" s="40"/>
      <c r="Y46" s="40"/>
      <c r="Z46" s="40"/>
      <c r="AA46" s="40"/>
      <c r="AB46" s="40"/>
    </row>
    <row r="47" spans="2:36" x14ac:dyDescent="0.15">
      <c r="B47" s="152" t="s">
        <v>240</v>
      </c>
      <c r="C47" s="39"/>
      <c r="D47" s="39"/>
      <c r="E47" s="40"/>
      <c r="F47" s="40"/>
      <c r="G47" s="40"/>
      <c r="H47" s="40"/>
      <c r="I47" s="40"/>
      <c r="J47" s="40"/>
      <c r="K47" s="40"/>
      <c r="L47" s="40"/>
      <c r="M47" s="40"/>
      <c r="N47" s="40"/>
      <c r="O47" s="40"/>
      <c r="P47" s="40"/>
      <c r="Q47" s="40"/>
      <c r="R47" s="40"/>
      <c r="S47" s="40"/>
      <c r="T47" s="40"/>
      <c r="U47" s="40"/>
      <c r="V47" s="40"/>
      <c r="W47" s="40"/>
      <c r="X47" s="40"/>
      <c r="Y47" s="40"/>
      <c r="Z47" s="40"/>
      <c r="AA47" s="40"/>
      <c r="AB47" s="40"/>
    </row>
    <row r="48" spans="2:36" x14ac:dyDescent="0.15">
      <c r="B48" s="152" t="s">
        <v>241</v>
      </c>
      <c r="C48" s="39"/>
      <c r="D48" s="39"/>
      <c r="E48" s="40"/>
      <c r="F48" s="40"/>
      <c r="G48" s="40"/>
      <c r="H48" s="40"/>
      <c r="I48" s="40"/>
      <c r="J48" s="40"/>
      <c r="K48" s="40"/>
      <c r="L48" s="40"/>
      <c r="M48" s="40"/>
      <c r="N48" s="40"/>
      <c r="O48" s="40"/>
      <c r="P48" s="40"/>
      <c r="Q48" s="40"/>
      <c r="R48" s="40"/>
      <c r="S48" s="40"/>
      <c r="T48" s="40"/>
      <c r="U48" s="40"/>
      <c r="V48" s="40"/>
      <c r="W48" s="40"/>
      <c r="X48" s="40"/>
      <c r="Y48" s="40"/>
      <c r="Z48" s="40"/>
      <c r="AA48" s="40"/>
      <c r="AB48" s="40"/>
    </row>
    <row r="49" spans="2:28" x14ac:dyDescent="0.15">
      <c r="B49" s="152" t="s">
        <v>242</v>
      </c>
      <c r="C49" s="39"/>
      <c r="D49" s="39"/>
      <c r="E49" s="40"/>
      <c r="F49" s="40"/>
      <c r="G49" s="40"/>
      <c r="H49" s="40"/>
      <c r="I49" s="40"/>
      <c r="J49" s="40"/>
      <c r="K49" s="40"/>
      <c r="L49" s="40"/>
      <c r="M49" s="40"/>
      <c r="N49" s="40"/>
      <c r="O49" s="40"/>
      <c r="P49" s="40"/>
      <c r="Q49" s="40"/>
      <c r="R49" s="40"/>
      <c r="S49" s="40"/>
      <c r="T49" s="40"/>
      <c r="U49" s="40"/>
      <c r="V49" s="40"/>
      <c r="W49" s="40"/>
      <c r="X49" s="40"/>
      <c r="Y49" s="40"/>
      <c r="Z49" s="40"/>
      <c r="AA49" s="40"/>
      <c r="AB49" s="40"/>
    </row>
    <row r="50" spans="2:28" x14ac:dyDescent="0.15">
      <c r="B50" s="152" t="s">
        <v>243</v>
      </c>
      <c r="C50" s="39"/>
      <c r="D50" s="39"/>
      <c r="E50" s="40"/>
      <c r="F50" s="40"/>
      <c r="G50" s="40"/>
      <c r="H50" s="40"/>
      <c r="I50" s="40"/>
      <c r="J50" s="40"/>
      <c r="K50" s="40"/>
      <c r="L50" s="40"/>
      <c r="M50" s="40"/>
      <c r="N50" s="40"/>
      <c r="O50" s="40"/>
      <c r="P50" s="40"/>
      <c r="Q50" s="40"/>
      <c r="R50" s="40"/>
      <c r="S50" s="40"/>
      <c r="T50" s="40"/>
      <c r="U50" s="40"/>
      <c r="V50" s="40"/>
      <c r="W50" s="40"/>
      <c r="X50" s="40"/>
      <c r="Y50" s="40"/>
      <c r="Z50" s="40"/>
      <c r="AA50" s="40"/>
      <c r="AB50" s="40"/>
    </row>
    <row r="51" spans="2:28" x14ac:dyDescent="0.15">
      <c r="F51" s="39"/>
      <c r="G51" s="40"/>
      <c r="H51" s="40"/>
      <c r="I51" s="40"/>
      <c r="J51" s="40"/>
      <c r="K51" s="40"/>
      <c r="L51" s="40"/>
      <c r="M51" s="40"/>
      <c r="N51" s="40"/>
      <c r="O51" s="40"/>
      <c r="P51" s="40"/>
      <c r="Q51" s="40"/>
      <c r="R51" s="40"/>
      <c r="S51" s="40"/>
      <c r="T51" s="40"/>
      <c r="U51" s="40"/>
      <c r="V51" s="40"/>
      <c r="W51" s="40"/>
      <c r="X51" s="40"/>
    </row>
  </sheetData>
  <mergeCells count="40">
    <mergeCell ref="Z2:AB3"/>
    <mergeCell ref="B3:E3"/>
    <mergeCell ref="T2:U3"/>
    <mergeCell ref="F2:K2"/>
    <mergeCell ref="L2:N2"/>
    <mergeCell ref="O2:S2"/>
    <mergeCell ref="F3:K3"/>
    <mergeCell ref="B2:E2"/>
    <mergeCell ref="Q8:T8"/>
    <mergeCell ref="B7:B9"/>
    <mergeCell ref="Q7:T7"/>
    <mergeCell ref="I8:L8"/>
    <mergeCell ref="Y2:Y3"/>
    <mergeCell ref="E7:P7"/>
    <mergeCell ref="E8:H8"/>
    <mergeCell ref="C7:C9"/>
    <mergeCell ref="D7:D9"/>
    <mergeCell ref="B6:D6"/>
    <mergeCell ref="E6:P6"/>
    <mergeCell ref="M44:M45"/>
    <mergeCell ref="G45:H45"/>
    <mergeCell ref="K45:L45"/>
    <mergeCell ref="O45:P45"/>
    <mergeCell ref="Q45:AB45"/>
    <mergeCell ref="B44:D45"/>
    <mergeCell ref="M8:P8"/>
    <mergeCell ref="Q6:AB6"/>
    <mergeCell ref="U7:AB7"/>
    <mergeCell ref="L3:N3"/>
    <mergeCell ref="O3:S3"/>
    <mergeCell ref="V2:X3"/>
    <mergeCell ref="U8:X8"/>
    <mergeCell ref="Y8:AB8"/>
    <mergeCell ref="B4:Y4"/>
    <mergeCell ref="B5:AB5"/>
    <mergeCell ref="N44:N45"/>
    <mergeCell ref="E44:E45"/>
    <mergeCell ref="F44:F45"/>
    <mergeCell ref="I44:I45"/>
    <mergeCell ref="J44:J45"/>
  </mergeCells>
  <phoneticPr fontId="12"/>
  <conditionalFormatting sqref="F2:S3">
    <cfRule type="cellIs" dxfId="0" priority="1" operator="equal">
      <formula>0</formula>
    </cfRule>
  </conditionalFormatting>
  <printOptions horizontalCentered="1" verticalCentered="1"/>
  <pageMargins left="0.23622047244094488" right="0.23622047244094488" top="0.74803149606299213" bottom="0.74803149606299213" header="0.31496062992125984" footer="0.31496062992125984"/>
  <pageSetup paperSize="9" scale="87" fitToWidth="0" orientation="landscape"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6AEFC8AB-3A74-4DE3-909C-91989C5F2104}">
          <x14:formula1>
            <xm:f>'(参考)リスト'!$G$16:$G$19</xm:f>
          </x14:formula1>
          <xm:sqref>D10:D43</xm:sqref>
        </x14:dataValidation>
      </x14:dataValidations>
    </ext>
  </extLst>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5FC1B4-2274-4EFD-867F-50C78AA74F1B}">
  <sheetPr>
    <pageSetUpPr fitToPage="1"/>
  </sheetPr>
  <dimension ref="B1:Z17"/>
  <sheetViews>
    <sheetView showGridLines="0" showZeros="0" tabSelected="1" view="pageBreakPreview" zoomScale="72" zoomScaleNormal="55" zoomScaleSheetLayoutView="72" workbookViewId="0">
      <selection activeCell="B6" sqref="B6:Z15"/>
    </sheetView>
  </sheetViews>
  <sheetFormatPr defaultColWidth="9" defaultRowHeight="12" x14ac:dyDescent="0.15"/>
  <cols>
    <col min="1" max="1" width="1.5" style="2" customWidth="1"/>
    <col min="2" max="13" width="8.75" style="2" customWidth="1"/>
    <col min="14" max="14" width="10.75" style="2" customWidth="1"/>
    <col min="15" max="26" width="8.75" style="2" customWidth="1"/>
    <col min="27" max="27" width="1.5" style="2" customWidth="1"/>
    <col min="28" max="16384" width="9" style="2"/>
  </cols>
  <sheetData>
    <row r="1" spans="2:26" x14ac:dyDescent="0.15">
      <c r="Z1" s="52"/>
    </row>
    <row r="2" spans="2:26" ht="24.95" customHeight="1" x14ac:dyDescent="0.15">
      <c r="B2" s="116" t="s">
        <v>697</v>
      </c>
      <c r="C2" s="3"/>
      <c r="D2" s="3"/>
      <c r="E2" s="3"/>
      <c r="F2" s="3"/>
      <c r="G2" s="3"/>
      <c r="H2" s="3"/>
      <c r="I2" s="3"/>
      <c r="J2" s="3"/>
      <c r="K2" s="3"/>
      <c r="L2" s="3"/>
      <c r="M2" s="3"/>
      <c r="N2" s="3"/>
      <c r="O2" s="77"/>
      <c r="P2" s="78"/>
      <c r="Q2" s="340"/>
      <c r="R2" s="341"/>
      <c r="S2" s="341"/>
      <c r="T2" s="341"/>
      <c r="U2" s="342" t="s">
        <v>381</v>
      </c>
      <c r="V2" s="343"/>
      <c r="W2" s="344"/>
      <c r="X2" s="334" t="s">
        <v>382</v>
      </c>
      <c r="Y2" s="335"/>
      <c r="Z2" s="336"/>
    </row>
    <row r="3" spans="2:26" s="1" customFormat="1" ht="25.35" customHeight="1" x14ac:dyDescent="0.15">
      <c r="B3" s="345" t="s">
        <v>383</v>
      </c>
      <c r="C3" s="346"/>
      <c r="D3" s="347"/>
      <c r="E3" s="348" t="s">
        <v>384</v>
      </c>
      <c r="F3" s="349"/>
      <c r="G3" s="349"/>
      <c r="H3" s="350"/>
      <c r="I3" s="351" t="s">
        <v>385</v>
      </c>
      <c r="J3" s="352"/>
      <c r="K3" s="353"/>
      <c r="L3" s="354" t="s">
        <v>501</v>
      </c>
      <c r="M3" s="355"/>
      <c r="N3" s="356"/>
      <c r="O3" s="313" t="s">
        <v>502</v>
      </c>
      <c r="P3" s="314"/>
      <c r="Q3" s="315"/>
      <c r="R3" s="357" t="s">
        <v>503</v>
      </c>
      <c r="S3" s="358"/>
      <c r="T3" s="359"/>
      <c r="U3" s="360" t="s">
        <v>500</v>
      </c>
      <c r="V3" s="361"/>
      <c r="W3" s="361"/>
      <c r="X3" s="319">
        <v>45911</v>
      </c>
      <c r="Y3" s="320"/>
      <c r="Z3" s="321"/>
    </row>
    <row r="4" spans="2:26" s="1" customFormat="1" ht="25.35" customHeight="1" x14ac:dyDescent="0.15">
      <c r="B4" s="325" t="s">
        <v>521</v>
      </c>
      <c r="C4" s="326"/>
      <c r="D4" s="327"/>
      <c r="E4" s="328" t="s">
        <v>390</v>
      </c>
      <c r="F4" s="329"/>
      <c r="G4" s="329"/>
      <c r="H4" s="330"/>
      <c r="I4" s="331" t="s">
        <v>386</v>
      </c>
      <c r="J4" s="332"/>
      <c r="K4" s="333"/>
      <c r="L4" s="334" t="s">
        <v>387</v>
      </c>
      <c r="M4" s="335"/>
      <c r="N4" s="336"/>
      <c r="O4" s="316"/>
      <c r="P4" s="317"/>
      <c r="Q4" s="318"/>
      <c r="R4" s="337" t="s">
        <v>504</v>
      </c>
      <c r="S4" s="338"/>
      <c r="T4" s="339"/>
      <c r="U4" s="362"/>
      <c r="V4" s="363"/>
      <c r="W4" s="363"/>
      <c r="X4" s="322"/>
      <c r="Y4" s="323"/>
      <c r="Z4" s="324"/>
    </row>
    <row r="5" spans="2:26" ht="50.1" customHeight="1" x14ac:dyDescent="0.15">
      <c r="B5" s="310" t="s">
        <v>244</v>
      </c>
      <c r="C5" s="311"/>
      <c r="D5" s="311"/>
      <c r="E5" s="311"/>
      <c r="F5" s="311"/>
      <c r="G5" s="311"/>
      <c r="H5" s="311"/>
      <c r="I5" s="311"/>
      <c r="J5" s="311"/>
      <c r="K5" s="311"/>
      <c r="L5" s="311"/>
      <c r="M5" s="311"/>
      <c r="N5" s="311"/>
      <c r="O5" s="311"/>
      <c r="P5" s="311"/>
      <c r="Q5" s="311"/>
      <c r="R5" s="311"/>
      <c r="S5" s="311"/>
      <c r="T5" s="311"/>
      <c r="U5" s="311"/>
      <c r="V5" s="311"/>
      <c r="W5" s="311"/>
      <c r="X5" s="311"/>
      <c r="Y5" s="311"/>
      <c r="Z5" s="312"/>
    </row>
    <row r="6" spans="2:26" ht="50.1" customHeight="1" x14ac:dyDescent="0.15">
      <c r="B6" s="301" t="s">
        <v>711</v>
      </c>
      <c r="C6" s="302"/>
      <c r="D6" s="302"/>
      <c r="E6" s="302"/>
      <c r="F6" s="302"/>
      <c r="G6" s="302"/>
      <c r="H6" s="302"/>
      <c r="I6" s="302"/>
      <c r="J6" s="302"/>
      <c r="K6" s="302"/>
      <c r="L6" s="302"/>
      <c r="M6" s="302"/>
      <c r="N6" s="302"/>
      <c r="O6" s="302"/>
      <c r="P6" s="302"/>
      <c r="Q6" s="302"/>
      <c r="R6" s="302"/>
      <c r="S6" s="302"/>
      <c r="T6" s="302"/>
      <c r="U6" s="302"/>
      <c r="V6" s="302"/>
      <c r="W6" s="302"/>
      <c r="X6" s="302"/>
      <c r="Y6" s="302"/>
      <c r="Z6" s="303"/>
    </row>
    <row r="7" spans="2:26" ht="100.35" customHeight="1" x14ac:dyDescent="0.15">
      <c r="B7" s="304"/>
      <c r="C7" s="305"/>
      <c r="D7" s="305"/>
      <c r="E7" s="305"/>
      <c r="F7" s="305"/>
      <c r="G7" s="305"/>
      <c r="H7" s="305"/>
      <c r="I7" s="305"/>
      <c r="J7" s="305"/>
      <c r="K7" s="305"/>
      <c r="L7" s="305"/>
      <c r="M7" s="305"/>
      <c r="N7" s="305"/>
      <c r="O7" s="305"/>
      <c r="P7" s="305"/>
      <c r="Q7" s="305"/>
      <c r="R7" s="305"/>
      <c r="S7" s="305"/>
      <c r="T7" s="305"/>
      <c r="U7" s="305"/>
      <c r="V7" s="305"/>
      <c r="W7" s="305"/>
      <c r="X7" s="305"/>
      <c r="Y7" s="305"/>
      <c r="Z7" s="306"/>
    </row>
    <row r="8" spans="2:26" ht="50.1" customHeight="1" x14ac:dyDescent="0.15">
      <c r="B8" s="304"/>
      <c r="C8" s="305"/>
      <c r="D8" s="305"/>
      <c r="E8" s="305"/>
      <c r="F8" s="305"/>
      <c r="G8" s="305"/>
      <c r="H8" s="305"/>
      <c r="I8" s="305"/>
      <c r="J8" s="305"/>
      <c r="K8" s="305"/>
      <c r="L8" s="305"/>
      <c r="M8" s="305"/>
      <c r="N8" s="305"/>
      <c r="O8" s="305"/>
      <c r="P8" s="305"/>
      <c r="Q8" s="305"/>
      <c r="R8" s="305"/>
      <c r="S8" s="305"/>
      <c r="T8" s="305"/>
      <c r="U8" s="305"/>
      <c r="V8" s="305"/>
      <c r="W8" s="305"/>
      <c r="X8" s="305"/>
      <c r="Y8" s="305"/>
      <c r="Z8" s="306"/>
    </row>
    <row r="9" spans="2:26" ht="100.35" customHeight="1" x14ac:dyDescent="0.15">
      <c r="B9" s="304"/>
      <c r="C9" s="305"/>
      <c r="D9" s="305"/>
      <c r="E9" s="305"/>
      <c r="F9" s="305"/>
      <c r="G9" s="305"/>
      <c r="H9" s="305"/>
      <c r="I9" s="305"/>
      <c r="J9" s="305"/>
      <c r="K9" s="305"/>
      <c r="L9" s="305"/>
      <c r="M9" s="305"/>
      <c r="N9" s="305"/>
      <c r="O9" s="305"/>
      <c r="P9" s="305"/>
      <c r="Q9" s="305"/>
      <c r="R9" s="305"/>
      <c r="S9" s="305"/>
      <c r="T9" s="305"/>
      <c r="U9" s="305"/>
      <c r="V9" s="305"/>
      <c r="W9" s="305"/>
      <c r="X9" s="305"/>
      <c r="Y9" s="305"/>
      <c r="Z9" s="306"/>
    </row>
    <row r="10" spans="2:26" ht="50.1" customHeight="1" x14ac:dyDescent="0.15">
      <c r="B10" s="304"/>
      <c r="C10" s="305"/>
      <c r="D10" s="305"/>
      <c r="E10" s="305"/>
      <c r="F10" s="305"/>
      <c r="G10" s="305"/>
      <c r="H10" s="305"/>
      <c r="I10" s="305"/>
      <c r="J10" s="305"/>
      <c r="K10" s="305"/>
      <c r="L10" s="305"/>
      <c r="M10" s="305"/>
      <c r="N10" s="305"/>
      <c r="O10" s="305"/>
      <c r="P10" s="305"/>
      <c r="Q10" s="305"/>
      <c r="R10" s="305"/>
      <c r="S10" s="305"/>
      <c r="T10" s="305"/>
      <c r="U10" s="305"/>
      <c r="V10" s="305"/>
      <c r="W10" s="305"/>
      <c r="X10" s="305"/>
      <c r="Y10" s="305"/>
      <c r="Z10" s="306"/>
    </row>
    <row r="11" spans="2:26" ht="100.35" customHeight="1" x14ac:dyDescent="0.15">
      <c r="B11" s="304"/>
      <c r="C11" s="305"/>
      <c r="D11" s="305"/>
      <c r="E11" s="305"/>
      <c r="F11" s="305"/>
      <c r="G11" s="305"/>
      <c r="H11" s="305"/>
      <c r="I11" s="305"/>
      <c r="J11" s="305"/>
      <c r="K11" s="305"/>
      <c r="L11" s="305"/>
      <c r="M11" s="305"/>
      <c r="N11" s="305"/>
      <c r="O11" s="305"/>
      <c r="P11" s="305"/>
      <c r="Q11" s="305"/>
      <c r="R11" s="305"/>
      <c r="S11" s="305"/>
      <c r="T11" s="305"/>
      <c r="U11" s="305"/>
      <c r="V11" s="305"/>
      <c r="W11" s="305"/>
      <c r="X11" s="305"/>
      <c r="Y11" s="305"/>
      <c r="Z11" s="306"/>
    </row>
    <row r="12" spans="2:26" ht="50.1" customHeight="1" x14ac:dyDescent="0.15">
      <c r="B12" s="304"/>
      <c r="C12" s="305"/>
      <c r="D12" s="305"/>
      <c r="E12" s="305"/>
      <c r="F12" s="305"/>
      <c r="G12" s="305"/>
      <c r="H12" s="305"/>
      <c r="I12" s="305"/>
      <c r="J12" s="305"/>
      <c r="K12" s="305"/>
      <c r="L12" s="305"/>
      <c r="M12" s="305"/>
      <c r="N12" s="305"/>
      <c r="O12" s="305"/>
      <c r="P12" s="305"/>
      <c r="Q12" s="305"/>
      <c r="R12" s="305"/>
      <c r="S12" s="305"/>
      <c r="T12" s="305"/>
      <c r="U12" s="305"/>
      <c r="V12" s="305"/>
      <c r="W12" s="305"/>
      <c r="X12" s="305"/>
      <c r="Y12" s="305"/>
      <c r="Z12" s="306"/>
    </row>
    <row r="13" spans="2:26" ht="100.35" customHeight="1" x14ac:dyDescent="0.15">
      <c r="B13" s="304"/>
      <c r="C13" s="305"/>
      <c r="D13" s="305"/>
      <c r="E13" s="305"/>
      <c r="F13" s="305"/>
      <c r="G13" s="305"/>
      <c r="H13" s="305"/>
      <c r="I13" s="305"/>
      <c r="J13" s="305"/>
      <c r="K13" s="305"/>
      <c r="L13" s="305"/>
      <c r="M13" s="305"/>
      <c r="N13" s="305"/>
      <c r="O13" s="305"/>
      <c r="P13" s="305"/>
      <c r="Q13" s="305"/>
      <c r="R13" s="305"/>
      <c r="S13" s="305"/>
      <c r="T13" s="305"/>
      <c r="U13" s="305"/>
      <c r="V13" s="305"/>
      <c r="W13" s="305"/>
      <c r="X13" s="305"/>
      <c r="Y13" s="305"/>
      <c r="Z13" s="306"/>
    </row>
    <row r="14" spans="2:26" ht="50.1" customHeight="1" x14ac:dyDescent="0.15">
      <c r="B14" s="304"/>
      <c r="C14" s="305"/>
      <c r="D14" s="305"/>
      <c r="E14" s="305"/>
      <c r="F14" s="305"/>
      <c r="G14" s="305"/>
      <c r="H14" s="305"/>
      <c r="I14" s="305"/>
      <c r="J14" s="305"/>
      <c r="K14" s="305"/>
      <c r="L14" s="305"/>
      <c r="M14" s="305"/>
      <c r="N14" s="305"/>
      <c r="O14" s="305"/>
      <c r="P14" s="305"/>
      <c r="Q14" s="305"/>
      <c r="R14" s="305"/>
      <c r="S14" s="305"/>
      <c r="T14" s="305"/>
      <c r="U14" s="305"/>
      <c r="V14" s="305"/>
      <c r="W14" s="305"/>
      <c r="X14" s="305"/>
      <c r="Y14" s="305"/>
      <c r="Z14" s="306"/>
    </row>
    <row r="15" spans="2:26" ht="100.35" customHeight="1" x14ac:dyDescent="0.15">
      <c r="B15" s="307"/>
      <c r="C15" s="308"/>
      <c r="D15" s="308"/>
      <c r="E15" s="308"/>
      <c r="F15" s="308"/>
      <c r="G15" s="308"/>
      <c r="H15" s="308"/>
      <c r="I15" s="308"/>
      <c r="J15" s="308"/>
      <c r="K15" s="308"/>
      <c r="L15" s="308"/>
      <c r="M15" s="308"/>
      <c r="N15" s="308"/>
      <c r="O15" s="308"/>
      <c r="P15" s="308"/>
      <c r="Q15" s="308"/>
      <c r="R15" s="308"/>
      <c r="S15" s="308"/>
      <c r="T15" s="308"/>
      <c r="U15" s="308"/>
      <c r="V15" s="308"/>
      <c r="W15" s="308"/>
      <c r="X15" s="308"/>
      <c r="Y15" s="308"/>
      <c r="Z15" s="309"/>
    </row>
    <row r="16" spans="2:26" ht="9.75" customHeight="1" x14ac:dyDescent="0.15">
      <c r="B16" s="79"/>
      <c r="C16" s="79"/>
      <c r="D16" s="80"/>
      <c r="E16" s="81"/>
      <c r="F16" s="81"/>
      <c r="G16" s="81"/>
      <c r="H16" s="81"/>
      <c r="I16" s="81"/>
      <c r="J16" s="81"/>
      <c r="K16" s="81"/>
      <c r="L16" s="81"/>
      <c r="M16" s="81"/>
      <c r="N16" s="81"/>
      <c r="O16" s="81"/>
      <c r="P16" s="81"/>
      <c r="Q16" s="81"/>
      <c r="R16" s="81"/>
      <c r="S16" s="81"/>
      <c r="T16" s="81"/>
      <c r="U16" s="81"/>
      <c r="V16" s="81"/>
      <c r="W16" s="81"/>
      <c r="X16" s="81"/>
      <c r="Y16" s="81"/>
      <c r="Z16" s="81"/>
    </row>
    <row r="17" spans="3:3" x14ac:dyDescent="0.15">
      <c r="C17" s="1"/>
    </row>
  </sheetData>
  <mergeCells count="18">
    <mergeCell ref="Q2:T2"/>
    <mergeCell ref="U2:W2"/>
    <mergeCell ref="X2:Z2"/>
    <mergeCell ref="B3:D3"/>
    <mergeCell ref="E3:H3"/>
    <mergeCell ref="I3:K3"/>
    <mergeCell ref="L3:N3"/>
    <mergeCell ref="R3:T3"/>
    <mergeCell ref="U3:W4"/>
    <mergeCell ref="B6:Z15"/>
    <mergeCell ref="B5:Z5"/>
    <mergeCell ref="O3:Q4"/>
    <mergeCell ref="X3:Z4"/>
    <mergeCell ref="B4:D4"/>
    <mergeCell ref="E4:H4"/>
    <mergeCell ref="I4:K4"/>
    <mergeCell ref="L4:N4"/>
    <mergeCell ref="R4:T4"/>
  </mergeCells>
  <phoneticPr fontId="12"/>
  <dataValidations count="1">
    <dataValidation allowBlank="1" showInputMessage="1" showErrorMessage="1" prompt="診断区分の所見を、１ページあたり5,000文字以内で入力する。_x000a_文字数が多い場合には、シートをコピーし複数ページで入力する。" sqref="B6:Z15" xr:uid="{6DA05F84-875A-4916-97A9-F4F35C477B34}"/>
  </dataValidations>
  <printOptions horizontalCentered="1" verticalCentered="1"/>
  <pageMargins left="0.23622047244094488" right="0.23622047244094488" top="0.74803149606299213" bottom="0.74803149606299213" header="0.31496062992125984" footer="0.31496062992125984"/>
  <pageSetup paperSize="9" scale="61" orientation="landscape" copies="2" r:id="rId1"/>
  <headerFooter alignWithMargins="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3:J83"/>
  <sheetViews>
    <sheetView view="pageBreakPreview" topLeftCell="A4" zoomScaleNormal="85" zoomScaleSheetLayoutView="100" workbookViewId="0">
      <selection activeCell="E35" sqref="E35"/>
    </sheetView>
  </sheetViews>
  <sheetFormatPr defaultRowHeight="13.5" x14ac:dyDescent="0.15"/>
  <cols>
    <col min="2" max="2" width="18.125" bestFit="1" customWidth="1"/>
    <col min="3" max="3" width="22.75" customWidth="1"/>
    <col min="4" max="5" width="18.5" bestFit="1" customWidth="1"/>
    <col min="6" max="6" width="12.75" customWidth="1"/>
    <col min="7" max="7" width="9.5" customWidth="1"/>
    <col min="8" max="8" width="14" bestFit="1" customWidth="1"/>
    <col min="9" max="9" width="14.125" customWidth="1"/>
    <col min="10" max="10" width="11.75" bestFit="1" customWidth="1"/>
    <col min="11" max="11" width="3.75" customWidth="1"/>
    <col min="12" max="12" width="16.125" customWidth="1"/>
    <col min="13" max="13" width="9.5" customWidth="1"/>
    <col min="14" max="14" width="5.75" customWidth="1"/>
  </cols>
  <sheetData>
    <row r="3" spans="2:10" ht="14.25" thickBot="1" x14ac:dyDescent="0.2"/>
    <row r="4" spans="2:10" x14ac:dyDescent="0.15">
      <c r="B4" s="1124" t="s">
        <v>245</v>
      </c>
      <c r="C4" s="1125"/>
      <c r="D4" s="1125"/>
      <c r="E4" s="1125"/>
      <c r="F4" s="1126"/>
    </row>
    <row r="5" spans="2:10" ht="14.25" thickBot="1" x14ac:dyDescent="0.2">
      <c r="B5" s="159" t="s">
        <v>246</v>
      </c>
      <c r="C5" s="160" t="s">
        <v>247</v>
      </c>
      <c r="D5" s="160" t="s">
        <v>248</v>
      </c>
      <c r="E5" s="160" t="s">
        <v>249</v>
      </c>
      <c r="F5" s="161" t="s">
        <v>250</v>
      </c>
    </row>
    <row r="6" spans="2:10" ht="14.25" thickTop="1" x14ac:dyDescent="0.15">
      <c r="B6" s="169" t="s">
        <v>251</v>
      </c>
      <c r="C6" s="170" t="s">
        <v>252</v>
      </c>
      <c r="D6" s="170" t="s">
        <v>253</v>
      </c>
      <c r="E6" s="170" t="s">
        <v>254</v>
      </c>
      <c r="F6" s="171" t="s">
        <v>255</v>
      </c>
    </row>
    <row r="7" spans="2:10" x14ac:dyDescent="0.15">
      <c r="B7" s="169" t="s">
        <v>256</v>
      </c>
      <c r="C7" s="170" t="s">
        <v>257</v>
      </c>
      <c r="D7" s="170" t="s">
        <v>258</v>
      </c>
      <c r="E7" s="170" t="s">
        <v>259</v>
      </c>
      <c r="F7" s="171" t="s">
        <v>260</v>
      </c>
    </row>
    <row r="8" spans="2:10" x14ac:dyDescent="0.15">
      <c r="B8" s="169" t="s">
        <v>261</v>
      </c>
      <c r="C8" s="170" t="s">
        <v>262</v>
      </c>
      <c r="D8" s="170"/>
      <c r="E8" s="170" t="s">
        <v>263</v>
      </c>
      <c r="F8" s="171"/>
    </row>
    <row r="9" spans="2:10" x14ac:dyDescent="0.15">
      <c r="B9" s="169" t="s">
        <v>264</v>
      </c>
      <c r="C9" s="170" t="s">
        <v>265</v>
      </c>
      <c r="D9" s="170"/>
      <c r="E9" s="170" t="s">
        <v>266</v>
      </c>
      <c r="F9" s="171"/>
    </row>
    <row r="10" spans="2:10" x14ac:dyDescent="0.15">
      <c r="B10" s="169" t="s">
        <v>267</v>
      </c>
      <c r="C10" s="170" t="s">
        <v>268</v>
      </c>
      <c r="D10" s="170"/>
      <c r="E10" s="170" t="s">
        <v>269</v>
      </c>
      <c r="F10" s="171"/>
    </row>
    <row r="11" spans="2:10" x14ac:dyDescent="0.15">
      <c r="B11" s="169" t="s">
        <v>270</v>
      </c>
      <c r="C11" s="170" t="s">
        <v>271</v>
      </c>
      <c r="D11" s="170"/>
      <c r="E11" s="170"/>
      <c r="F11" s="171"/>
    </row>
    <row r="12" spans="2:10" ht="14.25" thickBot="1" x14ac:dyDescent="0.2">
      <c r="B12" s="172" t="s">
        <v>272</v>
      </c>
      <c r="C12" s="173"/>
      <c r="D12" s="173"/>
      <c r="E12" s="173"/>
      <c r="F12" s="174"/>
    </row>
    <row r="13" spans="2:10" ht="14.25" thickBot="1" x14ac:dyDescent="0.2"/>
    <row r="14" spans="2:10" x14ac:dyDescent="0.15">
      <c r="B14" s="1124" t="s">
        <v>273</v>
      </c>
      <c r="C14" s="1125"/>
      <c r="D14" s="1125"/>
      <c r="E14" s="1125"/>
      <c r="F14" s="1125"/>
      <c r="G14" s="1125"/>
      <c r="H14" s="1125"/>
      <c r="I14" s="1125"/>
      <c r="J14" s="1126"/>
    </row>
    <row r="15" spans="2:10" ht="14.25" thickBot="1" x14ac:dyDescent="0.2">
      <c r="B15" s="159" t="s">
        <v>274</v>
      </c>
      <c r="C15" s="160" t="s">
        <v>275</v>
      </c>
      <c r="D15" s="160" t="s">
        <v>276</v>
      </c>
      <c r="E15" s="160" t="s">
        <v>277</v>
      </c>
      <c r="F15" s="160" t="s">
        <v>278</v>
      </c>
      <c r="G15" s="160" t="s">
        <v>279</v>
      </c>
      <c r="H15" s="160" t="s">
        <v>280</v>
      </c>
      <c r="I15" s="160" t="s">
        <v>281</v>
      </c>
      <c r="J15" s="161" t="s">
        <v>282</v>
      </c>
    </row>
    <row r="16" spans="2:10" ht="14.25" thickTop="1" x14ac:dyDescent="0.15">
      <c r="B16" s="162" t="s">
        <v>283</v>
      </c>
      <c r="C16" s="163" t="s">
        <v>284</v>
      </c>
      <c r="D16" s="163" t="s">
        <v>285</v>
      </c>
      <c r="E16" s="163" t="s">
        <v>286</v>
      </c>
      <c r="F16" s="163" t="s">
        <v>287</v>
      </c>
      <c r="G16" s="163" t="s">
        <v>287</v>
      </c>
      <c r="H16" s="163" t="s">
        <v>288</v>
      </c>
      <c r="I16" s="163" t="s">
        <v>289</v>
      </c>
      <c r="J16" s="164" t="s">
        <v>290</v>
      </c>
    </row>
    <row r="17" spans="2:10" x14ac:dyDescent="0.15">
      <c r="B17" s="162" t="s">
        <v>291</v>
      </c>
      <c r="C17" s="163" t="s">
        <v>292</v>
      </c>
      <c r="D17" s="163" t="s">
        <v>293</v>
      </c>
      <c r="E17" s="163" t="s">
        <v>294</v>
      </c>
      <c r="F17" s="163" t="s">
        <v>295</v>
      </c>
      <c r="G17" s="163" t="s">
        <v>296</v>
      </c>
      <c r="H17" s="163" t="s">
        <v>297</v>
      </c>
      <c r="I17" s="163" t="s">
        <v>298</v>
      </c>
      <c r="J17" s="164" t="s">
        <v>299</v>
      </c>
    </row>
    <row r="18" spans="2:10" x14ac:dyDescent="0.15">
      <c r="B18" s="162" t="s">
        <v>300</v>
      </c>
      <c r="C18" s="163" t="s">
        <v>301</v>
      </c>
      <c r="D18" s="163" t="s">
        <v>302</v>
      </c>
      <c r="E18" s="163" t="s">
        <v>303</v>
      </c>
      <c r="F18" s="163" t="s">
        <v>304</v>
      </c>
      <c r="G18" s="163" t="s">
        <v>305</v>
      </c>
      <c r="H18" s="163"/>
      <c r="I18" s="163" t="s">
        <v>297</v>
      </c>
      <c r="J18" s="164" t="s">
        <v>306</v>
      </c>
    </row>
    <row r="19" spans="2:10" x14ac:dyDescent="0.15">
      <c r="B19" s="162" t="s">
        <v>307</v>
      </c>
      <c r="C19" s="163" t="s">
        <v>308</v>
      </c>
      <c r="D19" s="163"/>
      <c r="E19" s="163" t="s">
        <v>309</v>
      </c>
      <c r="F19" s="163" t="s">
        <v>305</v>
      </c>
      <c r="G19" s="163" t="s">
        <v>310</v>
      </c>
      <c r="H19" s="163"/>
      <c r="I19" s="163"/>
      <c r="J19" s="164"/>
    </row>
    <row r="20" spans="2:10" x14ac:dyDescent="0.15">
      <c r="B20" s="162" t="s">
        <v>311</v>
      </c>
      <c r="C20" s="163" t="s">
        <v>312</v>
      </c>
      <c r="D20" s="163"/>
      <c r="E20" s="163" t="s">
        <v>313</v>
      </c>
      <c r="F20" s="163" t="s">
        <v>310</v>
      </c>
      <c r="G20" s="163" t="s">
        <v>314</v>
      </c>
      <c r="H20" s="163"/>
      <c r="I20" s="163"/>
      <c r="J20" s="164"/>
    </row>
    <row r="21" spans="2:10" x14ac:dyDescent="0.15">
      <c r="B21" s="162" t="s">
        <v>268</v>
      </c>
      <c r="C21" s="163" t="s">
        <v>315</v>
      </c>
      <c r="D21" s="163"/>
      <c r="E21" s="163" t="s">
        <v>316</v>
      </c>
      <c r="F21" s="163" t="s">
        <v>314</v>
      </c>
      <c r="G21" s="163"/>
      <c r="H21" s="163"/>
      <c r="I21" s="163"/>
      <c r="J21" s="164"/>
    </row>
    <row r="22" spans="2:10" x14ac:dyDescent="0.15">
      <c r="B22" s="162"/>
      <c r="C22" s="163" t="s">
        <v>317</v>
      </c>
      <c r="D22" s="163"/>
      <c r="E22" s="163" t="s">
        <v>318</v>
      </c>
      <c r="F22" s="163"/>
      <c r="G22" s="163"/>
      <c r="H22" s="163"/>
      <c r="I22" s="163"/>
      <c r="J22" s="164"/>
    </row>
    <row r="23" spans="2:10" x14ac:dyDescent="0.15">
      <c r="B23" s="162"/>
      <c r="C23" s="163" t="s">
        <v>319</v>
      </c>
      <c r="D23" s="163"/>
      <c r="E23" s="163" t="s">
        <v>320</v>
      </c>
      <c r="F23" s="163"/>
      <c r="G23" s="163"/>
      <c r="H23" s="163"/>
      <c r="I23" s="163"/>
      <c r="J23" s="164"/>
    </row>
    <row r="24" spans="2:10" x14ac:dyDescent="0.15">
      <c r="B24" s="162"/>
      <c r="C24" s="163" t="s">
        <v>321</v>
      </c>
      <c r="D24" s="163"/>
      <c r="E24" s="163" t="s">
        <v>322</v>
      </c>
      <c r="F24" s="163"/>
      <c r="G24" s="163"/>
      <c r="H24" s="163"/>
      <c r="I24" s="163"/>
      <c r="J24" s="164"/>
    </row>
    <row r="25" spans="2:10" x14ac:dyDescent="0.15">
      <c r="B25" s="162"/>
      <c r="C25" s="163" t="s">
        <v>323</v>
      </c>
      <c r="D25" s="163"/>
      <c r="E25" s="163" t="s">
        <v>324</v>
      </c>
      <c r="F25" s="163"/>
      <c r="G25" s="163"/>
      <c r="H25" s="163"/>
      <c r="I25" s="163"/>
      <c r="J25" s="164"/>
    </row>
    <row r="26" spans="2:10" x14ac:dyDescent="0.15">
      <c r="B26" s="162"/>
      <c r="C26" s="163" t="s">
        <v>325</v>
      </c>
      <c r="D26" s="163"/>
      <c r="E26" s="165" t="s">
        <v>326</v>
      </c>
      <c r="F26" s="163"/>
      <c r="G26" s="163"/>
      <c r="H26" s="163"/>
      <c r="I26" s="163"/>
      <c r="J26" s="164"/>
    </row>
    <row r="27" spans="2:10" x14ac:dyDescent="0.15">
      <c r="B27" s="162"/>
      <c r="C27" s="163" t="s">
        <v>327</v>
      </c>
      <c r="D27" s="163"/>
      <c r="E27" s="163" t="s">
        <v>328</v>
      </c>
      <c r="F27" s="163"/>
      <c r="G27" s="163"/>
      <c r="H27" s="163"/>
      <c r="I27" s="163"/>
      <c r="J27" s="164"/>
    </row>
    <row r="28" spans="2:10" x14ac:dyDescent="0.15">
      <c r="B28" s="162"/>
      <c r="C28" s="163" t="s">
        <v>329</v>
      </c>
      <c r="D28" s="163"/>
      <c r="E28" s="165"/>
      <c r="F28" s="163"/>
      <c r="G28" s="163"/>
      <c r="H28" s="163"/>
      <c r="I28" s="163"/>
      <c r="J28" s="164"/>
    </row>
    <row r="29" spans="2:10" x14ac:dyDescent="0.15">
      <c r="B29" s="162"/>
      <c r="C29" s="163" t="s">
        <v>268</v>
      </c>
      <c r="D29" s="163"/>
      <c r="E29" s="163"/>
      <c r="F29" s="163"/>
      <c r="G29" s="163"/>
      <c r="H29" s="163"/>
      <c r="I29" s="163"/>
      <c r="J29" s="164"/>
    </row>
    <row r="30" spans="2:10" x14ac:dyDescent="0.15">
      <c r="B30" s="162"/>
      <c r="C30" s="163"/>
      <c r="D30" s="163"/>
      <c r="E30" s="163"/>
      <c r="F30" s="163"/>
      <c r="G30" s="163"/>
      <c r="H30" s="163"/>
      <c r="I30" s="163"/>
      <c r="J30" s="164"/>
    </row>
    <row r="31" spans="2:10" x14ac:dyDescent="0.15">
      <c r="B31" s="162"/>
      <c r="C31" s="163" t="s">
        <v>329</v>
      </c>
      <c r="D31" s="163"/>
      <c r="E31" s="163"/>
      <c r="F31" s="163"/>
      <c r="G31" s="163"/>
      <c r="H31" s="163"/>
      <c r="I31" s="163"/>
      <c r="J31" s="164"/>
    </row>
    <row r="32" spans="2:10" x14ac:dyDescent="0.15">
      <c r="B32" s="162"/>
      <c r="C32" s="163" t="s">
        <v>268</v>
      </c>
      <c r="D32" s="163"/>
      <c r="E32" s="163"/>
      <c r="F32" s="163"/>
      <c r="G32" s="163"/>
      <c r="H32" s="163"/>
      <c r="I32" s="163"/>
      <c r="J32" s="164"/>
    </row>
    <row r="33" spans="2:10" x14ac:dyDescent="0.15">
      <c r="B33" s="162"/>
      <c r="C33" s="163"/>
      <c r="D33" s="163"/>
      <c r="E33" s="163"/>
      <c r="F33" s="163"/>
      <c r="G33" s="163"/>
      <c r="H33" s="163"/>
      <c r="I33" s="163"/>
      <c r="J33" s="164"/>
    </row>
    <row r="34" spans="2:10" x14ac:dyDescent="0.15">
      <c r="B34" s="162"/>
      <c r="C34" s="163" t="s">
        <v>330</v>
      </c>
      <c r="D34" s="163"/>
      <c r="E34" s="163"/>
      <c r="F34" s="163"/>
      <c r="G34" s="163"/>
      <c r="H34" s="163"/>
      <c r="I34" s="163"/>
      <c r="J34" s="164"/>
    </row>
    <row r="35" spans="2:10" x14ac:dyDescent="0.15">
      <c r="B35" s="162"/>
      <c r="C35" s="163" t="s">
        <v>268</v>
      </c>
      <c r="D35" s="163"/>
      <c r="E35" s="163"/>
      <c r="F35" s="163"/>
      <c r="G35" s="163"/>
      <c r="H35" s="163"/>
      <c r="I35" s="163"/>
      <c r="J35" s="164"/>
    </row>
    <row r="36" spans="2:10" x14ac:dyDescent="0.15">
      <c r="B36" s="162"/>
      <c r="C36" s="163"/>
      <c r="D36" s="163"/>
      <c r="E36" s="163"/>
      <c r="F36" s="163"/>
      <c r="G36" s="163"/>
      <c r="H36" s="163"/>
      <c r="I36" s="163"/>
      <c r="J36" s="164"/>
    </row>
    <row r="37" spans="2:10" x14ac:dyDescent="0.15">
      <c r="B37" s="162"/>
      <c r="C37" s="163" t="s">
        <v>331</v>
      </c>
      <c r="D37" s="163"/>
      <c r="E37" s="163"/>
      <c r="F37" s="163"/>
      <c r="G37" s="163"/>
      <c r="H37" s="163"/>
      <c r="I37" s="163"/>
      <c r="J37" s="164"/>
    </row>
    <row r="38" spans="2:10" x14ac:dyDescent="0.15">
      <c r="B38" s="162"/>
      <c r="C38" s="163" t="s">
        <v>332</v>
      </c>
      <c r="D38" s="163"/>
      <c r="E38" s="163"/>
      <c r="F38" s="163"/>
      <c r="G38" s="163"/>
      <c r="H38" s="163"/>
      <c r="I38" s="163"/>
      <c r="J38" s="164"/>
    </row>
    <row r="39" spans="2:10" x14ac:dyDescent="0.15">
      <c r="B39" s="162"/>
      <c r="C39" s="163" t="s">
        <v>268</v>
      </c>
      <c r="D39" s="163"/>
      <c r="E39" s="163"/>
      <c r="F39" s="163"/>
      <c r="G39" s="163"/>
      <c r="H39" s="163"/>
      <c r="I39" s="163"/>
      <c r="J39" s="164"/>
    </row>
    <row r="40" spans="2:10" x14ac:dyDescent="0.15">
      <c r="B40" s="162"/>
      <c r="C40" s="163"/>
      <c r="D40" s="163"/>
      <c r="E40" s="163"/>
      <c r="F40" s="163"/>
      <c r="G40" s="163"/>
      <c r="H40" s="163"/>
      <c r="I40" s="163"/>
      <c r="J40" s="164"/>
    </row>
    <row r="41" spans="2:10" x14ac:dyDescent="0.15">
      <c r="B41" s="162"/>
      <c r="C41" s="163" t="s">
        <v>333</v>
      </c>
      <c r="D41" s="163"/>
      <c r="E41" s="163"/>
      <c r="F41" s="163"/>
      <c r="G41" s="163"/>
      <c r="H41" s="163"/>
      <c r="I41" s="163"/>
      <c r="J41" s="164"/>
    </row>
    <row r="42" spans="2:10" x14ac:dyDescent="0.15">
      <c r="B42" s="162"/>
      <c r="C42" s="163" t="s">
        <v>334</v>
      </c>
      <c r="D42" s="163"/>
      <c r="E42" s="163"/>
      <c r="F42" s="163"/>
      <c r="G42" s="163"/>
      <c r="H42" s="163"/>
      <c r="I42" s="163"/>
      <c r="J42" s="164"/>
    </row>
    <row r="43" spans="2:10" x14ac:dyDescent="0.15">
      <c r="B43" s="162"/>
      <c r="C43" s="163" t="s">
        <v>335</v>
      </c>
      <c r="D43" s="163"/>
      <c r="E43" s="163"/>
      <c r="F43" s="163"/>
      <c r="G43" s="163"/>
      <c r="H43" s="163"/>
      <c r="I43" s="163"/>
      <c r="J43" s="164"/>
    </row>
    <row r="44" spans="2:10" x14ac:dyDescent="0.15">
      <c r="B44" s="162"/>
      <c r="C44" s="163" t="s">
        <v>336</v>
      </c>
      <c r="D44" s="163"/>
      <c r="E44" s="163"/>
      <c r="F44" s="163"/>
      <c r="G44" s="163"/>
      <c r="H44" s="163"/>
      <c r="I44" s="163"/>
      <c r="J44" s="164"/>
    </row>
    <row r="45" spans="2:10" x14ac:dyDescent="0.15">
      <c r="B45" s="162"/>
      <c r="C45" s="163" t="s">
        <v>268</v>
      </c>
      <c r="D45" s="163"/>
      <c r="E45" s="163"/>
      <c r="F45" s="163"/>
      <c r="G45" s="163"/>
      <c r="H45" s="163"/>
      <c r="I45" s="163"/>
      <c r="J45" s="164"/>
    </row>
    <row r="46" spans="2:10" x14ac:dyDescent="0.15">
      <c r="B46" s="162"/>
      <c r="C46" s="163"/>
      <c r="D46" s="163"/>
      <c r="E46" s="163"/>
      <c r="F46" s="163"/>
      <c r="G46" s="163"/>
      <c r="H46" s="163"/>
      <c r="I46" s="163"/>
      <c r="J46" s="164"/>
    </row>
    <row r="47" spans="2:10" ht="14.25" thickBot="1" x14ac:dyDescent="0.2">
      <c r="B47" s="166"/>
      <c r="C47" s="167" t="s">
        <v>268</v>
      </c>
      <c r="D47" s="167"/>
      <c r="E47" s="167"/>
      <c r="F47" s="167"/>
      <c r="G47" s="167"/>
      <c r="H47" s="167"/>
      <c r="I47" s="167"/>
      <c r="J47" s="168"/>
    </row>
    <row r="49" spans="2:7" ht="14.25" thickBot="1" x14ac:dyDescent="0.2">
      <c r="C49" s="51"/>
      <c r="D49" s="51"/>
      <c r="E49" s="51"/>
      <c r="F49" s="51"/>
      <c r="G49" s="51"/>
    </row>
    <row r="50" spans="2:7" x14ac:dyDescent="0.15">
      <c r="B50" s="1127" t="s">
        <v>337</v>
      </c>
      <c r="C50" s="1128"/>
      <c r="D50" s="1128"/>
      <c r="E50" s="1128"/>
      <c r="F50" s="1128"/>
      <c r="G50" s="1129"/>
    </row>
    <row r="51" spans="2:7" ht="14.25" thickBot="1" x14ac:dyDescent="0.2">
      <c r="B51" s="157" t="s">
        <v>338</v>
      </c>
      <c r="C51" s="45" t="s">
        <v>274</v>
      </c>
      <c r="D51" s="45" t="s">
        <v>339</v>
      </c>
      <c r="E51" s="45" t="s">
        <v>340</v>
      </c>
      <c r="F51" s="46" t="s">
        <v>341</v>
      </c>
      <c r="G51" s="158" t="s">
        <v>342</v>
      </c>
    </row>
    <row r="52" spans="2:7" ht="14.25" thickTop="1" x14ac:dyDescent="0.15">
      <c r="B52" s="175" t="s">
        <v>343</v>
      </c>
      <c r="C52" s="163" t="s">
        <v>344</v>
      </c>
      <c r="D52" s="163" t="s">
        <v>345</v>
      </c>
      <c r="E52" s="163" t="s">
        <v>346</v>
      </c>
      <c r="F52" s="163" t="s">
        <v>347</v>
      </c>
      <c r="G52" s="164" t="s">
        <v>290</v>
      </c>
    </row>
    <row r="53" spans="2:7" x14ac:dyDescent="0.15">
      <c r="B53" s="175" t="s">
        <v>348</v>
      </c>
      <c r="C53" s="163" t="s">
        <v>349</v>
      </c>
      <c r="D53" s="163" t="s">
        <v>350</v>
      </c>
      <c r="E53" s="163" t="s">
        <v>351</v>
      </c>
      <c r="F53" s="163" t="s">
        <v>352</v>
      </c>
      <c r="G53" s="164" t="s">
        <v>299</v>
      </c>
    </row>
    <row r="54" spans="2:7" x14ac:dyDescent="0.15">
      <c r="B54" s="175" t="s">
        <v>353</v>
      </c>
      <c r="C54" s="163" t="s">
        <v>354</v>
      </c>
      <c r="D54" s="163" t="s">
        <v>355</v>
      </c>
      <c r="E54" s="163" t="s">
        <v>356</v>
      </c>
      <c r="F54" s="163"/>
      <c r="G54" s="164" t="s">
        <v>306</v>
      </c>
    </row>
    <row r="55" spans="2:7" x14ac:dyDescent="0.15">
      <c r="B55" s="175" t="s">
        <v>357</v>
      </c>
      <c r="C55" s="163"/>
      <c r="D55" s="163"/>
      <c r="E55" s="163" t="s">
        <v>358</v>
      </c>
      <c r="F55" s="163"/>
      <c r="G55" s="164"/>
    </row>
    <row r="56" spans="2:7" x14ac:dyDescent="0.15">
      <c r="B56" s="175"/>
      <c r="C56" s="163" t="s">
        <v>359</v>
      </c>
      <c r="D56" s="163"/>
      <c r="E56" s="163" t="s">
        <v>360</v>
      </c>
      <c r="F56" s="163"/>
      <c r="G56" s="164"/>
    </row>
    <row r="57" spans="2:7" x14ac:dyDescent="0.15">
      <c r="B57" s="175"/>
      <c r="C57" s="163" t="s">
        <v>361</v>
      </c>
      <c r="D57" s="163"/>
      <c r="E57" s="163" t="s">
        <v>362</v>
      </c>
      <c r="F57" s="163"/>
      <c r="G57" s="164"/>
    </row>
    <row r="58" spans="2:7" x14ac:dyDescent="0.15">
      <c r="B58" s="175"/>
      <c r="C58" s="163" t="s">
        <v>363</v>
      </c>
      <c r="D58" s="163"/>
      <c r="E58" s="163" t="s">
        <v>328</v>
      </c>
      <c r="F58" s="163"/>
      <c r="G58" s="164"/>
    </row>
    <row r="59" spans="2:7" x14ac:dyDescent="0.15">
      <c r="B59" s="175"/>
      <c r="C59" s="163" t="s">
        <v>364</v>
      </c>
      <c r="D59" s="163"/>
      <c r="E59" s="163"/>
      <c r="F59" s="163"/>
      <c r="G59" s="164"/>
    </row>
    <row r="60" spans="2:7" x14ac:dyDescent="0.15">
      <c r="B60" s="175"/>
      <c r="C60" s="163" t="s">
        <v>268</v>
      </c>
      <c r="D60" s="163"/>
      <c r="E60" s="163"/>
      <c r="F60" s="163"/>
      <c r="G60" s="164"/>
    </row>
    <row r="61" spans="2:7" x14ac:dyDescent="0.15">
      <c r="B61" s="175"/>
      <c r="C61" s="163"/>
      <c r="D61" s="163"/>
      <c r="E61" s="163"/>
      <c r="F61" s="163"/>
      <c r="G61" s="164"/>
    </row>
    <row r="62" spans="2:7" x14ac:dyDescent="0.15">
      <c r="B62" s="175"/>
      <c r="C62" s="163" t="s">
        <v>87</v>
      </c>
      <c r="D62" s="163"/>
      <c r="E62" s="163"/>
      <c r="F62" s="163"/>
      <c r="G62" s="164"/>
    </row>
    <row r="63" spans="2:7" x14ac:dyDescent="0.15">
      <c r="B63" s="175"/>
      <c r="C63" s="163" t="s">
        <v>88</v>
      </c>
      <c r="D63" s="163"/>
      <c r="E63" s="163"/>
      <c r="F63" s="163"/>
      <c r="G63" s="164"/>
    </row>
    <row r="64" spans="2:7" x14ac:dyDescent="0.15">
      <c r="B64" s="175"/>
      <c r="C64" s="163" t="s">
        <v>89</v>
      </c>
      <c r="D64" s="163"/>
      <c r="E64" s="163"/>
      <c r="F64" s="163"/>
      <c r="G64" s="164"/>
    </row>
    <row r="65" spans="2:7" x14ac:dyDescent="0.15">
      <c r="B65" s="175"/>
      <c r="C65" s="163" t="s">
        <v>90</v>
      </c>
      <c r="D65" s="163"/>
      <c r="E65" s="163"/>
      <c r="F65" s="163"/>
      <c r="G65" s="164"/>
    </row>
    <row r="66" spans="2:7" x14ac:dyDescent="0.15">
      <c r="B66" s="175"/>
      <c r="C66" s="163" t="s">
        <v>365</v>
      </c>
      <c r="D66" s="163"/>
      <c r="E66" s="163"/>
      <c r="F66" s="163"/>
      <c r="G66" s="164"/>
    </row>
    <row r="67" spans="2:7" x14ac:dyDescent="0.15">
      <c r="B67" s="175"/>
      <c r="C67" s="163" t="s">
        <v>366</v>
      </c>
      <c r="D67" s="163"/>
      <c r="E67" s="163"/>
      <c r="F67" s="163"/>
      <c r="G67" s="164"/>
    </row>
    <row r="68" spans="2:7" x14ac:dyDescent="0.15">
      <c r="B68" s="175"/>
      <c r="C68" s="163" t="s">
        <v>91</v>
      </c>
      <c r="D68" s="163"/>
      <c r="E68" s="163"/>
      <c r="F68" s="163"/>
      <c r="G68" s="164"/>
    </row>
    <row r="69" spans="2:7" x14ac:dyDescent="0.15">
      <c r="B69" s="175"/>
      <c r="C69" s="163" t="s">
        <v>92</v>
      </c>
      <c r="D69" s="163"/>
      <c r="E69" s="163"/>
      <c r="F69" s="163"/>
      <c r="G69" s="164"/>
    </row>
    <row r="70" spans="2:7" x14ac:dyDescent="0.15">
      <c r="B70" s="175"/>
      <c r="C70" s="163" t="s">
        <v>367</v>
      </c>
      <c r="D70" s="163"/>
      <c r="E70" s="163"/>
      <c r="F70" s="163"/>
      <c r="G70" s="164"/>
    </row>
    <row r="71" spans="2:7" x14ac:dyDescent="0.15">
      <c r="B71" s="175"/>
      <c r="C71" s="163" t="s">
        <v>94</v>
      </c>
      <c r="D71" s="163"/>
      <c r="E71" s="163"/>
      <c r="F71" s="163"/>
      <c r="G71" s="164"/>
    </row>
    <row r="72" spans="2:7" x14ac:dyDescent="0.15">
      <c r="B72" s="175"/>
      <c r="C72" s="163" t="s">
        <v>96</v>
      </c>
      <c r="D72" s="163"/>
      <c r="E72" s="163"/>
      <c r="F72" s="163"/>
      <c r="G72" s="164"/>
    </row>
    <row r="73" spans="2:7" x14ac:dyDescent="0.15">
      <c r="B73" s="175"/>
      <c r="C73" s="163" t="s">
        <v>97</v>
      </c>
      <c r="D73" s="163"/>
      <c r="E73" s="163"/>
      <c r="F73" s="163"/>
      <c r="G73" s="164"/>
    </row>
    <row r="74" spans="2:7" x14ac:dyDescent="0.15">
      <c r="B74" s="175"/>
      <c r="C74" s="163" t="s">
        <v>98</v>
      </c>
      <c r="D74" s="163"/>
      <c r="E74" s="163"/>
      <c r="F74" s="163"/>
      <c r="G74" s="164"/>
    </row>
    <row r="75" spans="2:7" x14ac:dyDescent="0.15">
      <c r="B75" s="175"/>
      <c r="C75" s="163" t="s">
        <v>99</v>
      </c>
      <c r="D75" s="163"/>
      <c r="E75" s="163"/>
      <c r="F75" s="163"/>
      <c r="G75" s="164"/>
    </row>
    <row r="76" spans="2:7" x14ac:dyDescent="0.15">
      <c r="B76" s="175"/>
      <c r="C76" s="163" t="s">
        <v>100</v>
      </c>
      <c r="D76" s="163"/>
      <c r="E76" s="163"/>
      <c r="F76" s="163"/>
      <c r="G76" s="164"/>
    </row>
    <row r="77" spans="2:7" x14ac:dyDescent="0.15">
      <c r="B77" s="175"/>
      <c r="C77" s="163" t="s">
        <v>328</v>
      </c>
      <c r="D77" s="163"/>
      <c r="E77" s="163"/>
      <c r="F77" s="163"/>
      <c r="G77" s="164"/>
    </row>
    <row r="78" spans="2:7" x14ac:dyDescent="0.15">
      <c r="B78" s="175"/>
      <c r="C78" s="163"/>
      <c r="D78" s="163"/>
      <c r="E78" s="163"/>
      <c r="F78" s="163"/>
      <c r="G78" s="164"/>
    </row>
    <row r="79" spans="2:7" x14ac:dyDescent="0.15">
      <c r="B79" s="175"/>
      <c r="C79" s="163" t="s">
        <v>368</v>
      </c>
      <c r="D79" s="163"/>
      <c r="E79" s="163"/>
      <c r="F79" s="163"/>
      <c r="G79" s="164"/>
    </row>
    <row r="80" spans="2:7" x14ac:dyDescent="0.15">
      <c r="B80" s="175"/>
      <c r="C80" s="163" t="s">
        <v>369</v>
      </c>
      <c r="D80" s="163"/>
      <c r="E80" s="163"/>
      <c r="F80" s="163"/>
      <c r="G80" s="164"/>
    </row>
    <row r="81" spans="2:7" x14ac:dyDescent="0.15">
      <c r="B81" s="175"/>
      <c r="C81" s="163" t="s">
        <v>370</v>
      </c>
      <c r="D81" s="163"/>
      <c r="E81" s="163"/>
      <c r="F81" s="163"/>
      <c r="G81" s="164"/>
    </row>
    <row r="82" spans="2:7" x14ac:dyDescent="0.15">
      <c r="B82" s="175"/>
      <c r="C82" s="163" t="s">
        <v>371</v>
      </c>
      <c r="D82" s="163"/>
      <c r="E82" s="163"/>
      <c r="F82" s="163"/>
      <c r="G82" s="164"/>
    </row>
    <row r="83" spans="2:7" ht="14.25" thickBot="1" x14ac:dyDescent="0.2">
      <c r="B83" s="176"/>
      <c r="C83" s="167" t="s">
        <v>328</v>
      </c>
      <c r="D83" s="167"/>
      <c r="E83" s="167"/>
      <c r="F83" s="167"/>
      <c r="G83" s="168"/>
    </row>
  </sheetData>
  <mergeCells count="3">
    <mergeCell ref="B14:J14"/>
    <mergeCell ref="B50:G50"/>
    <mergeCell ref="B4:F4"/>
  </mergeCells>
  <phoneticPr fontId="12"/>
  <pageMargins left="0.7" right="0.7" top="0.75" bottom="0.75" header="0.3" footer="0.3"/>
  <pageSetup paperSize="9" scale="70" orientation="landscape" r:id="rId1"/>
  <rowBreaks count="1" manualBreakCount="1">
    <brk id="48" max="10" man="1"/>
  </rowBreaks>
  <drawing r:id="rId2"/>
  <tableParts count="8">
    <tablePart r:id="rId3"/>
    <tablePart r:id="rId4"/>
    <tablePart r:id="rId5"/>
    <tablePart r:id="rId6"/>
    <tablePart r:id="rId7"/>
    <tablePart r:id="rId8"/>
    <tablePart r:id="rId9"/>
    <tablePart r:id="rId10"/>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589FA09958AFED4086403F3D09756959" ma:contentTypeVersion="14" ma:contentTypeDescription="新しいドキュメントを作成します。" ma:contentTypeScope="" ma:versionID="0dbb791cd70c314c7870119c7c62823e">
  <xsd:schema xmlns:xsd="http://www.w3.org/2001/XMLSchema" xmlns:xs="http://www.w3.org/2001/XMLSchema" xmlns:p="http://schemas.microsoft.com/office/2006/metadata/properties" xmlns:ns2="a51e9b84-0d65-4c4a-a814-9438be8277eb" xmlns:ns3="472a4ffc-735f-4c55-96bd-3d43cfd721f4" targetNamespace="http://schemas.microsoft.com/office/2006/metadata/properties" ma:root="true" ma:fieldsID="771bfbc60634cbcb5e666ab3078083f5" ns2:_="" ns3:_="">
    <xsd:import namespace="a51e9b84-0d65-4c4a-a814-9438be8277eb"/>
    <xsd:import namespace="472a4ffc-735f-4c55-96bd-3d43cfd721f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LengthInSeconds" minOccurs="0"/>
                <xsd:element ref="ns3:SharedWithUsers" minOccurs="0"/>
                <xsd:element ref="ns3:SharedWithDetails" minOccurs="0"/>
                <xsd:element ref="ns2:MediaServiceGenerationTime" minOccurs="0"/>
                <xsd:element ref="ns2:MediaServiceEventHashCode" minOccurs="0"/>
                <xsd:element ref="ns2:MediaServiceDateTaken" minOccurs="0"/>
                <xsd:element ref="ns2:MediaServiceSearchPropertie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51e9b84-0d65-4c4a-a814-9438be8277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6f0e5c1d-5909-49fd-b997-bad27e354d1e"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72a4ffc-735f-4c55-96bd-3d43cfd721f4" elementFormDefault="qualified">
    <xsd:import namespace="http://schemas.microsoft.com/office/2006/documentManagement/types"/>
    <xsd:import namespace="http://schemas.microsoft.com/office/infopath/2007/PartnerControls"/>
    <xsd:element name="SharedWithUsers" ma:index="12"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9a4d806f-c0f0-4af9-9207-13c2009260b4}" ma:internalName="TaxCatchAll" ma:showField="CatchAllData" ma:web="472a4ffc-735f-4c55-96bd-3d43cfd721f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472a4ffc-735f-4c55-96bd-3d43cfd721f4" xsi:nil="true"/>
    <lcf76f155ced4ddcb4097134ff3c332f xmlns="a51e9b84-0d65-4c4a-a814-9438be8277eb">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D8C9090-0A4A-4FBD-B535-C3D6FEE617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51e9b84-0d65-4c4a-a814-9438be8277eb"/>
    <ds:schemaRef ds:uri="472a4ffc-735f-4c55-96bd-3d43cfd721f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0DFDDF6-2908-453B-B75E-0C4F7A558B6F}">
  <ds:schemaRefs>
    <ds:schemaRef ds:uri="http://schemas.microsoft.com/office/2006/documentManagement/types"/>
    <ds:schemaRef ds:uri="http://purl.org/dc/elements/1.1/"/>
    <ds:schemaRef ds:uri="http://schemas.microsoft.com/office/2006/metadata/properties"/>
    <ds:schemaRef ds:uri="a51e9b84-0d65-4c4a-a814-9438be8277eb"/>
    <ds:schemaRef ds:uri="http://purl.org/dc/terms/"/>
    <ds:schemaRef ds:uri="http://schemas.microsoft.com/office/infopath/2007/PartnerControls"/>
    <ds:schemaRef ds:uri="http://www.w3.org/XML/1998/namespace"/>
    <ds:schemaRef ds:uri="http://schemas.openxmlformats.org/package/2006/metadata/core-properties"/>
    <ds:schemaRef ds:uri="472a4ffc-735f-4c55-96bd-3d43cfd721f4"/>
    <ds:schemaRef ds:uri="http://purl.org/dc/dcmitype/"/>
  </ds:schemaRefs>
</ds:datastoreItem>
</file>

<file path=customXml/itemProps3.xml><?xml version="1.0" encoding="utf-8"?>
<ds:datastoreItem xmlns:ds="http://schemas.openxmlformats.org/officeDocument/2006/customXml" ds:itemID="{3737EF77-0C79-4D37-8E47-0CA87607B7D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64</vt:i4>
      </vt:variant>
      <vt:variant>
        <vt:lpstr>名前付き一覧</vt:lpstr>
      </vt:variant>
      <vt:variant>
        <vt:i4>116</vt:i4>
      </vt:variant>
    </vt:vector>
  </HeadingPairs>
  <TitlesOfParts>
    <vt:vector size="180" baseType="lpstr">
      <vt:lpstr>点検様式作成フロー</vt:lpstr>
      <vt:lpstr>変状面積算出方法</vt:lpstr>
      <vt:lpstr>記入の留意点</vt:lpstr>
      <vt:lpstr>様式A-1</vt:lpstr>
      <vt:lpstr>様式A-2</vt:lpstr>
      <vt:lpstr>様式A-3</vt:lpstr>
      <vt:lpstr>様式B (1)</vt:lpstr>
      <vt:lpstr>様式B (2)</vt:lpstr>
      <vt:lpstr>様式B (3)</vt:lpstr>
      <vt:lpstr>様式B (4)</vt:lpstr>
      <vt:lpstr>様式C-1-1</vt:lpstr>
      <vt:lpstr>様式C-1-2</vt:lpstr>
      <vt:lpstr>様式C-2</vt:lpstr>
      <vt:lpstr>様式D-1-1 (1)</vt:lpstr>
      <vt:lpstr>様式D-1-1 (2)</vt:lpstr>
      <vt:lpstr>様式D-1-1 (3)</vt:lpstr>
      <vt:lpstr>様式D-1-1 (4)</vt:lpstr>
      <vt:lpstr>様式D-1-1 (5)</vt:lpstr>
      <vt:lpstr>様式D-1-1 (6)</vt:lpstr>
      <vt:lpstr>様式D-1-1 (7)</vt:lpstr>
      <vt:lpstr>様式D-1-1 (8)</vt:lpstr>
      <vt:lpstr>様式D-1-1 (9)</vt:lpstr>
      <vt:lpstr>様式D-1-1 (10)</vt:lpstr>
      <vt:lpstr>様式D-1-1 (11)</vt:lpstr>
      <vt:lpstr>様式D-1-1 (12)</vt:lpstr>
      <vt:lpstr>様式D-1-1 (13)</vt:lpstr>
      <vt:lpstr>様式D-1-1 (14)</vt:lpstr>
      <vt:lpstr>様式D-1-1 (15)</vt:lpstr>
      <vt:lpstr>様式D-1-1 (16)</vt:lpstr>
      <vt:lpstr>様式D-1-2</vt:lpstr>
      <vt:lpstr>様式D-2-1 (1)</vt:lpstr>
      <vt:lpstr>様式D-2-1 (2)</vt:lpstr>
      <vt:lpstr>様式D-2-1 (3)</vt:lpstr>
      <vt:lpstr>様式D-2-1 (4)</vt:lpstr>
      <vt:lpstr>様式D-2-1´ (1)</vt:lpstr>
      <vt:lpstr>様式D-2-1´ (2)</vt:lpstr>
      <vt:lpstr>様式D-3_PS</vt:lpstr>
      <vt:lpstr>様式D-3_S001</vt:lpstr>
      <vt:lpstr>様式D-3_S002</vt:lpstr>
      <vt:lpstr>様式D-3_S003</vt:lpstr>
      <vt:lpstr>様式D-3_S004</vt:lpstr>
      <vt:lpstr>様式D-3_S005</vt:lpstr>
      <vt:lpstr>様式D-3_S006</vt:lpstr>
      <vt:lpstr>様式D-3_S007</vt:lpstr>
      <vt:lpstr>様式D-3_S008</vt:lpstr>
      <vt:lpstr>様式D-3_S009</vt:lpstr>
      <vt:lpstr>様式D-3_S010</vt:lpstr>
      <vt:lpstr>様式D-3_S011</vt:lpstr>
      <vt:lpstr>様式D-3_S012</vt:lpstr>
      <vt:lpstr>様式D-3_S013</vt:lpstr>
      <vt:lpstr>様式D-3_S014</vt:lpstr>
      <vt:lpstr>様式D-3_S015</vt:lpstr>
      <vt:lpstr>様式D-3_S016</vt:lpstr>
      <vt:lpstr>様式D-3_S017</vt:lpstr>
      <vt:lpstr>様式D-3_S018</vt:lpstr>
      <vt:lpstr>様式D-3_S019</vt:lpstr>
      <vt:lpstr>様式D-3_S020</vt:lpstr>
      <vt:lpstr>様式D-3_S021</vt:lpstr>
      <vt:lpstr>様式D-3_S022</vt:lpstr>
      <vt:lpstr>様式D-3_PE</vt:lpstr>
      <vt:lpstr>様式E</vt:lpstr>
      <vt:lpstr>様式F </vt:lpstr>
      <vt:lpstr>様式G</vt:lpstr>
      <vt:lpstr>(参考)リスト</vt:lpstr>
      <vt:lpstr>'(参考)リスト'!Print_Area</vt:lpstr>
      <vt:lpstr>点検様式作成フロー!Print_Area</vt:lpstr>
      <vt:lpstr>変状面積算出方法!Print_Area</vt:lpstr>
      <vt:lpstr>'様式A-1'!Print_Area</vt:lpstr>
      <vt:lpstr>'様式A-2'!Print_Area</vt:lpstr>
      <vt:lpstr>'様式A-3'!Print_Area</vt:lpstr>
      <vt:lpstr>'様式B (1)'!Print_Area</vt:lpstr>
      <vt:lpstr>'様式B (2)'!Print_Area</vt:lpstr>
      <vt:lpstr>'様式B (3)'!Print_Area</vt:lpstr>
      <vt:lpstr>'様式B (4)'!Print_Area</vt:lpstr>
      <vt:lpstr>'様式C-1-1'!Print_Area</vt:lpstr>
      <vt:lpstr>'様式C-1-2'!Print_Area</vt:lpstr>
      <vt:lpstr>'様式C-2'!Print_Area</vt:lpstr>
      <vt:lpstr>'様式D-1-1 (1)'!Print_Area</vt:lpstr>
      <vt:lpstr>'様式D-1-1 (10)'!Print_Area</vt:lpstr>
      <vt:lpstr>'様式D-1-1 (11)'!Print_Area</vt:lpstr>
      <vt:lpstr>'様式D-1-1 (12)'!Print_Area</vt:lpstr>
      <vt:lpstr>'様式D-1-1 (13)'!Print_Area</vt:lpstr>
      <vt:lpstr>'様式D-1-1 (14)'!Print_Area</vt:lpstr>
      <vt:lpstr>'様式D-1-1 (15)'!Print_Area</vt:lpstr>
      <vt:lpstr>'様式D-1-1 (16)'!Print_Area</vt:lpstr>
      <vt:lpstr>'様式D-1-1 (2)'!Print_Area</vt:lpstr>
      <vt:lpstr>'様式D-1-1 (3)'!Print_Area</vt:lpstr>
      <vt:lpstr>'様式D-1-1 (4)'!Print_Area</vt:lpstr>
      <vt:lpstr>'様式D-1-1 (5)'!Print_Area</vt:lpstr>
      <vt:lpstr>'様式D-1-1 (6)'!Print_Area</vt:lpstr>
      <vt:lpstr>'様式D-1-1 (7)'!Print_Area</vt:lpstr>
      <vt:lpstr>'様式D-1-1 (8)'!Print_Area</vt:lpstr>
      <vt:lpstr>'様式D-1-1 (9)'!Print_Area</vt:lpstr>
      <vt:lpstr>'様式D-1-2'!Print_Area</vt:lpstr>
      <vt:lpstr>'様式D-2-1 (1)'!Print_Area</vt:lpstr>
      <vt:lpstr>'様式D-2-1 (2)'!Print_Area</vt:lpstr>
      <vt:lpstr>'様式D-2-1 (3)'!Print_Area</vt:lpstr>
      <vt:lpstr>'様式D-2-1 (4)'!Print_Area</vt:lpstr>
      <vt:lpstr>'様式D-2-1´ (1)'!Print_Area</vt:lpstr>
      <vt:lpstr>'様式D-2-1´ (2)'!Print_Area</vt:lpstr>
      <vt:lpstr>'様式D-3_PE'!Print_Area</vt:lpstr>
      <vt:lpstr>'様式D-3_PS'!Print_Area</vt:lpstr>
      <vt:lpstr>'様式D-3_S001'!Print_Area</vt:lpstr>
      <vt:lpstr>'様式D-3_S002'!Print_Area</vt:lpstr>
      <vt:lpstr>'様式D-3_S003'!Print_Area</vt:lpstr>
      <vt:lpstr>'様式D-3_S004'!Print_Area</vt:lpstr>
      <vt:lpstr>'様式D-3_S005'!Print_Area</vt:lpstr>
      <vt:lpstr>'様式D-3_S006'!Print_Area</vt:lpstr>
      <vt:lpstr>'様式D-3_S007'!Print_Area</vt:lpstr>
      <vt:lpstr>'様式D-3_S008'!Print_Area</vt:lpstr>
      <vt:lpstr>'様式D-3_S009'!Print_Area</vt:lpstr>
      <vt:lpstr>'様式D-3_S010'!Print_Area</vt:lpstr>
      <vt:lpstr>'様式D-3_S011'!Print_Area</vt:lpstr>
      <vt:lpstr>'様式D-3_S012'!Print_Area</vt:lpstr>
      <vt:lpstr>'様式D-3_S013'!Print_Area</vt:lpstr>
      <vt:lpstr>'様式D-3_S014'!Print_Area</vt:lpstr>
      <vt:lpstr>'様式D-3_S015'!Print_Area</vt:lpstr>
      <vt:lpstr>'様式D-3_S016'!Print_Area</vt:lpstr>
      <vt:lpstr>'様式D-3_S017'!Print_Area</vt:lpstr>
      <vt:lpstr>'様式D-3_S018'!Print_Area</vt:lpstr>
      <vt:lpstr>'様式D-3_S019'!Print_Area</vt:lpstr>
      <vt:lpstr>'様式D-3_S020'!Print_Area</vt:lpstr>
      <vt:lpstr>'様式D-3_S021'!Print_Area</vt:lpstr>
      <vt:lpstr>'様式D-3_S022'!Print_Area</vt:lpstr>
      <vt:lpstr>様式E!Print_Area</vt:lpstr>
      <vt:lpstr>'様式F '!Print_Area</vt:lpstr>
      <vt:lpstr>様式G!Print_Area</vt:lpstr>
      <vt:lpstr>'様式A-2'!Print_Titles</vt:lpstr>
      <vt:lpstr>'様式C-1-1'!Print_Titles</vt:lpstr>
      <vt:lpstr>'様式D-1-1 (1)'!Print_Titles</vt:lpstr>
      <vt:lpstr>'様式D-1-1 (10)'!Print_Titles</vt:lpstr>
      <vt:lpstr>'様式D-1-1 (11)'!Print_Titles</vt:lpstr>
      <vt:lpstr>'様式D-1-1 (12)'!Print_Titles</vt:lpstr>
      <vt:lpstr>'様式D-1-1 (13)'!Print_Titles</vt:lpstr>
      <vt:lpstr>'様式D-1-1 (14)'!Print_Titles</vt:lpstr>
      <vt:lpstr>'様式D-1-1 (15)'!Print_Titles</vt:lpstr>
      <vt:lpstr>'様式D-1-1 (16)'!Print_Titles</vt:lpstr>
      <vt:lpstr>'様式D-1-1 (2)'!Print_Titles</vt:lpstr>
      <vt:lpstr>'様式D-1-1 (3)'!Print_Titles</vt:lpstr>
      <vt:lpstr>'様式D-1-1 (4)'!Print_Titles</vt:lpstr>
      <vt:lpstr>'様式D-1-1 (5)'!Print_Titles</vt:lpstr>
      <vt:lpstr>'様式D-1-1 (6)'!Print_Titles</vt:lpstr>
      <vt:lpstr>'様式D-1-1 (7)'!Print_Titles</vt:lpstr>
      <vt:lpstr>'様式D-1-1 (8)'!Print_Titles</vt:lpstr>
      <vt:lpstr>'様式D-1-1 (9)'!Print_Titles</vt:lpstr>
      <vt:lpstr>'様式D-1-2'!Print_Titles</vt:lpstr>
      <vt:lpstr>'様式D-3_PE'!Print_Titles</vt:lpstr>
      <vt:lpstr>'様式D-3_PS'!Print_Titles</vt:lpstr>
      <vt:lpstr>'様式D-3_S001'!Print_Titles</vt:lpstr>
      <vt:lpstr>'様式D-3_S002'!Print_Titles</vt:lpstr>
      <vt:lpstr>'様式D-3_S003'!Print_Titles</vt:lpstr>
      <vt:lpstr>'様式D-3_S004'!Print_Titles</vt:lpstr>
      <vt:lpstr>'様式D-3_S005'!Print_Titles</vt:lpstr>
      <vt:lpstr>'様式D-3_S006'!Print_Titles</vt:lpstr>
      <vt:lpstr>'様式D-3_S007'!Print_Titles</vt:lpstr>
      <vt:lpstr>'様式D-3_S008'!Print_Titles</vt:lpstr>
      <vt:lpstr>'様式D-3_S009'!Print_Titles</vt:lpstr>
      <vt:lpstr>'様式D-3_S010'!Print_Titles</vt:lpstr>
      <vt:lpstr>'様式D-3_S011'!Print_Titles</vt:lpstr>
      <vt:lpstr>'様式D-3_S012'!Print_Titles</vt:lpstr>
      <vt:lpstr>'様式D-3_S013'!Print_Titles</vt:lpstr>
      <vt:lpstr>'様式D-3_S014'!Print_Titles</vt:lpstr>
      <vt:lpstr>'様式D-3_S015'!Print_Titles</vt:lpstr>
      <vt:lpstr>'様式D-3_S016'!Print_Titles</vt:lpstr>
      <vt:lpstr>'様式D-3_S017'!Print_Titles</vt:lpstr>
      <vt:lpstr>'様式D-3_S018'!Print_Titles</vt:lpstr>
      <vt:lpstr>'様式D-3_S019'!Print_Titles</vt:lpstr>
      <vt:lpstr>'様式D-3_S020'!Print_Titles</vt:lpstr>
      <vt:lpstr>'様式D-3_S021'!Print_Titles</vt:lpstr>
      <vt:lpstr>'様式D-3_S022'!Print_Titles</vt:lpstr>
      <vt:lpstr>その他</vt:lpstr>
      <vt:lpstr>その他施設</vt:lpstr>
      <vt:lpstr>換気施設</vt:lpstr>
      <vt:lpstr>坑門</vt:lpstr>
      <vt:lpstr>照明施設</vt:lpstr>
      <vt:lpstr>天井板</vt:lpstr>
      <vt:lpstr>内装板</vt:lpstr>
      <vt:lpstr>非常用施設</vt:lpstr>
      <vt:lpstr>覆工</vt:lpstr>
      <vt:lpstr>路面</vt:lpstr>
    </vt:vector>
  </TitlesOfParts>
  <Manager/>
  <Company>FJ-WORK</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澤口 啓希</dc:creator>
  <cp:keywords/>
  <dc:description/>
  <cp:lastModifiedBy>阿部 一馬(ABE Kazuma)</cp:lastModifiedBy>
  <cp:revision/>
  <cp:lastPrinted>2026-02-19T10:20:59Z</cp:lastPrinted>
  <dcterms:created xsi:type="dcterms:W3CDTF">2012-04-09T00:49:26Z</dcterms:created>
  <dcterms:modified xsi:type="dcterms:W3CDTF">2026-02-19T10:21:02Z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0x010100589FA09958AFED4086403F3D09756959</vt:lpwstr>
  </property>
  <property fmtid="{D5CDD505-2E9C-101B-9397-08002B2CF9AE}" pid="3" name="MediaServiceImageTags">
    <vt:lpwstr/>
  </property>
</Properties>
</file>