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2工区\"/>
    </mc:Choice>
  </mc:AlternateContent>
  <xr:revisionPtr revIDLastSave="0" documentId="13_ncr:1_{75CF96E8-DEF8-4208-8E10-4031F3457256}" xr6:coauthVersionLast="47" xr6:coauthVersionMax="47" xr10:uidLastSave="{00000000-0000-0000-0000-000000000000}"/>
  <bookViews>
    <workbookView xWindow="-28920" yWindow="-17880" windowWidth="29040" windowHeight="15720" tabRatio="985" firstSheet="43" activeTab="55"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142" r:id="rId7"/>
    <sheet name="様式B (2)" sheetId="143" r:id="rId8"/>
    <sheet name="様式C-1-1 (1)" sheetId="165" r:id="rId9"/>
    <sheet name="様式C-1-1 (2)" sheetId="166" r:id="rId10"/>
    <sheet name="様式C-1-1 (3)" sheetId="167" r:id="rId11"/>
    <sheet name="様式C-1-2" sheetId="61" r:id="rId12"/>
    <sheet name="様式C-2" sheetId="63" r:id="rId13"/>
    <sheet name="様式D-1-1 P001" sheetId="168" r:id="rId14"/>
    <sheet name="様式D-1-1 P002" sheetId="169" r:id="rId15"/>
    <sheet name="様式D-1-1 P003" sheetId="170" r:id="rId16"/>
    <sheet name="様式D-1-1 P004" sheetId="171" r:id="rId17"/>
    <sheet name="様式D-1-1 P005" sheetId="172" r:id="rId18"/>
    <sheet name="様式D-1-1 P006" sheetId="173" r:id="rId19"/>
    <sheet name="様式D-1-1 P007" sheetId="174" r:id="rId20"/>
    <sheet name="様式D-1-1 P008" sheetId="175" r:id="rId21"/>
    <sheet name="様式D-1-1 P009" sheetId="176" r:id="rId22"/>
    <sheet name="様式D-1-1 P010" sheetId="177" r:id="rId23"/>
    <sheet name="様式D-1-1 P011" sheetId="178" r:id="rId24"/>
    <sheet name="様式D-1-1 P012" sheetId="179" r:id="rId25"/>
    <sheet name="様式D-1-1 P013" sheetId="180" r:id="rId26"/>
    <sheet name="様式D-1-1 P014" sheetId="181" r:id="rId27"/>
    <sheet name="様式D-1-1 P015" sheetId="182" r:id="rId28"/>
    <sheet name="様式D-1-1 P016" sheetId="183" r:id="rId29"/>
    <sheet name="様式D-1-1 P017" sheetId="184" r:id="rId30"/>
    <sheet name="様式D-1-1 P018" sheetId="185" r:id="rId31"/>
    <sheet name="様式D-1-1 P019" sheetId="186" r:id="rId32"/>
    <sheet name="様式D-1-1 P020" sheetId="187" r:id="rId33"/>
    <sheet name="様式D-1-2" sheetId="65" r:id="rId34"/>
    <sheet name="様式D-2-1 (1)" sheetId="163" r:id="rId35"/>
    <sheet name="様式D-2-1 (2)" sheetId="164" r:id="rId36"/>
    <sheet name="様式D-2-1´" sheetId="188" r:id="rId37"/>
    <sheet name="様式D-3_PS" sheetId="144" r:id="rId38"/>
    <sheet name="様式D-3_001" sheetId="145" r:id="rId39"/>
    <sheet name="様式D-3_002" sheetId="146" r:id="rId40"/>
    <sheet name="様式D-3_003" sheetId="147" r:id="rId41"/>
    <sheet name="様式D-3_004" sheetId="148" r:id="rId42"/>
    <sheet name="様式D-3_005" sheetId="149" r:id="rId43"/>
    <sheet name="様式D-3_006" sheetId="150" r:id="rId44"/>
    <sheet name="様式D-3_007" sheetId="151" r:id="rId45"/>
    <sheet name="様式D-3_008" sheetId="152" r:id="rId46"/>
    <sheet name="様式D-3_009" sheetId="153" r:id="rId47"/>
    <sheet name="様式D-3_010" sheetId="154" r:id="rId48"/>
    <sheet name="様式D-3_011" sheetId="155" r:id="rId49"/>
    <sheet name="様式D-3_012" sheetId="156" r:id="rId50"/>
    <sheet name="様式D-3_013" sheetId="157" r:id="rId51"/>
    <sheet name="様式D-3_014" sheetId="158" r:id="rId52"/>
    <sheet name="様式D-3_015" sheetId="159" r:id="rId53"/>
    <sheet name="様式D-3_PE" sheetId="160" r:id="rId54"/>
    <sheet name="様式E" sheetId="64" r:id="rId55"/>
    <sheet name="様式F" sheetId="81" r:id="rId56"/>
    <sheet name="様式G" sheetId="95" r:id="rId57"/>
    <sheet name="(参考)リスト" sheetId="74" r:id="rId58"/>
  </sheets>
  <externalReferences>
    <externalReference r:id="rId59"/>
    <externalReference r:id="rId60"/>
  </externalReferences>
  <definedNames>
    <definedName name="_xlnm.Print_Area" localSheetId="57">'(参考)リスト'!$A$3:$K$84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'様式A-2'!$B$3:$AN$45</definedName>
    <definedName name="_xlnm.Print_Area" localSheetId="5">'様式A-3'!$B$3:$AI$18</definedName>
    <definedName name="_xlnm.Print_Area" localSheetId="6">'様式B (1)'!$B$2:$AA$33</definedName>
    <definedName name="_xlnm.Print_Area" localSheetId="7">'様式B (2)'!$B$2:$AA$33</definedName>
    <definedName name="_xlnm.Print_Area" localSheetId="8">'様式C-1-1 (1)'!$B$2:$Y$48</definedName>
    <definedName name="_xlnm.Print_Area" localSheetId="9">'様式C-1-1 (2)'!$B$2:$Y$48</definedName>
    <definedName name="_xlnm.Print_Area" localSheetId="10">'様式C-1-1 (3)'!$B$2:$Y$48</definedName>
    <definedName name="_xlnm.Print_Area" localSheetId="11">'様式C-1-2'!$B$2:$X$46</definedName>
    <definedName name="_xlnm.Print_Area" localSheetId="12">'様式C-2'!$B$2:$Z$23</definedName>
    <definedName name="_xlnm.Print_Area" localSheetId="13">'様式D-1-1 P001'!$B$2:$W$30</definedName>
    <definedName name="_xlnm.Print_Area" localSheetId="14">'様式D-1-1 P002'!$B$2:$W$30</definedName>
    <definedName name="_xlnm.Print_Area" localSheetId="15">'様式D-1-1 P003'!$B$2:$W$30</definedName>
    <definedName name="_xlnm.Print_Area" localSheetId="16">'様式D-1-1 P004'!$B$2:$W$30</definedName>
    <definedName name="_xlnm.Print_Area" localSheetId="17">'様式D-1-1 P005'!$B$2:$W$30</definedName>
    <definedName name="_xlnm.Print_Area" localSheetId="18">'様式D-1-1 P006'!$B$2:$W$30</definedName>
    <definedName name="_xlnm.Print_Area" localSheetId="19">'様式D-1-1 P007'!$B$2:$W$30</definedName>
    <definedName name="_xlnm.Print_Area" localSheetId="20">'様式D-1-1 P008'!$B$2:$W$30</definedName>
    <definedName name="_xlnm.Print_Area" localSheetId="21">'様式D-1-1 P009'!$B$2:$W$30</definedName>
    <definedName name="_xlnm.Print_Area" localSheetId="22">'様式D-1-1 P010'!$B$2:$W$30</definedName>
    <definedName name="_xlnm.Print_Area" localSheetId="23">'様式D-1-1 P011'!$B$2:$W$30</definedName>
    <definedName name="_xlnm.Print_Area" localSheetId="24">'様式D-1-1 P012'!$B$2:$W$30</definedName>
    <definedName name="_xlnm.Print_Area" localSheetId="25">'様式D-1-1 P013'!$B$2:$W$30</definedName>
    <definedName name="_xlnm.Print_Area" localSheetId="26">'様式D-1-1 P014'!$B$2:$W$30</definedName>
    <definedName name="_xlnm.Print_Area" localSheetId="27">'様式D-1-1 P015'!$B$2:$W$30</definedName>
    <definedName name="_xlnm.Print_Area" localSheetId="28">'様式D-1-1 P016'!$B$2:$W$30</definedName>
    <definedName name="_xlnm.Print_Area" localSheetId="29">'様式D-1-1 P017'!$B$2:$W$30</definedName>
    <definedName name="_xlnm.Print_Area" localSheetId="30">'様式D-1-1 P018'!$B$2:$W$30</definedName>
    <definedName name="_xlnm.Print_Area" localSheetId="31">'様式D-1-1 P019'!$B$2:$W$30</definedName>
    <definedName name="_xlnm.Print_Area" localSheetId="32">'様式D-1-1 P020'!$B$2:$W$30</definedName>
    <definedName name="_xlnm.Print_Area" localSheetId="33">'様式D-1-2'!$B$2:$Y$41</definedName>
    <definedName name="_xlnm.Print_Area" localSheetId="34">'様式D-2-1 (1)'!$B$3:$AI$18</definedName>
    <definedName name="_xlnm.Print_Area" localSheetId="35">'様式D-2-1 (2)'!$B$3:$AI$18</definedName>
    <definedName name="_xlnm.Print_Area" localSheetId="36">'様式D-2-1´'!$B$3:$AI$18</definedName>
    <definedName name="_xlnm.Print_Area" localSheetId="38">'様式D-3_001'!$A$3:$AO$45</definedName>
    <definedName name="_xlnm.Print_Area" localSheetId="39">'様式D-3_002'!$A$3:$AO$45</definedName>
    <definedName name="_xlnm.Print_Area" localSheetId="40">'様式D-3_003'!$A$3:$AO$45</definedName>
    <definedName name="_xlnm.Print_Area" localSheetId="41">'様式D-3_004'!$A$3:$AO$45</definedName>
    <definedName name="_xlnm.Print_Area" localSheetId="42">'様式D-3_005'!$A$3:$AO$45</definedName>
    <definedName name="_xlnm.Print_Area" localSheetId="43">'様式D-3_006'!$A$3:$AO$45</definedName>
    <definedName name="_xlnm.Print_Area" localSheetId="44">'様式D-3_007'!$A$3:$AO$45</definedName>
    <definedName name="_xlnm.Print_Area" localSheetId="45">'様式D-3_008'!$A$3:$AO$45</definedName>
    <definedName name="_xlnm.Print_Area" localSheetId="46">'様式D-3_009'!$A$3:$AO$45</definedName>
    <definedName name="_xlnm.Print_Area" localSheetId="47">'様式D-3_010'!$A$3:$AO$45</definedName>
    <definedName name="_xlnm.Print_Area" localSheetId="48">'様式D-3_011'!$A$3:$AO$45</definedName>
    <definedName name="_xlnm.Print_Area" localSheetId="49">'様式D-3_012'!$A$3:$AO$45</definedName>
    <definedName name="_xlnm.Print_Area" localSheetId="50">'様式D-3_013'!$A$3:$AO$45</definedName>
    <definedName name="_xlnm.Print_Area" localSheetId="51">'様式D-3_014'!$A$3:$AO$45</definedName>
    <definedName name="_xlnm.Print_Area" localSheetId="52">'様式D-3_015'!$A$3:$AO$45</definedName>
    <definedName name="_xlnm.Print_Area" localSheetId="53">'様式D-3_PE'!$A$3:$AO$45</definedName>
    <definedName name="_xlnm.Print_Area" localSheetId="37">'様式D-3_PS'!$A$3:$AO$45</definedName>
    <definedName name="_xlnm.Print_Area" localSheetId="54">様式E!$B$2:$BK$21</definedName>
    <definedName name="_xlnm.Print_Area" localSheetId="55">様式F!$B$1:$AB$50</definedName>
    <definedName name="_xlnm.Print_Area" localSheetId="56">様式G!$B$2:$Z$15</definedName>
    <definedName name="_xlnm.Print_Titles" localSheetId="4">'様式A-2'!$3:$9</definedName>
    <definedName name="_xlnm.Print_Titles" localSheetId="13">'様式D-1-1 P001'!$B:$W,'様式D-1-1 P001'!$2:$4</definedName>
    <definedName name="_xlnm.Print_Titles" localSheetId="14">'様式D-1-1 P002'!$B:$W,'様式D-1-1 P002'!$2:$4</definedName>
    <definedName name="_xlnm.Print_Titles" localSheetId="15">'様式D-1-1 P003'!$B:$W,'様式D-1-1 P003'!$2:$4</definedName>
    <definedName name="_xlnm.Print_Titles" localSheetId="16">'様式D-1-1 P004'!$B:$W,'様式D-1-1 P004'!$2:$4</definedName>
    <definedName name="_xlnm.Print_Titles" localSheetId="17">'様式D-1-1 P005'!$B:$W,'様式D-1-1 P005'!$2:$4</definedName>
    <definedName name="_xlnm.Print_Titles" localSheetId="18">'様式D-1-1 P006'!$B:$W,'様式D-1-1 P006'!$2:$4</definedName>
    <definedName name="_xlnm.Print_Titles" localSheetId="19">'様式D-1-1 P007'!$B:$W,'様式D-1-1 P007'!$2:$4</definedName>
    <definedName name="_xlnm.Print_Titles" localSheetId="20">'様式D-1-1 P008'!$B:$W,'様式D-1-1 P008'!$2:$4</definedName>
    <definedName name="_xlnm.Print_Titles" localSheetId="21">'様式D-1-1 P009'!$B:$W,'様式D-1-1 P009'!$2:$4</definedName>
    <definedName name="_xlnm.Print_Titles" localSheetId="22">'様式D-1-1 P010'!$B:$W,'様式D-1-1 P010'!$2:$4</definedName>
    <definedName name="_xlnm.Print_Titles" localSheetId="23">'様式D-1-1 P011'!$B:$W,'様式D-1-1 P011'!$2:$4</definedName>
    <definedName name="_xlnm.Print_Titles" localSheetId="24">'様式D-1-1 P012'!$B:$W,'様式D-1-1 P012'!$2:$4</definedName>
    <definedName name="_xlnm.Print_Titles" localSheetId="25">'様式D-1-1 P013'!$B:$W,'様式D-1-1 P013'!$2:$4</definedName>
    <definedName name="_xlnm.Print_Titles" localSheetId="26">'様式D-1-1 P014'!$B:$W,'様式D-1-1 P014'!$2:$4</definedName>
    <definedName name="_xlnm.Print_Titles" localSheetId="27">'様式D-1-1 P015'!$B:$W,'様式D-1-1 P015'!$2:$4</definedName>
    <definedName name="_xlnm.Print_Titles" localSheetId="28">'様式D-1-1 P016'!$B:$W,'様式D-1-1 P016'!$2:$4</definedName>
    <definedName name="_xlnm.Print_Titles" localSheetId="29">'様式D-1-1 P017'!$B:$W,'様式D-1-1 P017'!$2:$4</definedName>
    <definedName name="_xlnm.Print_Titles" localSheetId="30">'様式D-1-1 P018'!$B:$W,'様式D-1-1 P018'!$2:$4</definedName>
    <definedName name="_xlnm.Print_Titles" localSheetId="31">'様式D-1-1 P019'!$B:$W,'様式D-1-1 P019'!$2:$4</definedName>
    <definedName name="_xlnm.Print_Titles" localSheetId="32">'様式D-1-1 P020'!$B:$W,'様式D-1-1 P020'!$2:$4</definedName>
    <definedName name="_xlnm.Print_Titles" localSheetId="33">'様式D-1-2'!$B:$Y,'様式D-1-2'!$2:$8</definedName>
    <definedName name="_xlnm.Print_Titles" localSheetId="38">'様式D-3_001'!$B:$AO,'様式D-3_001'!$3:$5</definedName>
    <definedName name="_xlnm.Print_Titles" localSheetId="39">'様式D-3_002'!$B:$AO,'様式D-3_002'!$3:$5</definedName>
    <definedName name="_xlnm.Print_Titles" localSheetId="40">'様式D-3_003'!$B:$AO,'様式D-3_003'!$3:$5</definedName>
    <definedName name="_xlnm.Print_Titles" localSheetId="41">'様式D-3_004'!$B:$AO,'様式D-3_004'!$3:$5</definedName>
    <definedName name="_xlnm.Print_Titles" localSheetId="42">'様式D-3_005'!$B:$AO,'様式D-3_005'!$3:$5</definedName>
    <definedName name="_xlnm.Print_Titles" localSheetId="43">'様式D-3_006'!$B:$AO,'様式D-3_006'!$3:$5</definedName>
    <definedName name="_xlnm.Print_Titles" localSheetId="44">'様式D-3_007'!$B:$AO,'様式D-3_007'!$3:$5</definedName>
    <definedName name="_xlnm.Print_Titles" localSheetId="45">'様式D-3_008'!$B:$AO,'様式D-3_008'!$3:$5</definedName>
    <definedName name="_xlnm.Print_Titles" localSheetId="46">'様式D-3_009'!$B:$AO,'様式D-3_009'!$3:$5</definedName>
    <definedName name="_xlnm.Print_Titles" localSheetId="47">'様式D-3_010'!$B:$AO,'様式D-3_010'!$3:$5</definedName>
    <definedName name="_xlnm.Print_Titles" localSheetId="48">'様式D-3_011'!$B:$AO,'様式D-3_011'!$3:$5</definedName>
    <definedName name="_xlnm.Print_Titles" localSheetId="49">'様式D-3_012'!$B:$AO,'様式D-3_012'!$3:$5</definedName>
    <definedName name="_xlnm.Print_Titles" localSheetId="50">'様式D-3_013'!$B:$AO,'様式D-3_013'!$3:$5</definedName>
    <definedName name="_xlnm.Print_Titles" localSheetId="51">'様式D-3_014'!$B:$AO,'様式D-3_014'!$3:$5</definedName>
    <definedName name="_xlnm.Print_Titles" localSheetId="52">'様式D-3_015'!$B:$AO,'様式D-3_015'!$3:$5</definedName>
    <definedName name="_xlnm.Print_Titles" localSheetId="53">'様式D-3_PE'!$B:$AO,'様式D-3_PE'!$3:$5</definedName>
    <definedName name="_xlnm.Print_Titles" localSheetId="37">'様式D-3_PS'!$B:$AO,'様式D-3_PS'!$3:$5</definedName>
    <definedName name="Z_D77EBD73_782E_4A63_AC37_29D349B4D009_.wvu.Cols" localSheetId="8" hidden="1">'様式C-1-1 (1)'!#REF!</definedName>
    <definedName name="Z_D77EBD73_782E_4A63_AC37_29D349B4D009_.wvu.Cols" localSheetId="9" hidden="1">'様式C-1-1 (2)'!#REF!</definedName>
    <definedName name="Z_D77EBD73_782E_4A63_AC37_29D349B4D009_.wvu.Cols" localSheetId="10" hidden="1">'様式C-1-1 (3)'!#REF!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'様式C-1-1 (1)'!$B$2:$X$46</definedName>
    <definedName name="Z_D77EBD73_782E_4A63_AC37_29D349B4D009_.wvu.PrintArea" localSheetId="9" hidden="1">'様式C-1-1 (2)'!$B$2:$X$46</definedName>
    <definedName name="Z_D77EBD73_782E_4A63_AC37_29D349B4D009_.wvu.PrintArea" localSheetId="10" hidden="1">'様式C-1-1 (3)'!$B$2:$X$46</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34" hidden="1">'様式D-2-1 (1)'!$B$3:$AI$18</definedName>
    <definedName name="Z_D77EBD73_782E_4A63_AC37_29D349B4D009_.wvu.PrintArea" localSheetId="35" hidden="1">'様式D-2-1 (2)'!$B$3:$AI$18</definedName>
    <definedName name="Z_D77EBD73_782E_4A63_AC37_29D349B4D009_.wvu.PrintArea" localSheetId="36" hidden="1">'様式D-2-1´'!$B$3:$AI$18</definedName>
    <definedName name="Z_D77EBD73_782E_4A63_AC37_29D349B4D009_.wvu.PrintArea" localSheetId="38" hidden="1">'様式D-3_001'!$B$3:$AO$47</definedName>
    <definedName name="Z_D77EBD73_782E_4A63_AC37_29D349B4D009_.wvu.PrintArea" localSheetId="39" hidden="1">'様式D-3_002'!$B$3:$AO$47</definedName>
    <definedName name="Z_D77EBD73_782E_4A63_AC37_29D349B4D009_.wvu.PrintArea" localSheetId="40" hidden="1">'様式D-3_003'!$B$3:$AO$47</definedName>
    <definedName name="Z_D77EBD73_782E_4A63_AC37_29D349B4D009_.wvu.PrintArea" localSheetId="41" hidden="1">'様式D-3_004'!$B$3:$AO$47</definedName>
    <definedName name="Z_D77EBD73_782E_4A63_AC37_29D349B4D009_.wvu.PrintArea" localSheetId="42" hidden="1">'様式D-3_005'!$B$3:$AO$47</definedName>
    <definedName name="Z_D77EBD73_782E_4A63_AC37_29D349B4D009_.wvu.PrintArea" localSheetId="43" hidden="1">'様式D-3_006'!$B$3:$AO$47</definedName>
    <definedName name="Z_D77EBD73_782E_4A63_AC37_29D349B4D009_.wvu.PrintArea" localSheetId="44" hidden="1">'様式D-3_007'!$B$3:$AO$47</definedName>
    <definedName name="Z_D77EBD73_782E_4A63_AC37_29D349B4D009_.wvu.PrintArea" localSheetId="45" hidden="1">'様式D-3_008'!$B$3:$AO$47</definedName>
    <definedName name="Z_D77EBD73_782E_4A63_AC37_29D349B4D009_.wvu.PrintArea" localSheetId="46" hidden="1">'様式D-3_009'!$B$3:$AO$47</definedName>
    <definedName name="Z_D77EBD73_782E_4A63_AC37_29D349B4D009_.wvu.PrintArea" localSheetId="47" hidden="1">'様式D-3_010'!$B$3:$AO$47</definedName>
    <definedName name="Z_D77EBD73_782E_4A63_AC37_29D349B4D009_.wvu.PrintArea" localSheetId="48" hidden="1">'様式D-3_011'!$B$3:$AO$47</definedName>
    <definedName name="Z_D77EBD73_782E_4A63_AC37_29D349B4D009_.wvu.PrintArea" localSheetId="49" hidden="1">'様式D-3_012'!$B$3:$AO$47</definedName>
    <definedName name="Z_D77EBD73_782E_4A63_AC37_29D349B4D009_.wvu.PrintArea" localSheetId="50" hidden="1">'様式D-3_013'!$B$3:$AO$47</definedName>
    <definedName name="Z_D77EBD73_782E_4A63_AC37_29D349B4D009_.wvu.PrintArea" localSheetId="51" hidden="1">'様式D-3_014'!$B$3:$AO$47</definedName>
    <definedName name="Z_D77EBD73_782E_4A63_AC37_29D349B4D009_.wvu.PrintArea" localSheetId="52" hidden="1">'様式D-3_015'!$B$3:$AO$47</definedName>
    <definedName name="Z_D77EBD73_782E_4A63_AC37_29D349B4D009_.wvu.PrintArea" localSheetId="53" hidden="1">'様式D-3_PE'!$B$3:$AO$47</definedName>
    <definedName name="Z_D77EBD73_782E_4A63_AC37_29D349B4D009_.wvu.PrintArea" localSheetId="37" hidden="1">'様式D-3_PS'!$B$3:$AO$47</definedName>
    <definedName name="Z_D77EBD73_782E_4A63_AC37_29D349B4D009_.wvu.PrintArea" localSheetId="5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170" l="1"/>
  <c r="T2" i="171"/>
  <c r="T2" i="172"/>
  <c r="T2" i="173"/>
  <c r="T2" i="174"/>
  <c r="T2" i="175"/>
  <c r="T2" i="176"/>
  <c r="T2" i="177"/>
  <c r="T2" i="178"/>
  <c r="T2" i="179"/>
  <c r="T2" i="180"/>
  <c r="T2" i="181"/>
  <c r="T2" i="182"/>
  <c r="T2" i="183"/>
  <c r="T2" i="184"/>
  <c r="T2" i="185"/>
  <c r="T2" i="186"/>
  <c r="T2" i="187"/>
  <c r="T2" i="169"/>
  <c r="T2" i="168"/>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60"/>
  <c r="AI37" i="160"/>
  <c r="AH37" i="160"/>
  <c r="BH5" i="160" s="1"/>
  <c r="AG37" i="160"/>
  <c r="BG5" i="160" s="1"/>
  <c r="AF37" i="160"/>
  <c r="BF5" i="160" s="1"/>
  <c r="AE37" i="160"/>
  <c r="BE5" i="160" s="1"/>
  <c r="AD37" i="160"/>
  <c r="BD5" i="160" s="1"/>
  <c r="AC37" i="160"/>
  <c r="BC5" i="160" s="1"/>
  <c r="AB37" i="160"/>
  <c r="BB5" i="160" s="1"/>
  <c r="AA37" i="160"/>
  <c r="BA5" i="160" s="1"/>
  <c r="Z37" i="160"/>
  <c r="AZ5" i="160" s="1"/>
  <c r="Y37" i="160"/>
  <c r="AM35" i="160" s="1"/>
  <c r="AX5" i="160" s="1"/>
  <c r="AJ35" i="160"/>
  <c r="AI35" i="160"/>
  <c r="AH35" i="160"/>
  <c r="BT5" i="160" s="1"/>
  <c r="AG35" i="160"/>
  <c r="BS5" i="160" s="1"/>
  <c r="AF35" i="160"/>
  <c r="BR5" i="160" s="1"/>
  <c r="AE35" i="160"/>
  <c r="BQ5" i="160" s="1"/>
  <c r="AD35" i="160"/>
  <c r="BP5" i="160" s="1"/>
  <c r="AC35" i="160"/>
  <c r="BO5" i="160"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V5" i="160"/>
  <c r="BU5" i="160"/>
  <c r="BJ5" i="160"/>
  <c r="BI5" i="160"/>
  <c r="AW5" i="160"/>
  <c r="AV5" i="160"/>
  <c r="AJ37" i="159"/>
  <c r="AI37" i="159"/>
  <c r="AH37" i="159"/>
  <c r="AG37" i="159"/>
  <c r="BG5" i="159" s="1"/>
  <c r="AF37" i="159"/>
  <c r="BF5" i="159" s="1"/>
  <c r="AE37" i="159"/>
  <c r="BE5" i="159" s="1"/>
  <c r="AD37" i="159"/>
  <c r="BD5" i="159" s="1"/>
  <c r="AC37" i="159"/>
  <c r="BC5" i="159" s="1"/>
  <c r="AB37" i="159"/>
  <c r="BB5" i="159" s="1"/>
  <c r="AA37" i="159"/>
  <c r="BA5" i="159" s="1"/>
  <c r="Z37" i="159"/>
  <c r="AZ5" i="159" s="1"/>
  <c r="Y37" i="159"/>
  <c r="AM35" i="159" s="1"/>
  <c r="AX5" i="159" s="1"/>
  <c r="AJ35" i="159"/>
  <c r="AI35" i="159"/>
  <c r="AH35" i="159"/>
  <c r="AG35" i="159"/>
  <c r="BS5" i="159" s="1"/>
  <c r="AF35" i="159"/>
  <c r="BR5" i="159" s="1"/>
  <c r="AE35" i="159"/>
  <c r="BQ5" i="159" s="1"/>
  <c r="AD35" i="159"/>
  <c r="BP5" i="159" s="1"/>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BV5" i="159"/>
  <c r="BU5" i="159"/>
  <c r="BT5" i="159"/>
  <c r="BJ5" i="159"/>
  <c r="BI5" i="159"/>
  <c r="BH5" i="159"/>
  <c r="AW5" i="159"/>
  <c r="AV5" i="159"/>
  <c r="AJ37" i="158"/>
  <c r="AI37" i="158"/>
  <c r="AH37" i="158"/>
  <c r="AG37" i="158"/>
  <c r="BG5" i="158" s="1"/>
  <c r="AF37" i="158"/>
  <c r="BF5" i="158" s="1"/>
  <c r="AE37" i="158"/>
  <c r="BE5" i="158" s="1"/>
  <c r="AD37" i="158"/>
  <c r="BD5" i="158" s="1"/>
  <c r="AC37" i="158"/>
  <c r="BC5" i="158" s="1"/>
  <c r="AB37" i="158"/>
  <c r="BB5" i="158" s="1"/>
  <c r="AA37" i="158"/>
  <c r="BA5" i="158" s="1"/>
  <c r="Z37" i="158"/>
  <c r="AZ5" i="158" s="1"/>
  <c r="Y37" i="158"/>
  <c r="AJ35" i="158"/>
  <c r="AI35" i="158"/>
  <c r="AH35" i="158"/>
  <c r="AG35" i="158"/>
  <c r="BS5" i="158" s="1"/>
  <c r="AF35" i="158"/>
  <c r="BR5" i="158" s="1"/>
  <c r="AE35" i="158"/>
  <c r="BQ5" i="158" s="1"/>
  <c r="AD35" i="158"/>
  <c r="BP5" i="158" s="1"/>
  <c r="AC35" i="158"/>
  <c r="BO5" i="158" s="1"/>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BV5" i="158"/>
  <c r="BU5" i="158"/>
  <c r="BT5" i="158"/>
  <c r="BJ5" i="158"/>
  <c r="BI5" i="158"/>
  <c r="BH5" i="158"/>
  <c r="AW5" i="158"/>
  <c r="AV5" i="158"/>
  <c r="AJ37" i="157"/>
  <c r="AI37" i="157"/>
  <c r="AH37" i="157"/>
  <c r="BH5" i="157" s="1"/>
  <c r="AG37" i="157"/>
  <c r="BG5" i="157" s="1"/>
  <c r="AF37" i="157"/>
  <c r="BF5" i="157" s="1"/>
  <c r="AE37" i="157"/>
  <c r="BE5" i="157" s="1"/>
  <c r="AD37" i="157"/>
  <c r="BD5" i="157" s="1"/>
  <c r="AC37" i="157"/>
  <c r="BC5" i="157" s="1"/>
  <c r="AB37" i="157"/>
  <c r="BB5" i="157" s="1"/>
  <c r="AA37" i="157"/>
  <c r="BA5" i="157" s="1"/>
  <c r="Z37" i="157"/>
  <c r="AZ5" i="157" s="1"/>
  <c r="Y37" i="157"/>
  <c r="AJ35" i="157"/>
  <c r="AI35" i="157"/>
  <c r="AH35" i="157"/>
  <c r="BT5" i="157" s="1"/>
  <c r="AG35" i="157"/>
  <c r="BS5" i="157" s="1"/>
  <c r="AF35" i="157"/>
  <c r="BR5" i="157" s="1"/>
  <c r="AE35" i="157"/>
  <c r="BQ5" i="157" s="1"/>
  <c r="AD35" i="157"/>
  <c r="BP5" i="157" s="1"/>
  <c r="AC35" i="157"/>
  <c r="BO5" i="157" s="1"/>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BV5" i="157"/>
  <c r="BU5" i="157"/>
  <c r="BJ5" i="157"/>
  <c r="BI5" i="157"/>
  <c r="AW5" i="157"/>
  <c r="AV5" i="157"/>
  <c r="AJ37" i="156"/>
  <c r="BJ5" i="156" s="1"/>
  <c r="AI37" i="156"/>
  <c r="BI5" i="156" s="1"/>
  <c r="AH37" i="156"/>
  <c r="BH5" i="156" s="1"/>
  <c r="AG37" i="156"/>
  <c r="BG5" i="156" s="1"/>
  <c r="AF37" i="156"/>
  <c r="BF5" i="156" s="1"/>
  <c r="AE37" i="156"/>
  <c r="BE5" i="156" s="1"/>
  <c r="AD37" i="156"/>
  <c r="BD5" i="156" s="1"/>
  <c r="AC37" i="156"/>
  <c r="BC5" i="156" s="1"/>
  <c r="AB37" i="156"/>
  <c r="BB5" i="156" s="1"/>
  <c r="AA37" i="156"/>
  <c r="BA5" i="156" s="1"/>
  <c r="Z37" i="156"/>
  <c r="AZ5" i="156" s="1"/>
  <c r="Y37" i="156"/>
  <c r="AJ35" i="156"/>
  <c r="BV5" i="156" s="1"/>
  <c r="AI35" i="156"/>
  <c r="BU5" i="156" s="1"/>
  <c r="AH35" i="156"/>
  <c r="BT5" i="156" s="1"/>
  <c r="AG35" i="156"/>
  <c r="BS5" i="156" s="1"/>
  <c r="AF35" i="156"/>
  <c r="BR5" i="156" s="1"/>
  <c r="AE35" i="156"/>
  <c r="BQ5" i="156" s="1"/>
  <c r="AD35" i="156"/>
  <c r="BP5" i="156" s="1"/>
  <c r="AC35" i="156"/>
  <c r="BO5" i="156" s="1"/>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AW5" i="156"/>
  <c r="AV5" i="156"/>
  <c r="AJ37" i="155"/>
  <c r="AI37" i="155"/>
  <c r="AH37" i="155"/>
  <c r="AG37" i="155"/>
  <c r="BG5" i="155" s="1"/>
  <c r="AF37" i="155"/>
  <c r="BF5" i="155" s="1"/>
  <c r="AE37" i="155"/>
  <c r="BE5" i="155" s="1"/>
  <c r="AD37" i="155"/>
  <c r="BD5" i="155" s="1"/>
  <c r="AC37" i="155"/>
  <c r="BC5" i="155" s="1"/>
  <c r="AB37" i="155"/>
  <c r="BB5" i="155" s="1"/>
  <c r="AA37" i="155"/>
  <c r="BA5" i="155" s="1"/>
  <c r="Z37" i="155"/>
  <c r="AZ5" i="155" s="1"/>
  <c r="Y37" i="155"/>
  <c r="AJ35" i="155"/>
  <c r="AI35" i="155"/>
  <c r="AH35" i="155"/>
  <c r="AG35" i="155"/>
  <c r="BS5" i="155" s="1"/>
  <c r="AF35" i="155"/>
  <c r="BR5" i="155" s="1"/>
  <c r="AE35" i="155"/>
  <c r="BQ5" i="155" s="1"/>
  <c r="AD35" i="155"/>
  <c r="BP5" i="155" s="1"/>
  <c r="AC35" i="155"/>
  <c r="BO5" i="155" s="1"/>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S11" i="155"/>
  <c r="AQ11" i="155"/>
  <c r="BV5" i="155"/>
  <c r="BU5" i="155"/>
  <c r="BT5" i="155"/>
  <c r="BJ5" i="155"/>
  <c r="BI5" i="155"/>
  <c r="BH5" i="155"/>
  <c r="AW5" i="155"/>
  <c r="AV5" i="155"/>
  <c r="AJ37" i="154"/>
  <c r="AI37" i="154"/>
  <c r="AH37" i="154"/>
  <c r="BH5" i="154" s="1"/>
  <c r="AG37" i="154"/>
  <c r="BG5" i="154" s="1"/>
  <c r="AF37" i="154"/>
  <c r="BF5" i="154" s="1"/>
  <c r="AE37" i="154"/>
  <c r="BE5" i="154" s="1"/>
  <c r="AD37" i="154"/>
  <c r="BD5" i="154" s="1"/>
  <c r="AC37" i="154"/>
  <c r="BC5" i="154" s="1"/>
  <c r="AB37" i="154"/>
  <c r="BB5" i="154" s="1"/>
  <c r="AA37" i="154"/>
  <c r="BA5" i="154" s="1"/>
  <c r="Z37" i="154"/>
  <c r="AZ5" i="154" s="1"/>
  <c r="Y37" i="154"/>
  <c r="AJ35" i="154"/>
  <c r="AI35" i="154"/>
  <c r="AH35" i="154"/>
  <c r="BT5" i="154" s="1"/>
  <c r="AG35" i="154"/>
  <c r="BS5" i="154" s="1"/>
  <c r="AF35" i="154"/>
  <c r="BR5" i="154" s="1"/>
  <c r="AE35" i="154"/>
  <c r="BQ5" i="154" s="1"/>
  <c r="AD35" i="154"/>
  <c r="BP5" i="154" s="1"/>
  <c r="AC35" i="154"/>
  <c r="BO5" i="154" s="1"/>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S11" i="154"/>
  <c r="AQ11" i="154"/>
  <c r="BV5" i="154"/>
  <c r="BU5" i="154"/>
  <c r="BJ5" i="154"/>
  <c r="BI5" i="154"/>
  <c r="AW5" i="154"/>
  <c r="AV5" i="154"/>
  <c r="AJ37" i="153"/>
  <c r="AI37" i="153"/>
  <c r="AH37" i="153"/>
  <c r="AG37" i="153"/>
  <c r="BG5" i="153" s="1"/>
  <c r="AF37" i="153"/>
  <c r="BF5" i="153" s="1"/>
  <c r="AE37" i="153"/>
  <c r="BE5" i="153" s="1"/>
  <c r="AD37" i="153"/>
  <c r="BD5" i="153" s="1"/>
  <c r="AC37" i="153"/>
  <c r="BC5" i="153" s="1"/>
  <c r="AB37" i="153"/>
  <c r="BB5" i="153" s="1"/>
  <c r="AA37" i="153"/>
  <c r="BA5" i="153" s="1"/>
  <c r="Z37" i="153"/>
  <c r="AZ5" i="153" s="1"/>
  <c r="Y37" i="153"/>
  <c r="AJ35" i="153"/>
  <c r="AI35" i="153"/>
  <c r="AH35" i="153"/>
  <c r="AG35" i="153"/>
  <c r="BS5" i="153" s="1"/>
  <c r="AF35" i="153"/>
  <c r="BR5" i="153" s="1"/>
  <c r="AE35" i="153"/>
  <c r="BQ5" i="153" s="1"/>
  <c r="AD35" i="153"/>
  <c r="BP5" i="153" s="1"/>
  <c r="AC35" i="153"/>
  <c r="BO5" i="153" s="1"/>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S11" i="153"/>
  <c r="AQ11" i="153"/>
  <c r="BV5" i="153"/>
  <c r="BU5" i="153"/>
  <c r="BT5" i="153"/>
  <c r="BJ5" i="153"/>
  <c r="BI5" i="153"/>
  <c r="BH5" i="153"/>
  <c r="AW5" i="153"/>
  <c r="AV5" i="153"/>
  <c r="AJ37" i="152"/>
  <c r="BJ5" i="152" s="1"/>
  <c r="AI37" i="152"/>
  <c r="BI5" i="152" s="1"/>
  <c r="AH37" i="152"/>
  <c r="BH5" i="152" s="1"/>
  <c r="AG37" i="152"/>
  <c r="BG5" i="152" s="1"/>
  <c r="AF37" i="152"/>
  <c r="BF5" i="152" s="1"/>
  <c r="AE37" i="152"/>
  <c r="BE5" i="152" s="1"/>
  <c r="AD37" i="152"/>
  <c r="BD5" i="152" s="1"/>
  <c r="AC37" i="152"/>
  <c r="BC5" i="152" s="1"/>
  <c r="AB37" i="152"/>
  <c r="BB5" i="152" s="1"/>
  <c r="AA37" i="152"/>
  <c r="BA5" i="152" s="1"/>
  <c r="Z37" i="152"/>
  <c r="AZ5" i="152" s="1"/>
  <c r="Y37" i="152"/>
  <c r="AJ35" i="152"/>
  <c r="BV5" i="152" s="1"/>
  <c r="AI35" i="152"/>
  <c r="BU5" i="152" s="1"/>
  <c r="AH35" i="152"/>
  <c r="BT5" i="152" s="1"/>
  <c r="AG35" i="152"/>
  <c r="BS5" i="152" s="1"/>
  <c r="AF35" i="152"/>
  <c r="BR5" i="152" s="1"/>
  <c r="AE35" i="152"/>
  <c r="BQ5" i="152" s="1"/>
  <c r="AD35" i="152"/>
  <c r="BP5" i="152" s="1"/>
  <c r="AC35" i="152"/>
  <c r="BO5" i="152" s="1"/>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S11" i="152"/>
  <c r="AQ11" i="152"/>
  <c r="AW5" i="152"/>
  <c r="AV5" i="152"/>
  <c r="AJ37" i="151"/>
  <c r="AI37" i="151"/>
  <c r="AH37" i="151"/>
  <c r="BH5" i="151" s="1"/>
  <c r="AG37" i="151"/>
  <c r="BG5" i="151" s="1"/>
  <c r="AF37" i="151"/>
  <c r="BF5" i="151" s="1"/>
  <c r="AE37" i="151"/>
  <c r="BE5" i="151" s="1"/>
  <c r="AD37" i="151"/>
  <c r="BD5" i="151" s="1"/>
  <c r="AC37" i="151"/>
  <c r="BC5" i="151" s="1"/>
  <c r="AB37" i="151"/>
  <c r="BB5" i="151" s="1"/>
  <c r="AA37" i="151"/>
  <c r="BA5" i="151" s="1"/>
  <c r="Z37" i="151"/>
  <c r="AZ5" i="151" s="1"/>
  <c r="Y37" i="151"/>
  <c r="AJ35" i="151"/>
  <c r="AI35" i="151"/>
  <c r="AH35" i="151"/>
  <c r="BT5" i="151" s="1"/>
  <c r="AG35" i="151"/>
  <c r="BS5" i="151" s="1"/>
  <c r="AF35" i="151"/>
  <c r="BR5" i="151" s="1"/>
  <c r="AE35" i="151"/>
  <c r="BQ5" i="151" s="1"/>
  <c r="AD35" i="151"/>
  <c r="BP5" i="151" s="1"/>
  <c r="AC35" i="151"/>
  <c r="BO5" i="151" s="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S11" i="151"/>
  <c r="AQ11" i="151"/>
  <c r="BV5" i="151"/>
  <c r="BU5" i="151"/>
  <c r="BJ5" i="151"/>
  <c r="BI5" i="151"/>
  <c r="AW5" i="151"/>
  <c r="AV5" i="151"/>
  <c r="AJ37" i="150"/>
  <c r="AI37" i="150"/>
  <c r="AH37" i="150"/>
  <c r="BH5" i="150" s="1"/>
  <c r="AG37" i="150"/>
  <c r="BG5" i="150" s="1"/>
  <c r="AF37" i="150"/>
  <c r="BF5" i="150" s="1"/>
  <c r="AE37" i="150"/>
  <c r="BE5" i="150" s="1"/>
  <c r="AD37" i="150"/>
  <c r="BD5" i="150" s="1"/>
  <c r="AC37" i="150"/>
  <c r="BC5" i="150" s="1"/>
  <c r="AB37" i="150"/>
  <c r="BB5" i="150" s="1"/>
  <c r="AA37" i="150"/>
  <c r="BA5" i="150" s="1"/>
  <c r="Z37" i="150"/>
  <c r="AZ5" i="150" s="1"/>
  <c r="Y37" i="150"/>
  <c r="AJ35" i="150"/>
  <c r="AI35" i="150"/>
  <c r="AH35" i="150"/>
  <c r="BT5" i="150" s="1"/>
  <c r="AG35" i="150"/>
  <c r="BS5" i="150" s="1"/>
  <c r="AF35" i="150"/>
  <c r="BR5" i="150" s="1"/>
  <c r="AE35" i="150"/>
  <c r="BQ5" i="150" s="1"/>
  <c r="AD35" i="150"/>
  <c r="BP5" i="150" s="1"/>
  <c r="AC35" i="150"/>
  <c r="BO5" i="150" s="1"/>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S11" i="150"/>
  <c r="AQ11" i="150"/>
  <c r="BV5" i="150"/>
  <c r="BU5" i="150"/>
  <c r="BJ5" i="150"/>
  <c r="BI5" i="150"/>
  <c r="AW5" i="150"/>
  <c r="AV5" i="150"/>
  <c r="AJ37" i="149"/>
  <c r="AI37" i="149"/>
  <c r="AH37" i="149"/>
  <c r="BH5" i="149" s="1"/>
  <c r="AG37" i="149"/>
  <c r="BG5" i="149" s="1"/>
  <c r="AF37" i="149"/>
  <c r="BF5" i="149" s="1"/>
  <c r="AE37" i="149"/>
  <c r="BE5" i="149" s="1"/>
  <c r="AD37" i="149"/>
  <c r="BD5" i="149" s="1"/>
  <c r="AC37" i="149"/>
  <c r="BC5" i="149" s="1"/>
  <c r="AB37" i="149"/>
  <c r="BB5" i="149" s="1"/>
  <c r="AA37" i="149"/>
  <c r="BA5" i="149" s="1"/>
  <c r="Z37" i="149"/>
  <c r="AZ5" i="149" s="1"/>
  <c r="Y37" i="149"/>
  <c r="AJ35" i="149"/>
  <c r="AI35" i="149"/>
  <c r="AH35" i="149"/>
  <c r="BT5" i="149" s="1"/>
  <c r="AG35" i="149"/>
  <c r="BS5" i="149" s="1"/>
  <c r="AF35" i="149"/>
  <c r="BR5" i="149" s="1"/>
  <c r="AE35" i="149"/>
  <c r="BQ5" i="149" s="1"/>
  <c r="AD35" i="149"/>
  <c r="BP5" i="149" s="1"/>
  <c r="AC35" i="149"/>
  <c r="BO5" i="149"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S11" i="149"/>
  <c r="AQ11" i="149"/>
  <c r="BV5" i="149"/>
  <c r="BU5" i="149"/>
  <c r="BJ5" i="149"/>
  <c r="BI5" i="149"/>
  <c r="AW5" i="149"/>
  <c r="AV5" i="149"/>
  <c r="AJ37" i="148"/>
  <c r="AI37" i="148"/>
  <c r="AH37" i="148"/>
  <c r="BH5" i="148" s="1"/>
  <c r="AG37" i="148"/>
  <c r="BG5" i="148" s="1"/>
  <c r="AF37" i="148"/>
  <c r="BF5" i="148" s="1"/>
  <c r="AE37" i="148"/>
  <c r="BE5" i="148" s="1"/>
  <c r="AD37" i="148"/>
  <c r="BD5" i="148" s="1"/>
  <c r="AC37" i="148"/>
  <c r="BC5" i="148" s="1"/>
  <c r="AB37" i="148"/>
  <c r="BB5" i="148" s="1"/>
  <c r="AA37" i="148"/>
  <c r="BA5" i="148" s="1"/>
  <c r="Z37" i="148"/>
  <c r="AZ5" i="148" s="1"/>
  <c r="Y37" i="148"/>
  <c r="AJ35" i="148"/>
  <c r="AI35" i="148"/>
  <c r="AH35" i="148"/>
  <c r="BT5" i="148" s="1"/>
  <c r="AG35" i="148"/>
  <c r="BS5" i="148" s="1"/>
  <c r="AF35" i="148"/>
  <c r="BR5" i="148" s="1"/>
  <c r="AE35" i="148"/>
  <c r="BQ5" i="148" s="1"/>
  <c r="AD35" i="148"/>
  <c r="BP5" i="148" s="1"/>
  <c r="AC35" i="148"/>
  <c r="BO5" i="148" s="1"/>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S11" i="148"/>
  <c r="AQ11" i="148"/>
  <c r="BV5" i="148"/>
  <c r="BU5" i="148"/>
  <c r="BJ5" i="148"/>
  <c r="BI5" i="148"/>
  <c r="AW5" i="148"/>
  <c r="AV5" i="148"/>
  <c r="AJ37" i="147"/>
  <c r="AI37" i="147"/>
  <c r="AH37" i="147"/>
  <c r="BH5" i="147" s="1"/>
  <c r="AG37" i="147"/>
  <c r="AF37" i="147"/>
  <c r="BF5" i="147" s="1"/>
  <c r="AE37" i="147"/>
  <c r="BE5" i="147" s="1"/>
  <c r="AD37" i="147"/>
  <c r="BD5" i="147" s="1"/>
  <c r="AC37" i="147"/>
  <c r="BC5" i="147" s="1"/>
  <c r="AB37" i="147"/>
  <c r="BB5" i="147" s="1"/>
  <c r="AA37" i="147"/>
  <c r="BA5" i="147" s="1"/>
  <c r="Z37" i="147"/>
  <c r="AZ5" i="147" s="1"/>
  <c r="Y37" i="147"/>
  <c r="AJ35" i="147"/>
  <c r="AI35" i="147"/>
  <c r="AH35" i="147"/>
  <c r="BT5" i="147" s="1"/>
  <c r="AG35" i="147"/>
  <c r="BS5" i="147" s="1"/>
  <c r="AF35" i="147"/>
  <c r="BR5" i="147" s="1"/>
  <c r="AE35" i="147"/>
  <c r="BQ5" i="147" s="1"/>
  <c r="AD35" i="147"/>
  <c r="BP5" i="147" s="1"/>
  <c r="AC35" i="147"/>
  <c r="BO5" i="147"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S11" i="147"/>
  <c r="AQ11" i="147"/>
  <c r="BV5" i="147"/>
  <c r="BU5" i="147"/>
  <c r="BJ5" i="147"/>
  <c r="BI5" i="147"/>
  <c r="BG5" i="147"/>
  <c r="AW5" i="147"/>
  <c r="AV5" i="147"/>
  <c r="AJ37" i="146"/>
  <c r="AI37" i="146"/>
  <c r="AH37" i="146"/>
  <c r="BH5" i="146" s="1"/>
  <c r="AG37" i="146"/>
  <c r="AF37" i="146"/>
  <c r="BF5" i="146" s="1"/>
  <c r="AE37" i="146"/>
  <c r="BE5" i="146" s="1"/>
  <c r="AD37" i="146"/>
  <c r="BD5" i="146" s="1"/>
  <c r="AC37" i="146"/>
  <c r="BC5" i="146" s="1"/>
  <c r="AB37" i="146"/>
  <c r="BB5" i="146" s="1"/>
  <c r="AA37" i="146"/>
  <c r="BA5" i="146" s="1"/>
  <c r="Z37" i="146"/>
  <c r="AZ5" i="146" s="1"/>
  <c r="Y37" i="146"/>
  <c r="AJ35" i="146"/>
  <c r="AI35" i="146"/>
  <c r="AH35" i="146"/>
  <c r="BT5" i="146" s="1"/>
  <c r="AG35" i="146"/>
  <c r="BS5" i="146" s="1"/>
  <c r="AF35" i="146"/>
  <c r="BR5" i="146" s="1"/>
  <c r="AE35" i="146"/>
  <c r="BQ5" i="146" s="1"/>
  <c r="AD35" i="146"/>
  <c r="BP5" i="146" s="1"/>
  <c r="AC35" i="146"/>
  <c r="BO5" i="146" s="1"/>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S11" i="146"/>
  <c r="AQ11" i="146"/>
  <c r="BV5" i="146"/>
  <c r="BU5" i="146"/>
  <c r="BJ5" i="146"/>
  <c r="BI5" i="146"/>
  <c r="BG5" i="146"/>
  <c r="AW5" i="146"/>
  <c r="AV5" i="146"/>
  <c r="AJ37" i="145"/>
  <c r="AI37" i="145"/>
  <c r="AH37" i="145"/>
  <c r="BH5" i="145" s="1"/>
  <c r="AG37" i="145"/>
  <c r="BG5" i="145" s="1"/>
  <c r="AF37" i="145"/>
  <c r="BF5" i="145" s="1"/>
  <c r="AE37" i="145"/>
  <c r="BE5" i="145" s="1"/>
  <c r="AD37" i="145"/>
  <c r="BD5" i="145" s="1"/>
  <c r="AC37" i="145"/>
  <c r="BC5" i="145" s="1"/>
  <c r="AB37" i="145"/>
  <c r="BB5" i="145" s="1"/>
  <c r="AA37" i="145"/>
  <c r="BA5" i="145" s="1"/>
  <c r="Z37" i="145"/>
  <c r="AZ5" i="145" s="1"/>
  <c r="Y37" i="145"/>
  <c r="AJ35" i="145"/>
  <c r="AI35" i="145"/>
  <c r="AH35" i="145"/>
  <c r="BT5" i="145" s="1"/>
  <c r="AG35" i="145"/>
  <c r="BS5" i="145" s="1"/>
  <c r="AF35" i="145"/>
  <c r="BR5" i="145" s="1"/>
  <c r="AE35" i="145"/>
  <c r="BQ5" i="145" s="1"/>
  <c r="AD35" i="145"/>
  <c r="BP5" i="145" s="1"/>
  <c r="AC35" i="145"/>
  <c r="BO5" i="145"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S11" i="145"/>
  <c r="AQ11" i="145"/>
  <c r="BV5" i="145"/>
  <c r="BU5" i="145"/>
  <c r="BJ5" i="145"/>
  <c r="BI5" i="145"/>
  <c r="AW5" i="145"/>
  <c r="AV5" i="145"/>
  <c r="AJ37" i="144"/>
  <c r="AI37" i="144"/>
  <c r="BI5" i="144" s="1"/>
  <c r="AH37" i="144"/>
  <c r="BH5" i="144" s="1"/>
  <c r="AG37" i="144"/>
  <c r="AF37" i="144"/>
  <c r="BF5" i="144" s="1"/>
  <c r="AE37" i="144"/>
  <c r="BE5" i="144" s="1"/>
  <c r="AD37" i="144"/>
  <c r="BD5" i="144" s="1"/>
  <c r="AC37" i="144"/>
  <c r="BC5" i="144" s="1"/>
  <c r="AB37" i="144"/>
  <c r="BB5" i="144" s="1"/>
  <c r="AA37" i="144"/>
  <c r="BA5" i="144" s="1"/>
  <c r="Z37" i="144"/>
  <c r="BL5" i="144" s="1"/>
  <c r="Y37" i="144"/>
  <c r="BN5" i="144" s="1"/>
  <c r="AJ35" i="144"/>
  <c r="AI35" i="144"/>
  <c r="BU5" i="144" s="1"/>
  <c r="AH35" i="144"/>
  <c r="BT5" i="144" s="1"/>
  <c r="AG35" i="144"/>
  <c r="AF35" i="144"/>
  <c r="AE35" i="144"/>
  <c r="AD35" i="144"/>
  <c r="BP5" i="144" s="1"/>
  <c r="AC35" i="144"/>
  <c r="BO5" i="144" s="1"/>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S11" i="144"/>
  <c r="AQ11" i="144"/>
  <c r="BV5" i="144"/>
  <c r="BS5" i="144"/>
  <c r="BR5" i="144"/>
  <c r="BQ5" i="144"/>
  <c r="BK5" i="144"/>
  <c r="BJ5" i="144"/>
  <c r="AY5" i="144"/>
  <c r="AW5" i="144"/>
  <c r="AV5" i="144"/>
  <c r="AM35" i="158" l="1"/>
  <c r="AX5" i="158" s="1"/>
  <c r="AM35" i="157"/>
  <c r="AX5" i="157" s="1"/>
  <c r="AM35" i="156"/>
  <c r="AX5" i="156" s="1"/>
  <c r="AM35" i="155"/>
  <c r="AX5" i="155" s="1"/>
  <c r="AM35" i="154"/>
  <c r="AX5" i="154" s="1"/>
  <c r="AM35" i="153"/>
  <c r="AX5" i="153" s="1"/>
  <c r="AM35" i="152"/>
  <c r="AX5" i="152" s="1"/>
  <c r="AM35" i="151"/>
  <c r="AX5" i="151" s="1"/>
  <c r="AM35" i="150"/>
  <c r="AX5" i="150" s="1"/>
  <c r="AM35" i="149"/>
  <c r="AX5" i="149" s="1"/>
  <c r="AM35" i="148"/>
  <c r="AX5" i="148" s="1"/>
  <c r="AM35" i="147"/>
  <c r="AX5" i="147" s="1"/>
  <c r="AM35" i="146"/>
  <c r="AX5" i="146" s="1"/>
  <c r="AM35" i="145"/>
  <c r="AX5" i="145" s="1"/>
  <c r="AM35" i="144"/>
  <c r="AX5" i="144" s="1"/>
  <c r="AY5" i="160"/>
  <c r="BK5" i="160"/>
  <c r="BL5" i="160"/>
  <c r="BN5" i="160"/>
  <c r="BM5" i="160"/>
  <c r="AY5" i="159"/>
  <c r="BK5" i="159"/>
  <c r="BL5" i="159"/>
  <c r="BM5" i="159"/>
  <c r="BN5" i="159"/>
  <c r="AY5" i="158"/>
  <c r="BK5" i="158"/>
  <c r="BL5" i="158"/>
  <c r="BN5" i="158"/>
  <c r="BM5" i="158"/>
  <c r="AY5" i="157"/>
  <c r="BN5" i="157"/>
  <c r="BK5" i="157"/>
  <c r="BL5" i="157"/>
  <c r="BM5" i="157"/>
  <c r="AY5" i="156"/>
  <c r="BK5" i="156"/>
  <c r="BL5" i="156"/>
  <c r="BM5" i="156"/>
  <c r="BN5" i="156"/>
  <c r="AY5" i="155"/>
  <c r="BK5" i="155"/>
  <c r="BM5" i="155"/>
  <c r="BN5" i="155"/>
  <c r="BL5" i="155"/>
  <c r="AY5" i="154"/>
  <c r="BK5" i="154"/>
  <c r="BL5" i="154"/>
  <c r="BM5" i="154"/>
  <c r="BN5" i="154"/>
  <c r="AY5" i="153"/>
  <c r="BK5" i="153"/>
  <c r="BM5" i="153"/>
  <c r="BN5" i="153"/>
  <c r="BL5" i="153"/>
  <c r="AY5" i="152"/>
  <c r="BK5" i="152"/>
  <c r="BL5" i="152"/>
  <c r="BM5" i="152"/>
  <c r="BN5" i="152"/>
  <c r="AY5" i="151"/>
  <c r="BK5" i="151"/>
  <c r="BL5" i="151"/>
  <c r="BM5" i="151"/>
  <c r="BN5" i="151"/>
  <c r="AY5" i="150"/>
  <c r="BK5" i="150"/>
  <c r="BL5" i="150"/>
  <c r="BM5" i="150"/>
  <c r="BN5" i="150"/>
  <c r="BL5" i="149"/>
  <c r="BM5" i="149"/>
  <c r="BN5" i="149"/>
  <c r="AY5" i="149"/>
  <c r="BK5" i="149"/>
  <c r="AY5" i="148"/>
  <c r="BK5" i="148"/>
  <c r="BL5" i="148"/>
  <c r="BM5" i="148"/>
  <c r="BN5" i="148"/>
  <c r="BK5" i="147"/>
  <c r="BL5" i="147"/>
  <c r="BM5" i="147"/>
  <c r="BN5" i="147"/>
  <c r="AY5" i="147"/>
  <c r="BM5" i="146"/>
  <c r="BN5" i="146"/>
  <c r="AY5" i="146"/>
  <c r="BK5" i="146"/>
  <c r="BL5" i="146"/>
  <c r="AY5" i="145"/>
  <c r="BK5" i="145"/>
  <c r="BL5" i="145"/>
  <c r="BM5" i="145"/>
  <c r="BN5" i="145"/>
  <c r="AZ5" i="144"/>
  <c r="BG5" i="144"/>
  <c r="BM5" i="144"/>
  <c r="G44" i="81" l="1"/>
  <c r="E44" i="81"/>
  <c r="T44" i="81" l="1"/>
  <c r="S44" i="81"/>
  <c r="R44" i="81"/>
  <c r="J44" i="81"/>
  <c r="P44" i="81"/>
  <c r="Q44" i="81"/>
  <c r="Z44" i="81"/>
  <c r="U44" i="81"/>
  <c r="M44" i="81"/>
  <c r="AB44" i="81" l="1"/>
  <c r="AA44" i="81"/>
  <c r="Y44" i="81"/>
  <c r="X44" i="81" l="1"/>
  <c r="W44" i="81"/>
  <c r="V44" i="81"/>
  <c r="O44" i="81"/>
  <c r="N44" i="81"/>
  <c r="L44" i="81"/>
  <c r="K44" i="81"/>
  <c r="I44" i="81"/>
  <c r="H44" i="81"/>
  <c r="F44" i="81"/>
  <c r="K45" i="81" l="1"/>
  <c r="G45" i="81"/>
  <c r="O45" i="81"/>
</calcChain>
</file>

<file path=xl/sharedStrings.xml><?xml version="1.0" encoding="utf-8"?>
<sst xmlns="http://schemas.openxmlformats.org/spreadsheetml/2006/main" count="7024" uniqueCount="746">
  <si>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</si>
  <si>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</si>
  <si>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</si>
  <si>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</si>
  <si>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</si>
  <si>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</si>
  <si>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</si>
  <si>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</si>
  <si>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</si>
  <si>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</si>
  <si>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</si>
  <si>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</si>
  <si>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</si>
  <si>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</si>
  <si>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</si>
  <si>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</si>
  <si>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</si>
  <si>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</si>
  <si>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</si>
  <si>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</si>
  <si>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</si>
  <si>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</si>
  <si>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</si>
  <si>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</si>
  <si>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</si>
  <si>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</si>
  <si>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</si>
  <si>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</si>
  <si>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</si>
  <si>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</si>
  <si>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</si>
  <si>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</si>
  <si>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</si>
  <si>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</si>
  <si>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</si>
  <si>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</si>
  <si>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</si>
  <si>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</si>
  <si>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</si>
  <si>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</si>
  <si>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</si>
  <si>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</si>
  <si>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</si>
  <si>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</si>
  <si>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</si>
  <si>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</si>
  <si>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</si>
  <si>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</si>
  <si>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</si>
  <si>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</si>
  <si>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</si>
  <si>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</si>
  <si>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</si>
  <si>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</si>
  <si>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</si>
  <si>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</si>
  <si>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</si>
  <si>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</si>
  <si>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</si>
  <si>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</si>
  <si>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</si>
  <si>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</si>
  <si>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</si>
  <si>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</si>
  <si>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</si>
  <si>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</si>
  <si>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</si>
  <si>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</si>
  <si>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</si>
  <si>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</si>
  <si>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</si>
  <si>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</si>
  <si>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</si>
  <si>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</si>
  <si>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</si>
  <si>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</si>
  <si>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</si>
  <si>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</si>
  <si>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</si>
  <si>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</si>
  <si>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</si>
  <si>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</si>
  <si>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</si>
  <si>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</si>
  <si>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</si>
  <si>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</si>
  <si>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</si>
  <si>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</si>
  <si>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</si>
  <si>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</si>
  <si>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</si>
  <si>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</si>
  <si>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</si>
  <si>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</si>
  <si>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</si>
  <si>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</si>
  <si>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</si>
  <si>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</si>
  <si>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</si>
  <si>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</si>
  <si>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</si>
  <si>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</si>
  <si>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</si>
  <si>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</si>
  <si>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</si>
  <si>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</si>
  <si>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</si>
  <si>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</si>
  <si>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</si>
  <si>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</si>
  <si>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</si>
  <si>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</si>
  <si>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</si>
  <si>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</si>
  <si>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</si>
  <si>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</si>
  <si>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</si>
  <si>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</si>
  <si>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</si>
  <si>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</si>
  <si>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</si>
  <si>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</si>
  <si>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</si>
  <si>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</si>
  <si>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</si>
  <si>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</si>
  <si>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</si>
  <si>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</si>
  <si>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</si>
  <si>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</si>
  <si>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</si>
  <si>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</si>
  <si>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</si>
  <si>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</si>
  <si>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</si>
  <si>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</si>
  <si>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</si>
  <si>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</si>
  <si>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</si>
  <si>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</si>
  <si>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</si>
  <si>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</si>
  <si>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</si>
  <si>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</si>
  <si>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</si>
  <si>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</si>
  <si>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</si>
  <si>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</si>
  <si>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</si>
  <si>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</si>
  <si>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</si>
  <si>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</si>
  <si>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</si>
  <si>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</si>
  <si>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</si>
  <si>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</si>
  <si>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</si>
  <si>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</si>
  <si>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</si>
  <si>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</si>
  <si>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</si>
  <si>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</si>
  <si>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</si>
  <si>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</si>
  <si>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</si>
  <si>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</si>
  <si>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</si>
  <si>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</si>
  <si>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</si>
  <si>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</si>
  <si>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</si>
  <si>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</si>
  <si>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</si>
  <si>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</si>
  <si>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</si>
  <si>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</si>
  <si>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</si>
  <si>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</si>
  <si>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</si>
  <si>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</si>
  <si>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</si>
  <si>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</si>
  <si>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</si>
  <si>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</si>
  <si>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</si>
  <si>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</si>
  <si>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</si>
  <si>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</si>
  <si>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</si>
  <si>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</si>
  <si>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</si>
  <si>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</si>
  <si>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</si>
  <si>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</si>
  <si>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</si>
  <si>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</si>
  <si>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</si>
  <si>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</si>
  <si>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</si>
  <si>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</si>
  <si>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</si>
  <si>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</si>
  <si>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</si>
  <si>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</si>
  <si>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</si>
  <si>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</si>
  <si>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</si>
  <si>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</si>
  <si>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</si>
  <si>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</si>
  <si>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</si>
  <si>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</si>
  <si>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</si>
  <si>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</si>
  <si>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</si>
  <si>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</si>
  <si>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</si>
  <si>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</si>
  <si>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</si>
  <si>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</si>
  <si>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</si>
  <si>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</si>
  <si>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</si>
  <si>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</si>
  <si>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</si>
  <si>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</si>
  <si>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</si>
  <si>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</si>
  <si>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</si>
  <si>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</si>
  <si>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</si>
  <si>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</si>
  <si>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</si>
  <si>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</si>
  <si>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</si>
  <si>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</si>
  <si>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</si>
  <si>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</si>
  <si>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</si>
  <si>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</si>
  <si>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</si>
  <si>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</si>
  <si>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</si>
  <si>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</si>
  <si>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</si>
  <si>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</si>
  <si>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</si>
  <si>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</si>
  <si>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</si>
  <si>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</si>
  <si>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</si>
  <si>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</si>
  <si>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</si>
  <si>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</si>
  <si>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</si>
  <si>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</si>
  <si>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</si>
  <si>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</si>
  <si>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</si>
  <si>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</si>
  <si>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</si>
  <si>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</si>
  <si>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</si>
  <si>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</si>
  <si>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</si>
  <si>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</si>
  <si>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</si>
  <si>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</si>
  <si>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</si>
  <si>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</si>
  <si>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</si>
  <si>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</si>
  <si>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</si>
  <si>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</si>
  <si>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</si>
  <si>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</si>
  <si>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</si>
  <si>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</si>
  <si>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</si>
  <si>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</si>
  <si>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</si>
  <si>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</si>
  <si>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</si>
  <si>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</si>
  <si>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</si>
  <si>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</si>
  <si>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</si>
  <si>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</si>
  <si>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</si>
  <si>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</si>
  <si>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</si>
  <si>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</si>
  <si>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</si>
  <si>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</si>
  <si>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</si>
  <si>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</si>
  <si>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</si>
  <si>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</si>
  <si>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</si>
  <si>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</si>
  <si>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</si>
  <si>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</si>
  <si>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</si>
  <si>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</si>
  <si>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</si>
  <si>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</si>
  <si>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</si>
  <si>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</si>
  <si>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</si>
  <si>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</si>
  <si>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</si>
  <si>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</si>
  <si>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</si>
  <si>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</si>
  <si>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</si>
  <si>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</si>
  <si>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</si>
  <si>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</si>
  <si>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</si>
  <si>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</si>
  <si>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</si>
  <si>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</si>
  <si>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</si>
  <si>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</si>
  <si>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</si>
  <si>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</si>
  <si>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</si>
  <si>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</si>
  <si>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</si>
  <si>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</si>
  <si>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</si>
  <si>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</si>
  <si>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</si>
  <si>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</si>
  <si>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</si>
  <si>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</si>
  <si>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</si>
  <si>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</si>
  <si>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</si>
  <si>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</si>
  <si>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</si>
  <si>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</si>
  <si>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</si>
  <si>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</si>
  <si>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</si>
  <si>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</si>
  <si>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</si>
  <si>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</si>
  <si>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</si>
  <si>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</si>
  <si>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</si>
  <si>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</si>
  <si>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</si>
  <si>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</si>
  <si>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</si>
  <si>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</si>
  <si>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</si>
  <si>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</si>
  <si>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</si>
  <si>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</si>
  <si>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</si>
  <si>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</si>
  <si>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</si>
  <si>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</si>
  <si>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</si>
  <si>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</si>
  <si>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</si>
  <si>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</si>
  <si>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</si>
  <si>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</si>
  <si>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</si>
  <si>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</si>
  <si>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</si>
  <si>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</si>
  <si>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</si>
  <si>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</si>
  <si>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</si>
  <si>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</si>
  <si>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</si>
  <si>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</si>
  <si>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</si>
  <si>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</si>
  <si>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</si>
  <si>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</si>
  <si>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</si>
  <si>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</si>
  <si>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</si>
  <si>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</si>
  <si>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</si>
  <si>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</si>
  <si>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</si>
  <si>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</si>
  <si>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</si>
  <si>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</si>
  <si>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</si>
  <si>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</si>
  <si>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</si>
  <si>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</si>
  <si>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</si>
  <si>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</si>
  <si>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</si>
  <si>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</si>
  <si>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</si>
  <si>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</si>
  <si>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</si>
  <si>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</si>
  <si>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</si>
  <si>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</si>
  <si>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</si>
  <si>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</si>
  <si>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</si>
  <si>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</si>
  <si>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</si>
  <si>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</si>
  <si>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</si>
  <si>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</si>
  <si>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</si>
  <si>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</si>
  <si>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</si>
  <si>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</si>
  <si>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</si>
  <si>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</si>
  <si>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</si>
  <si>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</si>
  <si>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</si>
  <si>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</si>
  <si>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</si>
  <si>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</si>
  <si>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</si>
  <si>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</si>
  <si>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</si>
  <si>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</si>
  <si>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</si>
  <si>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</si>
  <si>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</si>
  <si>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</si>
  <si>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</si>
  <si>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</si>
  <si>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</si>
  <si>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</si>
  <si>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</si>
  <si>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</si>
  <si>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</si>
  <si>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</si>
  <si>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</si>
  <si>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</si>
  <si>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</si>
  <si>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</si>
  <si>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</si>
  <si>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</si>
  <si>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</si>
  <si>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</si>
  <si>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</si>
  <si>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</si>
  <si>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</si>
  <si>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</si>
  <si>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</si>
  <si>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</si>
  <si>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</si>
  <si>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</si>
  <si>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</si>
  <si>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</si>
  <si>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</si>
  <si>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</si>
  <si>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</si>
  <si>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</si>
  <si>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</si>
  <si>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</si>
  <si>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</si>
  <si>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</si>
  <si>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</si>
  <si>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</si>
  <si>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</si>
  <si>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</si>
  <si>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</si>
  <si>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</si>
  <si>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</si>
  <si>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</si>
  <si>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</si>
  <si>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</si>
  <si>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</si>
  <si>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</si>
  <si>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</si>
  <si>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</si>
  <si>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</si>
  <si>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</si>
  <si>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</si>
  <si>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</si>
  <si>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</si>
  <si>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</si>
  <si>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</si>
  <si>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</si>
  <si>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</si>
  <si>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</si>
  <si>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</si>
  <si>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</si>
  <si>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</si>
  <si>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</si>
  <si>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</si>
  <si>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</si>
  <si>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</si>
  <si>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</si>
  <si>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</si>
  <si>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</si>
  <si>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</si>
  <si>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</si>
  <si>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</si>
  <si>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</si>
  <si>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</si>
  <si>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</si>
  <si>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</si>
  <si>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</si>
  <si>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</si>
  <si>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</si>
  <si>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</si>
  <si>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</si>
  <si>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</si>
  <si>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</si>
  <si>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</si>
  <si>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</si>
  <si>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</si>
  <si>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</si>
  <si>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</si>
  <si>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</si>
  <si>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</si>
  <si>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</si>
  <si>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</si>
  <si>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</si>
  <si>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</si>
  <si>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</si>
  <si>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</si>
  <si>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</si>
  <si>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</si>
  <si>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</si>
  <si>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</si>
  <si>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</si>
  <si>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</si>
  <si>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</si>
  <si>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</si>
  <si>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</si>
  <si>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</si>
  <si>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</si>
  <si>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</si>
  <si>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</si>
  <si>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</si>
  <si>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</si>
  <si>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</si>
  <si>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</si>
  <si>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</si>
  <si>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t>
  </si>
  <si>
    <t>オノトンネル</t>
  </si>
  <si>
    <t>小野トンネル</t>
    <rPh sb="0" eb="2">
      <t>オノ</t>
    </rPh>
    <phoneticPr fontId="8"/>
  </si>
  <si>
    <t>一般国道　490号</t>
    <phoneticPr fontId="11"/>
  </si>
  <si>
    <t>山口県宇部市小野</t>
    <rPh sb="0" eb="3">
      <t>ヤマグチケン</t>
    </rPh>
    <rPh sb="3" eb="6">
      <t>ウベシ</t>
    </rPh>
    <rPh sb="6" eb="8">
      <t>オノ</t>
    </rPh>
    <phoneticPr fontId="11"/>
  </si>
  <si>
    <t>-</t>
    <phoneticPr fontId="11"/>
  </si>
  <si>
    <t>1944年</t>
    <rPh sb="4" eb="5">
      <t>ネン</t>
    </rPh>
    <phoneticPr fontId="8"/>
  </si>
  <si>
    <t>Ｄ</t>
  </si>
  <si>
    <t>覆工内装（なし）</t>
  </si>
  <si>
    <t>面壁型</t>
    <rPh sb="0" eb="1">
      <t>メン</t>
    </rPh>
    <rPh sb="1" eb="2">
      <t>ヘキ</t>
    </rPh>
    <rPh sb="2" eb="3">
      <t>カタ</t>
    </rPh>
    <phoneticPr fontId="8"/>
  </si>
  <si>
    <t>面壁型</t>
    <rPh sb="0" eb="1">
      <t>メン</t>
    </rPh>
    <rPh sb="1" eb="2">
      <t>ヘキ</t>
    </rPh>
    <rPh sb="2" eb="3">
      <t>カタ</t>
    </rPh>
    <phoneticPr fontId="11"/>
  </si>
  <si>
    <t>自然換気</t>
    <rPh sb="0" eb="2">
      <t>シゼン</t>
    </rPh>
    <rPh sb="2" eb="4">
      <t>カンキ</t>
    </rPh>
    <phoneticPr fontId="11"/>
  </si>
  <si>
    <t>避難情報提供設備</t>
    <rPh sb="0" eb="4">
      <t>ヒナンジョウホウ</t>
    </rPh>
    <rPh sb="4" eb="6">
      <t>テイキョウ</t>
    </rPh>
    <rPh sb="6" eb="8">
      <t>セツビ</t>
    </rPh>
    <phoneticPr fontId="6"/>
  </si>
  <si>
    <t>PS</t>
  </si>
  <si>
    <t>PE</t>
  </si>
  <si>
    <t>一般道</t>
  </si>
  <si>
    <t>山口県宇部土木建築事務所</t>
    <rPh sb="0" eb="3">
      <t>ヤマグチケン</t>
    </rPh>
    <phoneticPr fontId="11"/>
  </si>
  <si>
    <t>一般(無料)</t>
    <rPh sb="0" eb="2">
      <t>イッパン</t>
    </rPh>
    <rPh sb="3" eb="5">
      <t>ムリョウ</t>
    </rPh>
    <phoneticPr fontId="11"/>
  </si>
  <si>
    <t>312.0㎡</t>
    <phoneticPr fontId="11"/>
  </si>
  <si>
    <t>㎡</t>
    <phoneticPr fontId="11"/>
  </si>
  <si>
    <t>アスファルト系</t>
    <rPh sb="6" eb="7">
      <t>ケイ</t>
    </rPh>
    <phoneticPr fontId="11"/>
  </si>
  <si>
    <t>アジア航測株式会社
飯田 琢巳</t>
    <rPh sb="3" eb="5">
      <t>コウソク</t>
    </rPh>
    <rPh sb="5" eb="9">
      <t>カブシキガイシャ</t>
    </rPh>
    <rPh sb="10" eb="12">
      <t>イイダ</t>
    </rPh>
    <rPh sb="13" eb="15">
      <t>タクミ</t>
    </rPh>
    <phoneticPr fontId="11"/>
  </si>
  <si>
    <t>小野トンネル</t>
  </si>
  <si>
    <t>一般国道　490号</t>
  </si>
  <si>
    <t>山口県宇部土木建築事務所</t>
  </si>
  <si>
    <t>アジア航測株式会社
飯田 琢巳</t>
  </si>
  <si>
    <t>山口県宇部市小野</t>
  </si>
  <si>
    <t>矢板工法</t>
  </si>
  <si>
    <t>1944年</t>
  </si>
  <si>
    <t>アジア航測株式会社</t>
  </si>
  <si>
    <t>アジア航測株式会社</t>
    <phoneticPr fontId="11"/>
  </si>
  <si>
    <t>飯田 琢巳</t>
  </si>
  <si>
    <t>飯田 琢巳</t>
    <phoneticPr fontId="11"/>
  </si>
  <si>
    <t>有</t>
    <phoneticPr fontId="11"/>
  </si>
  <si>
    <t>一次</t>
    <phoneticPr fontId="11"/>
  </si>
  <si>
    <t>34.07833</t>
    <phoneticPr fontId="11"/>
  </si>
  <si>
    <t>131.29722</t>
    <phoneticPr fontId="11"/>
  </si>
  <si>
    <t>覆工</t>
  </si>
  <si>
    <t>面壁・妻壁等</t>
  </si>
  <si>
    <t>材質劣化</t>
  </si>
  <si>
    <t>補修済　剥落防止工</t>
  </si>
  <si>
    <t>Ⅰ</t>
  </si>
  <si>
    <t>否</t>
  </si>
  <si>
    <t>済</t>
  </si>
  <si>
    <t>アーチ（左側）</t>
  </si>
  <si>
    <t>0.1m×1.8m</t>
  </si>
  <si>
    <t>Ⅱb</t>
  </si>
  <si>
    <t>要監視</t>
  </si>
  <si>
    <t>継続</t>
  </si>
  <si>
    <t>監視(日常)</t>
  </si>
  <si>
    <t>アーチ（右側）</t>
  </si>
  <si>
    <t>1.35m×1.1m</t>
  </si>
  <si>
    <t>0.85m×0.45m</t>
  </si>
  <si>
    <t>補修済　剥落防止工</t>
    <phoneticPr fontId="11"/>
  </si>
  <si>
    <t>未</t>
  </si>
  <si>
    <t>1.35m×2.5m</t>
  </si>
  <si>
    <t>側壁（左側）</t>
  </si>
  <si>
    <t>0.2m×0.1m</t>
  </si>
  <si>
    <t>W=0.5mm×L=1.3m</t>
  </si>
  <si>
    <t>1.0m×1.0m</t>
  </si>
  <si>
    <t>0.3m×0.5m</t>
  </si>
  <si>
    <t>1.3m×1.3m</t>
  </si>
  <si>
    <t>W=1.0mm×L=3.9m</t>
  </si>
  <si>
    <t>W=1.0mm×L=3.7m</t>
  </si>
  <si>
    <t>変状区分・寸法変更</t>
  </si>
  <si>
    <t>0.55m×1.0m</t>
  </si>
  <si>
    <t>側壁（右側）</t>
  </si>
  <si>
    <t>0.1m×0.7m</t>
  </si>
  <si>
    <t>0.1m×0.6m</t>
  </si>
  <si>
    <t>0.25m×0.1m</t>
  </si>
  <si>
    <t>W=0.6mm×L=1.7m</t>
  </si>
  <si>
    <t>0.45m×3.6m</t>
  </si>
  <si>
    <t>0.1m×1.35m、0.1m×0.2m、0.1m×0.7m、0.4m×0.35m</t>
  </si>
  <si>
    <t>寸法変更</t>
  </si>
  <si>
    <t>アーチ（天端）</t>
  </si>
  <si>
    <t>0.4m×0.1m</t>
  </si>
  <si>
    <t>0.4m×0.05m</t>
  </si>
  <si>
    <t>Ⅱa</t>
  </si>
  <si>
    <t>監視(重点)</t>
  </si>
  <si>
    <t>1.1m×0.5m</t>
  </si>
  <si>
    <t>0.5m×0.1m</t>
  </si>
  <si>
    <t>0.1m×2.65m</t>
  </si>
  <si>
    <t>1.0m×0.65m</t>
  </si>
  <si>
    <t>5.3m×0.5m</t>
  </si>
  <si>
    <t>0.1m×4.7m</t>
  </si>
  <si>
    <t>0.35m×0.5m</t>
  </si>
  <si>
    <t>判定見直し</t>
  </si>
  <si>
    <t>1.1m×1.7m</t>
  </si>
  <si>
    <t>0.25m×0.3m、0.1m×1.4m</t>
  </si>
  <si>
    <t>0.1m×0.25m、0.1m×1.4m</t>
  </si>
  <si>
    <t>1.3m×1.8m</t>
  </si>
  <si>
    <t>寸法変更、判定見直し</t>
  </si>
  <si>
    <t>0.2m×1.2m</t>
  </si>
  <si>
    <t>0.8m×7.8m</t>
  </si>
  <si>
    <t>0.1m×0.3m</t>
  </si>
  <si>
    <t>0.05m×0.2m</t>
  </si>
  <si>
    <t>1.4m×3.6m</t>
  </si>
  <si>
    <t>1.5m×3.5m</t>
  </si>
  <si>
    <t>0.4m×0.3m</t>
  </si>
  <si>
    <t>0.35m×0.25m</t>
  </si>
  <si>
    <t>0.15m×0.1m</t>
  </si>
  <si>
    <t>0.7m×1.0m、1.2m×1.4m、0.15m×0.5m、0.7m×1.3m</t>
  </si>
  <si>
    <t>0.7m×1.0m、0.9m×1.4m、0.15m×0.65m、0.55m×1.3m</t>
  </si>
  <si>
    <t>0.15m×0.15m</t>
  </si>
  <si>
    <t>0.15m×0.2m、0.05m×0.4m</t>
  </si>
  <si>
    <t>6.0m×0.5m</t>
  </si>
  <si>
    <t>0.6m×0.15m</t>
  </si>
  <si>
    <t>0.1m×1.0m</t>
  </si>
  <si>
    <t>路面</t>
  </si>
  <si>
    <t>車道</t>
  </si>
  <si>
    <t>0.2m×1.1m</t>
  </si>
  <si>
    <t>0.03m×0.03m・D=0.57m</t>
  </si>
  <si>
    <t>0.05m×0.05m・D=0.64m</t>
  </si>
  <si>
    <t>0.6m×0.3m</t>
  </si>
  <si>
    <t>0.05m×0.2m・D=0.05m、0.05m×0.1m・D=0.03m</t>
  </si>
  <si>
    <t>0.05m×0.1m、0.05m×0.2m</t>
  </si>
  <si>
    <t>W=1.0mm×L=2.0m</t>
  </si>
  <si>
    <t>W=0.8mm×L=2.0m</t>
  </si>
  <si>
    <t>0.3m×0.7m</t>
  </si>
  <si>
    <t>0.05m×0.05m・D=0.6m</t>
  </si>
  <si>
    <t>0.4m×0.5m</t>
  </si>
  <si>
    <t>0.15m×0.3m</t>
  </si>
  <si>
    <t>その他　補修済　剥落防止工</t>
  </si>
  <si>
    <t>既存補修跡</t>
  </si>
  <si>
    <t>本体工補修箇所への接触跡 経過観察が望まれる</t>
  </si>
  <si>
    <t>新規</t>
  </si>
  <si>
    <t>うき・はく離　0.2m×0.1m</t>
  </si>
  <si>
    <t>側壁のうき 経過観察が望まれる</t>
  </si>
  <si>
    <t>材質劣化・ひび割れ　W=0.5mm×L=1.3m</t>
  </si>
  <si>
    <t>側壁のひび割れ</t>
  </si>
  <si>
    <t>外力・ひび割れ　W=1.0mm×L=3.7m</t>
  </si>
  <si>
    <t>アーチのひび割れ 経過観察が望まれる</t>
  </si>
  <si>
    <t>うき・はく離　0.1m×0.6m</t>
  </si>
  <si>
    <t>うき・はく離　0.25m×0.1m</t>
  </si>
  <si>
    <t>材質劣化・ひび割れ　W=0.6mm×L=1.7m</t>
  </si>
  <si>
    <t>うき・はく離　0.1m×1.35m、0.1m×0.2m、0.1m×0.7m、0.4m×0.35m</t>
  </si>
  <si>
    <t>うき・はく離　0.4m×0.05m</t>
  </si>
  <si>
    <t>アーチのうき 浸透性硬化剤塗布済 計画的な対策が望まれる</t>
  </si>
  <si>
    <t>側壁の表面劣化 浸透性硬化剤塗布済 経過観察が望まれる</t>
  </si>
  <si>
    <t>うき・はく離　0.5m×0.1m</t>
  </si>
  <si>
    <t>うき・はく離　0.1m×2.65m</t>
  </si>
  <si>
    <t>漏水　0.4m×0.1m</t>
  </si>
  <si>
    <t>アーチの遊離石灰(今回漏水は確認されなかった) 経過観察が望まれる</t>
  </si>
  <si>
    <t>うき・はく離　0.35m×0.5m</t>
  </si>
  <si>
    <t>アーチのうき 経過観察が望まれる</t>
  </si>
  <si>
    <t>うき・はく離　0.1m×0.25m、0.1m×1.4m</t>
  </si>
  <si>
    <t>その他　1.3m×1.3m</t>
  </si>
  <si>
    <t>その他　0.05m×0.2m</t>
  </si>
  <si>
    <t>側壁のうき(木片) 経過観察が望まれる</t>
  </si>
  <si>
    <t>その他　1.5m×3.5m</t>
  </si>
  <si>
    <t>うき・はく離　0.35m×0.25m</t>
  </si>
  <si>
    <t>その他　0.15m×0.1m</t>
  </si>
  <si>
    <t>アーチの骨材露出 浸透性硬化剤塗布済 経過観察が望まれる</t>
  </si>
  <si>
    <t>その他　0.7m×1.0m、0.9m×1.4m、0.15m×0.65m、0.55m×1.3m</t>
  </si>
  <si>
    <t>うき・はく離　0.15m×0.2m、0.05m×0.4m</t>
  </si>
  <si>
    <t>漏水　0.6m×0.15m</t>
  </si>
  <si>
    <t>材質劣化・ひび割れ　</t>
  </si>
  <si>
    <t>うき・はく離　0.6m×0.3m</t>
  </si>
  <si>
    <t>うき・はく離　0.05m×0.1m、0.05m×0.2m</t>
  </si>
  <si>
    <t>アーチのはく落跡 浸透性硬化剤塗布済</t>
  </si>
  <si>
    <t>材質劣化・ひび割れ　W=0.8mm×L=2.0m</t>
  </si>
  <si>
    <t>アーチのひび割れ</t>
  </si>
  <si>
    <t>アーチの導水工破損・漏水なし 経過観察が望まれる</t>
  </si>
  <si>
    <t>Ⅱ</t>
  </si>
  <si>
    <t>S1</t>
    <phoneticPr fontId="11"/>
  </si>
  <si>
    <t>S2</t>
  </si>
  <si>
    <t>S3</t>
  </si>
  <si>
    <t>S4</t>
  </si>
  <si>
    <t>S5</t>
  </si>
  <si>
    <t>S6</t>
  </si>
  <si>
    <t>S7</t>
  </si>
  <si>
    <t>S8</t>
  </si>
  <si>
    <t>S9</t>
  </si>
  <si>
    <t>S10</t>
  </si>
  <si>
    <t>S11</t>
  </si>
  <si>
    <t>S12</t>
  </si>
  <si>
    <t>S13</t>
  </si>
  <si>
    <t>S14</t>
  </si>
  <si>
    <t>S15</t>
  </si>
  <si>
    <t>接触跡</t>
    <rPh sb="0" eb="3">
      <t>セッショクアト</t>
    </rPh>
    <phoneticPr fontId="11"/>
  </si>
  <si>
    <t>既存補修跡</t>
    <rPh sb="0" eb="5">
      <t>キゾンホシュウアト</t>
    </rPh>
    <phoneticPr fontId="11"/>
  </si>
  <si>
    <t>ｱｽﾌｧﾙﾄ更新</t>
    <rPh sb="6" eb="8">
      <t>コウシン</t>
    </rPh>
    <phoneticPr fontId="11"/>
  </si>
  <si>
    <t>骨材露出</t>
    <rPh sb="0" eb="4">
      <t>コツザイロシュツ</t>
    </rPh>
    <phoneticPr fontId="11"/>
  </si>
  <si>
    <t>剥落防止工</t>
  </si>
  <si>
    <t>ｱｽﾌｧﾙﾄ更新</t>
  </si>
  <si>
    <t>車道のアスファルト更新済</t>
  </si>
  <si>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</si>
  <si>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アーチのうき 計画的な対策が望まれる</t>
    <rPh sb="7" eb="10">
      <t>ケイカクテキ</t>
    </rPh>
    <rPh sb="11" eb="13">
      <t>タイサク</t>
    </rPh>
    <rPh sb="14" eb="15">
      <t>ノゾ</t>
    </rPh>
    <phoneticPr fontId="11"/>
  </si>
  <si>
    <t>巻厚の不足または減少、背面空洞</t>
    <phoneticPr fontId="11"/>
  </si>
  <si>
    <t>Ⅲ</t>
  </si>
  <si>
    <r>
      <rPr>
        <u/>
        <sz val="14"/>
        <rFont val="HGSｺﾞｼｯｸM"/>
        <family val="3"/>
        <charset val="128"/>
      </rPr>
      <t>１．変状・異常の内容とそれが確認された部材・部位（客観的事実）</t>
    </r>
    <r>
      <rPr>
        <sz val="14"/>
        <rFont val="HGSｺﾞｼｯｸM"/>
        <family val="3"/>
        <charset val="128"/>
      </rPr>
      <t xml:space="preserve">
○圧ざ・ひび割れ
・覆工面のアーチ部においては、平成29年度から平成30年度の2カ年を跨ぎはく落防止対策工を講じている。また、アーチ部の縦断ひび割れについては、はく落防止工に重畳する範囲については補修を実施している。一方で、S003に発生している水平ひび割れにおいては、ひび割れ進展による外力による変状として判定しているが、今回点検よりひび割れ幅の進展は認められないため、材質劣化として計画的な日常監視による対応とした。なお、左右側壁面に発生する横断方向のひび割れは、コンクリートの乾燥収縮によるものと推察され、かつ進展するひび割れは見受けられない。
○うき・はく離
・前回点検時において、横断目地および水平打継ぎ目地周辺に沿ったうき・はく離、豆板が生じていた。進展性のうきは無いものの、計画的な重点監視としてⅡaとした。
○巻厚の不足または減少、背面空洞
・S012、S014の覆工アーチ（右側）において、詳細点検で実施されたと思われるコア削孔跡が確認された。２スパンにおいて、計３箇所のコア削孔跡があり覆工厚300ｍｍ、背面空洞300mmが確認できる。背面空洞においては、巻厚不足と双方の作用による場合は、突発性の崩壊が懸念される。湧水による地山の劣化等により背面空洞が拡大する可能性、構造物の機能低下を鑑みて、予防保全の観点から計画的な対策を講じる必要がある。
○漏水
・S008とS012の覆工アーチ部（左側）において、前回調査時の漏水のにじみは確認されなかった。補修対策時において、トンネル全体の漏水対策は実施済みであるため、日常的な監視にて対応するⅡb判定とした。
○その他
・はく落防止工において、車両の接触によるはく落防止ネットの破損が認められた。アーチ部肩付近の建築限界を侵しており、はく落防止工に対して横断方向に線上に損傷していた。一般的に、はく落防止工は面的に一体構造をなすことで落下防止を講じている。前回点検時より、損傷部からの変状進展は見受けられないため、継続的な監視としてⅡb判定とした。
</t>
    </r>
    <r>
      <rPr>
        <u/>
        <sz val="14"/>
        <rFont val="HGSｺﾞｼｯｸM"/>
        <family val="3"/>
        <charset val="128"/>
      </rPr>
      <t>２．変状等の原因（推定）</t>
    </r>
    <r>
      <rPr>
        <sz val="14"/>
        <rFont val="HGSｺﾞｼｯｸM"/>
        <family val="3"/>
        <charset val="128"/>
      </rPr>
      <t xml:space="preserve">
・小野トンネルは、1944年に竣工しており木製支保工による矢板工法のトンネルである。
・覆工面の側壁に鉛直方向に発生しているひび割れは、前回点検時からの進行性のひび割れは見受けられず、コンクリートの乾燥収縮等により発生しているものと推察される。
・横断目地および水平打ち継ぎ目地部のうき・はく離については、施工時のコンクリートの充填不良に起因するものと考える。
・S012付近の覆工背面に認められる空洞については、施工時の空洞残存や目地部やひび割れ箇所等からの漏水による背面土砂の掃き出しと推測される。
・はく落防止工の損傷については、建築限界を侵した車両通行による覆工面への接触によるものである。
</t>
    </r>
    <r>
      <rPr>
        <u/>
        <sz val="14"/>
        <rFont val="HGSｺﾞｼｯｸM"/>
        <family val="3"/>
        <charset val="128"/>
      </rPr>
      <t>３．施設の現状と次回定期点検まで及び将来における構造物の状態（推定）</t>
    </r>
    <r>
      <rPr>
        <sz val="14"/>
        <color rgb="FFFF0000"/>
        <rFont val="HGSｺﾞｼｯｸM"/>
        <family val="3"/>
        <charset val="128"/>
      </rPr>
      <t xml:space="preserve">
</t>
    </r>
    <r>
      <rPr>
        <sz val="14"/>
        <rFont val="HGSｺﾞｼｯｸM"/>
        <family val="3"/>
        <charset val="128"/>
      </rPr>
      <t>○構造物としての安全性や安定の推定</t>
    </r>
    <r>
      <rPr>
        <sz val="14"/>
        <color rgb="FFFF0000"/>
        <rFont val="HGSｺﾞｼｯｸM"/>
        <family val="3"/>
        <charset val="128"/>
      </rPr>
      <t xml:space="preserve">
</t>
    </r>
    <r>
      <rPr>
        <sz val="14"/>
        <rFont val="HGSｺﾞｼｯｸM"/>
        <family val="3"/>
        <charset val="128"/>
      </rPr>
      <t>・小野トンネルは、厚木川の左岸側に面しており、標高は76ｍ付近で地質は、主に中生代後期三畳紀の泥質片岩の変成岩の分布域である。1940年代の木製支保工の矢板工法のトンネルであるため、施工時の背面空洞の残存等が懸念される。覆工断面のコンター図解析では、平準化軸に対して、内側に存在する結果が見られる。土被りは、比較的小さく、地すべり、膨張性地山には該当せず、有害水も認められない。
○予防保全の必要性や長寿命化の実現などの観点から経年的劣化に対する評価</t>
    </r>
    <r>
      <rPr>
        <sz val="14"/>
        <color rgb="FFFF0000"/>
        <rFont val="HGSｺﾞｼｯｸM"/>
        <family val="3"/>
        <charset val="128"/>
      </rPr>
      <t xml:space="preserve">
</t>
    </r>
    <r>
      <rPr>
        <sz val="14"/>
        <rFont val="HGSｺﾞｼｯｸM"/>
        <family val="3"/>
        <charset val="128"/>
      </rPr>
      <t>・平成30年度に実施したはく落防止および漏水対策によって、本トンネルにおける劣化進行の長寿命化対策は講じられている。また、トンネル全体の劣化進行は特に認められない。
一方、施工時の目地部の充填不良や覆工コンクリート表層面の経年による脆弱化が若干ではあるが懸念事項である。
・背面空洞については、地山を緩めて土圧を増加させる原因とならないように、予防保全の観点から対象区間の新規の劣化発生や進展には注意が必要である。
○道路利用者被害の発生の可能性</t>
    </r>
    <r>
      <rPr>
        <sz val="14"/>
        <color rgb="FFFF0000"/>
        <rFont val="HGSｺﾞｼｯｸM"/>
        <family val="3"/>
        <charset val="128"/>
      </rPr>
      <t xml:space="preserve">
</t>
    </r>
    <r>
      <rPr>
        <sz val="14"/>
        <rFont val="HGSｺﾞｼｯｸM"/>
        <family val="3"/>
        <charset val="128"/>
      </rPr>
      <t>・前回点検時からの劣化の進展はなく、今後早期に劣化が進展する可能性はないため、道路利用者の被害の可能性は低いと判断する。</t>
    </r>
    <r>
      <rPr>
        <sz val="14"/>
        <color rgb="FFFF0000"/>
        <rFont val="HGSｺﾞｼｯｸM"/>
        <family val="3"/>
        <charset val="128"/>
      </rPr>
      <t xml:space="preserve">
</t>
    </r>
    <r>
      <rPr>
        <sz val="14"/>
        <rFont val="HGSｺﾞｼｯｸM"/>
        <family val="3"/>
        <charset val="128"/>
      </rPr>
      <t xml:space="preserve">・横断目地および水平打ち継ぎ目地周辺のうき・はく離は計画的な措置が必要である。
・覆工背面空洞については、裏込め注入等の対策措置は必要である。
</t>
    </r>
    <r>
      <rPr>
        <u/>
        <sz val="14"/>
        <rFont val="HGSｺﾞｼｯｸM"/>
        <family val="3"/>
        <charset val="128"/>
      </rPr>
      <t>４．措置の必要性の判断に関わる事項</t>
    </r>
    <r>
      <rPr>
        <sz val="14"/>
        <rFont val="HGSｺﾞｼｯｸM"/>
        <family val="3"/>
        <charset val="128"/>
      </rPr>
      <t xml:space="preserve">
・横断目地および水平打ち継ぎ目地周辺のうき・はく離は計画的な措置が必要である。
・覆工背面空洞については、裏込め注入等の対策措置は必要である。</t>
    </r>
    <r>
      <rPr>
        <sz val="14"/>
        <color rgb="FFFF0000"/>
        <rFont val="HGSｺﾞｼｯｸM"/>
        <family val="3"/>
        <charset val="128"/>
      </rPr>
      <t xml:space="preserve">
</t>
    </r>
    <r>
      <rPr>
        <u/>
        <sz val="14"/>
        <rFont val="HGSｺﾞｼｯｸM"/>
        <family val="3"/>
        <charset val="128"/>
      </rPr>
      <t>５．その他、次回定期点検へ引き継ぐ事項等</t>
    </r>
    <r>
      <rPr>
        <sz val="14"/>
        <color rgb="FFFF0000"/>
        <rFont val="HGSｺﾞｼｯｸM"/>
        <family val="3"/>
        <charset val="128"/>
      </rPr>
      <t xml:space="preserve">
</t>
    </r>
    <r>
      <rPr>
        <sz val="14"/>
        <rFont val="HGSｺﾞｼｯｸM"/>
        <family val="3"/>
        <charset val="128"/>
      </rPr>
      <t>・小野トンネルについては、S012、S014の背面空洞が認められているため、覆工面への強度低下の原因にならないよう、重点監視や対策工による処置が望ましい。
・はく落防止工の部分的な損傷については、現状、著しい機能低下には至っていないが、定期的に機能確認をすることが望ましい。</t>
    </r>
    <rPh sb="1295" eb="1298">
      <t>チュウセイダイ</t>
    </rPh>
    <phoneticPr fontId="11"/>
  </si>
  <si>
    <t>34.07853,131.29647</t>
    <phoneticPr fontId="11"/>
  </si>
  <si>
    <t>34.07853</t>
    <phoneticPr fontId="11"/>
  </si>
  <si>
    <t>131.29647</t>
    <phoneticPr fontId="11"/>
  </si>
  <si>
    <t>アーチの削孔跡未閉塞(覆工背面空洞210㎜確認) 計画的な対策が望まれる</t>
    <rPh sb="4" eb="6">
      <t>サッコウ</t>
    </rPh>
    <rPh sb="6" eb="7">
      <t>アト</t>
    </rPh>
    <rPh sb="7" eb="8">
      <t>ミ</t>
    </rPh>
    <rPh sb="8" eb="10">
      <t>ヘイソク</t>
    </rPh>
    <rPh sb="25" eb="28">
      <t>ケイカクテキ</t>
    </rPh>
    <rPh sb="29" eb="31">
      <t>タイサク</t>
    </rPh>
    <rPh sb="32" eb="33">
      <t>ノゾ</t>
    </rPh>
    <phoneticPr fontId="11"/>
  </si>
  <si>
    <t>アーチの削孔跡未閉塞(削孔跡未閉塞・背面空洞310㎜確認) 計画的な対策が望まれる</t>
    <rPh sb="4" eb="6">
      <t>サッコウ</t>
    </rPh>
    <rPh sb="6" eb="7">
      <t>アト</t>
    </rPh>
    <rPh sb="7" eb="10">
      <t>ミヘイソク</t>
    </rPh>
    <rPh sb="30" eb="33">
      <t>ケイカクテキ</t>
    </rPh>
    <rPh sb="34" eb="36">
      <t>タイサク</t>
    </rPh>
    <rPh sb="37" eb="38">
      <t>ノゾ</t>
    </rPh>
    <phoneticPr fontId="11"/>
  </si>
  <si>
    <t>アーチの削孔跡未閉塞(削孔跡未閉塞・背面空洞300㎜確認) 計画的な対策が望まれる</t>
    <rPh sb="4" eb="6">
      <t>サッコウ</t>
    </rPh>
    <rPh sb="6" eb="7">
      <t>アト</t>
    </rPh>
    <rPh sb="7" eb="10">
      <t>ミヘイソク</t>
    </rPh>
    <rPh sb="30" eb="33">
      <t>ケイカクテキ</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</si>
</sst>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0%"/>
    <numFmt numFmtId="202" formatCode="0&quot;箇所&quot;"/>
    <numFmt numFmtId="203" formatCode="0.00##"/>
    <numFmt numFmtId="204" formatCode="0.0_);[Red]\(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7"/>
      <name val="HGSｺﾞｼｯｸM"/>
      <family val="3"/>
      <charset val="128"/>
    </font>
    <font>
      <sz val="14"/>
      <color rgb="FFFF0000"/>
      <name val="HGSｺﾞｼｯｸM"/>
      <family val="3"/>
      <charset val="128"/>
    </font>
    <font>
      <u/>
      <sz val="14"/>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8" fillId="0" borderId="0">
      <alignment vertical="center"/>
    </xf>
    <xf numFmtId="0" fontId="3" fillId="0" borderId="0">
      <alignment vertical="center"/>
    </xf>
    <xf numFmtId="0" fontId="2" fillId="0" borderId="0">
      <alignment vertical="center"/>
    </xf>
    <xf numFmtId="38" fontId="38" fillId="0" borderId="0" applyFont="0" applyFill="0" applyBorder="0" applyAlignment="0" applyProtection="0">
      <alignment vertical="center"/>
    </xf>
  </cellStyleXfs>
  <cellXfs count="1115">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24" fillId="0" borderId="1" xfId="7" applyFont="1" applyBorder="1" applyAlignment="1">
      <alignment horizontal="center" vertical="center"/>
    </xf>
    <xf numFmtId="0" fontId="25"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30"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30" fillId="0" borderId="0" xfId="0" applyFont="1">
      <alignment vertical="center"/>
    </xf>
    <xf numFmtId="0" fontId="30"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7"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0" fontId="35"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3" fontId="35" fillId="0" borderId="1" xfId="2" applyNumberFormat="1" applyFont="1" applyBorder="1" applyAlignment="1" applyProtection="1">
      <alignment horizontal="center" vertical="center" wrapText="1"/>
      <protection locked="0"/>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8" fillId="0" borderId="7" xfId="2" applyNumberFormat="1" applyFont="1" applyBorder="1" applyAlignment="1">
      <alignment vertical="center" shrinkToFit="1"/>
    </xf>
    <xf numFmtId="177" fontId="28"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9" xfId="5" applyFont="1" applyFill="1" applyBorder="1" applyAlignment="1">
      <alignment horizontal="center" vertical="center"/>
    </xf>
    <xf numFmtId="0" fontId="37" fillId="4" borderId="0" xfId="2" applyFont="1" applyFill="1" applyAlignment="1">
      <alignment vertical="center" shrinkToFit="1"/>
    </xf>
    <xf numFmtId="0" fontId="39" fillId="4" borderId="0" xfId="11" applyFont="1" applyFill="1" applyAlignment="1">
      <alignment vertical="center" shrinkToFit="1"/>
    </xf>
    <xf numFmtId="0" fontId="29" fillId="0" borderId="7" xfId="2" applyFont="1" applyBorder="1" applyAlignment="1">
      <alignment vertical="center"/>
    </xf>
    <xf numFmtId="0" fontId="40" fillId="0" borderId="7" xfId="2" applyFont="1" applyBorder="1" applyAlignment="1">
      <alignment vertical="top" wrapText="1"/>
    </xf>
    <xf numFmtId="0" fontId="29" fillId="0" borderId="7" xfId="2" applyFont="1" applyBorder="1" applyAlignment="1">
      <alignment vertical="top"/>
    </xf>
    <xf numFmtId="0" fontId="27"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5"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2" borderId="33"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2"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5" fillId="0" borderId="1" xfId="2" applyNumberFormat="1" applyFont="1" applyBorder="1" applyAlignment="1" applyProtection="1">
      <alignment horizontal="right" vertical="center" shrinkToFit="1"/>
      <protection locked="0"/>
    </xf>
    <xf numFmtId="190" fontId="35" fillId="0" borderId="2" xfId="2" applyNumberFormat="1" applyFont="1" applyBorder="1" applyAlignment="1" applyProtection="1">
      <alignment horizontal="right" vertical="center" shrinkToFit="1"/>
      <protection locked="0"/>
    </xf>
    <xf numFmtId="0" fontId="43" fillId="0" borderId="0" xfId="0" applyFont="1">
      <alignment vertical="center"/>
    </xf>
    <xf numFmtId="0" fontId="41" fillId="0" borderId="0" xfId="0" applyFont="1">
      <alignment vertical="center"/>
    </xf>
    <xf numFmtId="0" fontId="13" fillId="0" borderId="0" xfId="0" applyFont="1">
      <alignment vertical="center"/>
    </xf>
    <xf numFmtId="0" fontId="18" fillId="0" borderId="0" xfId="0" applyFont="1">
      <alignment vertical="center"/>
    </xf>
    <xf numFmtId="0" fontId="44" fillId="0" borderId="0" xfId="0" applyFont="1">
      <alignment vertical="center"/>
    </xf>
    <xf numFmtId="0" fontId="27" fillId="0" borderId="0" xfId="0" applyFont="1">
      <alignment vertical="center"/>
    </xf>
    <xf numFmtId="0" fontId="45" fillId="0" borderId="0" xfId="5" applyFont="1">
      <alignment vertical="center"/>
    </xf>
    <xf numFmtId="0" fontId="33" fillId="0" borderId="0" xfId="5" applyFont="1" applyAlignment="1">
      <alignment horizontal="left" vertical="center"/>
    </xf>
    <xf numFmtId="0" fontId="45" fillId="0" borderId="0" xfId="5" applyFont="1" applyAlignment="1">
      <alignment horizontal="center" vertical="center"/>
    </xf>
    <xf numFmtId="0" fontId="41" fillId="0" borderId="1" xfId="5" applyFont="1" applyBorder="1" applyAlignment="1">
      <alignment horizontal="center" vertical="center" shrinkToFit="1"/>
    </xf>
    <xf numFmtId="0" fontId="41" fillId="0" borderId="26" xfId="5" applyFont="1" applyBorder="1" applyAlignment="1">
      <alignment vertical="center" shrinkToFit="1"/>
    </xf>
    <xf numFmtId="0" fontId="41" fillId="0" borderId="27" xfId="5" applyFont="1" applyBorder="1" applyAlignment="1">
      <alignment vertical="center" shrinkToFit="1"/>
    </xf>
    <xf numFmtId="0" fontId="41" fillId="0" borderId="28" xfId="5" applyFont="1" applyBorder="1" applyAlignment="1">
      <alignment vertical="center" shrinkToFit="1"/>
    </xf>
    <xf numFmtId="0" fontId="41" fillId="0" borderId="44" xfId="5" applyFont="1" applyBorder="1" applyAlignment="1">
      <alignment vertical="center" shrinkToFit="1"/>
    </xf>
    <xf numFmtId="0" fontId="41" fillId="0" borderId="26" xfId="5" applyFont="1" applyBorder="1" applyAlignment="1">
      <alignment horizontal="center" vertical="center" shrinkToFit="1"/>
    </xf>
    <xf numFmtId="0" fontId="41" fillId="0" borderId="27" xfId="5" applyFont="1" applyBorder="1" applyAlignment="1">
      <alignment horizontal="center" vertical="center" shrinkToFit="1"/>
    </xf>
    <xf numFmtId="0" fontId="41" fillId="0" borderId="8" xfId="5" applyFont="1" applyBorder="1" applyAlignment="1">
      <alignment horizontal="center" vertical="center" shrinkToFit="1"/>
    </xf>
    <xf numFmtId="2" fontId="41" fillId="0" borderId="27" xfId="5" applyNumberFormat="1" applyFont="1" applyBorder="1" applyAlignment="1">
      <alignment horizontal="center" vertical="center" shrinkToFit="1"/>
    </xf>
    <xf numFmtId="2" fontId="41" fillId="0" borderId="44" xfId="5" applyNumberFormat="1" applyFont="1" applyBorder="1" applyAlignment="1">
      <alignment horizontal="center" vertical="center" shrinkToFit="1"/>
    </xf>
    <xf numFmtId="2" fontId="41" fillId="0" borderId="16" xfId="5" applyNumberFormat="1" applyFont="1" applyBorder="1" applyAlignment="1">
      <alignment horizontal="center" vertical="center" shrinkToFit="1"/>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8"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41" fillId="0" borderId="45" xfId="5" applyFont="1" applyBorder="1" applyAlignment="1">
      <alignment horizontal="center" vertical="center" shrinkToFit="1"/>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79" fontId="12" fillId="0" borderId="39" xfId="5" applyNumberFormat="1" applyFont="1" applyBorder="1" applyAlignment="1">
      <alignment horizontal="center" vertical="center" shrinkToFit="1"/>
    </xf>
    <xf numFmtId="179" fontId="12" fillId="0" borderId="46" xfId="5" applyNumberFormat="1" applyFont="1" applyBorder="1" applyAlignment="1">
      <alignment horizontal="center" vertical="center" shrinkToFit="1"/>
    </xf>
    <xf numFmtId="179" fontId="12" fillId="0" borderId="41" xfId="5" applyNumberFormat="1" applyFont="1" applyBorder="1" applyAlignment="1">
      <alignment horizontal="center" vertical="center" shrinkToFit="1"/>
    </xf>
    <xf numFmtId="179" fontId="12" fillId="0" borderId="32"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2" fontId="12" fillId="0" borderId="46" xfId="5" applyNumberFormat="1" applyFont="1" applyBorder="1" applyAlignment="1">
      <alignment horizontal="center" vertical="center" shrinkToFit="1"/>
    </xf>
    <xf numFmtId="2" fontId="12" fillId="0" borderId="41" xfId="5" applyNumberFormat="1" applyFont="1" applyBorder="1" applyAlignment="1">
      <alignment horizontal="center" vertical="center" shrinkToFit="1"/>
    </xf>
    <xf numFmtId="2" fontId="12" fillId="0" borderId="37"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7" fillId="0" borderId="0" xfId="2" applyFont="1" applyAlignment="1">
      <alignment vertical="center"/>
    </xf>
    <xf numFmtId="0" fontId="50" fillId="2" borderId="14" xfId="2" applyFont="1" applyFill="1" applyBorder="1" applyAlignment="1">
      <alignment vertical="center" textRotation="255" wrapText="1" shrinkToFit="1"/>
    </xf>
    <xf numFmtId="0" fontId="48" fillId="0" borderId="1" xfId="2" applyFont="1" applyBorder="1" applyAlignment="1" applyProtection="1">
      <alignment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48" fillId="0" borderId="6" xfId="2" applyFont="1" applyBorder="1" applyAlignment="1" applyProtection="1">
      <alignment horizontal="center" vertical="center"/>
      <protection locked="0"/>
    </xf>
    <xf numFmtId="0" fontId="48" fillId="0" borderId="7" xfId="2" applyFont="1" applyBorder="1" applyAlignment="1">
      <alignment horizontal="center" vertical="center"/>
    </xf>
    <xf numFmtId="0" fontId="50" fillId="0" borderId="2" xfId="2" applyFont="1" applyBorder="1" applyAlignment="1" applyProtection="1">
      <alignment horizontal="center" vertical="center" wrapText="1" shrinkToFit="1"/>
      <protection locked="0"/>
    </xf>
    <xf numFmtId="0" fontId="48" fillId="0" borderId="9" xfId="2" applyFont="1" applyBorder="1" applyAlignment="1" applyProtection="1">
      <alignment horizontal="center" vertical="center" shrinkToFit="1"/>
      <protection locked="0"/>
    </xf>
    <xf numFmtId="0" fontId="48" fillId="0" borderId="10" xfId="2" applyFont="1" applyBorder="1" applyAlignment="1">
      <alignment horizontal="center" vertical="center"/>
    </xf>
    <xf numFmtId="0" fontId="48" fillId="0" borderId="1" xfId="2" applyFont="1" applyBorder="1" applyAlignment="1" applyProtection="1">
      <alignment vertical="center"/>
      <protection locked="0"/>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176" fontId="48" fillId="2" borderId="1" xfId="2" applyNumberFormat="1" applyFont="1" applyFill="1" applyBorder="1" applyAlignment="1">
      <alignment horizontal="center" vertical="center" shrinkToFit="1"/>
    </xf>
    <xf numFmtId="197"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5" fontId="49" fillId="0" borderId="7" xfId="10" applyNumberFormat="1" applyFont="1" applyBorder="1" applyAlignment="1" applyProtection="1">
      <alignment vertical="center" shrinkToFit="1"/>
      <protection locked="0"/>
    </xf>
    <xf numFmtId="195"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6" fontId="49" fillId="0" borderId="4" xfId="10" applyNumberFormat="1" applyFont="1" applyBorder="1" applyAlignment="1" applyProtection="1">
      <alignment vertical="center" shrinkToFit="1"/>
      <protection locked="0"/>
    </xf>
    <xf numFmtId="196"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2" xfId="2" applyFont="1" applyFill="1" applyBorder="1" applyAlignment="1">
      <alignment horizontal="center" vertical="center" wrapText="1"/>
    </xf>
    <xf numFmtId="176" fontId="48" fillId="0" borderId="2" xfId="2" applyNumberFormat="1" applyFont="1" applyBorder="1" applyAlignment="1">
      <alignment horizontal="center" vertical="center" wrapText="1"/>
    </xf>
    <xf numFmtId="0" fontId="46" fillId="2" borderId="1" xfId="2" applyFont="1" applyFill="1" applyBorder="1" applyAlignment="1">
      <alignment horizontal="center" vertical="center" wrapText="1"/>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0" borderId="1" xfId="4" applyFont="1" applyBorder="1">
      <alignment vertical="center"/>
    </xf>
    <xf numFmtId="0" fontId="48"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8" fillId="2" borderId="2"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1" xfId="2" applyFont="1" applyBorder="1" applyAlignment="1" applyProtection="1">
      <alignment horizontal="center" vertical="center" shrinkToFit="1"/>
      <protection locked="0"/>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2" borderId="1"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1" xfId="2" applyFont="1" applyBorder="1" applyAlignment="1">
      <alignment horizontal="center" vertical="center" shrinkToFit="1"/>
    </xf>
    <xf numFmtId="0" fontId="48" fillId="2"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3" xfId="2" applyFont="1" applyBorder="1" applyAlignment="1">
      <alignment horizontal="center" vertical="center"/>
    </xf>
    <xf numFmtId="0" fontId="48" fillId="0" borderId="8" xfId="2" applyFont="1" applyBorder="1" applyAlignment="1">
      <alignment horizontal="center" vertical="center"/>
    </xf>
    <xf numFmtId="176" fontId="48" fillId="2" borderId="14" xfId="2" applyNumberFormat="1" applyFont="1" applyFill="1" applyBorder="1" applyAlignment="1">
      <alignment horizontal="center" vertical="center" shrinkToFit="1"/>
    </xf>
    <xf numFmtId="0" fontId="48" fillId="2" borderId="1"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1" xfId="2" applyFont="1" applyFill="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8"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201" fontId="12" fillId="0" borderId="0" xfId="2" applyNumberFormat="1" applyFont="1" applyProtection="1">
      <protection locked="0"/>
    </xf>
    <xf numFmtId="0" fontId="60" fillId="0" borderId="1" xfId="7" applyFont="1" applyBorder="1" applyAlignment="1">
      <alignment horizontal="center" vertical="center"/>
    </xf>
    <xf numFmtId="0" fontId="43" fillId="0" borderId="1" xfId="7" applyFont="1" applyBorder="1" applyAlignment="1">
      <alignment horizontal="center" vertical="center"/>
    </xf>
    <xf numFmtId="0" fontId="12" fillId="0" borderId="2" xfId="2" applyFont="1" applyBorder="1" applyAlignment="1" applyProtection="1">
      <alignment horizontal="center" vertical="center"/>
      <protection locked="0"/>
    </xf>
    <xf numFmtId="0" fontId="12" fillId="0" borderId="2" xfId="2" applyFont="1" applyBorder="1" applyAlignment="1" applyProtection="1">
      <alignment horizontal="center" vertical="center" shrinkToFit="1"/>
      <protection locked="0"/>
    </xf>
    <xf numFmtId="0" fontId="12" fillId="0" borderId="9" xfId="2" applyFont="1" applyBorder="1" applyAlignment="1" applyProtection="1">
      <alignment horizontal="center" vertical="center"/>
      <protection locked="0"/>
    </xf>
    <xf numFmtId="0" fontId="12" fillId="0" borderId="6" xfId="2" applyFont="1" applyBorder="1" applyAlignment="1" applyProtection="1">
      <alignment horizontal="center" vertical="center"/>
      <protection locked="0"/>
    </xf>
    <xf numFmtId="0" fontId="12" fillId="0" borderId="13" xfId="2" applyFont="1" applyBorder="1" applyAlignment="1" applyProtection="1">
      <alignment horizontal="center" vertical="center" shrinkToFit="1"/>
      <protection locked="0"/>
    </xf>
    <xf numFmtId="180" fontId="51" fillId="0" borderId="0" xfId="2" applyNumberFormat="1" applyFont="1" applyAlignment="1" applyProtection="1">
      <alignment vertical="center"/>
      <protection locked="0"/>
    </xf>
    <xf numFmtId="180" fontId="48" fillId="0" borderId="0" xfId="2" applyNumberFormat="1" applyFont="1" applyAlignment="1">
      <alignment vertical="center" wrapText="1" shrinkToFit="1"/>
    </xf>
    <xf numFmtId="180" fontId="48" fillId="0" borderId="0" xfId="2" applyNumberFormat="1" applyFont="1" applyAlignment="1" applyProtection="1">
      <alignment vertical="top"/>
      <protection locked="0"/>
    </xf>
    <xf numFmtId="180" fontId="48" fillId="0" borderId="0" xfId="2" applyNumberFormat="1" applyFont="1" applyAlignment="1" applyProtection="1">
      <alignment vertical="center"/>
      <protection locked="0"/>
    </xf>
    <xf numFmtId="180" fontId="12" fillId="0" borderId="0" xfId="2" applyNumberFormat="1" applyFont="1" applyProtection="1">
      <protection locked="0"/>
    </xf>
    <xf numFmtId="178" fontId="41" fillId="0" borderId="17" xfId="5" applyNumberFormat="1" applyFont="1" applyBorder="1" applyAlignment="1">
      <alignment horizontal="center" vertical="center" shrinkToFit="1"/>
    </xf>
    <xf numFmtId="186" fontId="48" fillId="0" borderId="8" xfId="2" applyNumberFormat="1" applyFont="1" applyBorder="1" applyAlignment="1" applyProtection="1">
      <alignment horizontal="center" vertical="center"/>
      <protection locked="0"/>
    </xf>
    <xf numFmtId="203" fontId="35" fillId="0" borderId="1" xfId="2" applyNumberFormat="1" applyFont="1" applyBorder="1" applyAlignment="1" applyProtection="1">
      <alignment horizontal="center" vertical="center" shrinkToFit="1"/>
      <protection locked="0"/>
    </xf>
    <xf numFmtId="203" fontId="41" fillId="0" borderId="29" xfId="5" applyNumberFormat="1" applyFont="1" applyBorder="1" applyAlignment="1">
      <alignment horizontal="center" vertical="center" shrinkToFit="1"/>
    </xf>
    <xf numFmtId="203" fontId="41" fillId="0" borderId="27" xfId="5" applyNumberFormat="1" applyFont="1" applyBorder="1" applyAlignment="1">
      <alignment horizontal="center" vertical="center" shrinkToFit="1"/>
    </xf>
    <xf numFmtId="203" fontId="41" fillId="0" borderId="8" xfId="5" applyNumberFormat="1" applyFont="1" applyBorder="1" applyAlignment="1">
      <alignment horizontal="center" vertical="center" shrinkToFit="1"/>
    </xf>
    <xf numFmtId="203" fontId="12" fillId="0" borderId="38" xfId="5" applyNumberFormat="1" applyFont="1" applyBorder="1" applyAlignment="1">
      <alignment horizontal="center" vertical="center" shrinkToFit="1"/>
    </xf>
    <xf numFmtId="203" fontId="12" fillId="0" borderId="46" xfId="5" applyNumberFormat="1" applyFont="1" applyBorder="1" applyAlignment="1">
      <alignment horizontal="center" vertical="center" shrinkToFit="1"/>
    </xf>
    <xf numFmtId="203" fontId="12" fillId="0" borderId="41" xfId="5" applyNumberFormat="1" applyFont="1" applyBorder="1" applyAlignment="1">
      <alignment horizontal="center" vertical="center" shrinkToFit="1"/>
    </xf>
    <xf numFmtId="203" fontId="12" fillId="0" borderId="32" xfId="5" applyNumberFormat="1" applyFont="1" applyBorder="1" applyAlignment="1">
      <alignment horizontal="center" vertical="center" shrinkToFit="1"/>
    </xf>
    <xf numFmtId="204" fontId="15" fillId="0" borderId="1" xfId="7" applyNumberFormat="1" applyBorder="1" applyAlignment="1">
      <alignment horizontal="right" vertical="center" shrinkToFit="1"/>
    </xf>
    <xf numFmtId="204" fontId="15" fillId="0" borderId="1" xfId="7" applyNumberFormat="1" applyBorder="1" applyAlignment="1">
      <alignment horizontal="center" vertical="center" shrinkToFit="1"/>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2" xfId="2" applyFont="1" applyFill="1" applyBorder="1" applyAlignment="1">
      <alignment horizontal="center" vertical="center" shrinkToFit="1"/>
    </xf>
    <xf numFmtId="0" fontId="48" fillId="2" borderId="8"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8" fillId="2" borderId="3" xfId="2" applyFont="1" applyFill="1" applyBorder="1" applyAlignment="1">
      <alignment horizontal="center" vertical="center" shrinkToFit="1"/>
    </xf>
    <xf numFmtId="0" fontId="48" fillId="0" borderId="1" xfId="2" applyFont="1" applyBorder="1" applyAlignment="1" applyProtection="1">
      <alignment horizontal="center" vertical="center" shrinkToFit="1"/>
      <protection locked="0"/>
    </xf>
    <xf numFmtId="0" fontId="48" fillId="2" borderId="14"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47" fillId="0" borderId="1" xfId="2" applyFont="1" applyBorder="1" applyAlignment="1">
      <alignment horizontal="center" vertical="center"/>
    </xf>
    <xf numFmtId="0" fontId="48" fillId="2" borderId="9"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0"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textRotation="255"/>
    </xf>
    <xf numFmtId="0" fontId="48" fillId="2" borderId="15" xfId="2" applyFont="1" applyFill="1" applyBorder="1" applyAlignment="1">
      <alignment horizontal="center" vertical="center" textRotation="255"/>
    </xf>
    <xf numFmtId="0" fontId="48" fillId="2" borderId="14" xfId="2" applyFont="1" applyFill="1" applyBorder="1" applyAlignment="1">
      <alignment horizontal="center" vertical="center" shrinkToFit="1"/>
    </xf>
    <xf numFmtId="0" fontId="48" fillId="0" borderId="14" xfId="2" applyFont="1" applyBorder="1" applyAlignment="1">
      <alignment horizontal="left" vertical="center" shrinkToFit="1"/>
    </xf>
    <xf numFmtId="0" fontId="48" fillId="2" borderId="1" xfId="2" applyFont="1" applyFill="1" applyBorder="1" applyAlignment="1">
      <alignment horizontal="center" vertical="center" shrinkToFit="1"/>
    </xf>
    <xf numFmtId="0" fontId="48" fillId="2" borderId="6"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0" borderId="6" xfId="2" applyFont="1" applyBorder="1" applyAlignment="1">
      <alignment horizontal="center" vertical="center"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0" borderId="13" xfId="2" applyFont="1" applyBorder="1" applyAlignment="1">
      <alignment horizontal="left" vertical="center" shrinkToFit="1"/>
    </xf>
    <xf numFmtId="0" fontId="12" fillId="0" borderId="1" xfId="2" applyFont="1" applyBorder="1" applyAlignment="1">
      <alignment horizontal="center" vertical="center" shrinkToFit="1"/>
    </xf>
    <xf numFmtId="0" fontId="48" fillId="2" borderId="12" xfId="2" applyFont="1" applyFill="1" applyBorder="1" applyAlignment="1">
      <alignment horizontal="center" vertical="center" shrinkToFit="1"/>
    </xf>
    <xf numFmtId="49" fontId="53" fillId="0" borderId="2" xfId="1" applyNumberFormat="1" applyFont="1" applyBorder="1" applyAlignment="1" applyProtection="1">
      <alignment horizontal="center" vertical="center" shrinkToFit="1"/>
      <protection locked="0"/>
    </xf>
    <xf numFmtId="49" fontId="53" fillId="0" borderId="3" xfId="1" applyNumberFormat="1" applyFont="1" applyBorder="1" applyAlignment="1" applyProtection="1">
      <alignment horizontal="center" vertical="center" shrinkToFit="1"/>
      <protection locked="0"/>
    </xf>
    <xf numFmtId="49" fontId="53" fillId="0" borderId="8" xfId="1" applyNumberFormat="1" applyFont="1" applyBorder="1" applyAlignment="1" applyProtection="1">
      <alignment horizontal="center" vertical="center" shrinkToFit="1"/>
      <protection locked="0"/>
    </xf>
    <xf numFmtId="14" fontId="48" fillId="0" borderId="9" xfId="2" applyNumberFormat="1" applyFont="1" applyBorder="1" applyAlignment="1" applyProtection="1">
      <alignment horizontal="center" vertical="center"/>
      <protection locked="0"/>
    </xf>
    <xf numFmtId="0" fontId="48" fillId="0" borderId="11" xfId="2" applyFont="1" applyBorder="1" applyAlignment="1" applyProtection="1">
      <alignment horizontal="center" vertical="center"/>
      <protection locked="0"/>
    </xf>
    <xf numFmtId="0" fontId="12" fillId="0" borderId="12" xfId="2" applyFont="1" applyBorder="1" applyAlignment="1" applyProtection="1">
      <alignment horizontal="center" vertical="center" shrinkToFit="1"/>
      <protection locked="0"/>
    </xf>
    <xf numFmtId="0" fontId="12" fillId="0" borderId="4" xfId="2" applyFont="1" applyBorder="1" applyAlignment="1" applyProtection="1">
      <alignment horizontal="center" vertical="center" shrinkToFit="1"/>
      <protection locked="0"/>
    </xf>
    <xf numFmtId="0" fontId="48" fillId="2" borderId="3" xfId="2" applyFont="1" applyFill="1" applyBorder="1" applyAlignment="1">
      <alignment horizontal="center" vertical="center"/>
    </xf>
    <xf numFmtId="14" fontId="48" fillId="0" borderId="2" xfId="2" applyNumberFormat="1"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4"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48" fillId="2" borderId="7" xfId="2" applyFont="1" applyFill="1" applyBorder="1" applyAlignment="1">
      <alignment horizontal="center" vertical="center" shrinkToFit="1"/>
    </xf>
    <xf numFmtId="0" fontId="48" fillId="0" borderId="6" xfId="2" applyFont="1" applyBorder="1" applyAlignment="1">
      <alignment horizontal="center" vertical="center" wrapText="1"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48" fillId="0" borderId="6" xfId="2" applyNumberFormat="1" applyFont="1" applyBorder="1" applyAlignment="1">
      <alignment horizontal="center" vertical="center" shrinkToFit="1"/>
    </xf>
    <xf numFmtId="176" fontId="48" fillId="0" borderId="7" xfId="2" applyNumberFormat="1" applyFont="1" applyBorder="1" applyAlignment="1">
      <alignment horizontal="center" vertical="center" shrinkToFit="1"/>
    </xf>
    <xf numFmtId="176" fontId="48" fillId="0" borderId="5" xfId="2" applyNumberFormat="1" applyFont="1" applyBorder="1" applyAlignment="1">
      <alignment horizontal="center" vertical="center" shrinkToFit="1"/>
    </xf>
    <xf numFmtId="176" fontId="48" fillId="0" borderId="9" xfId="2" applyNumberFormat="1" applyFont="1" applyBorder="1" applyAlignment="1">
      <alignment horizontal="center" vertical="center" shrinkToFit="1"/>
    </xf>
    <xf numFmtId="176" fontId="48" fillId="0" borderId="10" xfId="2" applyNumberFormat="1" applyFont="1" applyBorder="1" applyAlignment="1">
      <alignment horizontal="center" vertical="center" shrinkToFit="1"/>
    </xf>
    <xf numFmtId="176" fontId="48" fillId="0" borderId="11" xfId="2" applyNumberFormat="1" applyFont="1" applyBorder="1" applyAlignment="1">
      <alignment horizontal="center" vertical="center" shrinkToFit="1"/>
    </xf>
    <xf numFmtId="0" fontId="48" fillId="2" borderId="6" xfId="2" applyFont="1" applyFill="1" applyBorder="1" applyAlignment="1">
      <alignment horizontal="center" vertical="center"/>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12" fillId="0" borderId="1" xfId="2" applyFont="1" applyBorder="1" applyAlignment="1" applyProtection="1">
      <alignment horizontal="center" vertical="center"/>
      <protection locked="0"/>
    </xf>
    <xf numFmtId="185" fontId="12" fillId="0" borderId="15" xfId="2" applyNumberFormat="1"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12" fillId="0" borderId="13" xfId="2" applyFont="1" applyBorder="1" applyAlignment="1" applyProtection="1">
      <alignment horizontal="center" vertical="center"/>
      <protection locked="0"/>
    </xf>
    <xf numFmtId="0" fontId="48" fillId="2" borderId="13" xfId="2" applyFont="1" applyFill="1" applyBorder="1" applyAlignment="1">
      <alignment horizontal="center" vertical="center" textRotation="255"/>
    </xf>
    <xf numFmtId="0" fontId="12" fillId="0" borderId="14" xfId="2" applyFont="1" applyBorder="1" applyAlignment="1" applyProtection="1">
      <alignment horizontal="center" vertical="center"/>
      <protection locked="0"/>
    </xf>
    <xf numFmtId="0" fontId="48" fillId="2" borderId="7"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180" fontId="48" fillId="0" borderId="2" xfId="14" applyNumberFormat="1" applyFont="1" applyBorder="1" applyAlignment="1" applyProtection="1">
      <alignment horizontal="center" vertical="center"/>
      <protection locked="0"/>
    </xf>
    <xf numFmtId="180" fontId="48" fillId="0" borderId="3" xfId="14" applyNumberFormat="1" applyFont="1" applyBorder="1" applyAlignment="1" applyProtection="1">
      <alignment horizontal="center" vertical="center"/>
      <protection locked="0"/>
    </xf>
    <xf numFmtId="184" fontId="48" fillId="0" borderId="2" xfId="2" applyNumberFormat="1" applyFont="1" applyBorder="1" applyAlignment="1" applyProtection="1">
      <alignment horizontal="center" vertical="center"/>
      <protection locked="0"/>
    </xf>
    <xf numFmtId="184" fontId="48" fillId="0" borderId="3" xfId="2" applyNumberFormat="1" applyFont="1" applyBorder="1" applyAlignment="1" applyProtection="1">
      <alignment horizontal="center" vertical="center"/>
      <protection locked="0"/>
    </xf>
    <xf numFmtId="183" fontId="48" fillId="0" borderId="1" xfId="2" applyNumberFormat="1" applyFont="1" applyBorder="1" applyAlignment="1" applyProtection="1">
      <alignment horizontal="center" vertical="center"/>
      <protection locked="0"/>
    </xf>
    <xf numFmtId="181" fontId="48" fillId="0" borderId="2" xfId="2" applyNumberFormat="1" applyFont="1" applyBorder="1" applyAlignment="1" applyProtection="1">
      <alignment horizontal="center" vertical="center"/>
      <protection locked="0"/>
    </xf>
    <xf numFmtId="181" fontId="48" fillId="0" borderId="8" xfId="2" applyNumberFormat="1" applyFont="1" applyBorder="1" applyAlignment="1" applyProtection="1">
      <alignment horizontal="center" vertical="center"/>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182" fontId="48"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30" fillId="0" borderId="1" xfId="7" applyFont="1" applyBorder="1" applyAlignment="1">
      <alignment horizontal="center" vertical="center" shrinkToFit="1"/>
    </xf>
    <xf numFmtId="180" fontId="15" fillId="0" borderId="1" xfId="7" applyNumberFormat="1" applyBorder="1" applyAlignment="1">
      <alignment horizontal="center" vertical="center" shrinkToFit="1"/>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7" fillId="2" borderId="1" xfId="2" applyFont="1" applyFill="1" applyBorder="1" applyAlignment="1">
      <alignment horizontal="center" vertical="center" wrapText="1" shrinkToFit="1"/>
    </xf>
    <xf numFmtId="0" fontId="26" fillId="2" borderId="14" xfId="2" applyFont="1" applyFill="1" applyBorder="1" applyAlignment="1" applyProtection="1">
      <alignment horizontal="center" vertical="center" wrapText="1" shrinkToFit="1"/>
      <protection locked="0"/>
    </xf>
    <xf numFmtId="0" fontId="26"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6" fillId="2" borderId="1" xfId="2" applyFont="1" applyFill="1" applyBorder="1" applyAlignment="1" applyProtection="1">
      <alignment horizontal="center" vertical="center" wrapText="1"/>
      <protection locked="0"/>
    </xf>
    <xf numFmtId="0" fontId="26" fillId="2" borderId="1" xfId="2" applyFont="1" applyFill="1" applyBorder="1" applyAlignment="1">
      <alignment horizontal="center" vertical="center" wrapTex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7" fillId="2" borderId="1" xfId="2" applyFont="1" applyFill="1" applyBorder="1" applyAlignment="1">
      <alignment horizontal="center" vertical="center" wrapTex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8" fontId="9" fillId="0" borderId="6" xfId="2" applyNumberFormat="1" applyFont="1" applyBorder="1" applyAlignment="1">
      <alignment horizontal="center" vertical="center" wrapText="1" shrinkToFit="1"/>
    </xf>
    <xf numFmtId="198" fontId="9" fillId="0" borderId="7" xfId="2" applyNumberFormat="1" applyFont="1" applyBorder="1" applyAlignment="1">
      <alignment horizontal="center" vertical="center" wrapText="1" shrinkToFit="1"/>
    </xf>
    <xf numFmtId="198" fontId="9" fillId="0" borderId="5" xfId="2" applyNumberFormat="1" applyFont="1" applyBorder="1" applyAlignment="1">
      <alignment horizontal="center" vertical="center" wrapText="1" shrinkToFit="1"/>
    </xf>
    <xf numFmtId="198" fontId="9" fillId="0" borderId="9" xfId="2" applyNumberFormat="1" applyFont="1" applyBorder="1" applyAlignment="1">
      <alignment horizontal="center" vertical="center" wrapText="1" shrinkToFit="1"/>
    </xf>
    <xf numFmtId="198" fontId="9" fillId="0" borderId="10" xfId="2" applyNumberFormat="1" applyFont="1" applyBorder="1" applyAlignment="1">
      <alignment horizontal="center" vertical="center" wrapText="1" shrinkToFit="1"/>
    </xf>
    <xf numFmtId="198" fontId="9" fillId="0" borderId="11" xfId="2" applyNumberFormat="1" applyFont="1" applyBorder="1" applyAlignment="1">
      <alignment horizontal="center" vertical="center" wrapText="1" shrinkToFit="1"/>
    </xf>
    <xf numFmtId="0" fontId="7" fillId="2" borderId="13" xfId="7"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6" xfId="2" applyFont="1" applyBorder="1" applyAlignment="1" applyProtection="1">
      <alignment horizontal="center"/>
      <protection locked="0"/>
    </xf>
    <xf numFmtId="0" fontId="12" fillId="0" borderId="7" xfId="2" applyFont="1" applyBorder="1" applyAlignment="1" applyProtection="1">
      <alignment horizontal="center"/>
      <protection locked="0"/>
    </xf>
    <xf numFmtId="0" fontId="12" fillId="0" borderId="5" xfId="2" applyFont="1" applyBorder="1" applyAlignment="1" applyProtection="1">
      <alignment horizontal="center"/>
      <protection locked="0"/>
    </xf>
    <xf numFmtId="0" fontId="12" fillId="0" borderId="12" xfId="2" applyFont="1" applyBorder="1" applyAlignment="1" applyProtection="1">
      <alignment horizontal="center"/>
      <protection locked="0"/>
    </xf>
    <xf numFmtId="0" fontId="12" fillId="0" borderId="0" xfId="2" applyFont="1" applyAlignment="1" applyProtection="1">
      <alignment horizontal="center"/>
      <protection locked="0"/>
    </xf>
    <xf numFmtId="0" fontId="12" fillId="0" borderId="4" xfId="2" applyFont="1" applyBorder="1" applyAlignment="1" applyProtection="1">
      <alignment horizontal="center"/>
      <protection locked="0"/>
    </xf>
    <xf numFmtId="180" fontId="12" fillId="0" borderId="0" xfId="2" applyNumberFormat="1" applyFont="1" applyAlignment="1" applyProtection="1">
      <alignment horizontal="center"/>
      <protection locked="0"/>
    </xf>
    <xf numFmtId="0" fontId="12" fillId="0" borderId="9" xfId="2" applyFont="1" applyBorder="1" applyAlignment="1" applyProtection="1">
      <alignment horizontal="center"/>
      <protection locked="0"/>
    </xf>
    <xf numFmtId="0" fontId="12" fillId="0" borderId="10" xfId="2" applyFont="1" applyBorder="1" applyAlignment="1" applyProtection="1">
      <alignment horizontal="center"/>
      <protection locked="0"/>
    </xf>
    <xf numFmtId="180" fontId="12" fillId="0" borderId="10" xfId="2" applyNumberFormat="1" applyFont="1" applyBorder="1" applyAlignment="1" applyProtection="1">
      <alignment horizontal="center"/>
      <protection locked="0"/>
    </xf>
    <xf numFmtId="0" fontId="12" fillId="0" borderId="11" xfId="2" applyFont="1" applyBorder="1" applyAlignment="1" applyProtection="1">
      <alignment horizontal="center"/>
      <protection locked="0"/>
    </xf>
    <xf numFmtId="198" fontId="12" fillId="0" borderId="6" xfId="2" applyNumberFormat="1" applyFont="1" applyBorder="1" applyAlignment="1">
      <alignment horizontal="center" vertical="center" wrapText="1" shrinkToFit="1"/>
    </xf>
    <xf numFmtId="198" fontId="12" fillId="0" borderId="7" xfId="2" applyNumberFormat="1" applyFont="1" applyBorder="1" applyAlignment="1">
      <alignment horizontal="center" vertical="center" wrapText="1" shrinkToFit="1"/>
    </xf>
    <xf numFmtId="198" fontId="12" fillId="0" borderId="5" xfId="2" applyNumberFormat="1" applyFont="1" applyBorder="1" applyAlignment="1">
      <alignment horizontal="center" vertical="center" wrapText="1" shrinkToFit="1"/>
    </xf>
    <xf numFmtId="198" fontId="12" fillId="0" borderId="9" xfId="2" applyNumberFormat="1" applyFont="1" applyBorder="1" applyAlignment="1">
      <alignment horizontal="center" vertical="center" wrapText="1" shrinkToFit="1"/>
    </xf>
    <xf numFmtId="198" fontId="12" fillId="0" borderId="10" xfId="2" applyNumberFormat="1" applyFont="1" applyBorder="1" applyAlignment="1">
      <alignment horizontal="center" vertical="center" wrapText="1" shrinkToFit="1"/>
    </xf>
    <xf numFmtId="198"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176" fontId="48" fillId="2" borderId="14" xfId="2" applyNumberFormat="1" applyFont="1" applyFill="1" applyBorder="1" applyAlignment="1">
      <alignment horizontal="center" vertical="center" shrinkToFit="1"/>
    </xf>
    <xf numFmtId="176" fontId="48" fillId="2" borderId="13" xfId="2" applyNumberFormat="1" applyFont="1" applyFill="1" applyBorder="1" applyAlignment="1">
      <alignment horizontal="center" vertical="center" shrinkToFit="1"/>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0" fontId="48" fillId="2" borderId="5" xfId="2" applyFont="1" applyFill="1" applyBorder="1" applyAlignment="1">
      <alignment horizontal="center" vertical="center" wrapText="1" shrinkToFit="1"/>
    </xf>
    <xf numFmtId="199" fontId="48" fillId="0" borderId="6" xfId="2" applyNumberFormat="1" applyFont="1" applyBorder="1" applyAlignment="1" applyProtection="1">
      <alignment horizontal="center" vertical="center"/>
      <protection locked="0"/>
    </xf>
    <xf numFmtId="199" fontId="48" fillId="0" borderId="5" xfId="2" applyNumberFormat="1" applyFont="1" applyBorder="1" applyAlignment="1" applyProtection="1">
      <alignment horizontal="center" vertical="center"/>
      <protection locked="0"/>
    </xf>
    <xf numFmtId="199" fontId="48" fillId="0" borderId="12" xfId="2" applyNumberFormat="1" applyFont="1" applyBorder="1" applyAlignment="1" applyProtection="1">
      <alignment horizontal="center" vertical="center"/>
      <protection locked="0"/>
    </xf>
    <xf numFmtId="199" fontId="48" fillId="0" borderId="4"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199" fontId="48" fillId="0" borderId="9" xfId="2" applyNumberFormat="1" applyFont="1" applyBorder="1" applyAlignment="1" applyProtection="1">
      <alignment horizontal="center" vertical="center"/>
      <protection locked="0"/>
    </xf>
    <xf numFmtId="199" fontId="48" fillId="0" borderId="11" xfId="2" applyNumberFormat="1" applyFont="1" applyBorder="1" applyAlignment="1" applyProtection="1">
      <alignment horizontal="center" vertical="center"/>
      <protection locked="0"/>
    </xf>
    <xf numFmtId="199" fontId="48" fillId="0" borderId="2" xfId="2" applyNumberFormat="1" applyFont="1" applyBorder="1" applyAlignment="1" applyProtection="1">
      <alignment horizontal="center" vertical="center"/>
      <protection locked="0"/>
    </xf>
    <xf numFmtId="199" fontId="48" fillId="0" borderId="8" xfId="2" applyNumberFormat="1" applyFont="1" applyBorder="1" applyAlignment="1" applyProtection="1">
      <alignment horizontal="center" vertical="center"/>
      <protection locked="0"/>
    </xf>
    <xf numFmtId="199" fontId="48" fillId="0" borderId="3" xfId="2" applyNumberFormat="1" applyFont="1" applyBorder="1" applyAlignment="1" applyProtection="1">
      <alignment horizontal="center" vertical="center"/>
      <protection locked="0"/>
    </xf>
    <xf numFmtId="0" fontId="52" fillId="0" borderId="10" xfId="2" applyFont="1" applyBorder="1" applyAlignment="1" applyProtection="1">
      <alignment horizontal="left" vertical="top" wrapText="1"/>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200" fontId="48" fillId="0" borderId="2" xfId="2" applyNumberFormat="1" applyFont="1" applyBorder="1" applyAlignment="1" applyProtection="1">
      <alignment horizontal="center" vertical="center"/>
      <protection locked="0"/>
    </xf>
    <xf numFmtId="200" fontId="48" fillId="0" borderId="8" xfId="2" applyNumberFormat="1" applyFont="1" applyBorder="1" applyAlignment="1" applyProtection="1">
      <alignment horizontal="center" vertical="center"/>
      <protection locked="0"/>
    </xf>
    <xf numFmtId="200" fontId="48" fillId="0" borderId="3"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0" fontId="47" fillId="0" borderId="10" xfId="2" applyFont="1" applyBorder="1" applyAlignment="1">
      <alignment horizontal="left" vertical="center"/>
    </xf>
    <xf numFmtId="0" fontId="47" fillId="0" borderId="0" xfId="2" applyFont="1" applyAlignment="1">
      <alignment horizontal="left" vertical="center"/>
    </xf>
    <xf numFmtId="0" fontId="48" fillId="0" borderId="14" xfId="2" applyFont="1" applyBorder="1" applyAlignment="1">
      <alignment horizontal="left" vertical="center"/>
    </xf>
    <xf numFmtId="0" fontId="38" fillId="0" borderId="5" xfId="0" applyFont="1" applyBorder="1" applyAlignment="1">
      <alignment horizontal="center" vertical="center" wrapText="1" shrinkToFi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176" fontId="48" fillId="0" borderId="6" xfId="2" applyNumberFormat="1" applyFont="1" applyBorder="1" applyAlignment="1">
      <alignment horizontal="center" vertical="center"/>
    </xf>
    <xf numFmtId="176" fontId="48" fillId="0" borderId="5" xfId="2" applyNumberFormat="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0" borderId="13" xfId="2" applyFont="1" applyBorder="1" applyAlignment="1">
      <alignment horizontal="left"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48" fillId="0" borderId="9" xfId="2" applyFont="1" applyBorder="1" applyAlignment="1">
      <alignment horizontal="center" vertical="center" wrapText="1" shrinkToFit="1"/>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14"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38" fillId="0" borderId="1" xfId="0" applyFont="1" applyBorder="1" applyAlignment="1">
      <alignment horizontal="center" vertical="center"/>
    </xf>
    <xf numFmtId="0" fontId="52" fillId="2" borderId="1" xfId="2" applyFont="1" applyFill="1" applyBorder="1" applyAlignment="1">
      <alignment horizontal="center" vertical="center"/>
    </xf>
    <xf numFmtId="0" fontId="52" fillId="2" borderId="1" xfId="2" applyFont="1" applyFill="1" applyBorder="1" applyAlignment="1">
      <alignment horizontal="center" vertical="center" wrapText="1" shrinkToFit="1"/>
    </xf>
    <xf numFmtId="178" fontId="48" fillId="0" borderId="2" xfId="2" applyNumberFormat="1" applyFont="1" applyBorder="1" applyAlignment="1" applyProtection="1">
      <alignment horizontal="center" vertical="center"/>
      <protection locked="0"/>
    </xf>
    <xf numFmtId="178" fontId="48" fillId="0" borderId="8"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textRotation="255"/>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202" fontId="48" fillId="0" borderId="48" xfId="2" applyNumberFormat="1" applyFont="1" applyBorder="1" applyAlignment="1" applyProtection="1">
      <alignment horizontal="center" vertical="center" shrinkToFit="1"/>
      <protection locked="0"/>
    </xf>
    <xf numFmtId="202" fontId="48" fillId="0" borderId="8" xfId="2" applyNumberFormat="1"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8" fillId="0" borderId="9" xfId="2" applyFont="1" applyBorder="1" applyAlignment="1">
      <alignment horizontal="left" vertical="center"/>
    </xf>
    <xf numFmtId="0" fontId="48" fillId="0" borderId="10" xfId="2" applyFont="1" applyBorder="1" applyAlignment="1">
      <alignment horizontal="left" vertical="center"/>
    </xf>
    <xf numFmtId="0" fontId="48" fillId="0" borderId="11" xfId="2" applyFont="1" applyBorder="1" applyAlignment="1">
      <alignment horizontal="left" vertical="center"/>
    </xf>
    <xf numFmtId="0" fontId="48" fillId="0" borderId="11" xfId="2" applyFont="1" applyBorder="1" applyAlignment="1">
      <alignment horizontal="center" vertical="center" wrapText="1" shrinkToFit="1"/>
    </xf>
    <xf numFmtId="0" fontId="48" fillId="0" borderId="6" xfId="2" applyFont="1" applyBorder="1" applyAlignment="1">
      <alignment horizontal="left" vertical="center"/>
    </xf>
    <xf numFmtId="0" fontId="48" fillId="0" borderId="7" xfId="2" applyFont="1" applyBorder="1" applyAlignment="1">
      <alignment horizontal="left" vertical="center"/>
    </xf>
    <xf numFmtId="0" fontId="48" fillId="0" borderId="5" xfId="2" applyFont="1" applyBorder="1" applyAlignment="1">
      <alignment horizontal="left" vertical="center"/>
    </xf>
    <xf numFmtId="0" fontId="48" fillId="0" borderId="5" xfId="2" applyFont="1" applyBorder="1" applyAlignment="1">
      <alignment horizontal="center" vertical="center" wrapText="1" shrinkToFit="1"/>
    </xf>
    <xf numFmtId="0" fontId="48" fillId="2" borderId="12" xfId="2" applyFont="1" applyFill="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30" fillId="0" borderId="3" xfId="0" applyFont="1" applyBorder="1">
      <alignment vertical="center"/>
    </xf>
    <xf numFmtId="0" fontId="30"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8" fillId="0" borderId="1" xfId="2" applyFont="1" applyBorder="1" applyAlignment="1">
      <alignment horizontal="center" vertical="center"/>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2" borderId="6" xfId="2" applyFont="1" applyFill="1" applyBorder="1" applyAlignment="1">
      <alignment horizontal="center" vertical="center" shrinkToFit="1"/>
    </xf>
    <xf numFmtId="0" fontId="56" fillId="2" borderId="7"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56" fillId="0" borderId="14" xfId="2" applyFont="1" applyBorder="1" applyAlignment="1">
      <alignment horizontal="center" vertical="center" wrapText="1"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0" borderId="2"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46" fillId="2" borderId="14"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0" borderId="6" xfId="4" applyFont="1" applyBorder="1" applyAlignment="1">
      <alignment horizontal="left" vertical="top"/>
    </xf>
    <xf numFmtId="0" fontId="46" fillId="0" borderId="7" xfId="4" applyFont="1" applyBorder="1" applyAlignment="1">
      <alignment horizontal="left" vertical="top"/>
    </xf>
    <xf numFmtId="0" fontId="46" fillId="0" borderId="5" xfId="4" applyFont="1" applyBorder="1" applyAlignment="1">
      <alignment horizontal="left" vertical="top"/>
    </xf>
    <xf numFmtId="0" fontId="46" fillId="0" borderId="12" xfId="4" applyFont="1" applyBorder="1" applyAlignment="1">
      <alignment horizontal="left" vertical="top"/>
    </xf>
    <xf numFmtId="0" fontId="46" fillId="0" borderId="0" xfId="4" applyFont="1" applyAlignment="1">
      <alignment horizontal="left" vertical="top"/>
    </xf>
    <xf numFmtId="0" fontId="46" fillId="0" borderId="4" xfId="4" applyFont="1" applyBorder="1" applyAlignment="1">
      <alignment horizontal="left" vertical="top"/>
    </xf>
    <xf numFmtId="0" fontId="46" fillId="0" borderId="9" xfId="4" applyFont="1" applyBorder="1" applyAlignment="1">
      <alignment horizontal="left" vertical="top"/>
    </xf>
    <xf numFmtId="0" fontId="46" fillId="0" borderId="10" xfId="4" applyFont="1" applyBorder="1" applyAlignment="1">
      <alignment horizontal="left" vertical="top"/>
    </xf>
    <xf numFmtId="0" fontId="46" fillId="0" borderId="11" xfId="4" applyFont="1" applyBorder="1" applyAlignment="1">
      <alignment horizontal="left" vertical="top"/>
    </xf>
    <xf numFmtId="0" fontId="46" fillId="2" borderId="15"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3" xfId="4" applyFont="1" applyFill="1" applyBorder="1" applyAlignment="1">
      <alignment horizontal="center" vertical="center"/>
    </xf>
    <xf numFmtId="0" fontId="46" fillId="2" borderId="8" xfId="4" applyFont="1" applyFill="1" applyBorder="1" applyAlignment="1">
      <alignment horizontal="center" vertical="center"/>
    </xf>
    <xf numFmtId="0" fontId="46"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2" borderId="1" xfId="4" applyFont="1" applyFill="1" applyBorder="1" applyAlignment="1">
      <alignment horizontal="center" vertical="center" wrapText="1"/>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center" vertical="center"/>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protection locked="0"/>
    </xf>
    <xf numFmtId="176" fontId="56" fillId="0" borderId="3" xfId="2" applyNumberFormat="1" applyFont="1" applyBorder="1" applyAlignment="1" applyProtection="1">
      <alignment horizontal="center" vertical="center"/>
      <protection locked="0"/>
    </xf>
    <xf numFmtId="176" fontId="56" fillId="0" borderId="8" xfId="2" applyNumberFormat="1" applyFont="1" applyBorder="1" applyAlignment="1" applyProtection="1">
      <alignment horizontal="center" vertical="center"/>
      <protection locked="0"/>
    </xf>
    <xf numFmtId="0" fontId="56" fillId="2" borderId="8" xfId="2" applyFont="1" applyFill="1" applyBorder="1" applyAlignment="1">
      <alignment horizontal="center" vertical="center" shrinkToFit="1"/>
    </xf>
    <xf numFmtId="0" fontId="56" fillId="0" borderId="2" xfId="2" applyFont="1" applyBorder="1" applyAlignment="1" applyProtection="1">
      <alignment horizontal="center" vertical="center"/>
      <protection locked="0"/>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46" fillId="0" borderId="13" xfId="4" applyFont="1" applyBorder="1" applyAlignment="1">
      <alignment horizontal="center" vertical="center" wrapText="1"/>
    </xf>
    <xf numFmtId="0" fontId="46" fillId="0" borderId="1" xfId="4" applyFont="1" applyBorder="1" applyAlignment="1">
      <alignment horizontal="center" vertical="center" wrapText="1"/>
    </xf>
    <xf numFmtId="0" fontId="46"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8" fillId="3" borderId="2" xfId="4" applyFont="1" applyFill="1" applyBorder="1" applyAlignment="1">
      <alignment horizontal="center" vertical="center"/>
    </xf>
    <xf numFmtId="0" fontId="48" fillId="3" borderId="3" xfId="4" applyFont="1" applyFill="1" applyBorder="1" applyAlignment="1">
      <alignment horizontal="center" vertical="center"/>
    </xf>
    <xf numFmtId="0" fontId="48"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3" borderId="3" xfId="4" applyFont="1" applyFill="1" applyBorder="1" applyAlignment="1">
      <alignment horizontal="center" vertical="center"/>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48" fillId="3" borderId="14" xfId="4" applyFont="1" applyFill="1" applyBorder="1" applyAlignment="1">
      <alignment horizontal="center"/>
    </xf>
    <xf numFmtId="0" fontId="48"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8" fillId="3" borderId="13" xfId="4" applyFont="1" applyFill="1" applyBorder="1" applyAlignment="1">
      <alignment horizontal="center" vertical="center"/>
    </xf>
    <xf numFmtId="0" fontId="48" fillId="0" borderId="13" xfId="4" applyFont="1" applyBorder="1">
      <alignment vertical="center"/>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48" fillId="3" borderId="1" xfId="4" applyFont="1" applyFill="1" applyBorder="1" applyAlignment="1">
      <alignment horizontal="center" vertical="center"/>
    </xf>
    <xf numFmtId="0" fontId="48"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30" fillId="0" borderId="9" xfId="1" applyFont="1" applyBorder="1" applyAlignment="1">
      <alignment horizontal="center" vertical="center"/>
    </xf>
    <xf numFmtId="0" fontId="30" fillId="0" borderId="10" xfId="1" applyFont="1" applyBorder="1" applyAlignment="1">
      <alignment horizontal="center" vertical="center"/>
    </xf>
    <xf numFmtId="0" fontId="30" fillId="0" borderId="11" xfId="1" applyFont="1" applyBorder="1" applyAlignment="1">
      <alignment horizontal="center" vertical="center"/>
    </xf>
    <xf numFmtId="0" fontId="12" fillId="0" borderId="1" xfId="2" applyFont="1" applyBorder="1" applyAlignment="1" applyProtection="1">
      <alignment horizontal="center" vertical="center" shrinkToFit="1"/>
      <protection locked="0"/>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30" fillId="0" borderId="10" xfId="0" applyFont="1" applyBorder="1" applyAlignment="1">
      <alignment horizontal="left" vertical="center"/>
    </xf>
    <xf numFmtId="0" fontId="30" fillId="0" borderId="0" xfId="0" applyFont="1" applyAlignment="1">
      <alignment horizontal="left" vertical="center"/>
    </xf>
    <xf numFmtId="0" fontId="34" fillId="0" borderId="0" xfId="2" applyFont="1" applyAlignment="1">
      <alignment vertical="center" wrapText="1"/>
    </xf>
    <xf numFmtId="0" fontId="18" fillId="2" borderId="1" xfId="5" applyFont="1" applyFill="1" applyBorder="1" applyAlignment="1">
      <alignment horizontal="center" vertical="center" wrapText="1"/>
    </xf>
    <xf numFmtId="0" fontId="31" fillId="2" borderId="1" xfId="5" applyFont="1" applyFill="1" applyBorder="1" applyAlignment="1">
      <alignment horizontal="center" vertical="center" wrapText="1"/>
    </xf>
    <xf numFmtId="0" fontId="30" fillId="0" borderId="7" xfId="0"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29" fillId="0" borderId="9" xfId="2" applyFont="1" applyBorder="1" applyAlignment="1">
      <alignment horizontal="left" vertical="center" shrinkToFit="1"/>
    </xf>
    <xf numFmtId="0" fontId="29" fillId="0" borderId="10" xfId="2" applyFont="1" applyBorder="1" applyAlignment="1">
      <alignment horizontal="left" vertical="center" shrinkToFit="1"/>
    </xf>
    <xf numFmtId="0" fontId="29" fillId="0" borderId="11" xfId="2" applyFont="1" applyBorder="1" applyAlignment="1">
      <alignment horizontal="left" vertical="center" shrinkToFit="1"/>
    </xf>
    <xf numFmtId="0" fontId="29" fillId="0" borderId="1" xfId="2" applyFont="1" applyBorder="1" applyAlignment="1">
      <alignment horizontal="left" vertical="center" shrinkToFit="1"/>
    </xf>
    <xf numFmtId="0" fontId="29" fillId="0" borderId="13" xfId="2" applyFont="1" applyBorder="1" applyAlignment="1">
      <alignment horizontal="left" vertical="center" shrinkToFit="1"/>
    </xf>
    <xf numFmtId="0" fontId="29" fillId="0" borderId="6" xfId="2" applyFont="1" applyBorder="1" applyAlignment="1">
      <alignment horizontal="left" vertical="center" shrinkToFit="1"/>
    </xf>
    <xf numFmtId="0" fontId="29" fillId="0" borderId="7" xfId="2" applyFont="1" applyBorder="1" applyAlignment="1">
      <alignment horizontal="left" vertical="center" shrinkToFit="1"/>
    </xf>
    <xf numFmtId="0" fontId="29" fillId="0" borderId="5" xfId="2" applyFont="1" applyBorder="1" applyAlignment="1">
      <alignment horizontal="left" vertical="center" shrinkToFit="1"/>
    </xf>
    <xf numFmtId="0" fontId="29" fillId="0" borderId="14" xfId="2" applyFont="1" applyBorder="1" applyAlignment="1">
      <alignment horizontal="left" vertical="center" shrinkToFit="1"/>
    </xf>
    <xf numFmtId="0" fontId="30"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8" fillId="0" borderId="6" xfId="2" applyFont="1" applyBorder="1" applyAlignment="1" applyProtection="1">
      <alignment horizontal="center"/>
      <protection locked="0"/>
    </xf>
    <xf numFmtId="0" fontId="28" fillId="0" borderId="7" xfId="2" applyFont="1" applyBorder="1" applyAlignment="1" applyProtection="1">
      <alignment horizontal="center"/>
      <protection locked="0"/>
    </xf>
    <xf numFmtId="0" fontId="28" fillId="0" borderId="0" xfId="2" applyFont="1" applyAlignment="1" applyProtection="1">
      <alignment horizontal="center"/>
      <protection locked="0"/>
    </xf>
    <xf numFmtId="0" fontId="28" fillId="0" borderId="4" xfId="2" applyFont="1" applyBorder="1" applyAlignment="1" applyProtection="1">
      <alignment horizontal="center"/>
      <protection locked="0"/>
    </xf>
    <xf numFmtId="0" fontId="28" fillId="0" borderId="12" xfId="2" applyFont="1" applyBorder="1" applyAlignment="1" applyProtection="1">
      <alignment horizontal="center"/>
      <protection locked="0"/>
    </xf>
    <xf numFmtId="0" fontId="28" fillId="0" borderId="9" xfId="2" applyFont="1" applyBorder="1" applyAlignment="1" applyProtection="1">
      <alignment horizontal="center"/>
      <protection locked="0"/>
    </xf>
    <xf numFmtId="0" fontId="28" fillId="0" borderId="10" xfId="2" applyFont="1" applyBorder="1" applyAlignment="1" applyProtection="1">
      <alignment horizontal="center"/>
      <protection locked="0"/>
    </xf>
    <xf numFmtId="0" fontId="28"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30" fillId="2" borderId="3" xfId="0" applyFont="1" applyFill="1" applyBorder="1" applyAlignment="1">
      <alignment horizontal="center" vertical="center"/>
    </xf>
    <xf numFmtId="0" fontId="30"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78" fontId="18" fillId="0" borderId="2" xfId="2" applyNumberFormat="1" applyFont="1" applyBorder="1" applyAlignment="1" applyProtection="1">
      <alignment horizontal="center" vertical="center" wrapText="1"/>
      <protection locked="0"/>
    </xf>
    <xf numFmtId="178" fontId="18" fillId="0" borderId="3" xfId="2" applyNumberFormat="1"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8" fillId="0" borderId="1" xfId="2" applyFont="1" applyBorder="1" applyAlignment="1" applyProtection="1">
      <alignment horizontal="center" vertical="center" wrapText="1"/>
      <protection locked="0"/>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29" fillId="0" borderId="2" xfId="0" applyFont="1" applyBorder="1">
      <alignment vertical="center"/>
    </xf>
    <xf numFmtId="0" fontId="29" fillId="0" borderId="3" xfId="0" applyFont="1" applyBorder="1">
      <alignment vertical="center"/>
    </xf>
    <xf numFmtId="0" fontId="29" fillId="0" borderId="8" xfId="0" applyFont="1" applyBorder="1">
      <alignment vertical="center"/>
    </xf>
    <xf numFmtId="0" fontId="29" fillId="0" borderId="1" xfId="0" applyFont="1" applyBorder="1">
      <alignment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88" fontId="44" fillId="0" borderId="9" xfId="0" applyNumberFormat="1" applyFont="1" applyBorder="1" applyAlignment="1">
      <alignment horizontal="left" vertical="center"/>
    </xf>
    <xf numFmtId="188" fontId="44" fillId="0" borderId="10" xfId="0" applyNumberFormat="1" applyFont="1" applyBorder="1" applyAlignment="1">
      <alignment horizontal="left" vertical="center"/>
    </xf>
    <xf numFmtId="188" fontId="44" fillId="0" borderId="11" xfId="0" applyNumberFormat="1" applyFont="1" applyBorder="1" applyAlignment="1">
      <alignment horizontal="left" vertical="center"/>
    </xf>
    <xf numFmtId="0" fontId="30" fillId="0" borderId="1" xfId="0" applyFont="1" applyBorder="1">
      <alignment vertical="center"/>
    </xf>
    <xf numFmtId="188" fontId="44" fillId="0" borderId="2" xfId="0" applyNumberFormat="1"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188" fontId="44" fillId="0" borderId="2" xfId="0" applyNumberFormat="1"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8" xfId="0" applyFont="1" applyBorder="1" applyAlignment="1">
      <alignment horizontal="center" vertical="center" shrinkToFit="1"/>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29" fillId="0" borderId="8" xfId="0" applyFont="1" applyBorder="1" applyAlignment="1">
      <alignment horizontal="center" vertical="center"/>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9" xfId="0" applyFont="1" applyFill="1" applyBorder="1" applyAlignment="1">
      <alignment horizontal="center" vertical="center"/>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177" fontId="44" fillId="0" borderId="6" xfId="0" applyNumberFormat="1" applyFont="1" applyBorder="1" applyAlignment="1">
      <alignment horizontal="center" vertical="center"/>
    </xf>
    <xf numFmtId="177" fontId="44" fillId="0" borderId="7" xfId="0" applyNumberFormat="1" applyFont="1" applyBorder="1" applyAlignment="1">
      <alignment horizontal="center" vertical="center"/>
    </xf>
    <xf numFmtId="177" fontId="44" fillId="0" borderId="5" xfId="0" applyNumberFormat="1" applyFont="1" applyBorder="1" applyAlignment="1">
      <alignment horizontal="center" vertical="center"/>
    </xf>
    <xf numFmtId="177" fontId="44" fillId="0" borderId="9" xfId="0" applyNumberFormat="1" applyFont="1" applyBorder="1" applyAlignment="1">
      <alignment horizontal="center" vertical="center"/>
    </xf>
    <xf numFmtId="177" fontId="44" fillId="0" borderId="10" xfId="0" applyNumberFormat="1" applyFont="1" applyBorder="1" applyAlignment="1">
      <alignment horizontal="center" vertical="center"/>
    </xf>
    <xf numFmtId="177" fontId="44"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44" fillId="0" borderId="6" xfId="0" applyNumberFormat="1" applyFont="1" applyBorder="1" applyAlignment="1">
      <alignment horizontal="center" vertical="center"/>
    </xf>
    <xf numFmtId="0" fontId="30" fillId="0" borderId="7" xfId="0" applyFont="1" applyBorder="1">
      <alignment vertical="center"/>
    </xf>
    <xf numFmtId="0" fontId="30" fillId="0" borderId="5" xfId="0" applyFont="1" applyBorder="1">
      <alignment vertical="center"/>
    </xf>
    <xf numFmtId="188" fontId="44" fillId="0" borderId="9" xfId="0" applyNumberFormat="1" applyFont="1" applyBorder="1" applyAlignment="1">
      <alignment horizontal="center" vertical="center"/>
    </xf>
    <xf numFmtId="0" fontId="30" fillId="0" borderId="10" xfId="0" applyFont="1" applyBorder="1">
      <alignment vertical="center"/>
    </xf>
    <xf numFmtId="0" fontId="30" fillId="0" borderId="11" xfId="0" applyFont="1" applyBorder="1">
      <alignment vertical="center"/>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8" xfId="0" applyFont="1" applyBorder="1" applyAlignment="1">
      <alignment horizontal="left" vertical="center" wrapText="1"/>
    </xf>
    <xf numFmtId="188" fontId="44" fillId="0" borderId="6" xfId="0" applyNumberFormat="1" applyFont="1" applyBorder="1" applyAlignment="1">
      <alignment horizontal="left"/>
    </xf>
    <xf numFmtId="188" fontId="44" fillId="0" borderId="7" xfId="0" applyNumberFormat="1" applyFont="1" applyBorder="1" applyAlignment="1">
      <alignment horizontal="left"/>
    </xf>
    <xf numFmtId="188" fontId="44" fillId="0" borderId="5" xfId="0" applyNumberFormat="1" applyFont="1" applyBorder="1" applyAlignment="1">
      <alignment horizontal="left"/>
    </xf>
    <xf numFmtId="0" fontId="30" fillId="0" borderId="2" xfId="0" applyFont="1" applyBorder="1">
      <alignment vertical="center"/>
    </xf>
    <xf numFmtId="0" fontId="30" fillId="2" borderId="2" xfId="0" applyFont="1" applyFill="1" applyBorder="1">
      <alignment vertical="center"/>
    </xf>
    <xf numFmtId="0" fontId="30" fillId="2" borderId="3" xfId="0" applyFont="1" applyFill="1" applyBorder="1">
      <alignment vertical="center"/>
    </xf>
    <xf numFmtId="0" fontId="30" fillId="2" borderId="8" xfId="0" applyFont="1" applyFill="1" applyBorder="1">
      <alignment vertical="center"/>
    </xf>
    <xf numFmtId="0" fontId="30" fillId="2" borderId="2" xfId="0" applyFont="1" applyFill="1" applyBorder="1" applyAlignment="1">
      <alignment horizontal="center" vertical="center"/>
    </xf>
    <xf numFmtId="0" fontId="30" fillId="2" borderId="2" xfId="0" applyFont="1" applyFill="1" applyBorder="1" applyAlignment="1">
      <alignment vertical="center" wrapText="1"/>
    </xf>
    <xf numFmtId="177" fontId="27" fillId="0" borderId="6" xfId="5" applyNumberFormat="1" applyFont="1" applyBorder="1" applyAlignment="1">
      <alignment horizontal="center" vertical="center" wrapText="1" shrinkToFit="1"/>
    </xf>
    <xf numFmtId="177" fontId="27" fillId="0" borderId="7" xfId="5" applyNumberFormat="1" applyFont="1" applyBorder="1" applyAlignment="1">
      <alignment horizontal="center" vertical="center" wrapText="1" shrinkToFit="1"/>
    </xf>
    <xf numFmtId="177" fontId="27" fillId="0" borderId="5" xfId="5" applyNumberFormat="1" applyFont="1" applyBorder="1" applyAlignment="1">
      <alignment horizontal="center" vertical="center" wrapText="1" shrinkToFit="1"/>
    </xf>
    <xf numFmtId="177" fontId="27" fillId="0" borderId="9" xfId="5" applyNumberFormat="1" applyFont="1" applyBorder="1" applyAlignment="1">
      <alignment horizontal="center" vertical="center" wrapText="1" shrinkToFit="1"/>
    </xf>
    <xf numFmtId="177" fontId="27" fillId="0" borderId="10" xfId="5" applyNumberFormat="1" applyFont="1" applyBorder="1" applyAlignment="1">
      <alignment horizontal="center" vertical="center" wrapText="1" shrinkToFit="1"/>
    </xf>
    <xf numFmtId="177" fontId="27"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18" fillId="2" borderId="8" xfId="5" applyFont="1" applyFill="1" applyBorder="1" applyAlignment="1">
      <alignment horizontal="center" vertical="center"/>
    </xf>
    <xf numFmtId="0" fontId="61" fillId="2" borderId="1" xfId="5" applyFont="1" applyFill="1" applyBorder="1" applyAlignment="1">
      <alignment horizontal="center" vertical="center" wrapText="1" shrinkToFit="1"/>
    </xf>
    <xf numFmtId="0" fontId="61" fillId="0" borderId="1" xfId="0" applyFont="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3" xfId="5" applyFont="1" applyFill="1" applyBorder="1" applyAlignment="1">
      <alignment horizontal="center" vertical="center" wrapText="1"/>
    </xf>
    <xf numFmtId="0" fontId="50" fillId="2" borderId="4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24"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8" fillId="2" borderId="21"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0" xfId="2" applyFont="1" applyAlignment="1">
      <alignment vertical="center"/>
    </xf>
    <xf numFmtId="0" fontId="30"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xfId="14" builtinId="6"/>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46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87.jpeg"/><Relationship Id="rId1" Type="http://schemas.openxmlformats.org/officeDocument/2006/relationships/image" Target="../media/image8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07.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176892</xdr:colOff>
      <xdr:row>6</xdr:row>
      <xdr:rowOff>0</xdr:rowOff>
    </xdr:from>
    <xdr:to>
      <xdr:col>15</xdr:col>
      <xdr:colOff>65059</xdr:colOff>
      <xdr:row>6</xdr:row>
      <xdr:rowOff>256329</xdr:rowOff>
    </xdr:to>
    <xdr:sp macro="" textlink="">
      <xdr:nvSpPr>
        <xdr:cNvPr id="12" name="Text Box 8">
          <a:extLst>
            <a:ext uri="{FF2B5EF4-FFF2-40B4-BE49-F238E27FC236}">
              <a16:creationId xmlns:a16="http://schemas.microsoft.com/office/drawing/2014/main" id="{D89A589D-F73C-46D8-8303-ED62B5994C30}"/>
            </a:ext>
          </a:extLst>
        </xdr:cNvPr>
        <xdr:cNvSpPr txBox="1">
          <a:spLocks noChangeArrowheads="1"/>
        </xdr:cNvSpPr>
      </xdr:nvSpPr>
      <xdr:spPr bwMode="auto">
        <a:xfrm>
          <a:off x="2828652"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221235</xdr:colOff>
      <xdr:row>6</xdr:row>
      <xdr:rowOff>3032</xdr:rowOff>
    </xdr:from>
    <xdr:to>
      <xdr:col>31</xdr:col>
      <xdr:colOff>141329</xdr:colOff>
      <xdr:row>6</xdr:row>
      <xdr:rowOff>247412</xdr:rowOff>
    </xdr:to>
    <xdr:sp macro="" textlink="">
      <xdr:nvSpPr>
        <xdr:cNvPr id="13" name="Text Box 8">
          <a:extLst>
            <a:ext uri="{FF2B5EF4-FFF2-40B4-BE49-F238E27FC236}">
              <a16:creationId xmlns:a16="http://schemas.microsoft.com/office/drawing/2014/main" id="{2628D433-CC70-461A-B25D-3C9B28416E67}"/>
            </a:ext>
          </a:extLst>
        </xdr:cNvPr>
        <xdr:cNvSpPr txBox="1">
          <a:spLocks noChangeArrowheads="1"/>
        </xdr:cNvSpPr>
      </xdr:nvSpPr>
      <xdr:spPr bwMode="auto">
        <a:xfrm>
          <a:off x="7384035" y="1397492"/>
          <a:ext cx="1329794" cy="24438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197832</xdr:colOff>
      <xdr:row>12</xdr:row>
      <xdr:rowOff>115192</xdr:rowOff>
    </xdr:from>
    <xdr:to>
      <xdr:col>31</xdr:col>
      <xdr:colOff>137151</xdr:colOff>
      <xdr:row>12</xdr:row>
      <xdr:rowOff>361134</xdr:rowOff>
    </xdr:to>
    <xdr:sp macro="" textlink="">
      <xdr:nvSpPr>
        <xdr:cNvPr id="14" name="Text Box 9">
          <a:extLst>
            <a:ext uri="{FF2B5EF4-FFF2-40B4-BE49-F238E27FC236}">
              <a16:creationId xmlns:a16="http://schemas.microsoft.com/office/drawing/2014/main" id="{7CA420A9-289F-436F-BE98-6E4BA41D2800}"/>
            </a:ext>
          </a:extLst>
        </xdr:cNvPr>
        <xdr:cNvSpPr txBox="1">
          <a:spLocks noChangeArrowheads="1"/>
        </xdr:cNvSpPr>
      </xdr:nvSpPr>
      <xdr:spPr bwMode="auto">
        <a:xfrm>
          <a:off x="7360632" y="4207132"/>
          <a:ext cx="1349019" cy="245942"/>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editAs="oneCell">
    <xdr:from>
      <xdr:col>2</xdr:col>
      <xdr:colOff>180975</xdr:colOff>
      <xdr:row>6</xdr:row>
      <xdr:rowOff>314325</xdr:rowOff>
    </xdr:from>
    <xdr:to>
      <xdr:col>34</xdr:col>
      <xdr:colOff>41627</xdr:colOff>
      <xdr:row>17</xdr:row>
      <xdr:rowOff>425632</xdr:rowOff>
    </xdr:to>
    <xdr:pic>
      <xdr:nvPicPr>
        <xdr:cNvPr id="2" name="図 1">
          <a:extLst>
            <a:ext uri="{FF2B5EF4-FFF2-40B4-BE49-F238E27FC236}">
              <a16:creationId xmlns:a16="http://schemas.microsoft.com/office/drawing/2014/main" id="{4C2C2886-3DA4-22C8-F151-A48B2C9E7930}"/>
            </a:ext>
          </a:extLst>
        </xdr:cNvPr>
        <xdr:cNvPicPr>
          <a:picLocks noChangeAspect="1"/>
        </xdr:cNvPicPr>
      </xdr:nvPicPr>
      <xdr:blipFill>
        <a:blip xmlns:r="http://schemas.openxmlformats.org/officeDocument/2006/relationships" r:embed="rId1"/>
        <a:stretch>
          <a:fillRect/>
        </a:stretch>
      </xdr:blipFill>
      <xdr:spPr>
        <a:xfrm>
          <a:off x="619125" y="1714500"/>
          <a:ext cx="9919052" cy="50357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EE19E393-1070-4E6D-B265-F9CA217C86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47625</xdr:colOff>
      <xdr:row>11</xdr:row>
      <xdr:rowOff>119478</xdr:rowOff>
    </xdr:from>
    <xdr:to>
      <xdr:col>24</xdr:col>
      <xdr:colOff>489562</xdr:colOff>
      <xdr:row>26</xdr:row>
      <xdr:rowOff>152103</xdr:rowOff>
    </xdr:to>
    <xdr:pic>
      <xdr:nvPicPr>
        <xdr:cNvPr id="4" name="図 3">
          <a:extLst>
            <a:ext uri="{FF2B5EF4-FFF2-40B4-BE49-F238E27FC236}">
              <a16:creationId xmlns:a16="http://schemas.microsoft.com/office/drawing/2014/main" id="{1379ED9F-F49F-9805-DEB9-821653EE39E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85800" y="2491203"/>
          <a:ext cx="11690962" cy="417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626360</xdr:colOff>
      <xdr:row>28</xdr:row>
      <xdr:rowOff>534114</xdr:rowOff>
    </xdr:to>
    <xdr:pic>
      <xdr:nvPicPr>
        <xdr:cNvPr id="2" name="図 1">
          <a:extLst>
            <a:ext uri="{FF2B5EF4-FFF2-40B4-BE49-F238E27FC236}">
              <a16:creationId xmlns:a16="http://schemas.microsoft.com/office/drawing/2014/main" id="{BE8432A3-BF49-4AED-9F5B-6DE0C4CBFB8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2416" y="7051618"/>
          <a:ext cx="3128144" cy="530996"/>
        </a:xfrm>
        <a:prstGeom prst="rect">
          <a:avLst/>
        </a:prstGeom>
      </xdr:spPr>
    </xdr:pic>
    <xdr:clientData/>
  </xdr:twoCellAnchor>
  <xdr:twoCellAnchor>
    <xdr:from>
      <xdr:col>2</xdr:col>
      <xdr:colOff>57150</xdr:colOff>
      <xdr:row>11</xdr:row>
      <xdr:rowOff>90903</xdr:rowOff>
    </xdr:from>
    <xdr:to>
      <xdr:col>24</xdr:col>
      <xdr:colOff>499087</xdr:colOff>
      <xdr:row>26</xdr:row>
      <xdr:rowOff>123528</xdr:rowOff>
    </xdr:to>
    <xdr:pic>
      <xdr:nvPicPr>
        <xdr:cNvPr id="4" name="図 3">
          <a:extLst>
            <a:ext uri="{FF2B5EF4-FFF2-40B4-BE49-F238E27FC236}">
              <a16:creationId xmlns:a16="http://schemas.microsoft.com/office/drawing/2014/main" id="{F164734B-8041-B66F-2E80-78E5D9D24A4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95325" y="2462628"/>
          <a:ext cx="11690962" cy="4176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10</xdr:col>
      <xdr:colOff>716280</xdr:colOff>
      <xdr:row>22</xdr:row>
      <xdr:rowOff>49530</xdr:rowOff>
    </xdr:from>
    <xdr:ext cx="2152649" cy="559192"/>
    <xdr:sp macro="" textlink="">
      <xdr:nvSpPr>
        <xdr:cNvPr id="3" name="テキスト ボックス 2">
          <a:extLst>
            <a:ext uri="{FF2B5EF4-FFF2-40B4-BE49-F238E27FC236}">
              <a16:creationId xmlns:a16="http://schemas.microsoft.com/office/drawing/2014/main" id="{E0E7622D-69F2-4A42-B9B2-E6F2E7653665}"/>
            </a:ext>
          </a:extLst>
        </xdr:cNvPr>
        <xdr:cNvSpPr txBox="1"/>
      </xdr:nvSpPr>
      <xdr:spPr>
        <a:xfrm>
          <a:off x="5359718" y="4823936"/>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11</xdr:col>
      <xdr:colOff>182880</xdr:colOff>
      <xdr:row>11</xdr:row>
      <xdr:rowOff>148590</xdr:rowOff>
    </xdr:from>
    <xdr:ext cx="2152649" cy="559192"/>
    <xdr:sp macro="" textlink="">
      <xdr:nvSpPr>
        <xdr:cNvPr id="5" name="テキスト ボックス 4">
          <a:extLst>
            <a:ext uri="{FF2B5EF4-FFF2-40B4-BE49-F238E27FC236}">
              <a16:creationId xmlns:a16="http://schemas.microsoft.com/office/drawing/2014/main" id="{83E5C315-0116-494A-81E3-FAE3F0E4F78F}"/>
            </a:ext>
          </a:extLst>
        </xdr:cNvPr>
        <xdr:cNvSpPr txBox="1"/>
      </xdr:nvSpPr>
      <xdr:spPr>
        <a:xfrm>
          <a:off x="4173855" y="352044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9F9C711E-5264-C448-A21F-C0178F4814B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DFE65AC8-EFD7-6D9D-98F0-0F732A20C2B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C8A6FBF7-1CC3-2A2A-4530-A557C0634A0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F0FCFBAC-F2BD-0245-F1D8-2E3C72D29FC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190EBB91-3ED3-1857-5CA7-61E7E8C15CD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75C1518-F90E-713C-55D9-F71BC7D2BE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7D10329F-CB0C-2887-EB0E-19B8A779764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895A823C-13BF-8623-E618-37E9D6CF210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86845951-2A59-0829-E355-F1AF8D93F9F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A218451-7509-0441-9C95-8C63036E87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E36A8BC-4776-2ED3-1BCA-59FA0492B69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40335207-B9F3-EBD5-BEE9-CA49995821A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E4C9BF4-DA47-C166-C8CF-DC2DC1BCA98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94DB15F-9179-74FE-D4B9-47F8C35D2F8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1E29F62-E606-F12C-4B98-95B7848282B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A7873C4-2967-2B62-3801-476E29F861F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41AF412-8FA9-6667-EDD7-58D9AF5BFAD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BBF3283-B2F2-93DF-6423-B2B38A970E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DF2FD736-8EC2-CC92-93D3-AE516725561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2EFFB8BE-9C65-A281-5109-88E61A6DEFE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B22E2209-0D5A-B078-36B0-172F8677055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AF4C8209-6BD3-81B7-712B-C83D4CF3FF4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59E2D568-0148-BF1E-D3A2-7564AB1A9E4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CA499CC-A1EB-5954-4BF3-E6BCC3EF3B2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CEC1D55-BB0C-4180-6F92-B98238EB848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45F0F277-99DD-F3F4-EE0A-DD048C93356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0210C73-8367-B852-7F5B-27D30D49C84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D44851C0-9945-B856-7C36-6D2135CA350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307754C-4010-CFEB-38F8-5B26B6BE7D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282A39E6-5C00-F65C-5369-E96209656D8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29FB262D-4F62-186E-92D3-BF92299F15B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35DA8E6E-6CD3-6C01-7D0A-636DF7C589C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77222DB6-BA12-2DE7-77B9-27F3065CB1B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0270437D-AE1E-9114-DE00-DD8269DEBA3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5EC99093-9B3A-A045-F13B-634A69B2E73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5BA8B689-ADB9-345F-5AFA-404F3241CA6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41A0492D-C852-FAB3-13A6-547154C8D0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5B8DFF53-9659-27D7-CDBE-946984FC73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CB65FC1-855D-00A8-0A53-FF1BD70F928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A331D1E-CCE3-19BE-5DF2-B7A3C7C52D7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E2FD24A6-6004-B22F-9400-40E8DF64204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DE9329B-542D-13C6-D6B9-95E62669C03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69ACC126-2F9E-E138-C7FA-0D016219B53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2AC06B86-20A9-AE4A-A5D2-E5ACA737272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A7C13F9A-6C65-4B2A-CD4C-73DED1327BF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B2E81801-3CCA-EFAF-8C5F-0E67DA6F852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E6E76074-8381-7A61-5F03-3556762483F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CF84ED77-1733-91AC-869A-D4D53B34FB8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B10100A2-8B2F-7F9B-ECD5-D62AEC9C924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1F35EB32-8EA9-6C63-0A36-CF235A93B0D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C0CFAFD-4DA6-9F5A-D097-7197A5F147E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0DAE886-7589-084F-F6A9-9B5AEF9A6A0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60DFE8E-7BA6-C695-FA67-B07B701A254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733341B1-3D96-64AF-91D1-8C3540273A5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137C10DC-2359-245D-C33A-7104BD4C767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B732F4A8-6433-8DE9-BFE0-637C051AF7B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C969E27C-924E-BBC1-C00F-0F7F66AB98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9CAA100D-1E8A-8DC2-FFB7-EE73EE558BC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FE4BA253-340B-89E9-AA1D-1C65A995E43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A7CC3E4A-33F1-1F56-681F-293C520F1C6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EB576B17-EEF3-FF0A-AA0A-44E894B2951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B29B0C0-7599-7C78-B9F4-76EB922130E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AF4B5FD6-C665-24BE-5427-95B6A1A6271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7C358D20-F690-D04C-4A9E-6BC8FD539ED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2FA9F1CF-FD8C-81BF-053C-41E482C2512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B997525-BA1E-6F52-7EF0-70ED75A019C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48433545-424F-2B74-E4E3-FF71079AECE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0F3F11C6-969B-8543-4A65-1C81E566A85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B1E55FD-39E0-C182-C763-616601B66CA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E021569D-C93C-A64B-BB33-E6500E61211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080FB7D4-9719-51EB-CA0F-504F22F3747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29B2BEE4-A116-928E-4D3A-30373F312EA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638B7E48-7174-3993-7823-8BD6528443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C6BFEAF4-C761-E365-81D0-C1C515B2BA4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twoCellAnchor editAs="oneCell">
    <xdr:from>
      <xdr:col>5</xdr:col>
      <xdr:colOff>586791</xdr:colOff>
      <xdr:row>15</xdr:row>
      <xdr:rowOff>64770</xdr:rowOff>
    </xdr:from>
    <xdr:to>
      <xdr:col>11</xdr:col>
      <xdr:colOff>108534</xdr:colOff>
      <xdr:row>22</xdr:row>
      <xdr:rowOff>259080</xdr:rowOff>
    </xdr:to>
    <xdr:pic>
      <xdr:nvPicPr>
        <xdr:cNvPr id="7" name="図 6">
          <a:extLst>
            <a:ext uri="{FF2B5EF4-FFF2-40B4-BE49-F238E27FC236}">
              <a16:creationId xmlns:a16="http://schemas.microsoft.com/office/drawing/2014/main" id="{8E4EA4FF-4155-8EA5-D34C-202A6A93C6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3053766" y="4865370"/>
          <a:ext cx="3693693" cy="2461260"/>
        </a:xfrm>
        <a:prstGeom prst="rect">
          <a:avLst/>
        </a:prstGeom>
      </xdr:spPr>
    </xdr:pic>
    <xdr:clientData/>
  </xdr:twoCellAnchor>
  <xdr:twoCellAnchor editAs="oneCell">
    <xdr:from>
      <xdr:col>16</xdr:col>
      <xdr:colOff>586791</xdr:colOff>
      <xdr:row>15</xdr:row>
      <xdr:rowOff>64770</xdr:rowOff>
    </xdr:from>
    <xdr:to>
      <xdr:col>22</xdr:col>
      <xdr:colOff>108534</xdr:colOff>
      <xdr:row>22</xdr:row>
      <xdr:rowOff>259080</xdr:rowOff>
    </xdr:to>
    <xdr:pic>
      <xdr:nvPicPr>
        <xdr:cNvPr id="9" name="図 8">
          <a:extLst>
            <a:ext uri="{FF2B5EF4-FFF2-40B4-BE49-F238E27FC236}">
              <a16:creationId xmlns:a16="http://schemas.microsoft.com/office/drawing/2014/main" id="{6B18DFA3-E8DC-5D5B-E11C-E10DE0940AC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54666" y="4865370"/>
          <a:ext cx="3693693"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586791</xdr:colOff>
      <xdr:row>4</xdr:row>
      <xdr:rowOff>64770</xdr:rowOff>
    </xdr:from>
    <xdr:to>
      <xdr:col>11</xdr:col>
      <xdr:colOff>108534</xdr:colOff>
      <xdr:row>11</xdr:row>
      <xdr:rowOff>259080</xdr:rowOff>
    </xdr:to>
    <xdr:pic>
      <xdr:nvPicPr>
        <xdr:cNvPr id="3" name="図 2">
          <a:extLst>
            <a:ext uri="{FF2B5EF4-FFF2-40B4-BE49-F238E27FC236}">
              <a16:creationId xmlns:a16="http://schemas.microsoft.com/office/drawing/2014/main" id="{502E4456-75B8-7A6C-FA83-4D7A06299FE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a:xfrm>
          <a:off x="3053766" y="1122045"/>
          <a:ext cx="3693693" cy="2461260"/>
        </a:xfrm>
        <a:prstGeom prst="rect">
          <a:avLst/>
        </a:prstGeom>
      </xdr:spPr>
    </xdr:pic>
    <xdr:clientData/>
  </xdr:twoCellAnchor>
  <xdr:twoCellAnchor editAs="oneCell">
    <xdr:from>
      <xdr:col>16</xdr:col>
      <xdr:colOff>586791</xdr:colOff>
      <xdr:row>4</xdr:row>
      <xdr:rowOff>64770</xdr:rowOff>
    </xdr:from>
    <xdr:to>
      <xdr:col>22</xdr:col>
      <xdr:colOff>108534</xdr:colOff>
      <xdr:row>11</xdr:row>
      <xdr:rowOff>259080</xdr:rowOff>
    </xdr:to>
    <xdr:pic>
      <xdr:nvPicPr>
        <xdr:cNvPr id="5" name="図 4">
          <a:extLst>
            <a:ext uri="{FF2B5EF4-FFF2-40B4-BE49-F238E27FC236}">
              <a16:creationId xmlns:a16="http://schemas.microsoft.com/office/drawing/2014/main" id="{30D4F781-0E64-0170-871A-610DEF53DA1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a:xfrm>
          <a:off x="10254666" y="1122045"/>
          <a:ext cx="3693693"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oneCellAnchor>
    <xdr:from>
      <xdr:col>11</xdr:col>
      <xdr:colOff>163830</xdr:colOff>
      <xdr:row>15</xdr:row>
      <xdr:rowOff>20033</xdr:rowOff>
    </xdr:from>
    <xdr:ext cx="1819275" cy="559192"/>
    <xdr:sp macro="" textlink="">
      <xdr:nvSpPr>
        <xdr:cNvPr id="2" name="テキスト ボックス 1">
          <a:extLst>
            <a:ext uri="{FF2B5EF4-FFF2-40B4-BE49-F238E27FC236}">
              <a16:creationId xmlns:a16="http://schemas.microsoft.com/office/drawing/2014/main" id="{296FD166-5A38-4037-BB53-4D168670123A}"/>
            </a:ext>
          </a:extLst>
        </xdr:cNvPr>
        <xdr:cNvSpPr txBox="1"/>
      </xdr:nvSpPr>
      <xdr:spPr>
        <a:xfrm>
          <a:off x="5288280" y="2972783"/>
          <a:ext cx="1819275"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30.xml><?xml version="1.0" encoding="utf-8"?>
<xdr:wsDr xmlns:xdr="http://schemas.openxmlformats.org/drawingml/2006/spreadsheetDrawing" xmlns:a="http://schemas.openxmlformats.org/drawingml/2006/main">
  <xdr:twoCellAnchor>
    <xdr:from>
      <xdr:col>3</xdr:col>
      <xdr:colOff>0</xdr:colOff>
      <xdr:row>7</xdr:row>
      <xdr:rowOff>224368</xdr:rowOff>
    </xdr:from>
    <xdr:to>
      <xdr:col>34</xdr:col>
      <xdr:colOff>118132</xdr:colOff>
      <xdr:row>15</xdr:row>
      <xdr:rowOff>98968</xdr:rowOff>
    </xdr:to>
    <xdr:pic>
      <xdr:nvPicPr>
        <xdr:cNvPr id="3" name="図 2">
          <a:extLst>
            <a:ext uri="{FF2B5EF4-FFF2-40B4-BE49-F238E27FC236}">
              <a16:creationId xmlns:a16="http://schemas.microsoft.com/office/drawing/2014/main" id="{11E928CF-6C7B-F40A-3D18-296472CDC67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5800" y="2072218"/>
          <a:ext cx="9862207" cy="3456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7</xdr:row>
      <xdr:rowOff>224368</xdr:rowOff>
    </xdr:from>
    <xdr:to>
      <xdr:col>34</xdr:col>
      <xdr:colOff>118132</xdr:colOff>
      <xdr:row>15</xdr:row>
      <xdr:rowOff>98968</xdr:rowOff>
    </xdr:to>
    <xdr:pic>
      <xdr:nvPicPr>
        <xdr:cNvPr id="3" name="図 2">
          <a:extLst>
            <a:ext uri="{FF2B5EF4-FFF2-40B4-BE49-F238E27FC236}">
              <a16:creationId xmlns:a16="http://schemas.microsoft.com/office/drawing/2014/main" id="{A0CD49A1-CFC0-688B-2376-7B4810D024E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5800" y="2072218"/>
          <a:ext cx="9862207" cy="3456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266464</xdr:colOff>
      <xdr:row>6</xdr:row>
      <xdr:rowOff>68340</xdr:rowOff>
    </xdr:from>
    <xdr:to>
      <xdr:col>32</xdr:col>
      <xdr:colOff>57150</xdr:colOff>
      <xdr:row>17</xdr:row>
      <xdr:rowOff>0</xdr:rowOff>
    </xdr:to>
    <xdr:pic>
      <xdr:nvPicPr>
        <xdr:cNvPr id="4" name="図 3">
          <a:extLst>
            <a:ext uri="{FF2B5EF4-FFF2-40B4-BE49-F238E27FC236}">
              <a16:creationId xmlns:a16="http://schemas.microsoft.com/office/drawing/2014/main" id="{BCFE5DF1-73AE-3B8E-9034-6944E5CB450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66589" y="1468515"/>
          <a:ext cx="8591786" cy="46941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125730</xdr:colOff>
      <xdr:row>12</xdr:row>
      <xdr:rowOff>32172</xdr:rowOff>
    </xdr:from>
    <xdr:to>
      <xdr:col>9</xdr:col>
      <xdr:colOff>188595</xdr:colOff>
      <xdr:row>37</xdr:row>
      <xdr:rowOff>148804</xdr:rowOff>
    </xdr:to>
    <xdr:pic>
      <xdr:nvPicPr>
        <xdr:cNvPr id="2" name="図 1">
          <a:extLst>
            <a:ext uri="{FF2B5EF4-FFF2-40B4-BE49-F238E27FC236}">
              <a16:creationId xmlns:a16="http://schemas.microsoft.com/office/drawing/2014/main" id="{1F609BCE-D0D0-485B-A769-F87BF050A0C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127672"/>
          <a:ext cx="2263140" cy="395520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6F8B3FD1-11BD-4D25-ACC4-304A5E3E6CF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C8C46BAC-A78C-45B4-806E-1AECF47252B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D01FEEC5-9524-4964-BD02-3EA9952E86B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3FEAD266-1D39-4766-99D1-F45FF5EF3B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2CE36820-1372-4DC4-B3FB-0828655D5D7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3EA167BF-0AA6-4863-AD4F-545F1F882D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B9220574-F124-4379-A974-030190BA8A8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AEDDD8E6-C49C-451E-8C11-618F2A7DB0B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CF2F9EEF-C6D7-47AC-BE7F-895CB0ADF4D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7DDDB78B-BE30-4456-AC0F-DDA85B8D5FE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6DBC25A2-A01A-4334-A26D-7DE54CB570B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AB9F167D-9F0C-4593-9325-29C3D94EB3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56851CD1-0E46-493B-A1C4-B51EE7A7F77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F6E27BDE-5E46-4F35-9FB9-A2F6774A4FC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125730</xdr:colOff>
      <xdr:row>9</xdr:row>
      <xdr:rowOff>84539</xdr:rowOff>
    </xdr:from>
    <xdr:to>
      <xdr:col>9</xdr:col>
      <xdr:colOff>188595</xdr:colOff>
      <xdr:row>40</xdr:row>
      <xdr:rowOff>67860</xdr:rowOff>
    </xdr:to>
    <xdr:pic>
      <xdr:nvPicPr>
        <xdr:cNvPr id="2" name="図 1">
          <a:extLst>
            <a:ext uri="{FF2B5EF4-FFF2-40B4-BE49-F238E27FC236}">
              <a16:creationId xmlns:a16="http://schemas.microsoft.com/office/drawing/2014/main" id="{FF0F954A-36B5-478A-8560-68EE59BB1A4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1722839"/>
          <a:ext cx="2263140" cy="476487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125730</xdr:colOff>
      <xdr:row>12</xdr:row>
      <xdr:rowOff>32172</xdr:rowOff>
    </xdr:from>
    <xdr:to>
      <xdr:col>9</xdr:col>
      <xdr:colOff>188595</xdr:colOff>
      <xdr:row>37</xdr:row>
      <xdr:rowOff>148804</xdr:rowOff>
    </xdr:to>
    <xdr:pic>
      <xdr:nvPicPr>
        <xdr:cNvPr id="2" name="図 1">
          <a:extLst>
            <a:ext uri="{FF2B5EF4-FFF2-40B4-BE49-F238E27FC236}">
              <a16:creationId xmlns:a16="http://schemas.microsoft.com/office/drawing/2014/main" id="{9BC86A4F-508C-4597-9C35-49ED928CAF4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3880" y="2127672"/>
          <a:ext cx="2263140" cy="395520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oneCellAnchor>
    <xdr:from>
      <xdr:col>23</xdr:col>
      <xdr:colOff>22860</xdr:colOff>
      <xdr:row>10</xdr:row>
      <xdr:rowOff>247650</xdr:rowOff>
    </xdr:from>
    <xdr:ext cx="2152649" cy="559192"/>
    <xdr:sp macro="" textlink="">
      <xdr:nvSpPr>
        <xdr:cNvPr id="3" name="テキスト ボックス 2">
          <a:extLst>
            <a:ext uri="{FF2B5EF4-FFF2-40B4-BE49-F238E27FC236}">
              <a16:creationId xmlns:a16="http://schemas.microsoft.com/office/drawing/2014/main" id="{FDC512A4-5A7C-4D1B-BC94-D9721196A55C}"/>
            </a:ext>
          </a:extLst>
        </xdr:cNvPr>
        <xdr:cNvSpPr txBox="1"/>
      </xdr:nvSpPr>
      <xdr:spPr>
        <a:xfrm>
          <a:off x="3337560" y="3387090"/>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5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68" dataDxfId="466" headerRowBorderDxfId="467" tableBorderDxfId="465">
  <autoFilter ref="B15:B47" xr:uid="{00000000-0009-0000-0100-000001000000}"/>
  <tableColumns count="1">
    <tableColumn id="1" xr3:uid="{00000000-0010-0000-0000-000001000000}" name="対象箇所" dataDxfId="46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63" dataDxfId="461" headerRowBorderDxfId="462" tableBorderDxfId="460">
  <autoFilter ref="C15:J47" xr:uid="{00000000-0009-0000-0100-000002000000}"/>
  <tableColumns count="8">
    <tableColumn id="9" xr3:uid="{00000000-0010-0000-0100-000009000000}" name="部位区分" totalsRowLabel="集計" dataDxfId="459" totalsRowDxfId="458"/>
    <tableColumn id="2" xr3:uid="{00000000-0010-0000-0100-000002000000}" name="変状区分" dataDxfId="457" totalsRowDxfId="456"/>
    <tableColumn id="7" xr3:uid="{00000000-0010-0000-0100-000007000000}" name="変状種類" dataDxfId="455" totalsRowDxfId="454"/>
    <tableColumn id="4" xr3:uid="{00000000-0010-0000-0100-000004000000}" name="対策区分" dataDxfId="453" totalsRowDxfId="452"/>
    <tableColumn id="5" xr3:uid="{00000000-0010-0000-0100-000005000000}" name="健全性" dataDxfId="451" totalsRowDxfId="450"/>
    <tableColumn id="12" xr3:uid="{00000000-0010-0000-0100-00000C000000}" name="調査の要否" dataDxfId="449" totalsRowDxfId="448"/>
    <tableColumn id="10" xr3:uid="{00000000-0010-0000-0100-00000A000000}" name="措置の要否" dataDxfId="447" totalsRowDxfId="446"/>
    <tableColumn id="11" xr3:uid="{00000000-0010-0000-0100-00000B000000}" name="実施有無" totalsRowFunction="count" dataDxfId="445" totalsRowDxfId="44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42" headerRowBorderDxfId="443" tableBorderDxfId="441">
  <autoFilter ref="B51:B83" xr:uid="{00000000-0009-0000-0100-00000B000000}"/>
  <tableColumns count="1">
    <tableColumn id="1" xr3:uid="{00000000-0010-0000-0200-000001000000}" name="施設の内訳" dataDxfId="4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438" headerRowBorderDxfId="439" tableBorderDxfId="437">
  <autoFilter ref="C51:C83" xr:uid="{00000000-0009-0000-0100-00000C000000}"/>
  <tableColumns count="1">
    <tableColumn id="1" xr3:uid="{00000000-0010-0000-0300-000001000000}" name="対象箇所" dataDxfId="43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435" dataDxfId="433" headerRowBorderDxfId="434" tableBorderDxfId="432">
  <autoFilter ref="D51:D83" xr:uid="{00000000-0009-0000-0100-00000D000000}"/>
  <tableColumns count="1">
    <tableColumn id="1" xr3:uid="{00000000-0010-0000-0400-000001000000}" name="部位区分" dataDxfId="43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430" dataDxfId="428" headerRowBorderDxfId="429" tableBorderDxfId="427">
  <autoFilter ref="E51:G83" xr:uid="{00000000-0009-0000-0100-00000E000000}"/>
  <tableColumns count="3">
    <tableColumn id="1" xr3:uid="{00000000-0010-0000-0500-000001000000}" name="異常の種類" dataDxfId="426"/>
    <tableColumn id="2" xr3:uid="{00000000-0010-0000-0500-000002000000}" name="異常判定区分 " dataDxfId="425"/>
    <tableColumn id="3" xr3:uid="{00000000-0010-0000-0500-000003000000}" name="実施有無" dataDxfId="4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423" dataDxfId="421" headerRowBorderDxfId="422" tableBorderDxfId="420">
  <autoFilter ref="B5:B12" xr:uid="{00000000-0009-0000-0100-000003000000}"/>
  <tableColumns count="1">
    <tableColumn id="1" xr3:uid="{00000000-0010-0000-0800-000001000000}" name="トンネルの分類" dataDxfId="41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418" dataDxfId="416" headerRowBorderDxfId="417" tableBorderDxfId="415">
  <autoFilter ref="C5:F12" xr:uid="{00000000-000C-0000-FFFF-FFFF09000000}"/>
  <tableColumns count="4">
    <tableColumn id="1" xr3:uid="{00000000-0010-0000-0900-000001000000}" name="トンネル工法" dataDxfId="414"/>
    <tableColumn id="4" xr3:uid="{F8DDB5BD-A7DE-4BB8-BD9F-E5AF467E6653}" name="自専道or一般道" dataDxfId="413"/>
    <tableColumn id="2" xr3:uid="{00000000-0010-0000-0900-000002000000}" name="緊急輸送路" dataDxfId="412"/>
    <tableColumn id="3" xr3:uid="{00000000-0010-0000-0900-000003000000}" name="代替路" dataDxfId="41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1.xml"/><Relationship Id="rId1" Type="http://schemas.openxmlformats.org/officeDocument/2006/relationships/printerSettings" Target="../printerSettings/printerSettings5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10" zoomScale="106" zoomScaleNormal="85" zoomScaleSheetLayoutView="106" workbookViewId="0">
      <selection activeCell="E19" sqref="E19:F19"/>
    </sheetView>
  </sheetViews>
  <sheetFormatPr defaultRowHeight="13.5" x14ac:dyDescent="0.15"/>
  <cols>
    <col min="1" max="2" width="8.875" customWidth="1"/>
    <col min="3" max="3" width="9" customWidth="1"/>
    <col min="4" max="4" width="8.875" customWidth="1"/>
  </cols>
  <sheetData>
    <row r="1" spans="1:14" x14ac:dyDescent="0.15">
      <c r="A1" s="398" t="s">
        <v>0</v>
      </c>
      <c r="B1" s="398"/>
      <c r="C1" s="398"/>
      <c r="D1" s="398"/>
      <c r="E1" s="398"/>
      <c r="F1" s="398"/>
      <c r="G1" s="398"/>
      <c r="H1" s="398"/>
      <c r="I1" s="398"/>
      <c r="J1" s="398"/>
      <c r="K1" s="398"/>
      <c r="L1" s="398"/>
      <c r="M1" s="398"/>
      <c r="N1" s="398"/>
    </row>
    <row r="2" spans="1:14" x14ac:dyDescent="0.15">
      <c r="A2" s="398"/>
      <c r="B2" s="398"/>
      <c r="C2" s="398"/>
      <c r="D2" s="398"/>
      <c r="E2" s="398"/>
      <c r="F2" s="398"/>
      <c r="G2" s="398"/>
      <c r="H2" s="398"/>
      <c r="I2" s="398"/>
      <c r="J2" s="398"/>
      <c r="K2" s="398"/>
      <c r="L2" s="398"/>
      <c r="M2" s="398"/>
      <c r="N2" s="398"/>
    </row>
    <row r="3" spans="1:14" x14ac:dyDescent="0.15">
      <c r="A3" s="399" t="s">
        <v>1</v>
      </c>
      <c r="B3" s="399"/>
      <c r="C3" s="399"/>
      <c r="D3" s="399"/>
      <c r="E3" s="399"/>
      <c r="F3" s="399"/>
      <c r="G3" s="399"/>
      <c r="H3" s="400" t="s">
        <v>2</v>
      </c>
      <c r="I3" s="400"/>
      <c r="J3" s="400"/>
      <c r="K3" s="400"/>
      <c r="L3" s="400"/>
      <c r="M3" s="400"/>
      <c r="N3" s="400"/>
    </row>
    <row r="4" spans="1:14" x14ac:dyDescent="0.15">
      <c r="H4" t="s">
        <v>3</v>
      </c>
    </row>
    <row r="5" spans="1:14" x14ac:dyDescent="0.15">
      <c r="H5" s="397" t="s">
        <v>4</v>
      </c>
      <c r="I5" s="397"/>
      <c r="J5" s="397"/>
      <c r="K5" s="397"/>
      <c r="L5" s="397"/>
      <c r="M5" s="397"/>
      <c r="N5" s="397"/>
    </row>
    <row r="6" spans="1:14" x14ac:dyDescent="0.15">
      <c r="H6" s="397"/>
      <c r="I6" s="397"/>
      <c r="J6" s="397"/>
      <c r="K6" s="397"/>
      <c r="L6" s="397"/>
      <c r="M6" s="397"/>
      <c r="N6" s="397"/>
    </row>
    <row r="7" spans="1:14" x14ac:dyDescent="0.15">
      <c r="H7" s="397"/>
      <c r="I7" s="397"/>
      <c r="J7" s="397"/>
      <c r="K7" s="397"/>
      <c r="L7" s="397"/>
      <c r="M7" s="397"/>
      <c r="N7" s="397"/>
    </row>
    <row r="8" spans="1:14" x14ac:dyDescent="0.15">
      <c r="H8" s="397"/>
      <c r="I8" s="397"/>
      <c r="J8" s="397"/>
      <c r="K8" s="397"/>
      <c r="L8" s="397"/>
      <c r="M8" s="397"/>
      <c r="N8" s="397"/>
    </row>
    <row r="9" spans="1:14" x14ac:dyDescent="0.15">
      <c r="H9" t="s">
        <v>5</v>
      </c>
    </row>
    <row r="10" spans="1:14" x14ac:dyDescent="0.15">
      <c r="H10" s="396" t="s">
        <v>6</v>
      </c>
      <c r="I10" s="396"/>
      <c r="J10" s="396"/>
      <c r="K10" s="396"/>
      <c r="L10" s="396"/>
      <c r="M10" s="396"/>
      <c r="N10" s="396"/>
    </row>
    <row r="11" spans="1:14" x14ac:dyDescent="0.15">
      <c r="H11" s="396"/>
      <c r="I11" s="396"/>
      <c r="J11" s="396"/>
      <c r="K11" s="396"/>
      <c r="L11" s="396"/>
      <c r="M11" s="396"/>
      <c r="N11" s="396"/>
    </row>
    <row r="12" spans="1:14" x14ac:dyDescent="0.15">
      <c r="H12" t="s">
        <v>7</v>
      </c>
    </row>
    <row r="13" spans="1:14" ht="13.5" customHeight="1" x14ac:dyDescent="0.15">
      <c r="H13" s="396" t="s">
        <v>8</v>
      </c>
      <c r="I13" s="396"/>
      <c r="J13" s="396"/>
      <c r="K13" s="396"/>
      <c r="L13" s="396"/>
      <c r="M13" s="396"/>
      <c r="N13" s="396"/>
    </row>
    <row r="14" spans="1:14" ht="13.5" customHeight="1" x14ac:dyDescent="0.15">
      <c r="H14" s="396"/>
      <c r="I14" s="396"/>
      <c r="J14" s="396"/>
      <c r="K14" s="396"/>
      <c r="L14" s="396"/>
      <c r="M14" s="396"/>
      <c r="N14" s="396"/>
    </row>
    <row r="15" spans="1:14" ht="13.5" customHeight="1" x14ac:dyDescent="0.15">
      <c r="H15" s="396"/>
      <c r="I15" s="396"/>
      <c r="J15" s="396"/>
      <c r="K15" s="396"/>
      <c r="L15" s="396"/>
      <c r="M15" s="396"/>
      <c r="N15" s="396"/>
    </row>
    <row r="16" spans="1:14" x14ac:dyDescent="0.15">
      <c r="H16" t="s">
        <v>9</v>
      </c>
    </row>
    <row r="17" spans="8:14" x14ac:dyDescent="0.15">
      <c r="H17" s="396" t="s">
        <v>10</v>
      </c>
      <c r="I17" s="396"/>
      <c r="J17" s="396"/>
      <c r="K17" s="396"/>
      <c r="L17" s="396"/>
      <c r="M17" s="396"/>
      <c r="N17" s="396"/>
    </row>
    <row r="18" spans="8:14" x14ac:dyDescent="0.15">
      <c r="H18" s="396"/>
      <c r="I18" s="396"/>
      <c r="J18" s="396"/>
      <c r="K18" s="396"/>
      <c r="L18" s="396"/>
      <c r="M18" s="396"/>
      <c r="N18" s="396"/>
    </row>
    <row r="19" spans="8:14" x14ac:dyDescent="0.15">
      <c r="H19" t="s">
        <v>11</v>
      </c>
    </row>
    <row r="20" spans="8:14" x14ac:dyDescent="0.15">
      <c r="H20" s="396" t="s">
        <v>12</v>
      </c>
      <c r="I20" s="396"/>
      <c r="J20" s="396"/>
      <c r="K20" s="396"/>
      <c r="L20" s="396"/>
      <c r="M20" s="396"/>
      <c r="N20" s="396"/>
    </row>
    <row r="21" spans="8:14" x14ac:dyDescent="0.15">
      <c r="H21" s="396"/>
      <c r="I21" s="396"/>
      <c r="J21" s="396"/>
      <c r="K21" s="396"/>
      <c r="L21" s="396"/>
      <c r="M21" s="396"/>
      <c r="N21" s="396"/>
    </row>
    <row r="22" spans="8:14" x14ac:dyDescent="0.15">
      <c r="H22" t="s">
        <v>13</v>
      </c>
    </row>
    <row r="23" spans="8:14" ht="27" customHeight="1" x14ac:dyDescent="0.15">
      <c r="H23" s="396" t="s">
        <v>14</v>
      </c>
      <c r="I23" s="396"/>
      <c r="J23" s="396"/>
      <c r="K23" s="396"/>
      <c r="L23" s="396"/>
      <c r="M23" s="396"/>
      <c r="N23" s="396"/>
    </row>
    <row r="24" spans="8:14" x14ac:dyDescent="0.15">
      <c r="H24" t="s">
        <v>15</v>
      </c>
    </row>
    <row r="25" spans="8:14" ht="27" customHeight="1" x14ac:dyDescent="0.15">
      <c r="H25" s="396" t="s">
        <v>16</v>
      </c>
      <c r="I25" s="396"/>
      <c r="J25" s="396"/>
      <c r="K25" s="396"/>
      <c r="L25" s="396"/>
      <c r="M25" s="396"/>
      <c r="N25" s="396"/>
    </row>
    <row r="26" spans="8:14" x14ac:dyDescent="0.15">
      <c r="H26" t="s">
        <v>17</v>
      </c>
    </row>
    <row r="27" spans="8:14" ht="13.5" customHeight="1" x14ac:dyDescent="0.15">
      <c r="H27" s="396" t="s">
        <v>18</v>
      </c>
      <c r="I27" s="396"/>
      <c r="J27" s="396"/>
      <c r="K27" s="396"/>
      <c r="L27" s="396"/>
      <c r="M27" s="396"/>
      <c r="N27" s="396"/>
    </row>
    <row r="28" spans="8:14" ht="13.5" customHeight="1" x14ac:dyDescent="0.15">
      <c r="H28" s="396"/>
      <c r="I28" s="396"/>
      <c r="J28" s="396"/>
      <c r="K28" s="396"/>
      <c r="L28" s="396"/>
      <c r="M28" s="396"/>
      <c r="N28" s="396"/>
    </row>
    <row r="29" spans="8:14" ht="13.5" customHeight="1" x14ac:dyDescent="0.15">
      <c r="H29" s="401" t="s">
        <v>19</v>
      </c>
      <c r="I29" s="401"/>
      <c r="J29" s="401"/>
      <c r="K29" s="401"/>
      <c r="L29" s="401"/>
      <c r="M29" s="401"/>
      <c r="N29" s="401"/>
    </row>
    <row r="30" spans="8:14" ht="13.5" customHeight="1" x14ac:dyDescent="0.15">
      <c r="H30" t="s">
        <v>20</v>
      </c>
    </row>
    <row r="31" spans="8:14" ht="13.5" customHeight="1" x14ac:dyDescent="0.15">
      <c r="H31" s="400" t="s">
        <v>21</v>
      </c>
      <c r="I31" s="400"/>
      <c r="J31" s="400"/>
      <c r="K31" s="400"/>
      <c r="L31" s="400"/>
      <c r="M31" s="400"/>
      <c r="N31" s="400"/>
    </row>
    <row r="32" spans="8:14" ht="13.5" customHeight="1" x14ac:dyDescent="0.15">
      <c r="H32" t="s">
        <v>547</v>
      </c>
    </row>
    <row r="33" spans="2:14" x14ac:dyDescent="0.15">
      <c r="H33" s="396" t="s">
        <v>548</v>
      </c>
      <c r="I33" s="396"/>
      <c r="J33" s="396"/>
      <c r="K33" s="396"/>
      <c r="L33" s="396"/>
      <c r="M33" s="396"/>
      <c r="N33" s="396"/>
    </row>
    <row r="34" spans="2:14" x14ac:dyDescent="0.15">
      <c r="H34" s="396"/>
      <c r="I34" s="396"/>
      <c r="J34" s="396"/>
      <c r="K34" s="396"/>
      <c r="L34" s="396"/>
      <c r="M34" s="396"/>
      <c r="N34" s="396"/>
    </row>
    <row r="35" spans="2:14" x14ac:dyDescent="0.15">
      <c r="B35" s="397"/>
      <c r="C35" s="397"/>
      <c r="D35" s="218"/>
      <c r="H35" s="396"/>
      <c r="I35" s="396"/>
      <c r="J35" s="396"/>
      <c r="K35" s="396"/>
      <c r="L35" s="396"/>
      <c r="M35" s="396"/>
      <c r="N35" s="396"/>
    </row>
    <row r="36" spans="2:14" x14ac:dyDescent="0.15">
      <c r="H36" s="396"/>
      <c r="I36" s="396"/>
      <c r="J36" s="396"/>
      <c r="K36" s="396"/>
      <c r="L36" s="396"/>
      <c r="M36" s="396"/>
      <c r="N36" s="396"/>
    </row>
    <row r="37" spans="2:14" x14ac:dyDescent="0.15">
      <c r="H37" s="396"/>
      <c r="I37" s="396"/>
      <c r="J37" s="396"/>
      <c r="K37" s="396"/>
      <c r="L37" s="396"/>
      <c r="M37" s="396"/>
      <c r="N37" s="396"/>
    </row>
    <row r="38" spans="2:14" ht="13.15" customHeight="1" x14ac:dyDescent="0.15">
      <c r="H38" s="402"/>
      <c r="I38" s="402"/>
      <c r="J38" s="402"/>
      <c r="K38" s="402"/>
      <c r="L38" s="402"/>
      <c r="M38" s="402"/>
      <c r="N38" s="402"/>
    </row>
    <row r="39" spans="2:14" x14ac:dyDescent="0.15">
      <c r="H39" s="396"/>
      <c r="I39" s="396"/>
      <c r="J39" s="396"/>
      <c r="K39" s="396"/>
      <c r="L39" s="396"/>
      <c r="M39" s="396"/>
      <c r="N39" s="396"/>
    </row>
    <row r="40" spans="2:14" x14ac:dyDescent="0.15">
      <c r="H40" s="396"/>
      <c r="I40" s="396"/>
      <c r="J40" s="396"/>
      <c r="K40" s="396"/>
      <c r="L40" s="396"/>
      <c r="M40" s="396"/>
      <c r="N40" s="396"/>
    </row>
    <row r="41" spans="2:14" x14ac:dyDescent="0.15">
      <c r="H41" s="396"/>
      <c r="I41" s="396"/>
      <c r="J41" s="396"/>
      <c r="K41" s="396"/>
      <c r="L41" s="396"/>
      <c r="M41" s="396"/>
      <c r="N41" s="396"/>
    </row>
    <row r="42" spans="2:14" x14ac:dyDescent="0.15">
      <c r="H42" s="396"/>
      <c r="I42" s="396"/>
      <c r="J42" s="396"/>
      <c r="K42" s="396"/>
      <c r="L42" s="396"/>
      <c r="M42" s="396"/>
      <c r="N42" s="396"/>
    </row>
    <row r="43" spans="2:14" x14ac:dyDescent="0.15">
      <c r="H43" s="396"/>
      <c r="I43" s="396"/>
      <c r="J43" s="396"/>
      <c r="K43" s="396"/>
      <c r="L43" s="396"/>
      <c r="M43" s="396"/>
      <c r="N43" s="396"/>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E19" sqref="E19:F19"/>
    </sheetView>
  </sheetViews>
  <sheetFormatPr defaultRowHeight="13.5" x14ac:dyDescent="0.15"/>
  <cols>
    <col min="1" max="1" width="8.875" customWidth="1"/>
    <col min="2" max="3" width="9" customWidth="1"/>
    <col min="4" max="4" width="8.875" customWidth="1"/>
  </cols>
  <sheetData>
    <row r="1" spans="1:14" x14ac:dyDescent="0.15">
      <c r="A1" s="403" t="s">
        <v>22</v>
      </c>
      <c r="B1" s="403"/>
      <c r="C1" s="403"/>
      <c r="D1" s="403"/>
      <c r="E1" s="403"/>
      <c r="F1" s="403"/>
      <c r="G1" s="403"/>
      <c r="H1" s="403"/>
      <c r="I1" s="403"/>
      <c r="J1" s="403"/>
      <c r="K1" s="403"/>
      <c r="L1" s="403"/>
      <c r="M1" s="403"/>
      <c r="N1" s="403"/>
    </row>
    <row r="2" spans="1:14" x14ac:dyDescent="0.15">
      <c r="A2" s="403"/>
      <c r="B2" s="403"/>
      <c r="C2" s="403"/>
      <c r="D2" s="403"/>
      <c r="E2" s="403"/>
      <c r="F2" s="403"/>
      <c r="G2" s="403"/>
      <c r="H2" s="403"/>
      <c r="I2" s="403"/>
      <c r="J2" s="403"/>
      <c r="K2" s="403"/>
      <c r="L2" s="403"/>
      <c r="M2" s="403"/>
      <c r="N2" s="403"/>
    </row>
    <row r="22" spans="1:14" ht="13.5" customHeight="1" x14ac:dyDescent="0.15"/>
    <row r="23" spans="1:14" ht="27.75" customHeight="1" x14ac:dyDescent="0.15">
      <c r="B23" s="43"/>
      <c r="C23" s="43"/>
      <c r="D23" s="43"/>
      <c r="E23" s="43"/>
      <c r="F23" s="43"/>
      <c r="G23" s="43"/>
      <c r="H23" s="43"/>
      <c r="I23" s="43"/>
      <c r="J23" s="43"/>
      <c r="K23" s="43"/>
      <c r="L23" s="43"/>
      <c r="M23" s="43"/>
      <c r="N23" s="43"/>
    </row>
    <row r="25" spans="1:14" ht="40.5" customHeight="1" x14ac:dyDescent="0.15">
      <c r="B25" s="43"/>
      <c r="C25" s="43"/>
      <c r="D25" s="43"/>
      <c r="E25" s="43"/>
      <c r="F25" s="43"/>
      <c r="G25" s="43"/>
      <c r="H25" s="43"/>
      <c r="I25" s="43"/>
      <c r="J25" s="43"/>
      <c r="K25" s="43"/>
      <c r="L25" s="43"/>
      <c r="M25" s="43"/>
      <c r="N25" s="43"/>
    </row>
    <row r="26" spans="1:14" ht="13.5" customHeight="1" x14ac:dyDescent="0.15">
      <c r="A26" t="s">
        <v>23</v>
      </c>
      <c r="B26" s="43"/>
      <c r="C26" s="43"/>
      <c r="D26" s="43"/>
      <c r="E26" s="43"/>
      <c r="F26" s="43"/>
      <c r="G26" s="43"/>
      <c r="H26" s="43"/>
      <c r="I26" s="43"/>
      <c r="J26" s="43"/>
      <c r="K26" s="43"/>
      <c r="L26" s="43"/>
      <c r="M26" s="43"/>
      <c r="N26" s="43"/>
    </row>
    <row r="27" spans="1:14" ht="27" customHeight="1" x14ac:dyDescent="0.15">
      <c r="A27" s="396" t="s">
        <v>24</v>
      </c>
      <c r="B27" s="396"/>
      <c r="C27" s="396"/>
      <c r="D27" s="396"/>
      <c r="E27" s="396"/>
      <c r="F27" s="396"/>
      <c r="G27" s="396"/>
      <c r="H27" s="396"/>
      <c r="I27" s="396"/>
      <c r="J27" s="396"/>
      <c r="K27" s="396"/>
      <c r="L27" s="396"/>
      <c r="M27" s="396"/>
      <c r="N27" s="396"/>
    </row>
    <row r="28" spans="1:14" x14ac:dyDescent="0.15">
      <c r="A28" t="s">
        <v>25</v>
      </c>
    </row>
    <row r="29" spans="1:14" ht="40.5" customHeight="1" x14ac:dyDescent="0.15">
      <c r="A29" s="396" t="s">
        <v>26</v>
      </c>
      <c r="B29" s="396"/>
      <c r="C29" s="396"/>
      <c r="D29" s="396"/>
      <c r="E29" s="396"/>
      <c r="F29" s="396"/>
      <c r="G29" s="396"/>
      <c r="H29" s="396"/>
      <c r="I29" s="396"/>
      <c r="J29" s="396"/>
      <c r="K29" s="396"/>
      <c r="L29" s="396"/>
      <c r="M29" s="396"/>
      <c r="N29" s="396"/>
    </row>
    <row r="30" spans="1:14" ht="27" customHeight="1" x14ac:dyDescent="0.15">
      <c r="A30" s="396" t="s">
        <v>27</v>
      </c>
      <c r="B30" s="396"/>
      <c r="C30" s="396"/>
      <c r="D30" s="396"/>
      <c r="E30" s="396"/>
      <c r="F30" s="396"/>
      <c r="G30" s="396"/>
      <c r="H30" s="396"/>
      <c r="I30" s="396"/>
      <c r="J30" s="396"/>
      <c r="K30" s="396"/>
      <c r="L30" s="396"/>
      <c r="M30" s="396"/>
      <c r="N30" s="396"/>
    </row>
    <row r="32" spans="1:14" x14ac:dyDescent="0.15">
      <c r="A32" s="219"/>
      <c r="B32" s="219"/>
      <c r="C32" s="219"/>
      <c r="D32" s="219"/>
      <c r="E32" s="219"/>
      <c r="F32" s="219"/>
      <c r="G32" s="219"/>
      <c r="H32" s="219"/>
      <c r="I32" s="219"/>
      <c r="J32" s="219"/>
      <c r="K32" s="219"/>
      <c r="L32" s="219"/>
      <c r="M32" s="219"/>
      <c r="N32" s="219"/>
    </row>
    <row r="33" spans="1:14" x14ac:dyDescent="0.15">
      <c r="A33" s="219"/>
      <c r="B33" s="219"/>
      <c r="C33" s="219"/>
      <c r="D33" s="219"/>
      <c r="E33" s="219"/>
      <c r="F33" s="219"/>
      <c r="G33" s="219"/>
      <c r="H33" s="219"/>
      <c r="I33" s="219"/>
      <c r="J33" s="219"/>
      <c r="K33" s="219"/>
      <c r="L33" s="219"/>
      <c r="M33" s="219"/>
      <c r="N33" s="219"/>
    </row>
    <row r="39" spans="1:14" x14ac:dyDescent="0.15">
      <c r="G39" s="218"/>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E19" sqref="E19:F19"/>
    </sheetView>
  </sheetViews>
  <sheetFormatPr defaultColWidth="9" defaultRowHeight="13.5" x14ac:dyDescent="0.15"/>
  <cols>
    <col min="1" max="1" width="5.875" style="215" customWidth="1"/>
    <col min="2" max="2" width="5" style="215" customWidth="1"/>
    <col min="3" max="3" width="72.125" style="215" customWidth="1"/>
    <col min="4" max="6" width="9" style="215"/>
    <col min="7" max="7" width="24.875" style="215" customWidth="1"/>
    <col min="8" max="16384" width="9" style="215"/>
  </cols>
  <sheetData>
    <row r="2" spans="2:3" x14ac:dyDescent="0.15">
      <c r="B2" s="215" t="s">
        <v>28</v>
      </c>
    </row>
    <row r="3" spans="2:3" x14ac:dyDescent="0.15">
      <c r="B3" s="215" t="s">
        <v>29</v>
      </c>
    </row>
    <row r="5" spans="2:3" x14ac:dyDescent="0.15">
      <c r="B5" s="215" t="s">
        <v>30</v>
      </c>
    </row>
    <row r="6" spans="2:3" x14ac:dyDescent="0.15">
      <c r="C6" s="216" t="s">
        <v>31</v>
      </c>
    </row>
    <row r="7" spans="2:3" x14ac:dyDescent="0.15">
      <c r="C7" s="215" t="s">
        <v>32</v>
      </c>
    </row>
    <row r="8" spans="2:3" x14ac:dyDescent="0.15">
      <c r="C8" s="215" t="s">
        <v>33</v>
      </c>
    </row>
    <row r="11" spans="2:3" x14ac:dyDescent="0.15">
      <c r="B11" s="215" t="s">
        <v>34</v>
      </c>
    </row>
    <row r="12" spans="2:3" x14ac:dyDescent="0.15">
      <c r="C12" s="215" t="s">
        <v>35</v>
      </c>
    </row>
    <row r="13" spans="2:3" x14ac:dyDescent="0.15">
      <c r="C13" s="215" t="s">
        <v>36</v>
      </c>
    </row>
    <row r="14" spans="2:3" x14ac:dyDescent="0.15">
      <c r="C14" s="215" t="s">
        <v>37</v>
      </c>
    </row>
    <row r="15" spans="2:3" x14ac:dyDescent="0.15">
      <c r="C15" s="215" t="s">
        <v>38</v>
      </c>
    </row>
    <row r="16" spans="2:3" x14ac:dyDescent="0.15">
      <c r="C16" s="215" t="s">
        <v>39</v>
      </c>
    </row>
    <row r="32" spans="3:3" x14ac:dyDescent="0.15">
      <c r="C32" s="215" t="s">
        <v>40</v>
      </c>
    </row>
    <row r="41" spans="2:3" x14ac:dyDescent="0.15">
      <c r="B41" s="215" t="s">
        <v>41</v>
      </c>
    </row>
    <row r="42" spans="2:3" x14ac:dyDescent="0.15">
      <c r="C42" s="215" t="s">
        <v>42</v>
      </c>
    </row>
    <row r="43" spans="2:3" x14ac:dyDescent="0.15">
      <c r="C43" s="215" t="s">
        <v>43</v>
      </c>
    </row>
    <row r="44" spans="2:3" x14ac:dyDescent="0.15">
      <c r="C44" s="217" t="s">
        <v>44</v>
      </c>
    </row>
    <row r="45" spans="2:3" x14ac:dyDescent="0.15">
      <c r="C45" s="215" t="s">
        <v>45</v>
      </c>
    </row>
    <row r="46" spans="2:3" x14ac:dyDescent="0.15">
      <c r="C46" s="215" t="s">
        <v>46</v>
      </c>
    </row>
    <row r="47" spans="2:3" x14ac:dyDescent="0.15">
      <c r="C47" s="215" t="s">
        <v>47</v>
      </c>
    </row>
    <row r="48" spans="2:3" x14ac:dyDescent="0.15">
      <c r="C48" s="215" t="s">
        <v>48</v>
      </c>
    </row>
    <row r="49" spans="3:3" x14ac:dyDescent="0.15">
      <c r="C49" s="215" t="s">
        <v>49</v>
      </c>
    </row>
    <row r="50" spans="3:3" x14ac:dyDescent="0.15">
      <c r="C50" s="215" t="s">
        <v>50</v>
      </c>
    </row>
    <row r="52" spans="3:3" x14ac:dyDescent="0.15">
      <c r="C52" s="217" t="s">
        <v>51</v>
      </c>
    </row>
    <row r="53" spans="3:3" x14ac:dyDescent="0.15">
      <c r="C53" s="217" t="s">
        <v>52</v>
      </c>
    </row>
    <row r="54" spans="3:3" x14ac:dyDescent="0.15">
      <c r="C54" s="217" t="s">
        <v>53</v>
      </c>
    </row>
    <row r="55" spans="3:3" x14ac:dyDescent="0.15">
      <c r="C55" s="217" t="s">
        <v>54</v>
      </c>
    </row>
    <row r="59" spans="3:3" x14ac:dyDescent="0.15">
      <c r="C59" s="216" t="s">
        <v>55</v>
      </c>
    </row>
    <row r="60" spans="3:3" x14ac:dyDescent="0.15">
      <c r="C60" s="215" t="s">
        <v>56</v>
      </c>
    </row>
    <row r="61" spans="3:3" x14ac:dyDescent="0.15">
      <c r="C61" s="215" t="s">
        <v>57</v>
      </c>
    </row>
  </sheetData>
  <phoneticPr fontId="1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view="pageBreakPreview" zoomScaleNormal="55" zoomScaleSheetLayoutView="100" workbookViewId="0">
      <selection activeCell="W2" sqref="W2:A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60" t="s">
        <v>58</v>
      </c>
      <c r="C2" s="160"/>
      <c r="D2" s="160"/>
      <c r="E2" s="160"/>
      <c r="F2" s="160"/>
      <c r="G2" s="160"/>
      <c r="H2" s="160"/>
      <c r="I2" s="160"/>
      <c r="J2" s="160"/>
      <c r="K2" s="160"/>
      <c r="L2" s="160"/>
      <c r="M2" s="160"/>
      <c r="N2" s="160"/>
      <c r="O2" s="160"/>
      <c r="P2" s="160"/>
      <c r="Q2" s="160"/>
      <c r="R2" s="160"/>
      <c r="S2" s="287" t="s">
        <v>59</v>
      </c>
      <c r="T2" s="294"/>
      <c r="U2" s="294"/>
      <c r="V2" s="288"/>
      <c r="W2" s="311" t="s">
        <v>740</v>
      </c>
      <c r="X2" s="311"/>
      <c r="Y2" s="311"/>
      <c r="Z2" s="311"/>
      <c r="AA2" s="311"/>
      <c r="AB2" s="311"/>
    </row>
    <row r="3" spans="2:37" ht="20.100000000000001" customHeight="1" x14ac:dyDescent="0.15">
      <c r="B3" s="324" t="s">
        <v>60</v>
      </c>
      <c r="C3" s="324"/>
      <c r="D3" s="325" t="s">
        <v>550</v>
      </c>
      <c r="E3" s="325"/>
      <c r="F3" s="325"/>
      <c r="G3" s="325"/>
      <c r="H3" s="326" t="s">
        <v>61</v>
      </c>
      <c r="I3" s="326"/>
      <c r="J3" s="329" t="s">
        <v>552</v>
      </c>
      <c r="K3" s="330"/>
      <c r="L3" s="330"/>
      <c r="M3" s="330"/>
      <c r="N3" s="330"/>
      <c r="O3" s="331"/>
      <c r="P3" s="327" t="s">
        <v>62</v>
      </c>
      <c r="Q3" s="328"/>
      <c r="R3" s="329" t="s">
        <v>565</v>
      </c>
      <c r="S3" s="330"/>
      <c r="T3" s="330"/>
      <c r="U3" s="330"/>
      <c r="V3" s="331"/>
      <c r="W3" s="287" t="s">
        <v>63</v>
      </c>
      <c r="X3" s="294"/>
      <c r="Y3" s="294"/>
      <c r="Z3" s="335" t="s">
        <v>429</v>
      </c>
      <c r="AA3" s="336"/>
      <c r="AB3" s="337"/>
    </row>
    <row r="4" spans="2:37" ht="20.100000000000001" customHeight="1" x14ac:dyDescent="0.15">
      <c r="B4" s="319" t="s">
        <v>64</v>
      </c>
      <c r="C4" s="319"/>
      <c r="D4" s="338" t="s">
        <v>551</v>
      </c>
      <c r="E4" s="338"/>
      <c r="F4" s="338"/>
      <c r="G4" s="338"/>
      <c r="H4" s="326"/>
      <c r="I4" s="326"/>
      <c r="J4" s="332"/>
      <c r="K4" s="333"/>
      <c r="L4" s="333"/>
      <c r="M4" s="333"/>
      <c r="N4" s="333"/>
      <c r="O4" s="334"/>
      <c r="P4" s="312"/>
      <c r="Q4" s="314"/>
      <c r="R4" s="332"/>
      <c r="S4" s="333"/>
      <c r="T4" s="333"/>
      <c r="U4" s="333"/>
      <c r="V4" s="334"/>
      <c r="W4" s="287" t="s">
        <v>65</v>
      </c>
      <c r="X4" s="294"/>
      <c r="Y4" s="294"/>
      <c r="Z4" s="335" t="s">
        <v>430</v>
      </c>
      <c r="AA4" s="336"/>
      <c r="AB4" s="337"/>
    </row>
    <row r="5" spans="2:37" ht="20.100000000000001" customHeight="1" x14ac:dyDescent="0.15">
      <c r="B5" s="355" t="s">
        <v>66</v>
      </c>
      <c r="C5" s="355"/>
      <c r="D5" s="232" t="s">
        <v>67</v>
      </c>
      <c r="E5" s="339" t="s">
        <v>553</v>
      </c>
      <c r="F5" s="339"/>
      <c r="G5" s="339"/>
      <c r="H5" s="327" t="s">
        <v>68</v>
      </c>
      <c r="I5" s="356"/>
      <c r="J5" s="328"/>
      <c r="K5" s="357" t="s">
        <v>570</v>
      </c>
      <c r="L5" s="330"/>
      <c r="M5" s="330"/>
      <c r="N5" s="330"/>
      <c r="O5" s="331"/>
      <c r="P5" s="358" t="s">
        <v>69</v>
      </c>
      <c r="Q5" s="359"/>
      <c r="R5" s="362">
        <v>46080</v>
      </c>
      <c r="S5" s="363"/>
      <c r="T5" s="364"/>
      <c r="U5" s="312" t="s">
        <v>70</v>
      </c>
      <c r="V5" s="313"/>
      <c r="W5" s="314"/>
      <c r="X5" s="320" t="s">
        <v>71</v>
      </c>
      <c r="Y5" s="315"/>
      <c r="Z5" s="315">
        <v>60</v>
      </c>
      <c r="AA5" s="315"/>
      <c r="AB5" s="227" t="s">
        <v>72</v>
      </c>
    </row>
    <row r="6" spans="2:37" ht="20.100000000000001" customHeight="1" x14ac:dyDescent="0.15">
      <c r="B6" s="355"/>
      <c r="C6" s="355"/>
      <c r="D6" s="232" t="s">
        <v>73</v>
      </c>
      <c r="E6" s="339" t="s">
        <v>553</v>
      </c>
      <c r="F6" s="339"/>
      <c r="G6" s="339"/>
      <c r="H6" s="312"/>
      <c r="I6" s="313"/>
      <c r="J6" s="314"/>
      <c r="K6" s="332"/>
      <c r="L6" s="333"/>
      <c r="M6" s="333"/>
      <c r="N6" s="333"/>
      <c r="O6" s="334"/>
      <c r="P6" s="360"/>
      <c r="Q6" s="361"/>
      <c r="R6" s="365"/>
      <c r="S6" s="366"/>
      <c r="T6" s="367"/>
      <c r="U6" s="287" t="s">
        <v>74</v>
      </c>
      <c r="V6" s="294"/>
      <c r="W6" s="288"/>
      <c r="X6" s="320" t="s">
        <v>426</v>
      </c>
      <c r="Y6" s="315"/>
      <c r="Z6" s="315"/>
      <c r="AA6" s="315"/>
      <c r="AB6" s="321"/>
    </row>
    <row r="7" spans="2:37" ht="18.95" customHeight="1" x14ac:dyDescent="0.15">
      <c r="B7" s="340" t="s">
        <v>75</v>
      </c>
      <c r="C7" s="316" t="s">
        <v>76</v>
      </c>
      <c r="D7" s="318"/>
      <c r="E7" s="341" t="s">
        <v>741</v>
      </c>
      <c r="F7" s="342"/>
      <c r="G7" s="343"/>
      <c r="H7" s="316" t="s">
        <v>77</v>
      </c>
      <c r="I7" s="317"/>
      <c r="J7" s="318"/>
      <c r="K7" s="344" t="s">
        <v>555</v>
      </c>
      <c r="L7" s="345"/>
      <c r="M7" s="351" t="s">
        <v>78</v>
      </c>
      <c r="N7" s="352"/>
      <c r="O7" s="316" t="s">
        <v>79</v>
      </c>
      <c r="P7" s="318"/>
      <c r="Q7" s="346" t="s">
        <v>569</v>
      </c>
      <c r="R7" s="347"/>
      <c r="S7" s="322" t="s">
        <v>80</v>
      </c>
      <c r="T7" s="316" t="s">
        <v>81</v>
      </c>
      <c r="U7" s="317"/>
      <c r="V7" s="317"/>
      <c r="W7" s="318"/>
      <c r="X7" s="229" t="s">
        <v>82</v>
      </c>
      <c r="Y7" s="224" t="s">
        <v>83</v>
      </c>
      <c r="Z7" s="225" t="s">
        <v>84</v>
      </c>
      <c r="AA7" s="319" t="s">
        <v>85</v>
      </c>
      <c r="AB7" s="319"/>
      <c r="AD7" s="252"/>
      <c r="AG7" s="56"/>
      <c r="AH7" s="57"/>
      <c r="AI7" s="57"/>
    </row>
    <row r="8" spans="2:37" ht="18.95" customHeight="1" x14ac:dyDescent="0.15">
      <c r="B8" s="312"/>
      <c r="C8" s="285" t="s">
        <v>86</v>
      </c>
      <c r="D8" s="286"/>
      <c r="E8" s="341" t="s">
        <v>742</v>
      </c>
      <c r="F8" s="342"/>
      <c r="G8" s="343"/>
      <c r="H8" s="285" t="s">
        <v>87</v>
      </c>
      <c r="I8" s="348"/>
      <c r="J8" s="286"/>
      <c r="K8" s="349" t="s">
        <v>549</v>
      </c>
      <c r="L8" s="350"/>
      <c r="M8" s="351"/>
      <c r="N8" s="352"/>
      <c r="O8" s="285" t="s">
        <v>88</v>
      </c>
      <c r="P8" s="286"/>
      <c r="Q8" s="292" t="s">
        <v>554</v>
      </c>
      <c r="R8" s="293"/>
      <c r="S8" s="323"/>
      <c r="T8" s="296" t="s">
        <v>89</v>
      </c>
      <c r="U8" s="287" t="s">
        <v>90</v>
      </c>
      <c r="V8" s="294"/>
      <c r="W8" s="288"/>
      <c r="X8" s="234"/>
      <c r="Y8" s="234"/>
      <c r="Z8" s="264"/>
      <c r="AA8" s="295"/>
      <c r="AB8" s="295"/>
      <c r="AD8" s="22"/>
      <c r="AG8" s="56"/>
      <c r="AH8" s="57"/>
      <c r="AI8" s="57"/>
    </row>
    <row r="9" spans="2:37" ht="18.95" customHeight="1" x14ac:dyDescent="0.15">
      <c r="B9" s="368" t="s">
        <v>91</v>
      </c>
      <c r="C9" s="285" t="s">
        <v>76</v>
      </c>
      <c r="D9" s="286"/>
      <c r="E9" s="341" t="s">
        <v>584</v>
      </c>
      <c r="F9" s="342"/>
      <c r="G9" s="343"/>
      <c r="H9" s="369" t="s">
        <v>92</v>
      </c>
      <c r="I9" s="370"/>
      <c r="J9" s="370"/>
      <c r="K9" s="289" t="s">
        <v>556</v>
      </c>
      <c r="L9" s="291"/>
      <c r="M9" s="351"/>
      <c r="N9" s="352"/>
      <c r="O9" s="285" t="s">
        <v>93</v>
      </c>
      <c r="P9" s="286"/>
      <c r="Q9" s="372" t="s">
        <v>567</v>
      </c>
      <c r="R9" s="372"/>
      <c r="S9" s="323"/>
      <c r="T9" s="298"/>
      <c r="U9" s="287" t="s">
        <v>94</v>
      </c>
      <c r="V9" s="294"/>
      <c r="W9" s="288"/>
      <c r="X9" s="234"/>
      <c r="Y9" s="234"/>
      <c r="Z9" s="264"/>
      <c r="AA9" s="295"/>
      <c r="AB9" s="295"/>
      <c r="AD9" s="22"/>
    </row>
    <row r="10" spans="2:37" ht="18.95" customHeight="1" x14ac:dyDescent="0.15">
      <c r="B10" s="316"/>
      <c r="C10" s="285" t="s">
        <v>86</v>
      </c>
      <c r="D10" s="286"/>
      <c r="E10" s="341" t="s">
        <v>585</v>
      </c>
      <c r="F10" s="342"/>
      <c r="G10" s="343"/>
      <c r="H10" s="285" t="s">
        <v>95</v>
      </c>
      <c r="I10" s="348"/>
      <c r="J10" s="286"/>
      <c r="K10" s="373" t="s">
        <v>557</v>
      </c>
      <c r="L10" s="350"/>
      <c r="M10" s="353"/>
      <c r="N10" s="354"/>
      <c r="O10" s="285" t="s">
        <v>96</v>
      </c>
      <c r="P10" s="286"/>
      <c r="Q10" s="371" t="s">
        <v>554</v>
      </c>
      <c r="R10" s="371"/>
      <c r="S10" s="323"/>
      <c r="T10" s="297"/>
      <c r="U10" s="287" t="s">
        <v>97</v>
      </c>
      <c r="V10" s="294"/>
      <c r="W10" s="288"/>
      <c r="X10" s="234"/>
      <c r="Y10" s="234"/>
      <c r="Z10" s="264"/>
      <c r="AA10" s="295"/>
      <c r="AB10" s="295"/>
      <c r="AD10" s="22"/>
    </row>
    <row r="11" spans="2:37" ht="18.95" customHeight="1" x14ac:dyDescent="0.15">
      <c r="B11" s="285" t="s">
        <v>98</v>
      </c>
      <c r="C11" s="348"/>
      <c r="D11" s="286"/>
      <c r="E11" s="292" t="s">
        <v>566</v>
      </c>
      <c r="F11" s="374"/>
      <c r="G11" s="293"/>
      <c r="H11" s="285" t="s">
        <v>99</v>
      </c>
      <c r="I11" s="348"/>
      <c r="J11" s="286"/>
      <c r="K11" s="373" t="s">
        <v>557</v>
      </c>
      <c r="L11" s="350"/>
      <c r="M11" s="375" t="s">
        <v>100</v>
      </c>
      <c r="N11" s="376"/>
      <c r="O11" s="285" t="s">
        <v>79</v>
      </c>
      <c r="P11" s="286"/>
      <c r="Q11" s="377" t="s">
        <v>554</v>
      </c>
      <c r="R11" s="377"/>
      <c r="S11" s="323"/>
      <c r="T11" s="161" t="s">
        <v>101</v>
      </c>
      <c r="U11" s="287" t="s">
        <v>102</v>
      </c>
      <c r="V11" s="294"/>
      <c r="W11" s="288"/>
      <c r="X11" s="234"/>
      <c r="Y11" s="234"/>
      <c r="Z11" s="264"/>
      <c r="AA11" s="295"/>
      <c r="AB11" s="295"/>
      <c r="AD11" s="22"/>
    </row>
    <row r="12" spans="2:37" ht="18.95" customHeight="1" x14ac:dyDescent="0.15">
      <c r="B12" s="285" t="s">
        <v>103</v>
      </c>
      <c r="C12" s="348"/>
      <c r="D12" s="286"/>
      <c r="E12" s="289" t="s">
        <v>549</v>
      </c>
      <c r="F12" s="290"/>
      <c r="G12" s="227" t="s">
        <v>104</v>
      </c>
      <c r="H12" s="376" t="s">
        <v>105</v>
      </c>
      <c r="I12" s="322" t="s">
        <v>75</v>
      </c>
      <c r="J12" s="241" t="s">
        <v>106</v>
      </c>
      <c r="K12" s="289" t="s">
        <v>558</v>
      </c>
      <c r="L12" s="291"/>
      <c r="M12" s="353"/>
      <c r="N12" s="354"/>
      <c r="O12" s="285" t="s">
        <v>96</v>
      </c>
      <c r="P12" s="286"/>
      <c r="Q12" s="379" t="s">
        <v>554</v>
      </c>
      <c r="R12" s="379"/>
      <c r="S12" s="323"/>
      <c r="T12" s="296" t="s">
        <v>107</v>
      </c>
      <c r="U12" s="287" t="s">
        <v>108</v>
      </c>
      <c r="V12" s="294"/>
      <c r="W12" s="288"/>
      <c r="X12" s="234"/>
      <c r="Y12" s="234"/>
      <c r="Z12" s="264"/>
      <c r="AA12" s="295"/>
      <c r="AB12" s="295"/>
      <c r="AD12" s="22"/>
      <c r="AE12" s="260"/>
    </row>
    <row r="13" spans="2:37" ht="18.95" customHeight="1" x14ac:dyDescent="0.15">
      <c r="B13" s="368" t="s">
        <v>109</v>
      </c>
      <c r="C13" s="380"/>
      <c r="D13" s="381"/>
      <c r="E13" s="289" t="s">
        <v>549</v>
      </c>
      <c r="F13" s="290"/>
      <c r="G13" s="227" t="s">
        <v>568</v>
      </c>
      <c r="H13" s="352"/>
      <c r="I13" s="378"/>
      <c r="J13" s="241" t="s">
        <v>110</v>
      </c>
      <c r="K13" s="221">
        <v>1.1000000000000001</v>
      </c>
      <c r="L13" s="236" t="s">
        <v>111</v>
      </c>
      <c r="M13" s="382" t="s">
        <v>112</v>
      </c>
      <c r="N13" s="383"/>
      <c r="O13" s="384"/>
      <c r="P13" s="229" t="s">
        <v>82</v>
      </c>
      <c r="Q13" s="220" t="s">
        <v>84</v>
      </c>
      <c r="R13" s="229" t="s">
        <v>96</v>
      </c>
      <c r="S13" s="323"/>
      <c r="T13" s="297"/>
      <c r="U13" s="287" t="s">
        <v>113</v>
      </c>
      <c r="V13" s="294"/>
      <c r="W13" s="288"/>
      <c r="X13" s="234"/>
      <c r="Y13" s="234"/>
      <c r="Z13" s="264"/>
      <c r="AA13" s="295"/>
      <c r="AB13" s="295"/>
      <c r="AD13" s="22"/>
      <c r="AF13" s="9"/>
      <c r="AG13" s="8"/>
      <c r="AH13" s="8"/>
      <c r="AI13" s="8"/>
      <c r="AJ13" s="10"/>
      <c r="AK13" s="6"/>
    </row>
    <row r="14" spans="2:37" ht="18.95" customHeight="1" x14ac:dyDescent="0.15">
      <c r="B14" s="368" t="s">
        <v>114</v>
      </c>
      <c r="C14" s="380"/>
      <c r="D14" s="381"/>
      <c r="E14" s="387">
        <v>1555</v>
      </c>
      <c r="F14" s="388"/>
      <c r="G14" s="230" t="s">
        <v>115</v>
      </c>
      <c r="H14" s="352"/>
      <c r="I14" s="322" t="s">
        <v>91</v>
      </c>
      <c r="J14" s="241" t="s">
        <v>106</v>
      </c>
      <c r="K14" s="292" t="s">
        <v>559</v>
      </c>
      <c r="L14" s="293"/>
      <c r="M14" s="322" t="s">
        <v>116</v>
      </c>
      <c r="N14" s="287" t="s">
        <v>117</v>
      </c>
      <c r="O14" s="288"/>
      <c r="P14" s="250" t="s">
        <v>554</v>
      </c>
      <c r="Q14" s="264" t="s">
        <v>554</v>
      </c>
      <c r="R14" s="250" t="s">
        <v>554</v>
      </c>
      <c r="S14" s="323"/>
      <c r="T14" s="296" t="s">
        <v>118</v>
      </c>
      <c r="U14" s="287" t="s">
        <v>119</v>
      </c>
      <c r="V14" s="294"/>
      <c r="W14" s="288"/>
      <c r="X14" s="234"/>
      <c r="Y14" s="234"/>
      <c r="Z14" s="264"/>
      <c r="AA14" s="295"/>
      <c r="AB14" s="295"/>
      <c r="AD14" s="22"/>
      <c r="AF14" s="9"/>
      <c r="AG14" s="8"/>
      <c r="AH14" s="8"/>
      <c r="AI14" s="8"/>
      <c r="AJ14" s="10"/>
      <c r="AK14" s="6"/>
    </row>
    <row r="15" spans="2:37" ht="18.95" customHeight="1" x14ac:dyDescent="0.15">
      <c r="B15" s="163"/>
      <c r="C15" s="285" t="s">
        <v>120</v>
      </c>
      <c r="D15" s="286"/>
      <c r="E15" s="385">
        <v>5.2</v>
      </c>
      <c r="F15" s="386"/>
      <c r="G15" s="227" t="s">
        <v>104</v>
      </c>
      <c r="H15" s="354"/>
      <c r="I15" s="378"/>
      <c r="J15" s="164" t="s">
        <v>110</v>
      </c>
      <c r="K15" s="165">
        <v>1.1000000000000001</v>
      </c>
      <c r="L15" s="166" t="s">
        <v>111</v>
      </c>
      <c r="M15" s="323"/>
      <c r="N15" s="287" t="s">
        <v>121</v>
      </c>
      <c r="O15" s="288"/>
      <c r="P15" s="250" t="s">
        <v>560</v>
      </c>
      <c r="Q15" s="264" t="s">
        <v>554</v>
      </c>
      <c r="R15" s="250" t="s">
        <v>554</v>
      </c>
      <c r="S15" s="323"/>
      <c r="T15" s="298"/>
      <c r="U15" s="299" t="s">
        <v>561</v>
      </c>
      <c r="V15" s="300"/>
      <c r="W15" s="301"/>
      <c r="X15" s="167"/>
      <c r="Y15" s="234"/>
      <c r="Z15" s="264"/>
      <c r="AA15" s="295"/>
      <c r="AB15" s="295"/>
      <c r="AD15" s="22"/>
      <c r="AF15" s="9"/>
      <c r="AG15" s="8"/>
      <c r="AH15" s="8"/>
      <c r="AI15" s="8"/>
      <c r="AJ15" s="10"/>
      <c r="AK15" s="6"/>
    </row>
    <row r="16" spans="2:37" ht="18.95" customHeight="1" x14ac:dyDescent="0.15">
      <c r="B16" s="323" t="s">
        <v>122</v>
      </c>
      <c r="C16" s="368" t="s">
        <v>123</v>
      </c>
      <c r="D16" s="381"/>
      <c r="E16" s="385">
        <v>5.2</v>
      </c>
      <c r="F16" s="386"/>
      <c r="G16" s="223" t="s">
        <v>104</v>
      </c>
      <c r="H16" s="322" t="s">
        <v>124</v>
      </c>
      <c r="I16" s="285" t="s">
        <v>125</v>
      </c>
      <c r="J16" s="286"/>
      <c r="K16" s="263" t="s">
        <v>554</v>
      </c>
      <c r="L16" s="236" t="s">
        <v>126</v>
      </c>
      <c r="M16" s="323"/>
      <c r="N16" s="287" t="s">
        <v>127</v>
      </c>
      <c r="O16" s="288"/>
      <c r="P16" s="222" t="s">
        <v>554</v>
      </c>
      <c r="Q16" s="264" t="s">
        <v>554</v>
      </c>
      <c r="R16" s="250" t="s">
        <v>554</v>
      </c>
      <c r="S16" s="323"/>
      <c r="T16" s="298"/>
      <c r="U16" s="302"/>
      <c r="V16" s="303"/>
      <c r="W16" s="304"/>
      <c r="X16" s="234"/>
      <c r="Y16" s="234"/>
      <c r="Z16" s="264"/>
      <c r="AA16" s="295"/>
      <c r="AB16" s="295"/>
      <c r="AD16" s="22"/>
      <c r="AF16" s="9"/>
      <c r="AG16" s="8"/>
      <c r="AH16" s="8"/>
      <c r="AI16" s="8"/>
      <c r="AJ16" s="10"/>
      <c r="AK16" s="6"/>
    </row>
    <row r="17" spans="2:37" ht="18.95" customHeight="1" x14ac:dyDescent="0.15">
      <c r="B17" s="323"/>
      <c r="C17" s="316"/>
      <c r="D17" s="318"/>
      <c r="E17" s="385" t="s">
        <v>554</v>
      </c>
      <c r="F17" s="386"/>
      <c r="G17" s="223" t="s">
        <v>104</v>
      </c>
      <c r="H17" s="323"/>
      <c r="I17" s="368" t="s">
        <v>128</v>
      </c>
      <c r="J17" s="381"/>
      <c r="K17" s="263" t="s">
        <v>554</v>
      </c>
      <c r="L17" s="236" t="s">
        <v>126</v>
      </c>
      <c r="M17" s="323"/>
      <c r="N17" s="287" t="s">
        <v>129</v>
      </c>
      <c r="O17" s="288"/>
      <c r="P17" s="222" t="s">
        <v>554</v>
      </c>
      <c r="Q17" s="264" t="s">
        <v>554</v>
      </c>
      <c r="R17" s="250" t="s">
        <v>554</v>
      </c>
      <c r="S17" s="323"/>
      <c r="T17" s="298"/>
      <c r="U17" s="287" t="s">
        <v>130</v>
      </c>
      <c r="V17" s="294"/>
      <c r="W17" s="288"/>
      <c r="X17" s="234"/>
      <c r="Y17" s="234"/>
      <c r="Z17" s="250"/>
      <c r="AA17" s="373"/>
      <c r="AB17" s="350"/>
      <c r="AD17" s="22"/>
      <c r="AF17" s="9"/>
      <c r="AG17" s="8"/>
      <c r="AH17" s="8"/>
      <c r="AI17" s="8"/>
      <c r="AJ17" s="7"/>
      <c r="AK17" s="6"/>
    </row>
    <row r="18" spans="2:37" ht="18.95" customHeight="1" x14ac:dyDescent="0.15">
      <c r="B18" s="239"/>
      <c r="C18" s="285" t="s">
        <v>131</v>
      </c>
      <c r="D18" s="286"/>
      <c r="E18" s="385" t="s">
        <v>554</v>
      </c>
      <c r="F18" s="386"/>
      <c r="G18" s="223" t="s">
        <v>104</v>
      </c>
      <c r="H18" s="323"/>
      <c r="I18" s="316"/>
      <c r="J18" s="318"/>
      <c r="K18" s="263" t="s">
        <v>554</v>
      </c>
      <c r="L18" s="236" t="s">
        <v>126</v>
      </c>
      <c r="M18" s="323"/>
      <c r="N18" s="287" t="s">
        <v>132</v>
      </c>
      <c r="O18" s="288"/>
      <c r="P18" s="222" t="s">
        <v>554</v>
      </c>
      <c r="Q18" s="264" t="s">
        <v>554</v>
      </c>
      <c r="R18" s="250" t="s">
        <v>554</v>
      </c>
      <c r="S18" s="323"/>
      <c r="T18" s="298"/>
      <c r="U18" s="312" t="s">
        <v>133</v>
      </c>
      <c r="V18" s="313"/>
      <c r="W18" s="314"/>
      <c r="X18" s="168"/>
      <c r="Y18" s="168"/>
      <c r="Z18" s="267"/>
      <c r="AA18" s="295"/>
      <c r="AB18" s="295"/>
      <c r="AD18" s="22"/>
      <c r="AF18" s="9"/>
      <c r="AG18" s="8"/>
      <c r="AH18" s="8"/>
      <c r="AI18" s="8"/>
      <c r="AJ18" s="7"/>
      <c r="AK18" s="6"/>
    </row>
    <row r="19" spans="2:37" ht="18.95" customHeight="1" x14ac:dyDescent="0.15">
      <c r="B19" s="323" t="s">
        <v>134</v>
      </c>
      <c r="C19" s="316" t="s">
        <v>135</v>
      </c>
      <c r="D19" s="318"/>
      <c r="E19" s="385">
        <v>4.5</v>
      </c>
      <c r="F19" s="386"/>
      <c r="G19" s="231" t="s">
        <v>104</v>
      </c>
      <c r="H19" s="378"/>
      <c r="I19" s="285" t="s">
        <v>136</v>
      </c>
      <c r="J19" s="286"/>
      <c r="K19" s="263" t="s">
        <v>554</v>
      </c>
      <c r="L19" s="236" t="s">
        <v>126</v>
      </c>
      <c r="M19" s="323"/>
      <c r="N19" s="287"/>
      <c r="O19" s="288"/>
      <c r="P19" s="233"/>
      <c r="Q19" s="234"/>
      <c r="R19" s="162"/>
      <c r="S19" s="323"/>
      <c r="T19" s="296" t="s">
        <v>137</v>
      </c>
      <c r="U19" s="287" t="s">
        <v>138</v>
      </c>
      <c r="V19" s="294"/>
      <c r="W19" s="288"/>
      <c r="X19" s="168"/>
      <c r="Y19" s="168"/>
      <c r="Z19" s="264"/>
      <c r="AA19" s="295"/>
      <c r="AB19" s="295"/>
      <c r="AD19" s="22"/>
    </row>
    <row r="20" spans="2:37" ht="18.95" customHeight="1" x14ac:dyDescent="0.15">
      <c r="B20" s="323"/>
      <c r="C20" s="285" t="s">
        <v>139</v>
      </c>
      <c r="D20" s="286"/>
      <c r="E20" s="385">
        <v>4.7</v>
      </c>
      <c r="F20" s="386"/>
      <c r="G20" s="227" t="s">
        <v>104</v>
      </c>
      <c r="H20" s="322" t="s">
        <v>140</v>
      </c>
      <c r="I20" s="285" t="s">
        <v>125</v>
      </c>
      <c r="J20" s="286"/>
      <c r="K20" s="265" t="s">
        <v>554</v>
      </c>
      <c r="L20" s="169" t="s">
        <v>126</v>
      </c>
      <c r="M20" s="323"/>
      <c r="N20" s="287"/>
      <c r="O20" s="288"/>
      <c r="P20" s="233"/>
      <c r="Q20" s="170"/>
      <c r="R20" s="162"/>
      <c r="S20" s="323"/>
      <c r="T20" s="298"/>
      <c r="U20" s="287" t="s">
        <v>141</v>
      </c>
      <c r="V20" s="294"/>
      <c r="W20" s="288"/>
      <c r="X20" s="168"/>
      <c r="Y20" s="168"/>
      <c r="Z20" s="264"/>
      <c r="AA20" s="295"/>
      <c r="AB20" s="295"/>
      <c r="AD20" s="22"/>
    </row>
    <row r="21" spans="2:37" ht="18.95" customHeight="1" x14ac:dyDescent="0.15">
      <c r="B21" s="378"/>
      <c r="C21" s="285" t="s">
        <v>142</v>
      </c>
      <c r="D21" s="286"/>
      <c r="E21" s="385">
        <v>4.7</v>
      </c>
      <c r="F21" s="386"/>
      <c r="G21" s="227" t="s">
        <v>104</v>
      </c>
      <c r="H21" s="323"/>
      <c r="I21" s="285" t="s">
        <v>128</v>
      </c>
      <c r="J21" s="286"/>
      <c r="K21" s="263" t="s">
        <v>554</v>
      </c>
      <c r="L21" s="235" t="s">
        <v>126</v>
      </c>
      <c r="M21" s="323"/>
      <c r="N21" s="287"/>
      <c r="O21" s="288"/>
      <c r="P21" s="233"/>
      <c r="Q21" s="170"/>
      <c r="R21" s="162"/>
      <c r="S21" s="323"/>
      <c r="T21" s="298"/>
      <c r="U21" s="287" t="s">
        <v>143</v>
      </c>
      <c r="V21" s="294"/>
      <c r="W21" s="288"/>
      <c r="X21" s="168"/>
      <c r="Y21" s="168"/>
      <c r="Z21" s="264"/>
      <c r="AA21" s="295"/>
      <c r="AB21" s="295"/>
      <c r="AD21" s="22"/>
    </row>
    <row r="22" spans="2:37" ht="18.95" customHeight="1" x14ac:dyDescent="0.15">
      <c r="B22" s="164"/>
      <c r="C22" s="171" t="s">
        <v>144</v>
      </c>
      <c r="D22" s="172"/>
      <c r="E22" s="389" t="s">
        <v>554</v>
      </c>
      <c r="F22" s="389"/>
      <c r="G22" s="389"/>
      <c r="H22" s="378"/>
      <c r="I22" s="285" t="s">
        <v>136</v>
      </c>
      <c r="J22" s="286"/>
      <c r="K22" s="266" t="s">
        <v>554</v>
      </c>
      <c r="L22" s="166" t="s">
        <v>126</v>
      </c>
      <c r="M22" s="320"/>
      <c r="N22" s="315"/>
      <c r="O22" s="315"/>
      <c r="P22" s="321"/>
      <c r="Q22" s="320"/>
      <c r="R22" s="321"/>
      <c r="S22" s="323"/>
      <c r="T22" s="298"/>
      <c r="U22" s="287" t="s">
        <v>145</v>
      </c>
      <c r="V22" s="294"/>
      <c r="W22" s="288"/>
      <c r="X22" s="168"/>
      <c r="Y22" s="168"/>
      <c r="Z22" s="264"/>
      <c r="AA22" s="295"/>
      <c r="AB22" s="295"/>
      <c r="AD22" s="22"/>
    </row>
    <row r="23" spans="2:37" ht="18.95" customHeight="1" x14ac:dyDescent="0.15">
      <c r="B23" s="323" t="s">
        <v>146</v>
      </c>
      <c r="C23" s="171" t="s">
        <v>147</v>
      </c>
      <c r="D23" s="172"/>
      <c r="E23" s="395" t="s">
        <v>554</v>
      </c>
      <c r="F23" s="395"/>
      <c r="G23" s="395"/>
      <c r="H23" s="322" t="s">
        <v>148</v>
      </c>
      <c r="I23" s="285" t="s">
        <v>149</v>
      </c>
      <c r="J23" s="286"/>
      <c r="K23" s="285" t="s">
        <v>150</v>
      </c>
      <c r="L23" s="286"/>
      <c r="M23" s="287" t="s">
        <v>151</v>
      </c>
      <c r="N23" s="294"/>
      <c r="O23" s="294"/>
      <c r="P23" s="288"/>
      <c r="Q23" s="287" t="s">
        <v>96</v>
      </c>
      <c r="R23" s="288"/>
      <c r="S23" s="305" t="s">
        <v>152</v>
      </c>
      <c r="T23" s="306"/>
      <c r="U23" s="287" t="s">
        <v>153</v>
      </c>
      <c r="V23" s="294"/>
      <c r="W23" s="288"/>
      <c r="X23" s="168"/>
      <c r="Y23" s="168"/>
      <c r="Z23" s="264"/>
      <c r="AA23" s="295"/>
      <c r="AB23" s="295"/>
      <c r="AD23" s="22"/>
    </row>
    <row r="24" spans="2:37" ht="18.95" customHeight="1" x14ac:dyDescent="0.15">
      <c r="B24" s="323"/>
      <c r="C24" s="322" t="s">
        <v>154</v>
      </c>
      <c r="D24" s="287" t="s">
        <v>155</v>
      </c>
      <c r="E24" s="294"/>
      <c r="F24" s="390" t="s">
        <v>549</v>
      </c>
      <c r="G24" s="391"/>
      <c r="H24" s="323"/>
      <c r="I24" s="289"/>
      <c r="J24" s="291"/>
      <c r="K24" s="289"/>
      <c r="L24" s="291"/>
      <c r="M24" s="289"/>
      <c r="N24" s="290"/>
      <c r="O24" s="290"/>
      <c r="P24" s="291"/>
      <c r="Q24" s="289"/>
      <c r="R24" s="291"/>
      <c r="S24" s="307"/>
      <c r="T24" s="308"/>
      <c r="U24" s="287"/>
      <c r="V24" s="294"/>
      <c r="W24" s="288"/>
      <c r="X24" s="234"/>
      <c r="Y24" s="234"/>
      <c r="Z24" s="234"/>
      <c r="AA24" s="295"/>
      <c r="AB24" s="295"/>
      <c r="AD24" s="22"/>
    </row>
    <row r="25" spans="2:37" ht="18.95" customHeight="1" x14ac:dyDescent="0.15">
      <c r="B25" s="323"/>
      <c r="C25" s="323"/>
      <c r="D25" s="287" t="s">
        <v>156</v>
      </c>
      <c r="E25" s="294"/>
      <c r="F25" s="390" t="s">
        <v>549</v>
      </c>
      <c r="G25" s="391"/>
      <c r="H25" s="323"/>
      <c r="I25" s="289"/>
      <c r="J25" s="291"/>
      <c r="K25" s="289"/>
      <c r="L25" s="291"/>
      <c r="M25" s="289"/>
      <c r="N25" s="290"/>
      <c r="O25" s="290"/>
      <c r="P25" s="291"/>
      <c r="Q25" s="289"/>
      <c r="R25" s="291"/>
      <c r="S25" s="307"/>
      <c r="T25" s="308"/>
      <c r="U25" s="287"/>
      <c r="V25" s="294"/>
      <c r="W25" s="288"/>
      <c r="X25" s="234"/>
      <c r="Y25" s="234"/>
      <c r="Z25" s="234"/>
      <c r="AA25" s="295"/>
      <c r="AB25" s="295"/>
      <c r="AD25" s="22"/>
    </row>
    <row r="26" spans="2:37" ht="18.95" customHeight="1" x14ac:dyDescent="0.15">
      <c r="B26" s="323"/>
      <c r="C26" s="323"/>
      <c r="D26" s="287" t="s">
        <v>157</v>
      </c>
      <c r="E26" s="294"/>
      <c r="F26" s="390" t="s">
        <v>549</v>
      </c>
      <c r="G26" s="391"/>
      <c r="H26" s="323"/>
      <c r="I26" s="289"/>
      <c r="J26" s="291"/>
      <c r="K26" s="289"/>
      <c r="L26" s="291"/>
      <c r="M26" s="289"/>
      <c r="N26" s="290"/>
      <c r="O26" s="290"/>
      <c r="P26" s="291"/>
      <c r="Q26" s="289"/>
      <c r="R26" s="291"/>
      <c r="S26" s="309"/>
      <c r="T26" s="310"/>
      <c r="U26" s="287"/>
      <c r="V26" s="294"/>
      <c r="W26" s="288"/>
      <c r="X26" s="234"/>
      <c r="Y26" s="234"/>
      <c r="Z26" s="234"/>
      <c r="AA26" s="295"/>
      <c r="AB26" s="295"/>
      <c r="AD26" s="22"/>
    </row>
    <row r="27" spans="2:37" ht="18.95" customHeight="1" x14ac:dyDescent="0.15">
      <c r="B27" s="173"/>
      <c r="C27" s="378"/>
      <c r="D27" s="287" t="s">
        <v>158</v>
      </c>
      <c r="E27" s="294"/>
      <c r="F27" s="390" t="s">
        <v>549</v>
      </c>
      <c r="G27" s="391"/>
      <c r="H27" s="378"/>
      <c r="I27" s="289"/>
      <c r="J27" s="291"/>
      <c r="K27" s="289"/>
      <c r="L27" s="291"/>
      <c r="M27" s="289"/>
      <c r="N27" s="290"/>
      <c r="O27" s="290"/>
      <c r="P27" s="291"/>
      <c r="Q27" s="289"/>
      <c r="R27" s="291"/>
      <c r="S27" s="307" t="s">
        <v>159</v>
      </c>
      <c r="T27" s="308"/>
      <c r="U27" s="287" t="s">
        <v>160</v>
      </c>
      <c r="V27" s="294"/>
      <c r="W27" s="288"/>
      <c r="X27" s="234"/>
      <c r="Y27" s="234"/>
      <c r="Z27" s="234"/>
      <c r="AA27" s="295"/>
      <c r="AB27" s="295"/>
      <c r="AD27" s="22"/>
    </row>
    <row r="28" spans="2:37" ht="18.95" customHeight="1" x14ac:dyDescent="0.15">
      <c r="B28" s="171" t="s">
        <v>161</v>
      </c>
      <c r="C28" s="174"/>
      <c r="D28" s="172"/>
      <c r="E28" s="289" t="s">
        <v>432</v>
      </c>
      <c r="F28" s="290"/>
      <c r="G28" s="290"/>
      <c r="H28" s="290"/>
      <c r="I28" s="290"/>
      <c r="J28" s="290"/>
      <c r="K28" s="392"/>
      <c r="L28" s="393"/>
      <c r="M28" s="393"/>
      <c r="N28" s="393"/>
      <c r="O28" s="393"/>
      <c r="P28" s="393"/>
      <c r="Q28" s="393"/>
      <c r="R28" s="394"/>
      <c r="S28" s="309"/>
      <c r="T28" s="310"/>
      <c r="U28" s="287" t="s">
        <v>162</v>
      </c>
      <c r="V28" s="294"/>
      <c r="W28" s="288"/>
      <c r="X28" s="234"/>
      <c r="Y28" s="234"/>
      <c r="Z28" s="234"/>
      <c r="AA28" s="295"/>
      <c r="AB28" s="295"/>
      <c r="AD28" s="22"/>
    </row>
    <row r="29" spans="2:37" ht="15" customHeight="1" x14ac:dyDescent="0.15">
      <c r="B29" s="175"/>
      <c r="C29" s="175" t="s">
        <v>163</v>
      </c>
      <c r="D29" s="175"/>
      <c r="E29" s="175"/>
      <c r="F29" s="175"/>
      <c r="G29" s="175"/>
      <c r="H29" s="175"/>
      <c r="I29" s="175"/>
      <c r="J29" s="175"/>
      <c r="K29" s="175"/>
      <c r="L29" s="175"/>
      <c r="M29" s="175"/>
      <c r="N29" s="175"/>
      <c r="O29" s="175"/>
      <c r="P29" s="175"/>
      <c r="Q29" s="175"/>
      <c r="R29" s="175"/>
      <c r="S29" s="175"/>
      <c r="T29" s="175"/>
      <c r="U29" s="175"/>
      <c r="V29" s="175"/>
      <c r="W29" s="176"/>
      <c r="X29" s="176"/>
      <c r="Y29" s="176"/>
      <c r="Z29" s="175"/>
      <c r="AA29" s="175"/>
      <c r="AB29" s="175"/>
    </row>
    <row r="31" spans="2:37" s="1" customFormat="1" ht="18" customHeight="1" x14ac:dyDescent="0.15">
      <c r="J31" s="259"/>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ignoredErrors>
    <ignoredError sqref="E9:G10 F8:G8" numberStoredAsText="1"/>
  </ignoredErrors>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8"/>
  <sheetViews>
    <sheetView showGridLines="0" view="pageBreakPreview" zoomScaleNormal="55" zoomScaleSheetLayoutView="100" workbookViewId="0">
      <selection activeCell="AC26" sqref="AC26:AD26"/>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42" t="s">
        <v>164</v>
      </c>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row>
    <row r="4" spans="2:40" ht="20.100000000000001" customHeight="1" x14ac:dyDescent="0.15">
      <c r="B4" s="443" t="s">
        <v>60</v>
      </c>
      <c r="C4" s="443"/>
      <c r="D4" s="443"/>
      <c r="E4" s="444" t="s">
        <v>550</v>
      </c>
      <c r="F4" s="445"/>
      <c r="G4" s="445"/>
      <c r="H4" s="445"/>
      <c r="I4" s="446"/>
      <c r="J4" s="447" t="s">
        <v>61</v>
      </c>
      <c r="K4" s="447"/>
      <c r="L4" s="447"/>
      <c r="M4" s="448" t="s">
        <v>572</v>
      </c>
      <c r="N4" s="449"/>
      <c r="O4" s="449"/>
      <c r="P4" s="449"/>
      <c r="Q4" s="449"/>
      <c r="R4" s="450"/>
      <c r="S4" s="456" t="s">
        <v>68</v>
      </c>
      <c r="T4" s="456"/>
      <c r="U4" s="456"/>
      <c r="V4" s="456"/>
      <c r="W4" s="456"/>
      <c r="X4" s="456"/>
      <c r="Y4" s="458" t="s">
        <v>574</v>
      </c>
      <c r="Z4" s="459"/>
      <c r="AA4" s="459"/>
      <c r="AB4" s="459"/>
      <c r="AC4" s="459"/>
      <c r="AD4" s="460"/>
      <c r="AE4" s="435" t="s">
        <v>69</v>
      </c>
      <c r="AF4" s="435"/>
      <c r="AG4" s="435"/>
      <c r="AH4" s="435"/>
      <c r="AI4" s="457">
        <v>46080</v>
      </c>
      <c r="AJ4" s="457"/>
      <c r="AK4" s="457"/>
      <c r="AL4" s="457"/>
      <c r="AM4" s="457"/>
      <c r="AN4" s="457"/>
    </row>
    <row r="5" spans="2:40" ht="20.100000000000001" customHeight="1" x14ac:dyDescent="0.15">
      <c r="B5" s="451" t="s">
        <v>165</v>
      </c>
      <c r="C5" s="451"/>
      <c r="D5" s="451"/>
      <c r="E5" s="452" t="s">
        <v>571</v>
      </c>
      <c r="F5" s="453"/>
      <c r="G5" s="453"/>
      <c r="H5" s="453"/>
      <c r="I5" s="454"/>
      <c r="J5" s="455" t="s">
        <v>166</v>
      </c>
      <c r="K5" s="455"/>
      <c r="L5" s="455"/>
      <c r="M5" s="448" t="s">
        <v>573</v>
      </c>
      <c r="N5" s="449"/>
      <c r="O5" s="449"/>
      <c r="P5" s="449"/>
      <c r="Q5" s="449"/>
      <c r="R5" s="450"/>
      <c r="S5" s="456"/>
      <c r="T5" s="456"/>
      <c r="U5" s="456"/>
      <c r="V5" s="456"/>
      <c r="W5" s="456"/>
      <c r="X5" s="456"/>
      <c r="Y5" s="461"/>
      <c r="Z5" s="462"/>
      <c r="AA5" s="462"/>
      <c r="AB5" s="462"/>
      <c r="AC5" s="462"/>
      <c r="AD5" s="463"/>
      <c r="AE5" s="435"/>
      <c r="AF5" s="435"/>
      <c r="AG5" s="435"/>
      <c r="AH5" s="435"/>
      <c r="AI5" s="457"/>
      <c r="AJ5" s="457"/>
      <c r="AK5" s="457"/>
      <c r="AL5" s="457"/>
      <c r="AM5" s="457"/>
      <c r="AN5" s="457"/>
    </row>
    <row r="6" spans="2:40" ht="13.5" customHeight="1" x14ac:dyDescent="0.15">
      <c r="B6" s="464" t="s">
        <v>167</v>
      </c>
      <c r="C6" s="464" t="s">
        <v>168</v>
      </c>
      <c r="D6" s="475" t="s">
        <v>169</v>
      </c>
      <c r="E6" s="476"/>
      <c r="F6" s="479" t="s">
        <v>170</v>
      </c>
      <c r="G6" s="480"/>
      <c r="H6" s="480"/>
      <c r="I6" s="480"/>
      <c r="J6" s="481"/>
      <c r="K6" s="485" t="s">
        <v>171</v>
      </c>
      <c r="L6" s="486"/>
      <c r="M6" s="486"/>
      <c r="N6" s="487"/>
      <c r="O6" s="424" t="s">
        <v>172</v>
      </c>
      <c r="P6" s="425"/>
      <c r="Q6" s="425"/>
      <c r="R6" s="425"/>
      <c r="S6" s="420"/>
      <c r="T6" s="420"/>
      <c r="U6" s="420"/>
      <c r="V6" s="420"/>
      <c r="W6" s="420"/>
      <c r="X6" s="420"/>
      <c r="Y6" s="420"/>
      <c r="Z6" s="420"/>
      <c r="AA6" s="420"/>
      <c r="AB6" s="420"/>
      <c r="AC6" s="420"/>
      <c r="AD6" s="421"/>
      <c r="AE6" s="491" t="s">
        <v>173</v>
      </c>
      <c r="AF6" s="492"/>
      <c r="AG6" s="492"/>
      <c r="AH6" s="492"/>
      <c r="AI6" s="492"/>
      <c r="AJ6" s="493"/>
      <c r="AK6" s="420" t="s">
        <v>174</v>
      </c>
      <c r="AL6" s="420"/>
      <c r="AM6" s="420"/>
      <c r="AN6" s="421"/>
    </row>
    <row r="7" spans="2:40" ht="13.5" customHeight="1" x14ac:dyDescent="0.15">
      <c r="B7" s="464"/>
      <c r="C7" s="465"/>
      <c r="D7" s="477"/>
      <c r="E7" s="478"/>
      <c r="F7" s="482"/>
      <c r="G7" s="483"/>
      <c r="H7" s="483"/>
      <c r="I7" s="483"/>
      <c r="J7" s="484"/>
      <c r="K7" s="488"/>
      <c r="L7" s="489"/>
      <c r="M7" s="489"/>
      <c r="N7" s="490"/>
      <c r="O7" s="435" t="s">
        <v>175</v>
      </c>
      <c r="P7" s="435"/>
      <c r="Q7" s="435"/>
      <c r="R7" s="92" t="s">
        <v>176</v>
      </c>
      <c r="S7" s="435" t="s">
        <v>177</v>
      </c>
      <c r="T7" s="435"/>
      <c r="U7" s="435" t="s">
        <v>178</v>
      </c>
      <c r="V7" s="435"/>
      <c r="W7" s="435"/>
      <c r="X7" s="435"/>
      <c r="Y7" s="428" t="s">
        <v>179</v>
      </c>
      <c r="Z7" s="429"/>
      <c r="AA7" s="429"/>
      <c r="AB7" s="430"/>
      <c r="AC7" s="411" t="s">
        <v>180</v>
      </c>
      <c r="AD7" s="412"/>
      <c r="AE7" s="494"/>
      <c r="AF7" s="495"/>
      <c r="AG7" s="495"/>
      <c r="AH7" s="495"/>
      <c r="AI7" s="495"/>
      <c r="AJ7" s="496"/>
      <c r="AK7" s="420"/>
      <c r="AL7" s="420"/>
      <c r="AM7" s="420"/>
      <c r="AN7" s="421"/>
    </row>
    <row r="8" spans="2:40" ht="13.5" customHeight="1" x14ac:dyDescent="0.15">
      <c r="B8" s="455"/>
      <c r="C8" s="466"/>
      <c r="D8" s="15" t="s">
        <v>181</v>
      </c>
      <c r="E8" s="14" t="s">
        <v>182</v>
      </c>
      <c r="F8" s="455" t="s">
        <v>183</v>
      </c>
      <c r="G8" s="455"/>
      <c r="H8" s="455"/>
      <c r="I8" s="438" t="s">
        <v>184</v>
      </c>
      <c r="J8" s="438" t="s">
        <v>185</v>
      </c>
      <c r="K8" s="438" t="s">
        <v>186</v>
      </c>
      <c r="L8" s="440" t="s">
        <v>187</v>
      </c>
      <c r="M8" s="411" t="s">
        <v>180</v>
      </c>
      <c r="N8" s="467"/>
      <c r="O8" s="436" t="s">
        <v>188</v>
      </c>
      <c r="P8" s="436" t="s">
        <v>189</v>
      </c>
      <c r="Q8" s="436" t="s">
        <v>190</v>
      </c>
      <c r="R8" s="436" t="s">
        <v>191</v>
      </c>
      <c r="S8" s="433" t="s">
        <v>192</v>
      </c>
      <c r="T8" s="433" t="s">
        <v>193</v>
      </c>
      <c r="U8" s="433" t="s">
        <v>194</v>
      </c>
      <c r="V8" s="436" t="s">
        <v>195</v>
      </c>
      <c r="W8" s="433" t="s">
        <v>196</v>
      </c>
      <c r="X8" s="433" t="s">
        <v>197</v>
      </c>
      <c r="Y8" s="436" t="s">
        <v>198</v>
      </c>
      <c r="Z8" s="436" t="s">
        <v>199</v>
      </c>
      <c r="AA8" s="436" t="s">
        <v>200</v>
      </c>
      <c r="AB8" s="433" t="s">
        <v>201</v>
      </c>
      <c r="AC8" s="426"/>
      <c r="AD8" s="427"/>
      <c r="AE8" s="469" t="s">
        <v>202</v>
      </c>
      <c r="AF8" s="471" t="s">
        <v>203</v>
      </c>
      <c r="AG8" s="471" t="s">
        <v>204</v>
      </c>
      <c r="AH8" s="473" t="s">
        <v>205</v>
      </c>
      <c r="AI8" s="411" t="s">
        <v>180</v>
      </c>
      <c r="AJ8" s="412"/>
      <c r="AK8" s="420"/>
      <c r="AL8" s="420"/>
      <c r="AM8" s="420"/>
      <c r="AN8" s="421"/>
    </row>
    <row r="9" spans="2:40" x14ac:dyDescent="0.15">
      <c r="B9" s="455"/>
      <c r="C9" s="20" t="s">
        <v>206</v>
      </c>
      <c r="D9" s="13" t="s">
        <v>206</v>
      </c>
      <c r="E9" s="13" t="s">
        <v>206</v>
      </c>
      <c r="F9" s="455"/>
      <c r="G9" s="455"/>
      <c r="H9" s="455"/>
      <c r="I9" s="439"/>
      <c r="J9" s="439"/>
      <c r="K9" s="439"/>
      <c r="L9" s="441"/>
      <c r="M9" s="468"/>
      <c r="N9" s="423"/>
      <c r="O9" s="437"/>
      <c r="P9" s="437"/>
      <c r="Q9" s="437"/>
      <c r="R9" s="437"/>
      <c r="S9" s="434"/>
      <c r="T9" s="434"/>
      <c r="U9" s="434"/>
      <c r="V9" s="437"/>
      <c r="W9" s="434"/>
      <c r="X9" s="434"/>
      <c r="Y9" s="437"/>
      <c r="Z9" s="437"/>
      <c r="AA9" s="437"/>
      <c r="AB9" s="434"/>
      <c r="AC9" s="413"/>
      <c r="AD9" s="414"/>
      <c r="AE9" s="470"/>
      <c r="AF9" s="472"/>
      <c r="AG9" s="472"/>
      <c r="AH9" s="474"/>
      <c r="AI9" s="413"/>
      <c r="AJ9" s="414"/>
      <c r="AK9" s="422"/>
      <c r="AL9" s="422"/>
      <c r="AM9" s="422"/>
      <c r="AN9" s="423"/>
    </row>
    <row r="10" spans="2:40" ht="13.5" customHeight="1" x14ac:dyDescent="0.15">
      <c r="B10" s="261" t="s">
        <v>562</v>
      </c>
      <c r="C10" s="93">
        <v>1.1000000000000001</v>
      </c>
      <c r="D10" s="283">
        <v>0</v>
      </c>
      <c r="E10" s="284">
        <v>1.1000000000000001</v>
      </c>
      <c r="F10" s="431"/>
      <c r="G10" s="405"/>
      <c r="H10" s="405"/>
      <c r="I10" s="12"/>
      <c r="J10" s="74"/>
      <c r="K10" s="12"/>
      <c r="L10" s="11"/>
      <c r="M10" s="415"/>
      <c r="N10" s="408"/>
      <c r="O10" s="12"/>
      <c r="P10" s="11"/>
      <c r="Q10" s="11"/>
      <c r="R10" s="11"/>
      <c r="S10" s="11"/>
      <c r="T10" s="72"/>
      <c r="U10" s="11"/>
      <c r="V10" s="11"/>
      <c r="W10" s="72"/>
      <c r="X10" s="72"/>
      <c r="Y10" s="72"/>
      <c r="Z10" s="72"/>
      <c r="AA10" s="51"/>
      <c r="AB10" s="52"/>
      <c r="AC10" s="409"/>
      <c r="AD10" s="410"/>
      <c r="AE10" s="72"/>
      <c r="AF10" s="72"/>
      <c r="AG10" s="72"/>
      <c r="AH10" s="72"/>
      <c r="AI10" s="404"/>
      <c r="AJ10" s="405"/>
      <c r="AK10" s="417"/>
      <c r="AL10" s="418"/>
      <c r="AM10" s="418"/>
      <c r="AN10" s="419"/>
    </row>
    <row r="11" spans="2:40" ht="13.5" customHeight="1" x14ac:dyDescent="0.15">
      <c r="B11" s="72" t="s">
        <v>713</v>
      </c>
      <c r="C11" s="93">
        <v>2.5</v>
      </c>
      <c r="D11" s="283">
        <v>1.1000000000000001</v>
      </c>
      <c r="E11" s="284">
        <v>3.6</v>
      </c>
      <c r="F11" s="404"/>
      <c r="G11" s="405"/>
      <c r="H11" s="405"/>
      <c r="I11" s="12"/>
      <c r="J11" s="74"/>
      <c r="K11" s="12"/>
      <c r="L11" s="11"/>
      <c r="M11" s="415"/>
      <c r="N11" s="408"/>
      <c r="O11" s="12"/>
      <c r="P11" s="11"/>
      <c r="Q11" s="11"/>
      <c r="R11" s="11"/>
      <c r="S11" s="11"/>
      <c r="T11" s="72"/>
      <c r="U11" s="11"/>
      <c r="V11" s="11"/>
      <c r="W11" s="72"/>
      <c r="X11" s="72"/>
      <c r="Y11" s="72"/>
      <c r="Z11" s="72"/>
      <c r="AA11" s="51"/>
      <c r="AB11" s="52"/>
      <c r="AC11" s="409"/>
      <c r="AD11" s="410"/>
      <c r="AE11" s="72"/>
      <c r="AF11" s="72"/>
      <c r="AG11" s="72"/>
      <c r="AH11" s="12"/>
      <c r="AI11" s="404"/>
      <c r="AJ11" s="405"/>
      <c r="AK11" s="417"/>
      <c r="AL11" s="418"/>
      <c r="AM11" s="418"/>
      <c r="AN11" s="419"/>
    </row>
    <row r="12" spans="2:40" ht="13.5" customHeight="1" x14ac:dyDescent="0.15">
      <c r="B12" s="72" t="s">
        <v>714</v>
      </c>
      <c r="C12" s="93">
        <v>3.6</v>
      </c>
      <c r="D12" s="283">
        <v>3.6</v>
      </c>
      <c r="E12" s="284">
        <v>7.2</v>
      </c>
      <c r="F12" s="404"/>
      <c r="G12" s="405"/>
      <c r="H12" s="405"/>
      <c r="I12" s="12"/>
      <c r="J12" s="74"/>
      <c r="K12" s="12"/>
      <c r="L12" s="11"/>
      <c r="M12" s="415"/>
      <c r="N12" s="408"/>
      <c r="O12" s="12"/>
      <c r="P12" s="11"/>
      <c r="Q12" s="11"/>
      <c r="R12" s="11"/>
      <c r="S12" s="11"/>
      <c r="T12" s="72"/>
      <c r="U12" s="11"/>
      <c r="V12" s="11"/>
      <c r="W12" s="72"/>
      <c r="X12" s="72"/>
      <c r="Y12" s="72"/>
      <c r="Z12" s="72"/>
      <c r="AA12" s="51"/>
      <c r="AB12" s="52"/>
      <c r="AC12" s="409"/>
      <c r="AD12" s="410"/>
      <c r="AE12" s="72"/>
      <c r="AF12" s="12"/>
      <c r="AG12" s="12"/>
      <c r="AH12" s="72"/>
      <c r="AI12" s="404"/>
      <c r="AJ12" s="405"/>
      <c r="AK12" s="417"/>
      <c r="AL12" s="418"/>
      <c r="AM12" s="418"/>
      <c r="AN12" s="419"/>
    </row>
    <row r="13" spans="2:40" ht="13.5" customHeight="1" x14ac:dyDescent="0.15">
      <c r="B13" s="72" t="s">
        <v>715</v>
      </c>
      <c r="C13" s="93">
        <v>3.7</v>
      </c>
      <c r="D13" s="283">
        <v>7.2</v>
      </c>
      <c r="E13" s="284">
        <v>10.9</v>
      </c>
      <c r="F13" s="404"/>
      <c r="G13" s="405"/>
      <c r="H13" s="405"/>
      <c r="I13" s="12"/>
      <c r="J13" s="74"/>
      <c r="K13" s="12"/>
      <c r="L13" s="11"/>
      <c r="M13" s="415"/>
      <c r="N13" s="408"/>
      <c r="O13" s="12"/>
      <c r="P13" s="11"/>
      <c r="Q13" s="11"/>
      <c r="R13" s="11"/>
      <c r="S13" s="11"/>
      <c r="T13" s="72"/>
      <c r="U13" s="11"/>
      <c r="V13" s="11"/>
      <c r="W13" s="72"/>
      <c r="X13" s="72"/>
      <c r="Y13" s="72"/>
      <c r="Z13" s="72"/>
      <c r="AA13" s="51"/>
      <c r="AB13" s="52"/>
      <c r="AC13" s="409"/>
      <c r="AD13" s="410"/>
      <c r="AE13" s="12"/>
      <c r="AF13" s="72"/>
      <c r="AG13" s="72"/>
      <c r="AH13" s="72"/>
      <c r="AI13" s="415"/>
      <c r="AJ13" s="416"/>
      <c r="AK13" s="406"/>
      <c r="AL13" s="407"/>
      <c r="AM13" s="407"/>
      <c r="AN13" s="408"/>
    </row>
    <row r="14" spans="2:40" ht="13.5" customHeight="1" x14ac:dyDescent="0.15">
      <c r="B14" s="72" t="s">
        <v>716</v>
      </c>
      <c r="C14" s="93">
        <v>3.6</v>
      </c>
      <c r="D14" s="283">
        <v>10.9</v>
      </c>
      <c r="E14" s="284">
        <v>14.5</v>
      </c>
      <c r="F14" s="404"/>
      <c r="G14" s="405"/>
      <c r="H14" s="405"/>
      <c r="I14" s="12"/>
      <c r="J14" s="74"/>
      <c r="K14" s="12"/>
      <c r="L14" s="11"/>
      <c r="M14" s="415"/>
      <c r="N14" s="408"/>
      <c r="O14" s="12"/>
      <c r="P14" s="11"/>
      <c r="Q14" s="11"/>
      <c r="R14" s="11"/>
      <c r="S14" s="11"/>
      <c r="T14" s="72"/>
      <c r="U14" s="11"/>
      <c r="V14" s="11"/>
      <c r="W14" s="72"/>
      <c r="X14" s="72"/>
      <c r="Y14" s="72"/>
      <c r="Z14" s="72"/>
      <c r="AA14" s="51"/>
      <c r="AB14" s="52"/>
      <c r="AC14" s="409"/>
      <c r="AD14" s="410"/>
      <c r="AE14" s="72"/>
      <c r="AF14" s="72"/>
      <c r="AG14" s="51"/>
      <c r="AH14" s="52"/>
      <c r="AI14" s="404"/>
      <c r="AJ14" s="405"/>
      <c r="AK14" s="406"/>
      <c r="AL14" s="407"/>
      <c r="AM14" s="407"/>
      <c r="AN14" s="408"/>
    </row>
    <row r="15" spans="2:40" ht="13.5" customHeight="1" x14ac:dyDescent="0.15">
      <c r="B15" s="72" t="s">
        <v>717</v>
      </c>
      <c r="C15" s="93">
        <v>3.6</v>
      </c>
      <c r="D15" s="283">
        <v>14.5</v>
      </c>
      <c r="E15" s="284">
        <v>5.2</v>
      </c>
      <c r="F15" s="432"/>
      <c r="G15" s="405"/>
      <c r="H15" s="405"/>
      <c r="I15" s="12"/>
      <c r="J15" s="74"/>
      <c r="K15" s="12"/>
      <c r="L15" s="11"/>
      <c r="M15" s="415"/>
      <c r="N15" s="408"/>
      <c r="O15" s="12"/>
      <c r="P15" s="11"/>
      <c r="Q15" s="11"/>
      <c r="R15" s="11"/>
      <c r="S15" s="11"/>
      <c r="T15" s="72"/>
      <c r="U15" s="11"/>
      <c r="V15" s="11"/>
      <c r="W15" s="72"/>
      <c r="X15" s="72"/>
      <c r="Y15" s="72"/>
      <c r="Z15" s="72"/>
      <c r="AA15" s="51"/>
      <c r="AB15" s="52"/>
      <c r="AC15" s="409"/>
      <c r="AD15" s="410"/>
      <c r="AE15" s="72"/>
      <c r="AF15" s="72"/>
      <c r="AG15" s="51"/>
      <c r="AH15" s="52"/>
      <c r="AI15" s="404"/>
      <c r="AJ15" s="405"/>
      <c r="AK15" s="406"/>
      <c r="AL15" s="407"/>
      <c r="AM15" s="407"/>
      <c r="AN15" s="408"/>
    </row>
    <row r="16" spans="2:40" ht="13.5" customHeight="1" x14ac:dyDescent="0.15">
      <c r="B16" s="72" t="s">
        <v>718</v>
      </c>
      <c r="C16" s="93">
        <v>3.6</v>
      </c>
      <c r="D16" s="283">
        <v>18.100000000000001</v>
      </c>
      <c r="E16" s="284">
        <v>21.700000000000003</v>
      </c>
      <c r="F16" s="432"/>
      <c r="G16" s="405"/>
      <c r="H16" s="405"/>
      <c r="I16" s="12"/>
      <c r="J16" s="74"/>
      <c r="K16" s="12"/>
      <c r="L16" s="11"/>
      <c r="M16" s="415"/>
      <c r="N16" s="408"/>
      <c r="O16" s="12"/>
      <c r="P16" s="11"/>
      <c r="Q16" s="11"/>
      <c r="R16" s="11"/>
      <c r="S16" s="11"/>
      <c r="T16" s="72"/>
      <c r="U16" s="11"/>
      <c r="V16" s="11"/>
      <c r="W16" s="72"/>
      <c r="X16" s="72"/>
      <c r="Y16" s="72"/>
      <c r="Z16" s="72"/>
      <c r="AA16" s="51"/>
      <c r="AB16" s="52"/>
      <c r="AC16" s="409"/>
      <c r="AD16" s="410"/>
      <c r="AE16" s="72"/>
      <c r="AF16" s="72"/>
      <c r="AG16" s="51"/>
      <c r="AH16" s="52"/>
      <c r="AI16" s="404"/>
      <c r="AJ16" s="405"/>
      <c r="AK16" s="406"/>
      <c r="AL16" s="407"/>
      <c r="AM16" s="407"/>
      <c r="AN16" s="408"/>
    </row>
    <row r="17" spans="2:40" ht="13.5" customHeight="1" x14ac:dyDescent="0.15">
      <c r="B17" s="72" t="s">
        <v>719</v>
      </c>
      <c r="C17" s="93">
        <v>3.7</v>
      </c>
      <c r="D17" s="283">
        <v>21.700000000000003</v>
      </c>
      <c r="E17" s="284">
        <v>25.400000000000002</v>
      </c>
      <c r="F17" s="432"/>
      <c r="G17" s="405"/>
      <c r="H17" s="405"/>
      <c r="I17" s="12"/>
      <c r="J17" s="74"/>
      <c r="K17" s="12"/>
      <c r="L17" s="11"/>
      <c r="M17" s="415"/>
      <c r="N17" s="408"/>
      <c r="O17" s="12"/>
      <c r="P17" s="11"/>
      <c r="Q17" s="11"/>
      <c r="R17" s="11"/>
      <c r="S17" s="11"/>
      <c r="T17" s="72"/>
      <c r="U17" s="11"/>
      <c r="V17" s="11"/>
      <c r="W17" s="72"/>
      <c r="X17" s="72"/>
      <c r="Y17" s="72"/>
      <c r="Z17" s="72"/>
      <c r="AA17" s="51"/>
      <c r="AB17" s="52"/>
      <c r="AC17" s="409"/>
      <c r="AD17" s="410"/>
      <c r="AE17" s="72"/>
      <c r="AF17" s="72"/>
      <c r="AG17" s="51"/>
      <c r="AH17" s="52"/>
      <c r="AI17" s="404"/>
      <c r="AJ17" s="405"/>
      <c r="AK17" s="406"/>
      <c r="AL17" s="407"/>
      <c r="AM17" s="407"/>
      <c r="AN17" s="408"/>
    </row>
    <row r="18" spans="2:40" ht="13.5" customHeight="1" x14ac:dyDescent="0.15">
      <c r="B18" s="72" t="s">
        <v>720</v>
      </c>
      <c r="C18" s="93">
        <v>3.6</v>
      </c>
      <c r="D18" s="283">
        <v>25.400000000000002</v>
      </c>
      <c r="E18" s="284">
        <v>29.000000000000004</v>
      </c>
      <c r="F18" s="432"/>
      <c r="G18" s="405"/>
      <c r="H18" s="405"/>
      <c r="I18" s="12"/>
      <c r="J18" s="74"/>
      <c r="K18" s="12"/>
      <c r="L18" s="11"/>
      <c r="M18" s="415"/>
      <c r="N18" s="408"/>
      <c r="O18" s="12"/>
      <c r="P18" s="11"/>
      <c r="Q18" s="11"/>
      <c r="R18" s="11"/>
      <c r="S18" s="11"/>
      <c r="T18" s="72"/>
      <c r="U18" s="11"/>
      <c r="V18" s="11"/>
      <c r="W18" s="72"/>
      <c r="X18" s="72"/>
      <c r="Y18" s="72"/>
      <c r="Z18" s="72"/>
      <c r="AA18" s="51"/>
      <c r="AB18" s="52"/>
      <c r="AC18" s="409"/>
      <c r="AD18" s="410"/>
      <c r="AE18" s="72"/>
      <c r="AF18" s="72"/>
      <c r="AG18" s="51"/>
      <c r="AH18" s="52"/>
      <c r="AI18" s="404"/>
      <c r="AJ18" s="405"/>
      <c r="AK18" s="406"/>
      <c r="AL18" s="407"/>
      <c r="AM18" s="407"/>
      <c r="AN18" s="408"/>
    </row>
    <row r="19" spans="2:40" ht="13.5" customHeight="1" x14ac:dyDescent="0.15">
      <c r="B19" s="72" t="s">
        <v>721</v>
      </c>
      <c r="C19" s="93">
        <v>3.1</v>
      </c>
      <c r="D19" s="283">
        <v>29.000000000000004</v>
      </c>
      <c r="E19" s="284">
        <v>32.1</v>
      </c>
      <c r="F19" s="432"/>
      <c r="G19" s="405"/>
      <c r="H19" s="405"/>
      <c r="I19" s="12"/>
      <c r="J19" s="74"/>
      <c r="K19" s="12"/>
      <c r="L19" s="11"/>
      <c r="M19" s="415"/>
      <c r="N19" s="408"/>
      <c r="O19" s="12"/>
      <c r="P19" s="11"/>
      <c r="Q19" s="11"/>
      <c r="R19" s="11"/>
      <c r="S19" s="11"/>
      <c r="T19" s="72"/>
      <c r="U19" s="11"/>
      <c r="V19" s="11"/>
      <c r="W19" s="72"/>
      <c r="X19" s="72"/>
      <c r="Y19" s="72"/>
      <c r="Z19" s="72"/>
      <c r="AA19" s="51"/>
      <c r="AB19" s="52"/>
      <c r="AC19" s="409"/>
      <c r="AD19" s="410"/>
      <c r="AE19" s="72"/>
      <c r="AF19" s="72"/>
      <c r="AG19" s="51"/>
      <c r="AH19" s="52"/>
      <c r="AI19" s="404"/>
      <c r="AJ19" s="405"/>
      <c r="AK19" s="406"/>
      <c r="AL19" s="407"/>
      <c r="AM19" s="407"/>
      <c r="AN19" s="408"/>
    </row>
    <row r="20" spans="2:40" ht="13.5" customHeight="1" x14ac:dyDescent="0.15">
      <c r="B20" s="72" t="s">
        <v>722</v>
      </c>
      <c r="C20" s="93">
        <v>6.1</v>
      </c>
      <c r="D20" s="283">
        <v>32.1</v>
      </c>
      <c r="E20" s="284">
        <v>38.200000000000003</v>
      </c>
      <c r="F20" s="432"/>
      <c r="G20" s="405"/>
      <c r="H20" s="405"/>
      <c r="I20" s="12"/>
      <c r="J20" s="74"/>
      <c r="K20" s="12"/>
      <c r="L20" s="11"/>
      <c r="M20" s="415"/>
      <c r="N20" s="408"/>
      <c r="O20" s="12"/>
      <c r="P20" s="11"/>
      <c r="Q20" s="11"/>
      <c r="R20" s="11"/>
      <c r="S20" s="11"/>
      <c r="T20" s="21"/>
      <c r="U20" s="262"/>
      <c r="V20" s="262"/>
      <c r="W20" s="72"/>
      <c r="X20" s="72"/>
      <c r="Y20" s="72"/>
      <c r="Z20" s="72"/>
      <c r="AA20" s="51"/>
      <c r="AB20" s="52"/>
      <c r="AC20" s="409"/>
      <c r="AD20" s="410"/>
      <c r="AE20" s="72"/>
      <c r="AF20" s="72"/>
      <c r="AG20" s="51"/>
      <c r="AH20" s="52"/>
      <c r="AI20" s="404"/>
      <c r="AJ20" s="405"/>
      <c r="AK20" s="406"/>
      <c r="AL20" s="407"/>
      <c r="AM20" s="407"/>
      <c r="AN20" s="408"/>
    </row>
    <row r="21" spans="2:40" ht="13.5" customHeight="1" x14ac:dyDescent="0.15">
      <c r="B21" s="72" t="s">
        <v>723</v>
      </c>
      <c r="C21" s="93">
        <v>6.1</v>
      </c>
      <c r="D21" s="283">
        <v>38.200000000000003</v>
      </c>
      <c r="E21" s="284">
        <v>44.300000000000004</v>
      </c>
      <c r="F21" s="432"/>
      <c r="G21" s="405"/>
      <c r="H21" s="405"/>
      <c r="I21" s="12"/>
      <c r="J21" s="74"/>
      <c r="K21" s="12"/>
      <c r="L21" s="11"/>
      <c r="M21" s="415"/>
      <c r="N21" s="408"/>
      <c r="O21" s="12"/>
      <c r="P21" s="11"/>
      <c r="Q21" s="11"/>
      <c r="R21" s="11"/>
      <c r="S21" s="11"/>
      <c r="T21" s="72"/>
      <c r="U21" s="11"/>
      <c r="V21" s="11"/>
      <c r="W21" s="72"/>
      <c r="X21" s="72"/>
      <c r="Y21" s="72"/>
      <c r="Z21" s="72"/>
      <c r="AA21" s="51"/>
      <c r="AB21" s="52"/>
      <c r="AC21" s="409"/>
      <c r="AD21" s="410"/>
      <c r="AE21" s="72"/>
      <c r="AF21" s="72"/>
      <c r="AG21" s="51"/>
      <c r="AH21" s="52"/>
      <c r="AI21" s="404"/>
      <c r="AJ21" s="405"/>
      <c r="AK21" s="406"/>
      <c r="AL21" s="407"/>
      <c r="AM21" s="407"/>
      <c r="AN21" s="408"/>
    </row>
    <row r="22" spans="2:40" ht="13.5" customHeight="1" x14ac:dyDescent="0.15">
      <c r="B22" s="72" t="s">
        <v>724</v>
      </c>
      <c r="C22" s="93">
        <v>4.8</v>
      </c>
      <c r="D22" s="283">
        <v>44.300000000000004</v>
      </c>
      <c r="E22" s="284">
        <v>49.1</v>
      </c>
      <c r="F22" s="404"/>
      <c r="G22" s="405"/>
      <c r="H22" s="405"/>
      <c r="I22" s="12"/>
      <c r="J22" s="74"/>
      <c r="K22" s="12"/>
      <c r="L22" s="11"/>
      <c r="M22" s="415"/>
      <c r="N22" s="408"/>
      <c r="O22" s="12"/>
      <c r="P22" s="11"/>
      <c r="Q22" s="11"/>
      <c r="R22" s="11"/>
      <c r="S22" s="11"/>
      <c r="T22" s="72"/>
      <c r="U22" s="11"/>
      <c r="V22" s="11"/>
      <c r="W22" s="72"/>
      <c r="X22" s="72"/>
      <c r="Y22" s="72"/>
      <c r="Z22" s="72"/>
      <c r="AA22" s="51"/>
      <c r="AB22" s="52"/>
      <c r="AC22" s="409"/>
      <c r="AD22" s="410"/>
      <c r="AE22" s="72"/>
      <c r="AF22" s="72"/>
      <c r="AG22" s="51"/>
      <c r="AH22" s="52"/>
      <c r="AI22" s="404"/>
      <c r="AJ22" s="405"/>
      <c r="AK22" s="406"/>
      <c r="AL22" s="407"/>
      <c r="AM22" s="407"/>
      <c r="AN22" s="408"/>
    </row>
    <row r="23" spans="2:40" ht="13.5" customHeight="1" x14ac:dyDescent="0.15">
      <c r="B23" s="72" t="s">
        <v>725</v>
      </c>
      <c r="C23" s="93">
        <v>2.5</v>
      </c>
      <c r="D23" s="283">
        <v>49.1</v>
      </c>
      <c r="E23" s="284">
        <v>51.6</v>
      </c>
      <c r="F23" s="404"/>
      <c r="G23" s="405"/>
      <c r="H23" s="405"/>
      <c r="I23" s="12"/>
      <c r="J23" s="74"/>
      <c r="K23" s="12"/>
      <c r="L23" s="11"/>
      <c r="M23" s="415"/>
      <c r="N23" s="408"/>
      <c r="O23" s="12"/>
      <c r="P23" s="11"/>
      <c r="Q23" s="11"/>
      <c r="R23" s="11"/>
      <c r="S23" s="11"/>
      <c r="T23" s="21"/>
      <c r="U23" s="12"/>
      <c r="V23" s="262"/>
      <c r="W23" s="21"/>
      <c r="X23" s="21"/>
      <c r="Y23" s="21"/>
      <c r="Z23" s="21"/>
      <c r="AA23" s="51"/>
      <c r="AB23" s="12"/>
      <c r="AC23" s="409"/>
      <c r="AD23" s="410"/>
      <c r="AE23" s="72"/>
      <c r="AF23" s="72"/>
      <c r="AG23" s="51"/>
      <c r="AH23" s="52"/>
      <c r="AI23" s="404"/>
      <c r="AJ23" s="405"/>
      <c r="AK23" s="406"/>
      <c r="AL23" s="407"/>
      <c r="AM23" s="407"/>
      <c r="AN23" s="408"/>
    </row>
    <row r="24" spans="2:40" ht="13.5" customHeight="1" x14ac:dyDescent="0.15">
      <c r="B24" s="72" t="s">
        <v>726</v>
      </c>
      <c r="C24" s="93">
        <v>3.7</v>
      </c>
      <c r="D24" s="283">
        <v>51.6</v>
      </c>
      <c r="E24" s="284">
        <v>55.300000000000004</v>
      </c>
      <c r="F24" s="431"/>
      <c r="G24" s="405"/>
      <c r="H24" s="405"/>
      <c r="I24" s="12"/>
      <c r="J24" s="74"/>
      <c r="K24" s="12"/>
      <c r="L24" s="11"/>
      <c r="M24" s="415"/>
      <c r="N24" s="408"/>
      <c r="O24" s="12"/>
      <c r="P24" s="11"/>
      <c r="Q24" s="11"/>
      <c r="R24" s="11"/>
      <c r="S24" s="11"/>
      <c r="T24" s="72"/>
      <c r="U24" s="11"/>
      <c r="V24" s="11"/>
      <c r="W24" s="72"/>
      <c r="X24" s="72"/>
      <c r="Y24" s="72"/>
      <c r="Z24" s="72"/>
      <c r="AA24" s="51"/>
      <c r="AB24" s="52"/>
      <c r="AC24" s="409"/>
      <c r="AD24" s="410"/>
      <c r="AE24" s="72"/>
      <c r="AF24" s="72"/>
      <c r="AG24" s="51"/>
      <c r="AH24" s="52"/>
      <c r="AI24" s="404"/>
      <c r="AJ24" s="405"/>
      <c r="AK24" s="406"/>
      <c r="AL24" s="407"/>
      <c r="AM24" s="407"/>
      <c r="AN24" s="408"/>
    </row>
    <row r="25" spans="2:40" ht="13.5" customHeight="1" x14ac:dyDescent="0.15">
      <c r="B25" s="72" t="s">
        <v>727</v>
      </c>
      <c r="C25" s="93">
        <v>3.6</v>
      </c>
      <c r="D25" s="283">
        <v>55.300000000000004</v>
      </c>
      <c r="E25" s="284">
        <v>58.900000000000006</v>
      </c>
      <c r="F25" s="431"/>
      <c r="G25" s="405"/>
      <c r="H25" s="405"/>
      <c r="I25" s="12"/>
      <c r="J25" s="74"/>
      <c r="K25" s="12"/>
      <c r="L25" s="11"/>
      <c r="M25" s="415"/>
      <c r="N25" s="408"/>
      <c r="O25" s="12"/>
      <c r="P25" s="11"/>
      <c r="Q25" s="11"/>
      <c r="R25" s="11"/>
      <c r="S25" s="11"/>
      <c r="T25" s="72"/>
      <c r="U25" s="11"/>
      <c r="V25" s="11"/>
      <c r="W25" s="72"/>
      <c r="X25" s="72"/>
      <c r="Y25" s="72"/>
      <c r="Z25" s="72"/>
      <c r="AA25" s="51"/>
      <c r="AB25" s="52"/>
      <c r="AC25" s="409"/>
      <c r="AD25" s="410"/>
      <c r="AE25" s="72"/>
      <c r="AF25" s="72"/>
      <c r="AG25" s="51"/>
      <c r="AH25" s="52"/>
      <c r="AI25" s="404"/>
      <c r="AJ25" s="405"/>
      <c r="AK25" s="406"/>
      <c r="AL25" s="407"/>
      <c r="AM25" s="407"/>
      <c r="AN25" s="408"/>
    </row>
    <row r="26" spans="2:40" ht="13.5" customHeight="1" x14ac:dyDescent="0.15">
      <c r="B26" s="94" t="s">
        <v>563</v>
      </c>
      <c r="C26" s="93">
        <v>1.1000000000000001</v>
      </c>
      <c r="D26" s="283">
        <v>58.900000000000006</v>
      </c>
      <c r="E26" s="284">
        <v>60.000000000000007</v>
      </c>
      <c r="F26" s="431"/>
      <c r="G26" s="405"/>
      <c r="H26" s="405"/>
      <c r="I26" s="12"/>
      <c r="J26" s="74"/>
      <c r="K26" s="12"/>
      <c r="L26" s="11"/>
      <c r="M26" s="415"/>
      <c r="N26" s="408"/>
      <c r="O26" s="12"/>
      <c r="P26" s="12"/>
      <c r="Q26" s="11"/>
      <c r="R26" s="11"/>
      <c r="S26" s="12"/>
      <c r="T26" s="72"/>
      <c r="U26" s="11"/>
      <c r="V26" s="11"/>
      <c r="W26" s="72"/>
      <c r="X26" s="72"/>
      <c r="Y26" s="72"/>
      <c r="Z26" s="72"/>
      <c r="AA26" s="51"/>
      <c r="AB26" s="52"/>
      <c r="AC26" s="409"/>
      <c r="AD26" s="410"/>
      <c r="AE26" s="72"/>
      <c r="AF26" s="72"/>
      <c r="AG26" s="51"/>
      <c r="AH26" s="52"/>
      <c r="AI26" s="404"/>
      <c r="AJ26" s="405"/>
      <c r="AK26" s="406"/>
      <c r="AL26" s="407"/>
      <c r="AM26" s="407"/>
      <c r="AN26" s="408"/>
    </row>
    <row r="27" spans="2:40" ht="13.5" customHeight="1" x14ac:dyDescent="0.15">
      <c r="B27" s="94"/>
      <c r="C27" s="93"/>
      <c r="D27" s="93"/>
      <c r="E27" s="93"/>
      <c r="F27" s="431"/>
      <c r="G27" s="405"/>
      <c r="H27" s="405"/>
      <c r="I27" s="12"/>
      <c r="J27" s="74"/>
      <c r="K27" s="12"/>
      <c r="L27" s="11"/>
      <c r="M27" s="415"/>
      <c r="N27" s="408"/>
      <c r="O27" s="12"/>
      <c r="P27" s="11"/>
      <c r="Q27" s="11"/>
      <c r="R27" s="11"/>
      <c r="S27" s="11"/>
      <c r="T27" s="72"/>
      <c r="U27" s="11"/>
      <c r="V27" s="11"/>
      <c r="W27" s="72"/>
      <c r="X27" s="72"/>
      <c r="Y27" s="72"/>
      <c r="Z27" s="72"/>
      <c r="AA27" s="51"/>
      <c r="AB27" s="52"/>
      <c r="AC27" s="409"/>
      <c r="AD27" s="410"/>
      <c r="AE27" s="72"/>
      <c r="AF27" s="72"/>
      <c r="AG27" s="51"/>
      <c r="AH27" s="52"/>
      <c r="AI27" s="404"/>
      <c r="AJ27" s="405"/>
      <c r="AK27" s="406"/>
      <c r="AL27" s="407"/>
      <c r="AM27" s="407"/>
      <c r="AN27" s="408"/>
    </row>
    <row r="28" spans="2:40" ht="13.5" customHeight="1" x14ac:dyDescent="0.15">
      <c r="B28" s="94"/>
      <c r="C28" s="93"/>
      <c r="D28" s="93"/>
      <c r="E28" s="93"/>
      <c r="F28" s="431"/>
      <c r="G28" s="405"/>
      <c r="H28" s="405"/>
      <c r="I28" s="12"/>
      <c r="J28" s="74"/>
      <c r="K28" s="12"/>
      <c r="L28" s="11"/>
      <c r="M28" s="415"/>
      <c r="N28" s="408"/>
      <c r="O28" s="12"/>
      <c r="P28" s="11"/>
      <c r="Q28" s="11"/>
      <c r="R28" s="11"/>
      <c r="S28" s="11"/>
      <c r="T28" s="72"/>
      <c r="U28" s="11"/>
      <c r="V28" s="11"/>
      <c r="W28" s="72"/>
      <c r="X28" s="72"/>
      <c r="Y28" s="72"/>
      <c r="Z28" s="72"/>
      <c r="AA28" s="51"/>
      <c r="AB28" s="52"/>
      <c r="AC28" s="409"/>
      <c r="AD28" s="410"/>
      <c r="AE28" s="72"/>
      <c r="AF28" s="72"/>
      <c r="AG28" s="51"/>
      <c r="AH28" s="52"/>
      <c r="AI28" s="404"/>
      <c r="AJ28" s="405"/>
      <c r="AK28" s="406"/>
      <c r="AL28" s="407"/>
      <c r="AM28" s="407"/>
      <c r="AN28" s="408"/>
    </row>
    <row r="29" spans="2:40" ht="13.5" customHeight="1" x14ac:dyDescent="0.15">
      <c r="B29" s="94"/>
      <c r="C29" s="93"/>
      <c r="D29" s="93"/>
      <c r="E29" s="93"/>
      <c r="F29" s="404"/>
      <c r="G29" s="405"/>
      <c r="H29" s="405"/>
      <c r="I29" s="12"/>
      <c r="J29" s="74"/>
      <c r="K29" s="12"/>
      <c r="L29" s="11"/>
      <c r="M29" s="415"/>
      <c r="N29" s="408"/>
      <c r="O29" s="12"/>
      <c r="P29" s="11"/>
      <c r="Q29" s="11"/>
      <c r="R29" s="11"/>
      <c r="S29" s="11"/>
      <c r="T29" s="72"/>
      <c r="U29" s="11"/>
      <c r="V29" s="11"/>
      <c r="W29" s="72"/>
      <c r="X29" s="72"/>
      <c r="Y29" s="72"/>
      <c r="Z29" s="72"/>
      <c r="AA29" s="51"/>
      <c r="AB29" s="52"/>
      <c r="AC29" s="409"/>
      <c r="AD29" s="410"/>
      <c r="AE29" s="72"/>
      <c r="AF29" s="72"/>
      <c r="AG29" s="51"/>
      <c r="AH29" s="52"/>
      <c r="AI29" s="404"/>
      <c r="AJ29" s="405"/>
      <c r="AK29" s="406"/>
      <c r="AL29" s="407"/>
      <c r="AM29" s="407"/>
      <c r="AN29" s="408"/>
    </row>
    <row r="30" spans="2:40" ht="13.5" customHeight="1" x14ac:dyDescent="0.15">
      <c r="B30" s="94"/>
      <c r="C30" s="93"/>
      <c r="D30" s="93"/>
      <c r="E30" s="93"/>
      <c r="F30" s="404"/>
      <c r="G30" s="405"/>
      <c r="H30" s="405"/>
      <c r="I30" s="12"/>
      <c r="J30" s="74"/>
      <c r="K30" s="12"/>
      <c r="L30" s="11"/>
      <c r="M30" s="415"/>
      <c r="N30" s="408"/>
      <c r="O30" s="12"/>
      <c r="P30" s="11"/>
      <c r="Q30" s="11"/>
      <c r="R30" s="11"/>
      <c r="S30" s="11"/>
      <c r="T30" s="72"/>
      <c r="U30" s="11"/>
      <c r="V30" s="11"/>
      <c r="W30" s="72"/>
      <c r="X30" s="72"/>
      <c r="Y30" s="72"/>
      <c r="Z30" s="72"/>
      <c r="AA30" s="51"/>
      <c r="AB30" s="52"/>
      <c r="AC30" s="409"/>
      <c r="AD30" s="410"/>
      <c r="AE30" s="72"/>
      <c r="AF30" s="72"/>
      <c r="AG30" s="51"/>
      <c r="AH30" s="52"/>
      <c r="AI30" s="404"/>
      <c r="AJ30" s="405"/>
      <c r="AK30" s="406"/>
      <c r="AL30" s="407"/>
      <c r="AM30" s="407"/>
      <c r="AN30" s="408"/>
    </row>
    <row r="31" spans="2:40" ht="13.5" customHeight="1" x14ac:dyDescent="0.15">
      <c r="B31" s="94"/>
      <c r="C31" s="93"/>
      <c r="D31" s="93"/>
      <c r="E31" s="93"/>
      <c r="F31" s="404"/>
      <c r="G31" s="405"/>
      <c r="H31" s="405"/>
      <c r="I31" s="12"/>
      <c r="J31" s="74"/>
      <c r="K31" s="12"/>
      <c r="L31" s="11"/>
      <c r="M31" s="415"/>
      <c r="N31" s="408"/>
      <c r="O31" s="12"/>
      <c r="P31" s="11"/>
      <c r="Q31" s="11"/>
      <c r="R31" s="11"/>
      <c r="S31" s="11"/>
      <c r="T31" s="72"/>
      <c r="U31" s="11"/>
      <c r="V31" s="11"/>
      <c r="W31" s="72"/>
      <c r="X31" s="72"/>
      <c r="Y31" s="72"/>
      <c r="Z31" s="72"/>
      <c r="AA31" s="51"/>
      <c r="AB31" s="52"/>
      <c r="AC31" s="409"/>
      <c r="AD31" s="410"/>
      <c r="AE31" s="72"/>
      <c r="AF31" s="72"/>
      <c r="AG31" s="51"/>
      <c r="AH31" s="52"/>
      <c r="AI31" s="404"/>
      <c r="AJ31" s="405"/>
      <c r="AK31" s="406"/>
      <c r="AL31" s="407"/>
      <c r="AM31" s="407"/>
      <c r="AN31" s="408"/>
    </row>
    <row r="32" spans="2:40" ht="13.5" customHeight="1" x14ac:dyDescent="0.15">
      <c r="B32" s="94"/>
      <c r="C32" s="93"/>
      <c r="D32" s="93"/>
      <c r="E32" s="93"/>
      <c r="F32" s="404"/>
      <c r="G32" s="405"/>
      <c r="H32" s="405"/>
      <c r="I32" s="12"/>
      <c r="J32" s="74"/>
      <c r="K32" s="12"/>
      <c r="L32" s="11"/>
      <c r="M32" s="415"/>
      <c r="N32" s="408"/>
      <c r="O32" s="12"/>
      <c r="P32" s="11"/>
      <c r="Q32" s="11"/>
      <c r="R32" s="11"/>
      <c r="S32" s="11"/>
      <c r="T32" s="72"/>
      <c r="U32" s="11"/>
      <c r="V32" s="11"/>
      <c r="W32" s="72"/>
      <c r="X32" s="72"/>
      <c r="Y32" s="72"/>
      <c r="Z32" s="72"/>
      <c r="AA32" s="51"/>
      <c r="AB32" s="52"/>
      <c r="AC32" s="409"/>
      <c r="AD32" s="410"/>
      <c r="AE32" s="72"/>
      <c r="AF32" s="72"/>
      <c r="AG32" s="51"/>
      <c r="AH32" s="52"/>
      <c r="AI32" s="404"/>
      <c r="AJ32" s="405"/>
      <c r="AK32" s="406"/>
      <c r="AL32" s="407"/>
      <c r="AM32" s="407"/>
      <c r="AN32" s="408"/>
    </row>
    <row r="33" spans="2:40" ht="13.5" customHeight="1" x14ac:dyDescent="0.15">
      <c r="B33" s="94"/>
      <c r="C33" s="93"/>
      <c r="D33" s="93"/>
      <c r="E33" s="93"/>
      <c r="F33" s="404"/>
      <c r="G33" s="405"/>
      <c r="H33" s="405"/>
      <c r="I33" s="12"/>
      <c r="J33" s="74"/>
      <c r="K33" s="12"/>
      <c r="L33" s="11"/>
      <c r="M33" s="415"/>
      <c r="N33" s="408"/>
      <c r="O33" s="12"/>
      <c r="P33" s="11"/>
      <c r="Q33" s="11"/>
      <c r="R33" s="11"/>
      <c r="S33" s="11"/>
      <c r="T33" s="72"/>
      <c r="U33" s="11"/>
      <c r="V33" s="11"/>
      <c r="W33" s="72"/>
      <c r="X33" s="72"/>
      <c r="Y33" s="72"/>
      <c r="Z33" s="72"/>
      <c r="AA33" s="51"/>
      <c r="AB33" s="52"/>
      <c r="AC33" s="409"/>
      <c r="AD33" s="410"/>
      <c r="AE33" s="72"/>
      <c r="AF33" s="72"/>
      <c r="AG33" s="51"/>
      <c r="AH33" s="52"/>
      <c r="AI33" s="404"/>
      <c r="AJ33" s="405"/>
      <c r="AK33" s="406"/>
      <c r="AL33" s="407"/>
      <c r="AM33" s="407"/>
      <c r="AN33" s="408"/>
    </row>
    <row r="34" spans="2:40" ht="13.5" customHeight="1" x14ac:dyDescent="0.15">
      <c r="B34" s="94"/>
      <c r="C34" s="93"/>
      <c r="D34" s="93"/>
      <c r="E34" s="93"/>
      <c r="F34" s="404"/>
      <c r="G34" s="405"/>
      <c r="H34" s="405"/>
      <c r="I34" s="12"/>
      <c r="J34" s="74"/>
      <c r="K34" s="12"/>
      <c r="L34" s="11"/>
      <c r="M34" s="415"/>
      <c r="N34" s="408"/>
      <c r="O34" s="12"/>
      <c r="P34" s="11"/>
      <c r="Q34" s="11"/>
      <c r="R34" s="11"/>
      <c r="S34" s="11"/>
      <c r="T34" s="72"/>
      <c r="U34" s="11"/>
      <c r="V34" s="11"/>
      <c r="W34" s="72"/>
      <c r="X34" s="72"/>
      <c r="Y34" s="72"/>
      <c r="Z34" s="72"/>
      <c r="AA34" s="51"/>
      <c r="AB34" s="52"/>
      <c r="AC34" s="409"/>
      <c r="AD34" s="410"/>
      <c r="AE34" s="72"/>
      <c r="AF34" s="72"/>
      <c r="AG34" s="51"/>
      <c r="AH34" s="52"/>
      <c r="AI34" s="404"/>
      <c r="AJ34" s="405"/>
      <c r="AK34" s="406"/>
      <c r="AL34" s="407"/>
      <c r="AM34" s="407"/>
      <c r="AN34" s="408"/>
    </row>
    <row r="35" spans="2:40" ht="13.5" customHeight="1" x14ac:dyDescent="0.15">
      <c r="B35" s="94"/>
      <c r="C35" s="93"/>
      <c r="D35" s="93"/>
      <c r="E35" s="93"/>
      <c r="F35" s="431"/>
      <c r="G35" s="405"/>
      <c r="H35" s="405"/>
      <c r="I35" s="12"/>
      <c r="J35" s="74"/>
      <c r="K35" s="12"/>
      <c r="L35" s="11"/>
      <c r="M35" s="415"/>
      <c r="N35" s="408"/>
      <c r="O35" s="12"/>
      <c r="P35" s="11"/>
      <c r="Q35" s="11"/>
      <c r="R35" s="11"/>
      <c r="S35" s="11"/>
      <c r="T35" s="72"/>
      <c r="U35" s="11"/>
      <c r="V35" s="11"/>
      <c r="W35" s="72"/>
      <c r="X35" s="72"/>
      <c r="Y35" s="72"/>
      <c r="Z35" s="72"/>
      <c r="AA35" s="51"/>
      <c r="AB35" s="52"/>
      <c r="AC35" s="409"/>
      <c r="AD35" s="410"/>
      <c r="AE35" s="72"/>
      <c r="AF35" s="72"/>
      <c r="AG35" s="51"/>
      <c r="AH35" s="52"/>
      <c r="AI35" s="404"/>
      <c r="AJ35" s="405"/>
      <c r="AK35" s="406"/>
      <c r="AL35" s="407"/>
      <c r="AM35" s="407"/>
      <c r="AN35" s="408"/>
    </row>
    <row r="36" spans="2:40" ht="13.5" customHeight="1" x14ac:dyDescent="0.15">
      <c r="B36" s="94"/>
      <c r="C36" s="93"/>
      <c r="D36" s="93"/>
      <c r="E36" s="93"/>
      <c r="F36" s="431"/>
      <c r="G36" s="405"/>
      <c r="H36" s="405"/>
      <c r="I36" s="12"/>
      <c r="J36" s="74"/>
      <c r="K36" s="12"/>
      <c r="L36" s="11"/>
      <c r="M36" s="415"/>
      <c r="N36" s="408"/>
      <c r="O36" s="12"/>
      <c r="P36" s="11"/>
      <c r="Q36" s="11"/>
      <c r="R36" s="11"/>
      <c r="S36" s="11"/>
      <c r="T36" s="72"/>
      <c r="U36" s="11"/>
      <c r="V36" s="11"/>
      <c r="W36" s="72"/>
      <c r="X36" s="72"/>
      <c r="Y36" s="72"/>
      <c r="Z36" s="72"/>
      <c r="AA36" s="51"/>
      <c r="AB36" s="52"/>
      <c r="AC36" s="409"/>
      <c r="AD36" s="410"/>
      <c r="AE36" s="72"/>
      <c r="AF36" s="72"/>
      <c r="AG36" s="51"/>
      <c r="AH36" s="52"/>
      <c r="AI36" s="404"/>
      <c r="AJ36" s="405"/>
      <c r="AK36" s="406"/>
      <c r="AL36" s="407"/>
      <c r="AM36" s="407"/>
      <c r="AN36" s="408"/>
    </row>
    <row r="37" spans="2:40" ht="13.5" customHeight="1" x14ac:dyDescent="0.15">
      <c r="B37" s="94"/>
      <c r="C37" s="93"/>
      <c r="D37" s="93"/>
      <c r="E37" s="93"/>
      <c r="F37" s="431"/>
      <c r="G37" s="405"/>
      <c r="H37" s="405"/>
      <c r="I37" s="12"/>
      <c r="J37" s="74"/>
      <c r="K37" s="12"/>
      <c r="L37" s="11"/>
      <c r="M37" s="415"/>
      <c r="N37" s="408"/>
      <c r="O37" s="12"/>
      <c r="P37" s="12"/>
      <c r="Q37" s="11"/>
      <c r="R37" s="11"/>
      <c r="S37" s="12"/>
      <c r="T37" s="21"/>
      <c r="U37" s="12"/>
      <c r="V37" s="262"/>
      <c r="W37" s="72"/>
      <c r="X37" s="72"/>
      <c r="Y37" s="72"/>
      <c r="Z37" s="72"/>
      <c r="AA37" s="51"/>
      <c r="AB37" s="52"/>
      <c r="AC37" s="409"/>
      <c r="AD37" s="410"/>
      <c r="AE37" s="72"/>
      <c r="AF37" s="72"/>
      <c r="AG37" s="51"/>
      <c r="AH37" s="52"/>
      <c r="AI37" s="404"/>
      <c r="AJ37" s="405"/>
      <c r="AK37" s="406"/>
      <c r="AL37" s="407"/>
      <c r="AM37" s="407"/>
      <c r="AN37" s="408"/>
    </row>
    <row r="38" spans="2:40" ht="13.5" customHeight="1" x14ac:dyDescent="0.15">
      <c r="B38" s="94"/>
      <c r="C38" s="93"/>
      <c r="D38" s="93"/>
      <c r="E38" s="93"/>
      <c r="F38" s="404"/>
      <c r="G38" s="405"/>
      <c r="H38" s="405"/>
      <c r="I38" s="12"/>
      <c r="J38" s="74"/>
      <c r="K38" s="12"/>
      <c r="L38" s="11"/>
      <c r="M38" s="415"/>
      <c r="N38" s="408"/>
      <c r="O38" s="12"/>
      <c r="P38" s="11"/>
      <c r="Q38" s="11"/>
      <c r="R38" s="11"/>
      <c r="S38" s="11"/>
      <c r="T38" s="72"/>
      <c r="U38" s="11"/>
      <c r="V38" s="11"/>
      <c r="W38" s="72"/>
      <c r="X38" s="72"/>
      <c r="Y38" s="72"/>
      <c r="Z38" s="72"/>
      <c r="AA38" s="51"/>
      <c r="AB38" s="52"/>
      <c r="AC38" s="409"/>
      <c r="AD38" s="410"/>
      <c r="AE38" s="72"/>
      <c r="AF38" s="72"/>
      <c r="AG38" s="51"/>
      <c r="AH38" s="52"/>
      <c r="AI38" s="404"/>
      <c r="AJ38" s="405"/>
      <c r="AK38" s="406"/>
      <c r="AL38" s="407"/>
      <c r="AM38" s="407"/>
      <c r="AN38" s="408"/>
    </row>
    <row r="39" spans="2:40" ht="13.5" customHeight="1" x14ac:dyDescent="0.15">
      <c r="B39" s="94"/>
      <c r="C39" s="93"/>
      <c r="D39" s="93"/>
      <c r="E39" s="93"/>
      <c r="F39" s="404"/>
      <c r="G39" s="405"/>
      <c r="H39" s="405"/>
      <c r="I39" s="12"/>
      <c r="J39" s="74"/>
      <c r="K39" s="12"/>
      <c r="L39" s="11"/>
      <c r="M39" s="415"/>
      <c r="N39" s="408"/>
      <c r="O39" s="12"/>
      <c r="P39" s="11"/>
      <c r="Q39" s="11"/>
      <c r="R39" s="11"/>
      <c r="S39" s="11"/>
      <c r="T39" s="72"/>
      <c r="U39" s="11"/>
      <c r="V39" s="11"/>
      <c r="W39" s="72"/>
      <c r="X39" s="72"/>
      <c r="Y39" s="72"/>
      <c r="Z39" s="72"/>
      <c r="AA39" s="51"/>
      <c r="AB39" s="52"/>
      <c r="AC39" s="409"/>
      <c r="AD39" s="410"/>
      <c r="AE39" s="72"/>
      <c r="AF39" s="72"/>
      <c r="AG39" s="51"/>
      <c r="AH39" s="52"/>
      <c r="AI39" s="404"/>
      <c r="AJ39" s="405"/>
      <c r="AK39" s="406"/>
      <c r="AL39" s="407"/>
      <c r="AM39" s="407"/>
      <c r="AN39" s="408"/>
    </row>
    <row r="40" spans="2:40" ht="13.5" customHeight="1" x14ac:dyDescent="0.15">
      <c r="B40" s="94"/>
      <c r="C40" s="93"/>
      <c r="D40" s="93"/>
      <c r="E40" s="93"/>
      <c r="F40" s="404"/>
      <c r="G40" s="405"/>
      <c r="H40" s="405"/>
      <c r="I40" s="12"/>
      <c r="J40" s="74"/>
      <c r="K40" s="12"/>
      <c r="L40" s="11"/>
      <c r="M40" s="415"/>
      <c r="N40" s="408"/>
      <c r="O40" s="12"/>
      <c r="P40" s="11"/>
      <c r="Q40" s="11"/>
      <c r="R40" s="11"/>
      <c r="S40" s="11"/>
      <c r="T40" s="72"/>
      <c r="U40" s="11"/>
      <c r="V40" s="11"/>
      <c r="W40" s="72"/>
      <c r="X40" s="72"/>
      <c r="Y40" s="72"/>
      <c r="Z40" s="72"/>
      <c r="AA40" s="51"/>
      <c r="AB40" s="52"/>
      <c r="AC40" s="409"/>
      <c r="AD40" s="410"/>
      <c r="AE40" s="72"/>
      <c r="AF40" s="72"/>
      <c r="AG40" s="51"/>
      <c r="AH40" s="52"/>
      <c r="AI40" s="404"/>
      <c r="AJ40" s="405"/>
      <c r="AK40" s="406"/>
      <c r="AL40" s="407"/>
      <c r="AM40" s="407"/>
      <c r="AN40" s="408"/>
    </row>
    <row r="41" spans="2:40" ht="13.5" customHeight="1" x14ac:dyDescent="0.15">
      <c r="B41" s="94"/>
      <c r="C41" s="93"/>
      <c r="D41" s="93"/>
      <c r="E41" s="93"/>
      <c r="F41" s="404"/>
      <c r="G41" s="405"/>
      <c r="H41" s="405"/>
      <c r="I41" s="12"/>
      <c r="J41" s="74"/>
      <c r="K41" s="12"/>
      <c r="L41" s="11"/>
      <c r="M41" s="415"/>
      <c r="N41" s="408"/>
      <c r="O41" s="12"/>
      <c r="P41" s="11"/>
      <c r="Q41" s="11"/>
      <c r="R41" s="11"/>
      <c r="S41" s="11"/>
      <c r="T41" s="72"/>
      <c r="U41" s="11"/>
      <c r="V41" s="11"/>
      <c r="W41" s="72"/>
      <c r="X41" s="72"/>
      <c r="Y41" s="72"/>
      <c r="Z41" s="72"/>
      <c r="AA41" s="51"/>
      <c r="AB41" s="52"/>
      <c r="AC41" s="409"/>
      <c r="AD41" s="410"/>
      <c r="AE41" s="72"/>
      <c r="AF41" s="72"/>
      <c r="AG41" s="51"/>
      <c r="AH41" s="52"/>
      <c r="AI41" s="404"/>
      <c r="AJ41" s="405"/>
      <c r="AK41" s="406"/>
      <c r="AL41" s="407"/>
      <c r="AM41" s="407"/>
      <c r="AN41" s="408"/>
    </row>
    <row r="42" spans="2:40" ht="13.5" customHeight="1" x14ac:dyDescent="0.15">
      <c r="B42" s="261"/>
      <c r="C42" s="93"/>
      <c r="D42" s="93"/>
      <c r="E42" s="93"/>
      <c r="F42" s="431"/>
      <c r="G42" s="405"/>
      <c r="H42" s="405"/>
      <c r="I42" s="12"/>
      <c r="J42" s="74"/>
      <c r="K42" s="12"/>
      <c r="L42" s="11"/>
      <c r="M42" s="415"/>
      <c r="N42" s="408"/>
      <c r="O42" s="12"/>
      <c r="P42" s="11"/>
      <c r="Q42" s="11"/>
      <c r="R42" s="11"/>
      <c r="S42" s="11"/>
      <c r="T42" s="72"/>
      <c r="U42" s="11"/>
      <c r="V42" s="11"/>
      <c r="W42" s="72"/>
      <c r="X42" s="72"/>
      <c r="Y42" s="72"/>
      <c r="Z42" s="72"/>
      <c r="AA42" s="51"/>
      <c r="AB42" s="52"/>
      <c r="AC42" s="409"/>
      <c r="AD42" s="410"/>
      <c r="AE42" s="72"/>
      <c r="AF42" s="72"/>
      <c r="AG42" s="72"/>
      <c r="AH42" s="72"/>
      <c r="AI42" s="404"/>
      <c r="AJ42" s="405"/>
      <c r="AK42" s="417"/>
      <c r="AL42" s="418"/>
      <c r="AM42" s="418"/>
      <c r="AN42" s="419"/>
    </row>
    <row r="43" spans="2:40" ht="13.5" customHeight="1" x14ac:dyDescent="0.15">
      <c r="B43" s="94"/>
      <c r="C43" s="93"/>
      <c r="D43" s="93"/>
      <c r="E43" s="93"/>
      <c r="F43" s="404"/>
      <c r="G43" s="405"/>
      <c r="H43" s="405"/>
      <c r="I43" s="12"/>
      <c r="J43" s="74"/>
      <c r="K43" s="12"/>
      <c r="L43" s="11"/>
      <c r="M43" s="415"/>
      <c r="N43" s="408"/>
      <c r="O43" s="12"/>
      <c r="P43" s="11"/>
      <c r="Q43" s="11"/>
      <c r="R43" s="11"/>
      <c r="S43" s="11"/>
      <c r="T43" s="72"/>
      <c r="U43" s="11"/>
      <c r="V43" s="11"/>
      <c r="W43" s="72"/>
      <c r="X43" s="72"/>
      <c r="Y43" s="72"/>
      <c r="Z43" s="72"/>
      <c r="AA43" s="51"/>
      <c r="AB43" s="52"/>
      <c r="AC43" s="409"/>
      <c r="AD43" s="410"/>
      <c r="AE43" s="72"/>
      <c r="AF43" s="72"/>
      <c r="AG43" s="72"/>
      <c r="AH43" s="12"/>
      <c r="AI43" s="404"/>
      <c r="AJ43" s="405"/>
      <c r="AK43" s="417"/>
      <c r="AL43" s="418"/>
      <c r="AM43" s="418"/>
      <c r="AN43" s="419"/>
    </row>
    <row r="44" spans="2:40" ht="13.5" customHeight="1" x14ac:dyDescent="0.15">
      <c r="B44" s="94"/>
      <c r="C44" s="93"/>
      <c r="D44" s="93"/>
      <c r="E44" s="93"/>
      <c r="F44" s="404"/>
      <c r="G44" s="405"/>
      <c r="H44" s="405"/>
      <c r="I44" s="12"/>
      <c r="J44" s="74"/>
      <c r="K44" s="12"/>
      <c r="L44" s="11"/>
      <c r="M44" s="415"/>
      <c r="N44" s="408"/>
      <c r="O44" s="12"/>
      <c r="P44" s="11"/>
      <c r="Q44" s="11"/>
      <c r="R44" s="11"/>
      <c r="S44" s="11"/>
      <c r="T44" s="72"/>
      <c r="U44" s="11"/>
      <c r="V44" s="11"/>
      <c r="W44" s="72"/>
      <c r="X44" s="72"/>
      <c r="Y44" s="72"/>
      <c r="Z44" s="72"/>
      <c r="AA44" s="51"/>
      <c r="AB44" s="52"/>
      <c r="AC44" s="409"/>
      <c r="AD44" s="410"/>
      <c r="AE44" s="72"/>
      <c r="AF44" s="12"/>
      <c r="AG44" s="12"/>
      <c r="AH44" s="72"/>
      <c r="AI44" s="404"/>
      <c r="AJ44" s="405"/>
      <c r="AK44" s="417"/>
      <c r="AL44" s="418"/>
      <c r="AM44" s="418"/>
      <c r="AN44" s="419"/>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AK42:AN42"/>
    <mergeCell ref="F43:H43"/>
    <mergeCell ref="M43:N43"/>
    <mergeCell ref="AC43:AD43"/>
    <mergeCell ref="AI43:AJ43"/>
    <mergeCell ref="AK43:AN43"/>
    <mergeCell ref="F44:H44"/>
    <mergeCell ref="M44:N44"/>
    <mergeCell ref="AC44:AD44"/>
    <mergeCell ref="AI44:AJ44"/>
    <mergeCell ref="AK44:AN44"/>
    <mergeCell ref="B6:B9"/>
    <mergeCell ref="C6:C8"/>
    <mergeCell ref="M8:N9"/>
    <mergeCell ref="AE8:AE9"/>
    <mergeCell ref="AF8:AF9"/>
    <mergeCell ref="F42:H42"/>
    <mergeCell ref="M42:N42"/>
    <mergeCell ref="AC42:AD42"/>
    <mergeCell ref="AI42:AJ42"/>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E4:AH5"/>
    <mergeCell ref="B3:AN3"/>
    <mergeCell ref="B4:D4"/>
    <mergeCell ref="E4:I4"/>
    <mergeCell ref="J4:L4"/>
    <mergeCell ref="M4:R4"/>
    <mergeCell ref="B5:D5"/>
    <mergeCell ref="E5:I5"/>
    <mergeCell ref="J5:L5"/>
    <mergeCell ref="M5:R5"/>
    <mergeCell ref="S4:X5"/>
    <mergeCell ref="AI4:AN5"/>
    <mergeCell ref="Y4:AD5"/>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1"/>
  <dataValidations count="1">
    <dataValidation type="list" allowBlank="1" showInputMessage="1" showErrorMessage="1" sqref="AH11 U23 U37 AB23 AE13 AF12:AG12 AF44:AG44 AH43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21"/>
  <sheetViews>
    <sheetView showGridLines="0" showZeros="0" view="pageBreakPreview" zoomScaleNormal="70" zoomScaleSheetLayoutView="100" workbookViewId="0">
      <selection activeCell="AD26" sqref="AD26"/>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22" t="s">
        <v>208</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row>
    <row r="4" spans="2:35" ht="20.100000000000001" customHeight="1" x14ac:dyDescent="0.15">
      <c r="B4" s="523" t="s">
        <v>60</v>
      </c>
      <c r="C4" s="524"/>
      <c r="D4" s="525"/>
      <c r="E4" s="526" t="s">
        <v>550</v>
      </c>
      <c r="F4" s="527"/>
      <c r="G4" s="527"/>
      <c r="H4" s="527"/>
      <c r="I4" s="528"/>
      <c r="J4" s="529" t="s">
        <v>61</v>
      </c>
      <c r="K4" s="529"/>
      <c r="L4" s="529"/>
      <c r="M4" s="530" t="s">
        <v>572</v>
      </c>
      <c r="N4" s="530"/>
      <c r="O4" s="530"/>
      <c r="P4" s="530"/>
      <c r="Q4" s="530"/>
      <c r="R4" s="530"/>
      <c r="S4" s="299" t="s">
        <v>68</v>
      </c>
      <c r="T4" s="300"/>
      <c r="U4" s="300"/>
      <c r="V4" s="301"/>
      <c r="W4" s="510" t="s">
        <v>574</v>
      </c>
      <c r="X4" s="511"/>
      <c r="Y4" s="511"/>
      <c r="Z4" s="511"/>
      <c r="AA4" s="511"/>
      <c r="AB4" s="512"/>
      <c r="AC4" s="516" t="s">
        <v>209</v>
      </c>
      <c r="AD4" s="517"/>
      <c r="AE4" s="518"/>
      <c r="AF4" s="531">
        <v>46080</v>
      </c>
      <c r="AG4" s="532"/>
      <c r="AH4" s="532"/>
      <c r="AI4" s="533"/>
    </row>
    <row r="5" spans="2:35" ht="20.100000000000001" customHeight="1" x14ac:dyDescent="0.15">
      <c r="B5" s="537" t="s">
        <v>165</v>
      </c>
      <c r="C5" s="538"/>
      <c r="D5" s="539"/>
      <c r="E5" s="540" t="s">
        <v>571</v>
      </c>
      <c r="F5" s="541"/>
      <c r="G5" s="541"/>
      <c r="H5" s="541"/>
      <c r="I5" s="542"/>
      <c r="J5" s="543" t="s">
        <v>166</v>
      </c>
      <c r="K5" s="543"/>
      <c r="L5" s="543"/>
      <c r="M5" s="530" t="s">
        <v>573</v>
      </c>
      <c r="N5" s="530"/>
      <c r="O5" s="530"/>
      <c r="P5" s="530"/>
      <c r="Q5" s="530"/>
      <c r="R5" s="530"/>
      <c r="S5" s="302"/>
      <c r="T5" s="303"/>
      <c r="U5" s="303"/>
      <c r="V5" s="304"/>
      <c r="W5" s="513"/>
      <c r="X5" s="514"/>
      <c r="Y5" s="514"/>
      <c r="Z5" s="514"/>
      <c r="AA5" s="514"/>
      <c r="AB5" s="515"/>
      <c r="AC5" s="519"/>
      <c r="AD5" s="520"/>
      <c r="AE5" s="521"/>
      <c r="AF5" s="534"/>
      <c r="AG5" s="535"/>
      <c r="AH5" s="535"/>
      <c r="AI5" s="536"/>
    </row>
    <row r="6" spans="2:35" ht="26.25" customHeight="1" x14ac:dyDescent="0.15">
      <c r="B6" s="497" t="s">
        <v>210</v>
      </c>
      <c r="C6" s="499"/>
      <c r="D6" s="500"/>
      <c r="E6" s="500"/>
      <c r="F6" s="500"/>
      <c r="G6" s="500"/>
      <c r="H6" s="500"/>
      <c r="I6" s="500"/>
      <c r="J6" s="500"/>
      <c r="K6" s="500"/>
      <c r="L6" s="500"/>
      <c r="M6" s="500"/>
      <c r="N6" s="500"/>
      <c r="O6" s="500"/>
      <c r="P6" s="500"/>
      <c r="Q6" s="500"/>
      <c r="R6" s="500"/>
      <c r="S6" s="500"/>
      <c r="T6" s="500"/>
      <c r="U6" s="500"/>
      <c r="V6" s="500"/>
      <c r="W6" s="500"/>
      <c r="X6" s="500"/>
      <c r="Y6" s="500"/>
      <c r="Z6" s="500"/>
      <c r="AA6" s="500"/>
      <c r="AB6" s="500"/>
      <c r="AC6" s="500"/>
      <c r="AD6" s="500"/>
      <c r="AE6" s="500"/>
      <c r="AF6" s="500"/>
      <c r="AG6" s="500"/>
      <c r="AH6" s="500"/>
      <c r="AI6" s="501"/>
    </row>
    <row r="7" spans="2:35" ht="35.450000000000003" customHeight="1" x14ac:dyDescent="0.15">
      <c r="B7" s="498"/>
      <c r="C7" s="502"/>
      <c r="D7" s="503"/>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4"/>
    </row>
    <row r="8" spans="2:35" ht="35.450000000000003" customHeight="1" x14ac:dyDescent="0.15">
      <c r="B8" s="498"/>
      <c r="C8" s="502"/>
      <c r="D8" s="503"/>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4"/>
    </row>
    <row r="9" spans="2:35" ht="35.450000000000003" customHeight="1" x14ac:dyDescent="0.15">
      <c r="B9" s="498"/>
      <c r="C9" s="502"/>
      <c r="D9" s="503"/>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4"/>
    </row>
    <row r="10" spans="2:35" ht="35.450000000000003" customHeight="1" x14ac:dyDescent="0.15">
      <c r="B10" s="498"/>
      <c r="C10" s="502"/>
      <c r="D10" s="503"/>
      <c r="E10" s="503"/>
      <c r="F10" s="503"/>
      <c r="G10" s="503"/>
      <c r="H10" s="503"/>
      <c r="I10" s="50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c r="AG10" s="503"/>
      <c r="AH10" s="503"/>
      <c r="AI10" s="504"/>
    </row>
    <row r="11" spans="2:35" ht="35.450000000000003" customHeight="1" x14ac:dyDescent="0.15">
      <c r="B11" s="498"/>
      <c r="C11" s="502"/>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4"/>
    </row>
    <row r="12" spans="2:35" ht="35.450000000000003" customHeight="1" x14ac:dyDescent="0.15">
      <c r="B12" s="498"/>
      <c r="C12" s="502"/>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3"/>
      <c r="AI12" s="504"/>
    </row>
    <row r="13" spans="2:35" ht="35.450000000000003" customHeight="1" x14ac:dyDescent="0.15">
      <c r="B13" s="498"/>
      <c r="C13" s="502"/>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c r="AI13" s="504"/>
    </row>
    <row r="14" spans="2:35" ht="35.450000000000003" customHeight="1" x14ac:dyDescent="0.15">
      <c r="B14" s="498"/>
      <c r="C14" s="502"/>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503"/>
      <c r="AC14" s="503"/>
      <c r="AD14" s="503"/>
      <c r="AE14" s="503"/>
      <c r="AF14" s="503"/>
      <c r="AG14" s="503"/>
      <c r="AH14" s="503"/>
      <c r="AI14" s="504"/>
    </row>
    <row r="15" spans="2:35" ht="35.450000000000003" customHeight="1" x14ac:dyDescent="0.15">
      <c r="B15" s="498"/>
      <c r="C15" s="502"/>
      <c r="D15" s="503"/>
      <c r="E15" s="505"/>
      <c r="F15" s="505"/>
      <c r="G15" s="503"/>
      <c r="H15" s="503"/>
      <c r="I15" s="503"/>
      <c r="J15" s="503"/>
      <c r="K15" s="503"/>
      <c r="L15" s="503"/>
      <c r="M15" s="503"/>
      <c r="N15" s="503"/>
      <c r="O15" s="503"/>
      <c r="P15" s="503"/>
      <c r="Q15" s="503"/>
      <c r="R15" s="503"/>
      <c r="S15" s="503"/>
      <c r="T15" s="503"/>
      <c r="U15" s="503"/>
      <c r="V15" s="503"/>
      <c r="W15" s="503"/>
      <c r="X15" s="503"/>
      <c r="Y15" s="503"/>
      <c r="Z15" s="503"/>
      <c r="AA15" s="503"/>
      <c r="AB15" s="503"/>
      <c r="AC15" s="503"/>
      <c r="AD15" s="503"/>
      <c r="AE15" s="503"/>
      <c r="AF15" s="503"/>
      <c r="AG15" s="503"/>
      <c r="AH15" s="503"/>
      <c r="AI15" s="504"/>
    </row>
    <row r="16" spans="2:35" ht="35.450000000000003" customHeight="1" x14ac:dyDescent="0.15">
      <c r="B16" s="498"/>
      <c r="C16" s="502"/>
      <c r="D16" s="503"/>
      <c r="E16" s="505"/>
      <c r="F16" s="505"/>
      <c r="G16" s="503"/>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503"/>
      <c r="AF16" s="503"/>
      <c r="AG16" s="503"/>
      <c r="AH16" s="503"/>
      <c r="AI16" s="504"/>
    </row>
    <row r="17" spans="2:35" ht="35.450000000000003" customHeight="1" x14ac:dyDescent="0.15">
      <c r="B17" s="498"/>
      <c r="C17" s="502"/>
      <c r="D17" s="503"/>
      <c r="E17" s="505"/>
      <c r="F17" s="505"/>
      <c r="G17" s="503"/>
      <c r="H17" s="503"/>
      <c r="I17" s="503"/>
      <c r="J17" s="503"/>
      <c r="K17" s="503"/>
      <c r="L17" s="503"/>
      <c r="M17" s="503"/>
      <c r="N17" s="503"/>
      <c r="O17" s="503"/>
      <c r="P17" s="503"/>
      <c r="Q17" s="503"/>
      <c r="R17" s="503"/>
      <c r="S17" s="503"/>
      <c r="T17" s="503"/>
      <c r="U17" s="503"/>
      <c r="V17" s="503"/>
      <c r="W17" s="503"/>
      <c r="X17" s="503"/>
      <c r="Y17" s="503"/>
      <c r="Z17" s="503"/>
      <c r="AA17" s="503"/>
      <c r="AB17" s="503"/>
      <c r="AC17" s="503"/>
      <c r="AD17" s="503"/>
      <c r="AE17" s="503"/>
      <c r="AF17" s="503"/>
      <c r="AG17" s="503"/>
      <c r="AH17" s="503"/>
      <c r="AI17" s="504"/>
    </row>
    <row r="18" spans="2:35" ht="53.25" customHeight="1" x14ac:dyDescent="0.15">
      <c r="B18" s="498"/>
      <c r="C18" s="506"/>
      <c r="D18" s="507"/>
      <c r="E18" s="508"/>
      <c r="F18" s="508"/>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9"/>
    </row>
    <row r="19" spans="2:35" ht="15" customHeight="1" x14ac:dyDescent="0.15">
      <c r="B19" s="16"/>
      <c r="C19" s="16"/>
      <c r="D19" s="259"/>
      <c r="E19" s="272"/>
      <c r="F19" s="272"/>
    </row>
    <row r="20" spans="2:35" x14ac:dyDescent="0.15">
      <c r="E20" s="272"/>
      <c r="F20" s="272"/>
    </row>
    <row r="21" spans="2:35" x14ac:dyDescent="0.15">
      <c r="E21" s="272"/>
      <c r="F21" s="272"/>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39BC7-86E6-4F4B-A118-26F7D099B65C}">
  <sheetPr>
    <pageSetUpPr fitToPage="1"/>
  </sheetPr>
  <dimension ref="B1:AA37"/>
  <sheetViews>
    <sheetView showGridLines="0" view="pageBreakPreview" zoomScaleNormal="70" zoomScaleSheetLayoutView="100" workbookViewId="0">
      <selection activeCell="AD8" sqref="AD8"/>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0" t="s">
        <v>211</v>
      </c>
      <c r="C2" s="175"/>
      <c r="D2" s="175"/>
      <c r="E2" s="175"/>
      <c r="F2" s="175"/>
      <c r="G2" s="175"/>
      <c r="H2" s="175"/>
      <c r="I2" s="175"/>
      <c r="J2" s="175"/>
      <c r="K2" s="175"/>
      <c r="L2" s="175"/>
      <c r="M2" s="177"/>
      <c r="N2" s="326" t="s">
        <v>212</v>
      </c>
      <c r="O2" s="326"/>
      <c r="P2" s="544">
        <v>45924</v>
      </c>
      <c r="Q2" s="545"/>
      <c r="R2" s="546"/>
      <c r="S2" s="326" t="s">
        <v>213</v>
      </c>
      <c r="T2" s="326"/>
      <c r="U2" s="326"/>
      <c r="V2" s="547" t="s">
        <v>740</v>
      </c>
      <c r="W2" s="547"/>
      <c r="X2" s="547"/>
      <c r="Y2" s="547"/>
      <c r="Z2" s="547"/>
    </row>
    <row r="3" spans="2:27" ht="20.100000000000001" customHeight="1" x14ac:dyDescent="0.15">
      <c r="B3" s="228" t="s">
        <v>60</v>
      </c>
      <c r="C3" s="329" t="s">
        <v>550</v>
      </c>
      <c r="D3" s="330"/>
      <c r="E3" s="330"/>
      <c r="F3" s="331"/>
      <c r="G3" s="324" t="s">
        <v>214</v>
      </c>
      <c r="H3" s="329" t="s">
        <v>572</v>
      </c>
      <c r="I3" s="330"/>
      <c r="J3" s="331"/>
      <c r="K3" s="324" t="s">
        <v>215</v>
      </c>
      <c r="L3" s="548" t="s">
        <v>573</v>
      </c>
      <c r="M3" s="548"/>
      <c r="N3" s="548"/>
      <c r="O3" s="548"/>
      <c r="P3" s="548"/>
      <c r="Q3" s="327" t="s">
        <v>216</v>
      </c>
      <c r="R3" s="328"/>
      <c r="S3" s="320" t="s">
        <v>579</v>
      </c>
      <c r="T3" s="315"/>
      <c r="U3" s="321"/>
      <c r="V3" s="550" t="s">
        <v>217</v>
      </c>
      <c r="W3" s="178" t="s">
        <v>218</v>
      </c>
      <c r="X3" s="341" t="s">
        <v>741</v>
      </c>
      <c r="Y3" s="342"/>
      <c r="Z3" s="343"/>
    </row>
    <row r="4" spans="2:27" ht="20.100000000000001" customHeight="1" x14ac:dyDescent="0.15">
      <c r="B4" s="225" t="s">
        <v>64</v>
      </c>
      <c r="C4" s="332" t="s">
        <v>571</v>
      </c>
      <c r="D4" s="333"/>
      <c r="E4" s="333"/>
      <c r="F4" s="334"/>
      <c r="G4" s="319"/>
      <c r="H4" s="332"/>
      <c r="I4" s="333"/>
      <c r="J4" s="334"/>
      <c r="K4" s="319"/>
      <c r="L4" s="549"/>
      <c r="M4" s="549"/>
      <c r="N4" s="549"/>
      <c r="O4" s="549"/>
      <c r="P4" s="549"/>
      <c r="Q4" s="312"/>
      <c r="R4" s="314"/>
      <c r="S4" s="332" t="s">
        <v>581</v>
      </c>
      <c r="T4" s="333"/>
      <c r="U4" s="334"/>
      <c r="V4" s="551"/>
      <c r="W4" s="237" t="s">
        <v>219</v>
      </c>
      <c r="X4" s="341" t="s">
        <v>742</v>
      </c>
      <c r="Y4" s="342"/>
      <c r="Z4" s="343"/>
    </row>
    <row r="5" spans="2:27" ht="20.100000000000001" customHeight="1" x14ac:dyDescent="0.15">
      <c r="B5" s="552" t="s">
        <v>66</v>
      </c>
      <c r="C5" s="232" t="s">
        <v>67</v>
      </c>
      <c r="D5" s="320" t="s">
        <v>575</v>
      </c>
      <c r="E5" s="315"/>
      <c r="F5" s="315"/>
      <c r="G5" s="287" t="s">
        <v>220</v>
      </c>
      <c r="H5" s="288"/>
      <c r="I5" s="320" t="s">
        <v>576</v>
      </c>
      <c r="J5" s="315"/>
      <c r="K5" s="321"/>
      <c r="L5" s="326" t="s">
        <v>70</v>
      </c>
      <c r="M5" s="326"/>
      <c r="N5" s="226" t="s">
        <v>71</v>
      </c>
      <c r="O5" s="179">
        <v>60</v>
      </c>
      <c r="P5" s="227" t="s">
        <v>72</v>
      </c>
      <c r="Q5" s="556" t="s">
        <v>221</v>
      </c>
      <c r="R5" s="554" t="s">
        <v>564</v>
      </c>
      <c r="S5" s="324" t="s">
        <v>222</v>
      </c>
      <c r="T5" s="324"/>
      <c r="U5" s="180" t="s">
        <v>582</v>
      </c>
      <c r="V5" s="327" t="s">
        <v>223</v>
      </c>
      <c r="W5" s="178" t="s">
        <v>218</v>
      </c>
      <c r="X5" s="341" t="s">
        <v>584</v>
      </c>
      <c r="Y5" s="342"/>
      <c r="Z5" s="343"/>
    </row>
    <row r="6" spans="2:27" ht="20.100000000000001" customHeight="1" x14ac:dyDescent="0.15">
      <c r="B6" s="553"/>
      <c r="C6" s="232" t="s">
        <v>73</v>
      </c>
      <c r="D6" s="320" t="s">
        <v>575</v>
      </c>
      <c r="E6" s="315"/>
      <c r="F6" s="315"/>
      <c r="G6" s="326" t="s">
        <v>224</v>
      </c>
      <c r="H6" s="326"/>
      <c r="I6" s="320" t="s">
        <v>577</v>
      </c>
      <c r="J6" s="315"/>
      <c r="K6" s="321"/>
      <c r="L6" s="326" t="s">
        <v>225</v>
      </c>
      <c r="M6" s="326"/>
      <c r="N6" s="226" t="s">
        <v>71</v>
      </c>
      <c r="O6" s="223">
        <v>5.2</v>
      </c>
      <c r="P6" s="227" t="s">
        <v>72</v>
      </c>
      <c r="Q6" s="314"/>
      <c r="R6" s="555"/>
      <c r="S6" s="326" t="s">
        <v>226</v>
      </c>
      <c r="T6" s="326"/>
      <c r="U6" s="181" t="s">
        <v>583</v>
      </c>
      <c r="V6" s="312"/>
      <c r="W6" s="178" t="s">
        <v>219</v>
      </c>
      <c r="X6" s="341" t="s">
        <v>585</v>
      </c>
      <c r="Y6" s="342"/>
      <c r="Z6" s="343"/>
    </row>
    <row r="7" spans="2:27" ht="7.5" customHeight="1" x14ac:dyDescent="0.15">
      <c r="B7" s="578" t="s">
        <v>227</v>
      </c>
      <c r="C7" s="578"/>
      <c r="D7" s="579" t="s">
        <v>712</v>
      </c>
      <c r="E7" s="579"/>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578"/>
      <c r="C8" s="578"/>
      <c r="D8" s="579"/>
      <c r="E8" s="579"/>
      <c r="F8" s="185"/>
      <c r="G8" s="580" t="s">
        <v>228</v>
      </c>
      <c r="H8" s="556"/>
      <c r="I8" s="585" t="s">
        <v>229</v>
      </c>
      <c r="J8" s="186" t="s">
        <v>230</v>
      </c>
      <c r="K8" s="187" t="s">
        <v>231</v>
      </c>
      <c r="L8" s="567">
        <v>44</v>
      </c>
      <c r="M8" s="568"/>
      <c r="N8" s="232" t="s">
        <v>232</v>
      </c>
      <c r="O8" s="569">
        <v>0</v>
      </c>
      <c r="P8" s="569"/>
      <c r="Q8" s="232" t="s">
        <v>233</v>
      </c>
      <c r="R8" s="567">
        <v>0</v>
      </c>
      <c r="S8" s="568"/>
      <c r="T8" s="580" t="s">
        <v>234</v>
      </c>
      <c r="U8" s="556"/>
      <c r="V8" s="580" t="s">
        <v>235</v>
      </c>
      <c r="W8" s="556"/>
      <c r="X8" s="557">
        <v>0</v>
      </c>
      <c r="Y8" s="558"/>
      <c r="Z8" s="185"/>
      <c r="AA8" s="89"/>
    </row>
    <row r="9" spans="2:27" ht="10.9" customHeight="1" x14ac:dyDescent="0.15">
      <c r="B9" s="578"/>
      <c r="C9" s="578"/>
      <c r="D9" s="579"/>
      <c r="E9" s="579"/>
      <c r="F9" s="185"/>
      <c r="G9" s="581"/>
      <c r="H9" s="582"/>
      <c r="I9" s="586"/>
      <c r="J9" s="561" t="s">
        <v>236</v>
      </c>
      <c r="K9" s="563" t="s">
        <v>231</v>
      </c>
      <c r="L9" s="557">
        <v>2</v>
      </c>
      <c r="M9" s="558"/>
      <c r="N9" s="561" t="s">
        <v>232</v>
      </c>
      <c r="O9" s="557">
        <v>0</v>
      </c>
      <c r="P9" s="558"/>
      <c r="Q9" s="561" t="s">
        <v>233</v>
      </c>
      <c r="R9" s="557">
        <v>0</v>
      </c>
      <c r="S9" s="558"/>
      <c r="T9" s="581"/>
      <c r="U9" s="582"/>
      <c r="V9" s="583"/>
      <c r="W9" s="584"/>
      <c r="X9" s="559"/>
      <c r="Y9" s="560"/>
      <c r="Z9" s="185"/>
      <c r="AA9" s="89"/>
    </row>
    <row r="10" spans="2:27" ht="10.9" customHeight="1" x14ac:dyDescent="0.15">
      <c r="B10" s="578"/>
      <c r="C10" s="578"/>
      <c r="D10" s="579"/>
      <c r="E10" s="579"/>
      <c r="F10" s="185"/>
      <c r="G10" s="581"/>
      <c r="H10" s="582"/>
      <c r="I10" s="586"/>
      <c r="J10" s="562"/>
      <c r="K10" s="564"/>
      <c r="L10" s="565"/>
      <c r="M10" s="566"/>
      <c r="N10" s="562"/>
      <c r="O10" s="565"/>
      <c r="P10" s="566"/>
      <c r="Q10" s="562"/>
      <c r="R10" s="565"/>
      <c r="S10" s="566"/>
      <c r="T10" s="581"/>
      <c r="U10" s="582"/>
      <c r="V10" s="571" t="s">
        <v>237</v>
      </c>
      <c r="W10" s="572"/>
      <c r="X10" s="557">
        <v>0</v>
      </c>
      <c r="Y10" s="558"/>
      <c r="Z10" s="185"/>
      <c r="AA10" s="89"/>
    </row>
    <row r="11" spans="2:27" ht="21.75" customHeight="1" x14ac:dyDescent="0.15">
      <c r="B11" s="578"/>
      <c r="C11" s="578"/>
      <c r="D11" s="579"/>
      <c r="E11" s="579"/>
      <c r="F11" s="185"/>
      <c r="G11" s="583"/>
      <c r="H11" s="584"/>
      <c r="I11" s="587"/>
      <c r="J11" s="232" t="s">
        <v>238</v>
      </c>
      <c r="K11" s="187" t="s">
        <v>231</v>
      </c>
      <c r="L11" s="575">
        <v>0</v>
      </c>
      <c r="M11" s="576"/>
      <c r="N11" s="232" t="s">
        <v>232</v>
      </c>
      <c r="O11" s="577">
        <v>0</v>
      </c>
      <c r="P11" s="577"/>
      <c r="Q11" s="232" t="s">
        <v>233</v>
      </c>
      <c r="R11" s="575">
        <v>0</v>
      </c>
      <c r="S11" s="576"/>
      <c r="T11" s="583"/>
      <c r="U11" s="584"/>
      <c r="V11" s="573"/>
      <c r="W11" s="574"/>
      <c r="X11" s="565"/>
      <c r="Y11" s="566"/>
      <c r="Z11" s="185"/>
      <c r="AA11" s="89"/>
    </row>
    <row r="12" spans="2:27" ht="21.75" customHeight="1" x14ac:dyDescent="0.15">
      <c r="B12" s="322" t="s">
        <v>239</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89"/>
    </row>
    <row r="13" spans="2:27" ht="21.75" customHeight="1" x14ac:dyDescent="0.15">
      <c r="B13" s="323"/>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89"/>
    </row>
    <row r="14" spans="2:27" ht="21.75" customHeight="1" x14ac:dyDescent="0.15">
      <c r="B14" s="323"/>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89"/>
    </row>
    <row r="15" spans="2:27" ht="21.75" customHeight="1" x14ac:dyDescent="0.15">
      <c r="B15" s="323"/>
      <c r="C15" s="185"/>
      <c r="D15" s="188"/>
      <c r="E15" s="268"/>
      <c r="F15" s="269"/>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323"/>
      <c r="C16" s="185"/>
      <c r="D16" s="188"/>
      <c r="E16" s="268"/>
      <c r="F16" s="269"/>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323"/>
      <c r="C17" s="185"/>
      <c r="D17" s="188"/>
      <c r="E17" s="268"/>
      <c r="F17" s="269"/>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323"/>
      <c r="C18" s="185"/>
      <c r="D18" s="188"/>
      <c r="E18" s="268"/>
      <c r="F18" s="269"/>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323"/>
      <c r="C19" s="185"/>
      <c r="D19" s="188"/>
      <c r="E19" s="268"/>
      <c r="F19" s="269"/>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323"/>
      <c r="C20" s="193"/>
      <c r="D20" s="193"/>
      <c r="E20" s="270"/>
      <c r="F20" s="270"/>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323"/>
      <c r="C21" s="189"/>
      <c r="D21" s="189"/>
      <c r="E21" s="271"/>
      <c r="F21" s="271"/>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323"/>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323"/>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323"/>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323"/>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323"/>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323"/>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323"/>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378"/>
      <c r="C29" s="200"/>
      <c r="D29" s="200"/>
      <c r="E29" s="201"/>
      <c r="F29" s="202"/>
      <c r="G29" s="200"/>
      <c r="H29" s="200"/>
      <c r="I29" s="200"/>
      <c r="J29" s="570" t="s">
        <v>240</v>
      </c>
      <c r="K29" s="570"/>
      <c r="L29" s="570"/>
      <c r="M29" s="570"/>
      <c r="N29" s="570"/>
      <c r="O29" s="570"/>
      <c r="P29" s="570"/>
      <c r="Q29" s="570" t="s">
        <v>241</v>
      </c>
      <c r="R29" s="570"/>
      <c r="S29" s="570"/>
      <c r="T29" s="570"/>
      <c r="U29" s="570"/>
      <c r="V29" s="570"/>
      <c r="W29" s="570"/>
      <c r="X29" s="570"/>
      <c r="Y29" s="570"/>
      <c r="Z29" s="203"/>
    </row>
    <row r="30" spans="2:26" ht="15" customHeight="1" x14ac:dyDescent="0.15">
      <c r="C30" s="259"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1973984E-804F-42F1-82A1-5F86F9942BF3}"/>
    <dataValidation allowBlank="1" showInputMessage="1" showErrorMessage="1" prompt="緯度を小数点以下５桁まで入力する。" sqref="X3:Z3 X5:Z5" xr:uid="{B81AA2AB-ED27-4279-B36F-CB6215842ABA}"/>
  </dataValidations>
  <printOptions horizontalCentered="1" verticalCentered="1"/>
  <pageMargins left="0.23622047244094488" right="0.23622047244094488" top="0.74803149606299213" bottom="0.74803149606299213" header="0.31496062992125984" footer="0.31496062992125984"/>
  <pageSetup paperSize="9" scale="79" orientation="landscape" horizontalDpi="200" verticalDpi="200"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88A08E-5253-4961-B38E-391AB8607857}">
          <x14:formula1>
            <xm:f>'(参考)リスト'!$G$16:$G$19</xm:f>
          </x14:formula1>
          <xm:sqref>D7:E11</xm:sqref>
        </x14:dataValidation>
        <x14:dataValidation type="list" allowBlank="1" showInputMessage="1" showErrorMessage="1" xr:uid="{3D019D8E-4F71-47C9-8F47-3DE9474D12C1}">
          <x14:formula1>
            <xm:f>'(参考)リスト'!$E$6:$E$10</xm:f>
          </x14:formula1>
          <xm:sqref>U6</xm:sqref>
        </x14:dataValidation>
        <x14:dataValidation type="list" allowBlank="1" showInputMessage="1" showErrorMessage="1" xr:uid="{455E9A67-69FC-45A5-8CD4-5933A65E5AF3}">
          <x14:formula1>
            <xm:f>'(参考)リスト'!$F$6:$F$7</xm:f>
          </x14:formula1>
          <xm:sqref>U5</xm:sqref>
        </x14:dataValidation>
        <x14:dataValidation type="list" allowBlank="1" showInputMessage="1" showErrorMessage="1" xr:uid="{8A5B7B14-B458-458D-B0D8-405653E072F7}">
          <x14:formula1>
            <xm:f>'(参考)リスト'!$D$6:$D$7</xm:f>
          </x14:formula1>
          <xm:sqref>R5:R6</xm:sqref>
        </x14:dataValidation>
        <x14:dataValidation type="list" allowBlank="1" showInputMessage="1" showErrorMessage="1" xr:uid="{B70E7D07-473D-4936-8C6D-059BE667EBC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FBD7B-4CCF-4E7A-90C3-37920877D3D4}">
  <sheetPr>
    <pageSetUpPr fitToPage="1"/>
  </sheetPr>
  <dimension ref="B1:AA37"/>
  <sheetViews>
    <sheetView showGridLines="0" view="pageBreakPreview" zoomScaleNormal="70" zoomScaleSheetLayoutView="100" workbookViewId="0">
      <selection activeCell="AD6" sqref="AD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60" t="s">
        <v>211</v>
      </c>
      <c r="C2" s="175"/>
      <c r="D2" s="175"/>
      <c r="E2" s="175"/>
      <c r="F2" s="175"/>
      <c r="G2" s="175"/>
      <c r="H2" s="175"/>
      <c r="I2" s="175"/>
      <c r="J2" s="175"/>
      <c r="K2" s="175"/>
      <c r="L2" s="175"/>
      <c r="M2" s="177"/>
      <c r="N2" s="326" t="s">
        <v>212</v>
      </c>
      <c r="O2" s="326"/>
      <c r="P2" s="544">
        <v>45924</v>
      </c>
      <c r="Q2" s="545"/>
      <c r="R2" s="546"/>
      <c r="S2" s="326" t="s">
        <v>213</v>
      </c>
      <c r="T2" s="326"/>
      <c r="U2" s="326"/>
      <c r="V2" s="547" t="s">
        <v>740</v>
      </c>
      <c r="W2" s="547"/>
      <c r="X2" s="547"/>
      <c r="Y2" s="547"/>
      <c r="Z2" s="547"/>
    </row>
    <row r="3" spans="2:27" ht="20.100000000000001" customHeight="1" x14ac:dyDescent="0.15">
      <c r="B3" s="228" t="s">
        <v>60</v>
      </c>
      <c r="C3" s="329" t="s">
        <v>550</v>
      </c>
      <c r="D3" s="330"/>
      <c r="E3" s="330"/>
      <c r="F3" s="331"/>
      <c r="G3" s="324" t="s">
        <v>214</v>
      </c>
      <c r="H3" s="329" t="s">
        <v>572</v>
      </c>
      <c r="I3" s="330"/>
      <c r="J3" s="331"/>
      <c r="K3" s="324" t="s">
        <v>215</v>
      </c>
      <c r="L3" s="548" t="s">
        <v>573</v>
      </c>
      <c r="M3" s="548"/>
      <c r="N3" s="548"/>
      <c r="O3" s="548"/>
      <c r="P3" s="548"/>
      <c r="Q3" s="327" t="s">
        <v>216</v>
      </c>
      <c r="R3" s="328"/>
      <c r="S3" s="320" t="s">
        <v>579</v>
      </c>
      <c r="T3" s="315"/>
      <c r="U3" s="321"/>
      <c r="V3" s="550" t="s">
        <v>217</v>
      </c>
      <c r="W3" s="178" t="s">
        <v>218</v>
      </c>
      <c r="X3" s="341" t="s">
        <v>741</v>
      </c>
      <c r="Y3" s="342"/>
      <c r="Z3" s="343"/>
    </row>
    <row r="4" spans="2:27" ht="20.100000000000001" customHeight="1" x14ac:dyDescent="0.15">
      <c r="B4" s="225" t="s">
        <v>64</v>
      </c>
      <c r="C4" s="332" t="s">
        <v>571</v>
      </c>
      <c r="D4" s="333"/>
      <c r="E4" s="333"/>
      <c r="F4" s="334"/>
      <c r="G4" s="319"/>
      <c r="H4" s="332"/>
      <c r="I4" s="333"/>
      <c r="J4" s="334"/>
      <c r="K4" s="319"/>
      <c r="L4" s="549"/>
      <c r="M4" s="549"/>
      <c r="N4" s="549"/>
      <c r="O4" s="549"/>
      <c r="P4" s="549"/>
      <c r="Q4" s="312"/>
      <c r="R4" s="314"/>
      <c r="S4" s="332" t="s">
        <v>581</v>
      </c>
      <c r="T4" s="333"/>
      <c r="U4" s="334"/>
      <c r="V4" s="551"/>
      <c r="W4" s="237" t="s">
        <v>219</v>
      </c>
      <c r="X4" s="341" t="s">
        <v>742</v>
      </c>
      <c r="Y4" s="342"/>
      <c r="Z4" s="343"/>
    </row>
    <row r="5" spans="2:27" ht="20.100000000000001" customHeight="1" x14ac:dyDescent="0.15">
      <c r="B5" s="552" t="s">
        <v>66</v>
      </c>
      <c r="C5" s="232" t="s">
        <v>67</v>
      </c>
      <c r="D5" s="320" t="s">
        <v>575</v>
      </c>
      <c r="E5" s="315"/>
      <c r="F5" s="315"/>
      <c r="G5" s="287" t="s">
        <v>220</v>
      </c>
      <c r="H5" s="288"/>
      <c r="I5" s="320" t="s">
        <v>576</v>
      </c>
      <c r="J5" s="315"/>
      <c r="K5" s="321"/>
      <c r="L5" s="326" t="s">
        <v>70</v>
      </c>
      <c r="M5" s="326"/>
      <c r="N5" s="226" t="s">
        <v>71</v>
      </c>
      <c r="O5" s="179">
        <v>60</v>
      </c>
      <c r="P5" s="227" t="s">
        <v>72</v>
      </c>
      <c r="Q5" s="556" t="s">
        <v>221</v>
      </c>
      <c r="R5" s="554" t="s">
        <v>564</v>
      </c>
      <c r="S5" s="324" t="s">
        <v>222</v>
      </c>
      <c r="T5" s="324"/>
      <c r="U5" s="180" t="s">
        <v>582</v>
      </c>
      <c r="V5" s="327" t="s">
        <v>223</v>
      </c>
      <c r="W5" s="178" t="s">
        <v>218</v>
      </c>
      <c r="X5" s="341" t="s">
        <v>584</v>
      </c>
      <c r="Y5" s="342"/>
      <c r="Z5" s="343"/>
    </row>
    <row r="6" spans="2:27" ht="20.100000000000001" customHeight="1" x14ac:dyDescent="0.15">
      <c r="B6" s="553"/>
      <c r="C6" s="232" t="s">
        <v>73</v>
      </c>
      <c r="D6" s="320" t="s">
        <v>575</v>
      </c>
      <c r="E6" s="315"/>
      <c r="F6" s="315"/>
      <c r="G6" s="326" t="s">
        <v>224</v>
      </c>
      <c r="H6" s="326"/>
      <c r="I6" s="320" t="s">
        <v>577</v>
      </c>
      <c r="J6" s="315"/>
      <c r="K6" s="321"/>
      <c r="L6" s="326" t="s">
        <v>225</v>
      </c>
      <c r="M6" s="326"/>
      <c r="N6" s="226" t="s">
        <v>71</v>
      </c>
      <c r="O6" s="223">
        <v>5.2</v>
      </c>
      <c r="P6" s="227" t="s">
        <v>72</v>
      </c>
      <c r="Q6" s="314"/>
      <c r="R6" s="555"/>
      <c r="S6" s="326" t="s">
        <v>226</v>
      </c>
      <c r="T6" s="326"/>
      <c r="U6" s="181" t="s">
        <v>583</v>
      </c>
      <c r="V6" s="312"/>
      <c r="W6" s="178" t="s">
        <v>219</v>
      </c>
      <c r="X6" s="341" t="s">
        <v>585</v>
      </c>
      <c r="Y6" s="342"/>
      <c r="Z6" s="343"/>
    </row>
    <row r="7" spans="2:27" ht="7.5" customHeight="1" x14ac:dyDescent="0.15">
      <c r="B7" s="578" t="s">
        <v>227</v>
      </c>
      <c r="C7" s="578"/>
      <c r="D7" s="579" t="s">
        <v>712</v>
      </c>
      <c r="E7" s="579"/>
      <c r="F7" s="182"/>
      <c r="G7" s="182"/>
      <c r="H7" s="182"/>
      <c r="I7" s="182"/>
      <c r="J7" s="182"/>
      <c r="K7" s="182"/>
      <c r="L7" s="182"/>
      <c r="M7" s="182"/>
      <c r="N7" s="182"/>
      <c r="O7" s="182"/>
      <c r="P7" s="182"/>
      <c r="Q7" s="182"/>
      <c r="R7" s="182"/>
      <c r="S7" s="182"/>
      <c r="T7" s="182"/>
      <c r="U7" s="182"/>
      <c r="V7" s="182"/>
      <c r="W7" s="182"/>
      <c r="X7" s="183"/>
      <c r="Y7" s="183"/>
      <c r="Z7" s="184"/>
    </row>
    <row r="8" spans="2:27" ht="21.75" customHeight="1" x14ac:dyDescent="0.15">
      <c r="B8" s="578"/>
      <c r="C8" s="578"/>
      <c r="D8" s="579"/>
      <c r="E8" s="579"/>
      <c r="F8" s="185"/>
      <c r="G8" s="580" t="s">
        <v>228</v>
      </c>
      <c r="H8" s="556"/>
      <c r="I8" s="585" t="s">
        <v>229</v>
      </c>
      <c r="J8" s="186" t="s">
        <v>230</v>
      </c>
      <c r="K8" s="187" t="s">
        <v>231</v>
      </c>
      <c r="L8" s="567">
        <v>44</v>
      </c>
      <c r="M8" s="568"/>
      <c r="N8" s="232" t="s">
        <v>232</v>
      </c>
      <c r="O8" s="569">
        <v>0</v>
      </c>
      <c r="P8" s="569"/>
      <c r="Q8" s="232" t="s">
        <v>233</v>
      </c>
      <c r="R8" s="567">
        <v>0</v>
      </c>
      <c r="S8" s="568"/>
      <c r="T8" s="580" t="s">
        <v>234</v>
      </c>
      <c r="U8" s="556"/>
      <c r="V8" s="580" t="s">
        <v>235</v>
      </c>
      <c r="W8" s="556"/>
      <c r="X8" s="557">
        <v>0</v>
      </c>
      <c r="Y8" s="558"/>
      <c r="Z8" s="185"/>
      <c r="AA8" s="89"/>
    </row>
    <row r="9" spans="2:27" ht="10.9" customHeight="1" x14ac:dyDescent="0.15">
      <c r="B9" s="578"/>
      <c r="C9" s="578"/>
      <c r="D9" s="579"/>
      <c r="E9" s="579"/>
      <c r="F9" s="185"/>
      <c r="G9" s="581"/>
      <c r="H9" s="582"/>
      <c r="I9" s="586"/>
      <c r="J9" s="561" t="s">
        <v>236</v>
      </c>
      <c r="K9" s="563" t="s">
        <v>231</v>
      </c>
      <c r="L9" s="557">
        <v>2</v>
      </c>
      <c r="M9" s="558"/>
      <c r="N9" s="561" t="s">
        <v>232</v>
      </c>
      <c r="O9" s="557">
        <v>0</v>
      </c>
      <c r="P9" s="558"/>
      <c r="Q9" s="561" t="s">
        <v>233</v>
      </c>
      <c r="R9" s="557">
        <v>0</v>
      </c>
      <c r="S9" s="558"/>
      <c r="T9" s="581"/>
      <c r="U9" s="582"/>
      <c r="V9" s="583"/>
      <c r="W9" s="584"/>
      <c r="X9" s="559"/>
      <c r="Y9" s="560"/>
      <c r="Z9" s="185"/>
      <c r="AA9" s="89"/>
    </row>
    <row r="10" spans="2:27" ht="10.9" customHeight="1" x14ac:dyDescent="0.15">
      <c r="B10" s="578"/>
      <c r="C10" s="578"/>
      <c r="D10" s="579"/>
      <c r="E10" s="579"/>
      <c r="F10" s="185"/>
      <c r="G10" s="581"/>
      <c r="H10" s="582"/>
      <c r="I10" s="586"/>
      <c r="J10" s="562"/>
      <c r="K10" s="564"/>
      <c r="L10" s="565"/>
      <c r="M10" s="566"/>
      <c r="N10" s="562"/>
      <c r="O10" s="565"/>
      <c r="P10" s="566"/>
      <c r="Q10" s="562"/>
      <c r="R10" s="565"/>
      <c r="S10" s="566"/>
      <c r="T10" s="581"/>
      <c r="U10" s="582"/>
      <c r="V10" s="571" t="s">
        <v>237</v>
      </c>
      <c r="W10" s="572"/>
      <c r="X10" s="557">
        <v>0</v>
      </c>
      <c r="Y10" s="558"/>
      <c r="Z10" s="185"/>
      <c r="AA10" s="89"/>
    </row>
    <row r="11" spans="2:27" ht="21.75" customHeight="1" x14ac:dyDescent="0.15">
      <c r="B11" s="578"/>
      <c r="C11" s="578"/>
      <c r="D11" s="579"/>
      <c r="E11" s="579"/>
      <c r="F11" s="185"/>
      <c r="G11" s="583"/>
      <c r="H11" s="584"/>
      <c r="I11" s="587"/>
      <c r="J11" s="232" t="s">
        <v>238</v>
      </c>
      <c r="K11" s="187" t="s">
        <v>231</v>
      </c>
      <c r="L11" s="575">
        <v>0</v>
      </c>
      <c r="M11" s="576"/>
      <c r="N11" s="232" t="s">
        <v>232</v>
      </c>
      <c r="O11" s="577">
        <v>0</v>
      </c>
      <c r="P11" s="577"/>
      <c r="Q11" s="232" t="s">
        <v>233</v>
      </c>
      <c r="R11" s="575">
        <v>0</v>
      </c>
      <c r="S11" s="576"/>
      <c r="T11" s="583"/>
      <c r="U11" s="584"/>
      <c r="V11" s="573"/>
      <c r="W11" s="574"/>
      <c r="X11" s="565"/>
      <c r="Y11" s="566"/>
      <c r="Z11" s="185"/>
      <c r="AA11" s="89"/>
    </row>
    <row r="12" spans="2:27" ht="21.75" customHeight="1" x14ac:dyDescent="0.15">
      <c r="B12" s="322" t="s">
        <v>239</v>
      </c>
      <c r="C12" s="185"/>
      <c r="D12" s="188"/>
      <c r="E12" s="188"/>
      <c r="F12" s="185"/>
      <c r="G12" s="185"/>
      <c r="H12" s="185"/>
      <c r="I12" s="185"/>
      <c r="J12" s="185"/>
      <c r="K12" s="185"/>
      <c r="L12" s="185"/>
      <c r="M12" s="185"/>
      <c r="N12" s="185"/>
      <c r="O12" s="185"/>
      <c r="P12" s="185"/>
      <c r="Q12" s="185"/>
      <c r="R12" s="185"/>
      <c r="S12" s="185"/>
      <c r="T12" s="185"/>
      <c r="U12" s="185"/>
      <c r="V12" s="185"/>
      <c r="W12" s="185"/>
      <c r="X12" s="185"/>
      <c r="Y12" s="185"/>
      <c r="Z12" s="185"/>
      <c r="AA12" s="89"/>
    </row>
    <row r="13" spans="2:27" ht="21.75" customHeight="1" x14ac:dyDescent="0.15">
      <c r="B13" s="323"/>
      <c r="C13" s="185"/>
      <c r="D13" s="188"/>
      <c r="E13" s="188"/>
      <c r="F13" s="185"/>
      <c r="G13" s="185"/>
      <c r="H13" s="185"/>
      <c r="I13" s="185"/>
      <c r="J13" s="185"/>
      <c r="K13" s="185"/>
      <c r="L13" s="185"/>
      <c r="M13" s="185"/>
      <c r="N13" s="185"/>
      <c r="O13" s="185"/>
      <c r="P13" s="185"/>
      <c r="Q13" s="185"/>
      <c r="R13" s="185"/>
      <c r="S13" s="185"/>
      <c r="T13" s="185"/>
      <c r="U13" s="185"/>
      <c r="V13" s="189"/>
      <c r="W13" s="189"/>
      <c r="X13" s="189"/>
      <c r="Y13" s="189"/>
      <c r="Z13" s="185"/>
      <c r="AA13" s="89"/>
    </row>
    <row r="14" spans="2:27" ht="21.75" customHeight="1" x14ac:dyDescent="0.15">
      <c r="B14" s="323"/>
      <c r="C14" s="185"/>
      <c r="D14" s="188"/>
      <c r="E14" s="188"/>
      <c r="F14" s="185"/>
      <c r="G14" s="185"/>
      <c r="H14" s="185"/>
      <c r="I14" s="185"/>
      <c r="J14" s="185"/>
      <c r="K14" s="185"/>
      <c r="L14" s="185"/>
      <c r="M14" s="185"/>
      <c r="N14" s="185"/>
      <c r="O14" s="185"/>
      <c r="P14" s="185"/>
      <c r="Q14" s="185"/>
      <c r="R14" s="185"/>
      <c r="S14" s="185"/>
      <c r="T14" s="189"/>
      <c r="U14" s="189"/>
      <c r="V14" s="190"/>
      <c r="W14" s="190"/>
      <c r="X14" s="190"/>
      <c r="Y14" s="190"/>
      <c r="Z14" s="191"/>
      <c r="AA14" s="89"/>
    </row>
    <row r="15" spans="2:27" ht="21.75" customHeight="1" x14ac:dyDescent="0.15">
      <c r="B15" s="323"/>
      <c r="C15" s="185"/>
      <c r="D15" s="188"/>
      <c r="E15" s="268"/>
      <c r="F15" s="269"/>
      <c r="G15" s="185"/>
      <c r="H15" s="185"/>
      <c r="I15" s="185"/>
      <c r="J15" s="185"/>
      <c r="K15" s="185"/>
      <c r="L15" s="185"/>
      <c r="M15" s="185"/>
      <c r="N15" s="185"/>
      <c r="O15" s="185"/>
      <c r="P15" s="185"/>
      <c r="Q15" s="185"/>
      <c r="R15" s="185"/>
      <c r="S15" s="185"/>
      <c r="T15" s="189"/>
      <c r="U15" s="189"/>
      <c r="V15" s="185"/>
      <c r="W15" s="185"/>
      <c r="X15" s="192"/>
      <c r="Y15" s="192"/>
      <c r="Z15" s="191"/>
    </row>
    <row r="16" spans="2:27" ht="21.75" customHeight="1" x14ac:dyDescent="0.15">
      <c r="B16" s="323"/>
      <c r="C16" s="185"/>
      <c r="D16" s="188"/>
      <c r="E16" s="268"/>
      <c r="F16" s="269"/>
      <c r="G16" s="185"/>
      <c r="H16" s="185"/>
      <c r="I16" s="185"/>
      <c r="J16" s="185"/>
      <c r="K16" s="185"/>
      <c r="L16" s="185"/>
      <c r="M16" s="185"/>
      <c r="N16" s="185"/>
      <c r="O16" s="185"/>
      <c r="P16" s="185"/>
      <c r="Q16" s="185"/>
      <c r="R16" s="185"/>
      <c r="S16" s="185"/>
      <c r="T16" s="193"/>
      <c r="U16" s="193"/>
      <c r="V16" s="193"/>
      <c r="W16" s="193"/>
      <c r="X16" s="193"/>
      <c r="Y16" s="193"/>
      <c r="Z16" s="191"/>
    </row>
    <row r="17" spans="2:26" ht="21.75" customHeight="1" x14ac:dyDescent="0.15">
      <c r="B17" s="323"/>
      <c r="C17" s="185"/>
      <c r="D17" s="188"/>
      <c r="E17" s="268"/>
      <c r="F17" s="269"/>
      <c r="G17" s="185"/>
      <c r="H17" s="185"/>
      <c r="I17" s="185"/>
      <c r="J17" s="185"/>
      <c r="K17" s="185"/>
      <c r="L17" s="185"/>
      <c r="M17" s="185"/>
      <c r="N17" s="185"/>
      <c r="O17" s="185"/>
      <c r="P17" s="185"/>
      <c r="Q17" s="185"/>
      <c r="R17" s="185"/>
      <c r="S17" s="185"/>
      <c r="T17" s="185"/>
      <c r="U17" s="185"/>
      <c r="V17" s="189"/>
      <c r="W17" s="189"/>
      <c r="X17" s="189"/>
      <c r="Y17" s="189"/>
      <c r="Z17" s="191"/>
    </row>
    <row r="18" spans="2:26" ht="21.75" customHeight="1" x14ac:dyDescent="0.15">
      <c r="B18" s="323"/>
      <c r="C18" s="185"/>
      <c r="D18" s="188"/>
      <c r="E18" s="268"/>
      <c r="F18" s="269"/>
      <c r="G18" s="185"/>
      <c r="H18" s="185"/>
      <c r="I18" s="185"/>
      <c r="J18" s="185"/>
      <c r="K18" s="185"/>
      <c r="L18" s="185"/>
      <c r="M18" s="185"/>
      <c r="N18" s="185"/>
      <c r="O18" s="185"/>
      <c r="P18" s="185"/>
      <c r="Q18" s="185"/>
      <c r="R18" s="185"/>
      <c r="S18" s="185"/>
      <c r="T18" s="185"/>
      <c r="U18" s="185"/>
      <c r="V18" s="185"/>
      <c r="W18" s="185"/>
      <c r="X18" s="192"/>
      <c r="Y18" s="192"/>
      <c r="Z18" s="191"/>
    </row>
    <row r="19" spans="2:26" ht="21.75" customHeight="1" x14ac:dyDescent="0.15">
      <c r="B19" s="323"/>
      <c r="C19" s="185"/>
      <c r="D19" s="188"/>
      <c r="E19" s="268"/>
      <c r="F19" s="269"/>
      <c r="G19" s="185"/>
      <c r="H19" s="185"/>
      <c r="I19" s="185"/>
      <c r="J19" s="185"/>
      <c r="K19" s="185"/>
      <c r="L19" s="185"/>
      <c r="M19" s="185"/>
      <c r="N19" s="185"/>
      <c r="O19" s="185"/>
      <c r="P19" s="185"/>
      <c r="Q19" s="185"/>
      <c r="R19" s="185"/>
      <c r="S19" s="185"/>
      <c r="T19" s="185"/>
      <c r="U19" s="185"/>
      <c r="V19" s="185"/>
      <c r="W19" s="185"/>
      <c r="X19" s="192"/>
      <c r="Y19" s="192"/>
      <c r="Z19" s="191"/>
    </row>
    <row r="20" spans="2:26" ht="21.75" customHeight="1" x14ac:dyDescent="0.15">
      <c r="B20" s="323"/>
      <c r="C20" s="193"/>
      <c r="D20" s="193"/>
      <c r="E20" s="270"/>
      <c r="F20" s="270"/>
      <c r="G20" s="193"/>
      <c r="H20" s="193"/>
      <c r="I20" s="193"/>
      <c r="J20" s="193"/>
      <c r="K20" s="193"/>
      <c r="L20" s="193"/>
      <c r="M20" s="193"/>
      <c r="N20" s="193"/>
      <c r="O20" s="193"/>
      <c r="P20" s="193"/>
      <c r="Q20" s="193"/>
      <c r="R20" s="193"/>
      <c r="S20" s="193"/>
      <c r="T20" s="193"/>
      <c r="U20" s="193"/>
      <c r="V20" s="193"/>
      <c r="W20" s="193"/>
      <c r="X20" s="193"/>
      <c r="Y20" s="193"/>
      <c r="Z20" s="194"/>
    </row>
    <row r="21" spans="2:26" ht="21.75" customHeight="1" x14ac:dyDescent="0.15">
      <c r="B21" s="323"/>
      <c r="C21" s="189"/>
      <c r="D21" s="189"/>
      <c r="E21" s="271"/>
      <c r="F21" s="271"/>
      <c r="G21" s="189"/>
      <c r="H21" s="195"/>
      <c r="I21" s="189"/>
      <c r="J21" s="189"/>
      <c r="K21" s="189"/>
      <c r="L21" s="189"/>
      <c r="M21" s="195"/>
      <c r="N21" s="195"/>
      <c r="O21" s="195"/>
      <c r="P21" s="189"/>
      <c r="Q21" s="195"/>
      <c r="R21" s="189"/>
      <c r="S21" s="189"/>
      <c r="T21" s="189"/>
      <c r="U21" s="189"/>
      <c r="V21" s="189"/>
      <c r="W21" s="189"/>
      <c r="X21" s="189"/>
      <c r="Y21" s="189"/>
      <c r="Z21" s="196"/>
    </row>
    <row r="22" spans="2:26" ht="21.75" customHeight="1" x14ac:dyDescent="0.15">
      <c r="B22" s="323"/>
      <c r="C22" s="189"/>
      <c r="D22" s="189"/>
      <c r="E22" s="189"/>
      <c r="F22" s="189"/>
      <c r="G22" s="189"/>
      <c r="H22" s="195"/>
      <c r="I22" s="189"/>
      <c r="J22" s="189"/>
      <c r="K22" s="189"/>
      <c r="L22" s="189"/>
      <c r="M22" s="195"/>
      <c r="N22" s="195"/>
      <c r="O22" s="195"/>
      <c r="P22" s="189"/>
      <c r="Q22" s="195"/>
      <c r="R22" s="189"/>
      <c r="S22" s="189"/>
      <c r="T22" s="189"/>
      <c r="U22" s="189"/>
      <c r="V22" s="189"/>
      <c r="W22" s="189"/>
      <c r="X22" s="189"/>
      <c r="Y22" s="189"/>
      <c r="Z22" s="196"/>
    </row>
    <row r="23" spans="2:26" ht="21.75" customHeight="1" x14ac:dyDescent="0.15">
      <c r="B23" s="323"/>
      <c r="C23" s="195"/>
      <c r="D23" s="189"/>
      <c r="E23" s="189"/>
      <c r="F23" s="195"/>
      <c r="G23" s="195"/>
      <c r="H23" s="189"/>
      <c r="I23" s="189"/>
      <c r="J23" s="189"/>
      <c r="K23" s="189"/>
      <c r="L23" s="189"/>
      <c r="M23" s="195"/>
      <c r="N23" s="195"/>
      <c r="O23" s="195"/>
      <c r="P23" s="189"/>
      <c r="Q23" s="195"/>
      <c r="R23" s="189"/>
      <c r="S23" s="189"/>
      <c r="T23" s="189"/>
      <c r="U23" s="189"/>
      <c r="V23" s="189"/>
      <c r="W23" s="189"/>
      <c r="X23" s="189"/>
      <c r="Y23" s="189"/>
      <c r="Z23" s="196"/>
    </row>
    <row r="24" spans="2:26" ht="21.75" customHeight="1" x14ac:dyDescent="0.15">
      <c r="B24" s="323"/>
      <c r="C24" s="195"/>
      <c r="D24" s="189"/>
      <c r="E24" s="189"/>
      <c r="F24" s="195"/>
      <c r="G24" s="195"/>
      <c r="H24" s="189"/>
      <c r="I24" s="189"/>
      <c r="J24" s="189"/>
      <c r="K24" s="189"/>
      <c r="L24" s="189"/>
      <c r="M24" s="195"/>
      <c r="N24" s="195"/>
      <c r="O24" s="195"/>
      <c r="P24" s="189"/>
      <c r="Q24" s="195"/>
      <c r="R24" s="189"/>
      <c r="S24" s="189"/>
      <c r="T24" s="189"/>
      <c r="U24" s="189"/>
      <c r="V24" s="189"/>
      <c r="W24" s="189"/>
      <c r="X24" s="189"/>
      <c r="Y24" s="189"/>
      <c r="Z24" s="196"/>
    </row>
    <row r="25" spans="2:26" ht="21.75" customHeight="1" x14ac:dyDescent="0.15">
      <c r="B25" s="323"/>
      <c r="C25" s="195"/>
      <c r="D25" s="189"/>
      <c r="E25" s="189"/>
      <c r="F25" s="195"/>
      <c r="G25" s="195"/>
      <c r="H25" s="189"/>
      <c r="I25" s="189"/>
      <c r="J25" s="189"/>
      <c r="K25" s="189"/>
      <c r="L25" s="189"/>
      <c r="M25" s="195"/>
      <c r="N25" s="195"/>
      <c r="O25" s="195"/>
      <c r="P25" s="189"/>
      <c r="Q25" s="195"/>
      <c r="R25" s="189"/>
      <c r="S25" s="189"/>
      <c r="T25" s="189"/>
      <c r="U25" s="189"/>
      <c r="V25" s="189"/>
      <c r="W25" s="189"/>
      <c r="X25" s="189"/>
      <c r="Y25" s="189"/>
      <c r="Z25" s="196"/>
    </row>
    <row r="26" spans="2:26" ht="21.75" customHeight="1" x14ac:dyDescent="0.15">
      <c r="B26" s="323"/>
      <c r="C26" s="195"/>
      <c r="D26" s="189"/>
      <c r="E26" s="189"/>
      <c r="F26" s="195"/>
      <c r="G26" s="195"/>
      <c r="H26" s="189"/>
      <c r="I26" s="189"/>
      <c r="J26" s="189"/>
      <c r="K26" s="189"/>
      <c r="L26" s="189"/>
      <c r="M26" s="195"/>
      <c r="N26" s="195"/>
      <c r="O26" s="195"/>
      <c r="P26" s="189"/>
      <c r="Q26" s="195"/>
      <c r="R26" s="189"/>
      <c r="S26" s="189"/>
      <c r="T26" s="189"/>
      <c r="U26" s="189"/>
      <c r="V26" s="189"/>
      <c r="W26" s="189"/>
      <c r="X26" s="189"/>
      <c r="Y26" s="189"/>
      <c r="Z26" s="196"/>
    </row>
    <row r="27" spans="2:26" ht="21.75" customHeight="1" x14ac:dyDescent="0.15">
      <c r="B27" s="323"/>
      <c r="C27" s="195"/>
      <c r="D27" s="189"/>
      <c r="E27" s="189"/>
      <c r="F27" s="195"/>
      <c r="G27" s="195"/>
      <c r="H27" s="189"/>
      <c r="I27" s="189"/>
      <c r="J27" s="189"/>
      <c r="K27" s="189"/>
      <c r="L27" s="189"/>
      <c r="M27" s="195"/>
      <c r="N27" s="195"/>
      <c r="O27" s="195"/>
      <c r="P27" s="189"/>
      <c r="Q27" s="195"/>
      <c r="R27" s="189"/>
      <c r="S27" s="189"/>
      <c r="T27" s="189"/>
      <c r="U27" s="189"/>
      <c r="V27" s="189"/>
      <c r="W27" s="189"/>
      <c r="X27" s="189"/>
      <c r="Y27" s="189"/>
      <c r="Z27" s="196"/>
    </row>
    <row r="28" spans="2:26" ht="21.75" customHeight="1" x14ac:dyDescent="0.15">
      <c r="B28" s="323"/>
      <c r="C28" s="195"/>
      <c r="D28" s="189"/>
      <c r="E28" s="189"/>
      <c r="F28" s="197"/>
      <c r="G28" s="198"/>
      <c r="H28" s="198"/>
      <c r="I28" s="198"/>
      <c r="J28" s="198"/>
      <c r="K28" s="198"/>
      <c r="L28" s="189"/>
      <c r="M28" s="195"/>
      <c r="N28" s="195"/>
      <c r="O28" s="195"/>
      <c r="P28" s="189"/>
      <c r="Q28" s="198"/>
      <c r="R28" s="190"/>
      <c r="S28" s="190"/>
      <c r="T28" s="190"/>
      <c r="U28" s="190"/>
      <c r="V28" s="190"/>
      <c r="W28" s="190"/>
      <c r="X28" s="190"/>
      <c r="Y28" s="190"/>
      <c r="Z28" s="199"/>
    </row>
    <row r="29" spans="2:26" ht="47.25" customHeight="1" x14ac:dyDescent="0.15">
      <c r="B29" s="378"/>
      <c r="C29" s="200"/>
      <c r="D29" s="200"/>
      <c r="E29" s="201"/>
      <c r="F29" s="202"/>
      <c r="G29" s="200"/>
      <c r="H29" s="200"/>
      <c r="I29" s="200"/>
      <c r="J29" s="570" t="s">
        <v>240</v>
      </c>
      <c r="K29" s="570"/>
      <c r="L29" s="570"/>
      <c r="M29" s="570"/>
      <c r="N29" s="570"/>
      <c r="O29" s="570"/>
      <c r="P29" s="570"/>
      <c r="Q29" s="570" t="s">
        <v>241</v>
      </c>
      <c r="R29" s="570"/>
      <c r="S29" s="570"/>
      <c r="T29" s="570"/>
      <c r="U29" s="570"/>
      <c r="V29" s="570"/>
      <c r="W29" s="570"/>
      <c r="X29" s="570"/>
      <c r="Y29" s="570"/>
      <c r="Z29" s="203"/>
    </row>
    <row r="30" spans="2:26" ht="15" customHeight="1" x14ac:dyDescent="0.15">
      <c r="C30" s="259"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23439883-D205-4226-84C5-C3963128EBB6}"/>
    <dataValidation allowBlank="1" showInputMessage="1" showErrorMessage="1" prompt="緯度を小数点以下５桁まで入力する。" sqref="X3:Z3 X5:Z5" xr:uid="{A2536FB3-7C46-4C01-B123-E481540AE9D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0209C0-2AF4-4392-A6B2-A2D1BEBB9365}">
          <x14:formula1>
            <xm:f>'(参考)リスト'!$G$16:$G$19</xm:f>
          </x14:formula1>
          <xm:sqref>D7:E11</xm:sqref>
        </x14:dataValidation>
        <x14:dataValidation type="list" allowBlank="1" showInputMessage="1" showErrorMessage="1" xr:uid="{B3D1B361-4634-4BF2-BBA9-5A57A80BF714}">
          <x14:formula1>
            <xm:f>'(参考)リスト'!$E$6:$E$10</xm:f>
          </x14:formula1>
          <xm:sqref>U6</xm:sqref>
        </x14:dataValidation>
        <x14:dataValidation type="list" allowBlank="1" showInputMessage="1" showErrorMessage="1" xr:uid="{843845FB-2CDC-4F23-9918-6D24C15B2419}">
          <x14:formula1>
            <xm:f>'(参考)リスト'!$F$6:$F$7</xm:f>
          </x14:formula1>
          <xm:sqref>U5</xm:sqref>
        </x14:dataValidation>
        <x14:dataValidation type="list" allowBlank="1" showInputMessage="1" showErrorMessage="1" xr:uid="{190CE7A2-3712-42E0-885D-A04A680718CA}">
          <x14:formula1>
            <xm:f>'(参考)リスト'!$D$6:$D$7</xm:f>
          </x14:formula1>
          <xm:sqref>R5:R6</xm:sqref>
        </x14:dataValidation>
        <x14:dataValidation type="list" allowBlank="1" showInputMessage="1" showErrorMessage="1" xr:uid="{06D26AF9-884E-4BC2-9001-3E63289FBFFC}">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CBAD-A89D-4609-8A79-C451210792B9}">
  <sheetPr>
    <pageSetUpPr fitToPage="1"/>
  </sheetPr>
  <dimension ref="B1:Y48"/>
  <sheetViews>
    <sheetView showGridLines="0" view="pageBreakPreview" zoomScale="85" zoomScaleNormal="55" zoomScaleSheetLayoutView="85" workbookViewId="0">
      <selection activeCell="AC25" sqref="AC25"/>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8" t="s">
        <v>246</v>
      </c>
      <c r="C2" s="588"/>
      <c r="D2" s="588"/>
      <c r="E2" s="588"/>
      <c r="F2" s="589"/>
      <c r="G2" s="589"/>
      <c r="H2" s="589"/>
      <c r="I2" s="588"/>
      <c r="J2" s="588"/>
      <c r="K2" s="588"/>
      <c r="L2" s="588"/>
      <c r="M2" s="588"/>
      <c r="N2" s="588"/>
      <c r="O2" s="588"/>
      <c r="P2" s="588"/>
      <c r="Q2" s="588"/>
      <c r="R2" s="588"/>
      <c r="S2" s="588"/>
      <c r="T2" s="588"/>
      <c r="U2" s="588"/>
      <c r="V2" s="588"/>
      <c r="W2" s="588"/>
      <c r="X2" s="588"/>
      <c r="Y2" s="189"/>
    </row>
    <row r="3" spans="2:25" ht="20.100000000000001" customHeight="1" x14ac:dyDescent="0.15">
      <c r="B3" s="368" t="s">
        <v>60</v>
      </c>
      <c r="C3" s="380"/>
      <c r="D3" s="380"/>
      <c r="E3" s="380"/>
      <c r="F3" s="590" t="s">
        <v>550</v>
      </c>
      <c r="G3" s="590"/>
      <c r="H3" s="590"/>
      <c r="I3" s="285" t="s">
        <v>61</v>
      </c>
      <c r="J3" s="286"/>
      <c r="K3" s="320" t="s">
        <v>572</v>
      </c>
      <c r="L3" s="315"/>
      <c r="M3" s="315"/>
      <c r="N3" s="321"/>
      <c r="O3" s="324" t="s">
        <v>247</v>
      </c>
      <c r="P3" s="357" t="s">
        <v>578</v>
      </c>
      <c r="Q3" s="548"/>
      <c r="R3" s="548"/>
      <c r="S3" s="591"/>
      <c r="T3" s="580" t="s">
        <v>248</v>
      </c>
      <c r="U3" s="592"/>
      <c r="V3" s="592"/>
      <c r="W3" s="556"/>
      <c r="X3" s="596">
        <v>45924</v>
      </c>
      <c r="Y3" s="597"/>
    </row>
    <row r="4" spans="2:25" ht="20.100000000000001" customHeight="1" x14ac:dyDescent="0.15">
      <c r="B4" s="316" t="s">
        <v>165</v>
      </c>
      <c r="C4" s="317"/>
      <c r="D4" s="317"/>
      <c r="E4" s="317"/>
      <c r="F4" s="600" t="s">
        <v>571</v>
      </c>
      <c r="G4" s="600"/>
      <c r="H4" s="600"/>
      <c r="I4" s="601" t="s">
        <v>166</v>
      </c>
      <c r="J4" s="602"/>
      <c r="K4" s="320" t="s">
        <v>573</v>
      </c>
      <c r="L4" s="315"/>
      <c r="M4" s="315"/>
      <c r="N4" s="321"/>
      <c r="O4" s="319"/>
      <c r="P4" s="603" t="s">
        <v>580</v>
      </c>
      <c r="Q4" s="549"/>
      <c r="R4" s="549"/>
      <c r="S4" s="595"/>
      <c r="T4" s="593"/>
      <c r="U4" s="594"/>
      <c r="V4" s="594"/>
      <c r="W4" s="595"/>
      <c r="X4" s="598"/>
      <c r="Y4" s="599"/>
    </row>
    <row r="5" spans="2:25" ht="15" customHeight="1" x14ac:dyDescent="0.15">
      <c r="B5" s="323" t="s">
        <v>249</v>
      </c>
      <c r="C5" s="604" t="s">
        <v>250</v>
      </c>
      <c r="D5" s="605"/>
      <c r="E5" s="606" t="s">
        <v>251</v>
      </c>
      <c r="F5" s="606" t="s">
        <v>252</v>
      </c>
      <c r="G5" s="608" t="s">
        <v>253</v>
      </c>
      <c r="H5" s="609"/>
      <c r="I5" s="368" t="s">
        <v>254</v>
      </c>
      <c r="J5" s="380"/>
      <c r="K5" s="380"/>
      <c r="L5" s="380"/>
      <c r="M5" s="380"/>
      <c r="N5" s="381"/>
      <c r="O5" s="204" t="s">
        <v>255</v>
      </c>
      <c r="P5" s="552" t="s">
        <v>256</v>
      </c>
      <c r="Q5" s="612"/>
      <c r="R5" s="612"/>
      <c r="S5" s="613"/>
      <c r="T5" s="608" t="s">
        <v>257</v>
      </c>
      <c r="U5" s="616"/>
      <c r="V5" s="616"/>
      <c r="W5" s="616"/>
      <c r="X5" s="609"/>
      <c r="Y5" s="618" t="s">
        <v>258</v>
      </c>
    </row>
    <row r="6" spans="2:25" ht="15" customHeight="1" x14ac:dyDescent="0.15">
      <c r="B6" s="323"/>
      <c r="C6" s="604"/>
      <c r="D6" s="605"/>
      <c r="E6" s="606"/>
      <c r="F6" s="606"/>
      <c r="G6" s="610"/>
      <c r="H6" s="611"/>
      <c r="I6" s="316"/>
      <c r="J6" s="317"/>
      <c r="K6" s="317"/>
      <c r="L6" s="317"/>
      <c r="M6" s="317"/>
      <c r="N6" s="318"/>
      <c r="O6" s="205">
        <v>44212</v>
      </c>
      <c r="P6" s="553"/>
      <c r="Q6" s="614"/>
      <c r="R6" s="614"/>
      <c r="S6" s="615"/>
      <c r="T6" s="610"/>
      <c r="U6" s="617"/>
      <c r="V6" s="617"/>
      <c r="W6" s="617"/>
      <c r="X6" s="611"/>
      <c r="Y6" s="606"/>
    </row>
    <row r="7" spans="2:25" ht="16.149999999999999" customHeight="1" x14ac:dyDescent="0.15">
      <c r="B7" s="323"/>
      <c r="C7" s="604"/>
      <c r="D7" s="605"/>
      <c r="E7" s="606"/>
      <c r="F7" s="606"/>
      <c r="G7" s="578" t="s">
        <v>259</v>
      </c>
      <c r="H7" s="578" t="s">
        <v>260</v>
      </c>
      <c r="I7" s="621" t="s">
        <v>261</v>
      </c>
      <c r="J7" s="621" t="s">
        <v>262</v>
      </c>
      <c r="K7" s="622"/>
      <c r="L7" s="622"/>
      <c r="M7" s="623" t="s">
        <v>263</v>
      </c>
      <c r="N7" s="624" t="s">
        <v>264</v>
      </c>
      <c r="O7" s="621" t="s">
        <v>265</v>
      </c>
      <c r="P7" s="355" t="s">
        <v>266</v>
      </c>
      <c r="Q7" s="622"/>
      <c r="R7" s="578" t="s">
        <v>267</v>
      </c>
      <c r="S7" s="578" t="s">
        <v>268</v>
      </c>
      <c r="T7" s="627" t="s">
        <v>269</v>
      </c>
      <c r="U7" s="578" t="s">
        <v>270</v>
      </c>
      <c r="V7" s="622"/>
      <c r="W7" s="622"/>
      <c r="X7" s="622"/>
      <c r="Y7" s="606"/>
    </row>
    <row r="8" spans="2:25" ht="16.149999999999999" customHeight="1" x14ac:dyDescent="0.15">
      <c r="B8" s="323"/>
      <c r="C8" s="316"/>
      <c r="D8" s="318"/>
      <c r="E8" s="607"/>
      <c r="F8" s="607"/>
      <c r="G8" s="620"/>
      <c r="H8" s="620"/>
      <c r="I8" s="622"/>
      <c r="J8" s="622"/>
      <c r="K8" s="622"/>
      <c r="L8" s="622"/>
      <c r="M8" s="622"/>
      <c r="N8" s="622"/>
      <c r="O8" s="622"/>
      <c r="P8" s="206" t="s">
        <v>271</v>
      </c>
      <c r="Q8" s="206" t="s">
        <v>272</v>
      </c>
      <c r="R8" s="622"/>
      <c r="S8" s="622"/>
      <c r="T8" s="622"/>
      <c r="U8" s="622"/>
      <c r="V8" s="622"/>
      <c r="W8" s="622"/>
      <c r="X8" s="622"/>
      <c r="Y8" s="619"/>
    </row>
    <row r="9" spans="2:25" ht="15.75" customHeight="1" x14ac:dyDescent="0.15">
      <c r="B9" s="323"/>
      <c r="C9" s="625" t="s">
        <v>562</v>
      </c>
      <c r="D9" s="626"/>
      <c r="E9" s="170">
        <v>1</v>
      </c>
      <c r="F9" s="274">
        <v>0</v>
      </c>
      <c r="G9" s="222" t="s">
        <v>586</v>
      </c>
      <c r="H9" s="222" t="s">
        <v>587</v>
      </c>
      <c r="I9" s="222" t="s">
        <v>588</v>
      </c>
      <c r="J9" s="295" t="s">
        <v>503</v>
      </c>
      <c r="K9" s="295"/>
      <c r="L9" s="295"/>
      <c r="M9" s="222" t="s">
        <v>732</v>
      </c>
      <c r="N9" s="222" t="s">
        <v>589</v>
      </c>
      <c r="O9" s="222" t="s">
        <v>590</v>
      </c>
      <c r="P9" s="222" t="s">
        <v>549</v>
      </c>
      <c r="Q9" s="222" t="s">
        <v>590</v>
      </c>
      <c r="R9" s="233" t="s">
        <v>591</v>
      </c>
      <c r="S9" s="233" t="s">
        <v>591</v>
      </c>
      <c r="T9" s="233" t="s">
        <v>592</v>
      </c>
      <c r="U9" s="295"/>
      <c r="V9" s="622"/>
      <c r="W9" s="622"/>
      <c r="X9" s="622"/>
      <c r="Y9" s="222"/>
    </row>
    <row r="10" spans="2:25" ht="15.95" customHeight="1" x14ac:dyDescent="0.15">
      <c r="B10" s="323"/>
      <c r="C10" s="625" t="s">
        <v>562</v>
      </c>
      <c r="D10" s="626"/>
      <c r="E10" s="170">
        <v>2</v>
      </c>
      <c r="F10" s="274">
        <v>0</v>
      </c>
      <c r="G10" s="222" t="s">
        <v>586</v>
      </c>
      <c r="H10" s="222" t="s">
        <v>587</v>
      </c>
      <c r="I10" s="222" t="s">
        <v>588</v>
      </c>
      <c r="J10" s="295" t="s">
        <v>503</v>
      </c>
      <c r="K10" s="295"/>
      <c r="L10" s="295"/>
      <c r="M10" s="222" t="s">
        <v>732</v>
      </c>
      <c r="N10" s="222" t="s">
        <v>589</v>
      </c>
      <c r="O10" s="222" t="s">
        <v>590</v>
      </c>
      <c r="P10" s="222" t="s">
        <v>549</v>
      </c>
      <c r="Q10" s="222" t="s">
        <v>590</v>
      </c>
      <c r="R10" s="233" t="s">
        <v>591</v>
      </c>
      <c r="S10" s="233" t="s">
        <v>591</v>
      </c>
      <c r="T10" s="233" t="s">
        <v>592</v>
      </c>
      <c r="U10" s="295"/>
      <c r="V10" s="622"/>
      <c r="W10" s="622"/>
      <c r="X10" s="622"/>
      <c r="Y10" s="222"/>
    </row>
    <row r="11" spans="2:25" ht="15.95" customHeight="1" x14ac:dyDescent="0.15">
      <c r="B11" s="323"/>
      <c r="C11" s="625" t="s">
        <v>562</v>
      </c>
      <c r="D11" s="626"/>
      <c r="E11" s="170">
        <v>3</v>
      </c>
      <c r="F11" s="274">
        <v>0</v>
      </c>
      <c r="G11" s="222" t="s">
        <v>586</v>
      </c>
      <c r="H11" s="222" t="s">
        <v>593</v>
      </c>
      <c r="I11" s="222" t="s">
        <v>588</v>
      </c>
      <c r="J11" s="295" t="s">
        <v>503</v>
      </c>
      <c r="K11" s="295"/>
      <c r="L11" s="295"/>
      <c r="M11" s="222" t="s">
        <v>594</v>
      </c>
      <c r="N11" s="222" t="s">
        <v>589</v>
      </c>
      <c r="O11" s="222" t="s">
        <v>590</v>
      </c>
      <c r="P11" s="222" t="s">
        <v>549</v>
      </c>
      <c r="Q11" s="222" t="s">
        <v>595</v>
      </c>
      <c r="R11" s="233" t="s">
        <v>591</v>
      </c>
      <c r="S11" s="233" t="s">
        <v>596</v>
      </c>
      <c r="T11" s="233" t="s">
        <v>597</v>
      </c>
      <c r="U11" s="295" t="s">
        <v>598</v>
      </c>
      <c r="V11" s="622"/>
      <c r="W11" s="622"/>
      <c r="X11" s="622"/>
      <c r="Y11" s="222"/>
    </row>
    <row r="12" spans="2:25" ht="15.95" customHeight="1" x14ac:dyDescent="0.15">
      <c r="B12" s="323"/>
      <c r="C12" s="625" t="s">
        <v>562</v>
      </c>
      <c r="D12" s="626"/>
      <c r="E12" s="170">
        <v>4</v>
      </c>
      <c r="F12" s="274">
        <v>0</v>
      </c>
      <c r="G12" s="222" t="s">
        <v>586</v>
      </c>
      <c r="H12" s="222" t="s">
        <v>599</v>
      </c>
      <c r="I12" s="222" t="s">
        <v>588</v>
      </c>
      <c r="J12" s="295" t="s">
        <v>503</v>
      </c>
      <c r="K12" s="295"/>
      <c r="L12" s="295"/>
      <c r="M12" s="222" t="s">
        <v>600</v>
      </c>
      <c r="N12" s="222" t="s">
        <v>589</v>
      </c>
      <c r="O12" s="222" t="s">
        <v>595</v>
      </c>
      <c r="P12" s="222" t="s">
        <v>549</v>
      </c>
      <c r="Q12" s="222" t="s">
        <v>595</v>
      </c>
      <c r="R12" s="233" t="s">
        <v>591</v>
      </c>
      <c r="S12" s="233" t="s">
        <v>596</v>
      </c>
      <c r="T12" s="233" t="s">
        <v>597</v>
      </c>
      <c r="U12" s="295" t="s">
        <v>598</v>
      </c>
      <c r="V12" s="622"/>
      <c r="W12" s="622"/>
      <c r="X12" s="622"/>
      <c r="Y12" s="222"/>
    </row>
    <row r="13" spans="2:25" ht="15.95" customHeight="1" x14ac:dyDescent="0.15">
      <c r="B13" s="323"/>
      <c r="C13" s="625" t="s">
        <v>562</v>
      </c>
      <c r="D13" s="626"/>
      <c r="E13" s="170">
        <v>5</v>
      </c>
      <c r="F13" s="274">
        <v>0</v>
      </c>
      <c r="G13" s="222" t="s">
        <v>586</v>
      </c>
      <c r="H13" s="222" t="s">
        <v>593</v>
      </c>
      <c r="I13" s="222" t="s">
        <v>588</v>
      </c>
      <c r="J13" s="295" t="s">
        <v>503</v>
      </c>
      <c r="K13" s="295"/>
      <c r="L13" s="295"/>
      <c r="M13" s="222" t="s">
        <v>601</v>
      </c>
      <c r="N13" s="222" t="s">
        <v>602</v>
      </c>
      <c r="O13" s="222" t="s">
        <v>554</v>
      </c>
      <c r="P13" s="222" t="s">
        <v>549</v>
      </c>
      <c r="Q13" s="222" t="s">
        <v>595</v>
      </c>
      <c r="R13" s="233" t="s">
        <v>591</v>
      </c>
      <c r="S13" s="233" t="s">
        <v>596</v>
      </c>
      <c r="T13" s="233" t="s">
        <v>603</v>
      </c>
      <c r="U13" s="295" t="s">
        <v>549</v>
      </c>
      <c r="V13" s="622"/>
      <c r="W13" s="622"/>
      <c r="X13" s="622"/>
      <c r="Y13" s="222"/>
    </row>
    <row r="14" spans="2:25" ht="15.95" customHeight="1" x14ac:dyDescent="0.15">
      <c r="B14" s="323"/>
      <c r="C14" s="625">
        <v>1</v>
      </c>
      <c r="D14" s="626"/>
      <c r="E14" s="170">
        <v>1</v>
      </c>
      <c r="F14" s="274">
        <v>3.1</v>
      </c>
      <c r="G14" s="222" t="s">
        <v>586</v>
      </c>
      <c r="H14" s="222" t="s">
        <v>593</v>
      </c>
      <c r="I14" s="222" t="s">
        <v>588</v>
      </c>
      <c r="J14" s="295" t="s">
        <v>503</v>
      </c>
      <c r="K14" s="295"/>
      <c r="L14" s="295"/>
      <c r="M14" s="222" t="s">
        <v>732</v>
      </c>
      <c r="N14" s="222" t="s">
        <v>589</v>
      </c>
      <c r="O14" s="222" t="s">
        <v>590</v>
      </c>
      <c r="P14" s="222" t="s">
        <v>549</v>
      </c>
      <c r="Q14" s="222" t="s">
        <v>590</v>
      </c>
      <c r="R14" s="233" t="s">
        <v>591</v>
      </c>
      <c r="S14" s="233" t="s">
        <v>591</v>
      </c>
      <c r="T14" s="233" t="s">
        <v>592</v>
      </c>
      <c r="U14" s="295"/>
      <c r="V14" s="622"/>
      <c r="W14" s="622"/>
      <c r="X14" s="622"/>
      <c r="Y14" s="222"/>
    </row>
    <row r="15" spans="2:25" ht="15.95" customHeight="1" x14ac:dyDescent="0.15">
      <c r="B15" s="323"/>
      <c r="C15" s="625">
        <v>1</v>
      </c>
      <c r="D15" s="626"/>
      <c r="E15" s="170">
        <v>2</v>
      </c>
      <c r="F15" s="274">
        <v>1.1000000000000001</v>
      </c>
      <c r="G15" s="222" t="s">
        <v>586</v>
      </c>
      <c r="H15" s="222" t="s">
        <v>599</v>
      </c>
      <c r="I15" s="222" t="s">
        <v>588</v>
      </c>
      <c r="J15" s="295" t="s">
        <v>503</v>
      </c>
      <c r="K15" s="295"/>
      <c r="L15" s="295"/>
      <c r="M15" s="222" t="s">
        <v>604</v>
      </c>
      <c r="N15" s="222" t="s">
        <v>589</v>
      </c>
      <c r="O15" s="222" t="s">
        <v>590</v>
      </c>
      <c r="P15" s="222" t="s">
        <v>549</v>
      </c>
      <c r="Q15" s="222" t="s">
        <v>595</v>
      </c>
      <c r="R15" s="233" t="s">
        <v>591</v>
      </c>
      <c r="S15" s="233" t="s">
        <v>596</v>
      </c>
      <c r="T15" s="233" t="s">
        <v>597</v>
      </c>
      <c r="U15" s="295" t="s">
        <v>598</v>
      </c>
      <c r="V15" s="622"/>
      <c r="W15" s="622"/>
      <c r="X15" s="622"/>
      <c r="Y15" s="222"/>
    </row>
    <row r="16" spans="2:25" ht="15.95" customHeight="1" x14ac:dyDescent="0.15">
      <c r="B16" s="323"/>
      <c r="C16" s="625">
        <v>2</v>
      </c>
      <c r="D16" s="626"/>
      <c r="E16" s="170">
        <v>1</v>
      </c>
      <c r="F16" s="274">
        <v>6.94</v>
      </c>
      <c r="G16" s="222" t="s">
        <v>586</v>
      </c>
      <c r="H16" s="222" t="s">
        <v>605</v>
      </c>
      <c r="I16" s="222" t="s">
        <v>588</v>
      </c>
      <c r="J16" s="295" t="s">
        <v>469</v>
      </c>
      <c r="K16" s="295"/>
      <c r="L16" s="295"/>
      <c r="M16" s="222" t="s">
        <v>606</v>
      </c>
      <c r="N16" s="222" t="s">
        <v>606</v>
      </c>
      <c r="O16" s="222" t="s">
        <v>595</v>
      </c>
      <c r="P16" s="222" t="s">
        <v>549</v>
      </c>
      <c r="Q16" s="222" t="s">
        <v>595</v>
      </c>
      <c r="R16" s="233" t="s">
        <v>591</v>
      </c>
      <c r="S16" s="233" t="s">
        <v>596</v>
      </c>
      <c r="T16" s="233" t="s">
        <v>597</v>
      </c>
      <c r="U16" s="295" t="s">
        <v>598</v>
      </c>
      <c r="V16" s="622"/>
      <c r="W16" s="622"/>
      <c r="X16" s="622"/>
      <c r="Y16" s="222"/>
    </row>
    <row r="17" spans="2:25" ht="15.95" customHeight="1" x14ac:dyDescent="0.15">
      <c r="B17" s="323"/>
      <c r="C17" s="625">
        <v>2</v>
      </c>
      <c r="D17" s="626"/>
      <c r="E17" s="170">
        <v>2</v>
      </c>
      <c r="F17" s="274">
        <v>6.62</v>
      </c>
      <c r="G17" s="222" t="s">
        <v>586</v>
      </c>
      <c r="H17" s="222" t="s">
        <v>605</v>
      </c>
      <c r="I17" s="222" t="s">
        <v>588</v>
      </c>
      <c r="J17" s="295" t="s">
        <v>461</v>
      </c>
      <c r="K17" s="295"/>
      <c r="L17" s="295"/>
      <c r="M17" s="222" t="s">
        <v>607</v>
      </c>
      <c r="N17" s="222" t="s">
        <v>607</v>
      </c>
      <c r="O17" s="222" t="s">
        <v>590</v>
      </c>
      <c r="P17" s="222" t="s">
        <v>549</v>
      </c>
      <c r="Q17" s="222" t="s">
        <v>590</v>
      </c>
      <c r="R17" s="233" t="s">
        <v>591</v>
      </c>
      <c r="S17" s="233" t="s">
        <v>591</v>
      </c>
      <c r="T17" s="233" t="s">
        <v>603</v>
      </c>
      <c r="U17" s="295"/>
      <c r="V17" s="622"/>
      <c r="W17" s="622"/>
      <c r="X17" s="622"/>
      <c r="Y17" s="222"/>
    </row>
    <row r="18" spans="2:25" ht="15.95" customHeight="1" x14ac:dyDescent="0.15">
      <c r="B18" s="323"/>
      <c r="C18" s="625">
        <v>2</v>
      </c>
      <c r="D18" s="626"/>
      <c r="E18" s="170">
        <v>3</v>
      </c>
      <c r="F18" s="274">
        <v>6.73</v>
      </c>
      <c r="G18" s="222" t="s">
        <v>586</v>
      </c>
      <c r="H18" s="222" t="s">
        <v>599</v>
      </c>
      <c r="I18" s="222" t="s">
        <v>588</v>
      </c>
      <c r="J18" s="295" t="s">
        <v>503</v>
      </c>
      <c r="K18" s="295"/>
      <c r="L18" s="295"/>
      <c r="M18" s="222" t="s">
        <v>608</v>
      </c>
      <c r="N18" s="222" t="s">
        <v>589</v>
      </c>
      <c r="O18" s="222" t="s">
        <v>590</v>
      </c>
      <c r="P18" s="222" t="s">
        <v>549</v>
      </c>
      <c r="Q18" s="222" t="s">
        <v>595</v>
      </c>
      <c r="R18" s="233" t="s">
        <v>591</v>
      </c>
      <c r="S18" s="233" t="s">
        <v>596</v>
      </c>
      <c r="T18" s="233" t="s">
        <v>597</v>
      </c>
      <c r="U18" s="295" t="s">
        <v>598</v>
      </c>
      <c r="V18" s="622"/>
      <c r="W18" s="622"/>
      <c r="X18" s="622"/>
      <c r="Y18" s="222"/>
    </row>
    <row r="19" spans="2:25" ht="15.95" customHeight="1" x14ac:dyDescent="0.15">
      <c r="B19" s="323"/>
      <c r="C19" s="625">
        <v>2</v>
      </c>
      <c r="D19" s="626"/>
      <c r="E19" s="170">
        <v>4</v>
      </c>
      <c r="F19" s="274">
        <v>5.48</v>
      </c>
      <c r="G19" s="222" t="s">
        <v>586</v>
      </c>
      <c r="H19" s="222" t="s">
        <v>599</v>
      </c>
      <c r="I19" s="222" t="s">
        <v>588</v>
      </c>
      <c r="J19" s="295" t="s">
        <v>503</v>
      </c>
      <c r="K19" s="295"/>
      <c r="L19" s="295"/>
      <c r="M19" s="222" t="s">
        <v>609</v>
      </c>
      <c r="N19" s="222" t="s">
        <v>589</v>
      </c>
      <c r="O19" s="222" t="s">
        <v>590</v>
      </c>
      <c r="P19" s="222" t="s">
        <v>549</v>
      </c>
      <c r="Q19" s="222" t="s">
        <v>595</v>
      </c>
      <c r="R19" s="233" t="s">
        <v>591</v>
      </c>
      <c r="S19" s="233" t="s">
        <v>596</v>
      </c>
      <c r="T19" s="233" t="s">
        <v>597</v>
      </c>
      <c r="U19" s="295" t="s">
        <v>598</v>
      </c>
      <c r="V19" s="622"/>
      <c r="W19" s="622"/>
      <c r="X19" s="622"/>
      <c r="Y19" s="222"/>
    </row>
    <row r="20" spans="2:25" ht="15.95" customHeight="1" x14ac:dyDescent="0.15">
      <c r="B20" s="323"/>
      <c r="C20" s="625">
        <v>2</v>
      </c>
      <c r="D20" s="626"/>
      <c r="E20" s="170">
        <v>5</v>
      </c>
      <c r="F20" s="274">
        <v>4.6399999999999997</v>
      </c>
      <c r="G20" s="222" t="s">
        <v>586</v>
      </c>
      <c r="H20" s="222" t="s">
        <v>599</v>
      </c>
      <c r="I20" s="222" t="s">
        <v>588</v>
      </c>
      <c r="J20" s="295" t="s">
        <v>503</v>
      </c>
      <c r="K20" s="295"/>
      <c r="L20" s="295"/>
      <c r="M20" s="222" t="s">
        <v>610</v>
      </c>
      <c r="N20" s="222" t="s">
        <v>589</v>
      </c>
      <c r="O20" s="222" t="s">
        <v>595</v>
      </c>
      <c r="P20" s="222" t="s">
        <v>549</v>
      </c>
      <c r="Q20" s="222" t="s">
        <v>595</v>
      </c>
      <c r="R20" s="233" t="s">
        <v>591</v>
      </c>
      <c r="S20" s="233" t="s">
        <v>596</v>
      </c>
      <c r="T20" s="233" t="s">
        <v>597</v>
      </c>
      <c r="U20" s="295" t="s">
        <v>598</v>
      </c>
      <c r="V20" s="622"/>
      <c r="W20" s="622"/>
      <c r="X20" s="622"/>
      <c r="Y20" s="222"/>
    </row>
    <row r="21" spans="2:25" ht="15.95" customHeight="1" x14ac:dyDescent="0.15">
      <c r="B21" s="323"/>
      <c r="C21" s="625">
        <v>3</v>
      </c>
      <c r="D21" s="626"/>
      <c r="E21" s="170">
        <v>1</v>
      </c>
      <c r="F21" s="274">
        <v>7.22</v>
      </c>
      <c r="G21" s="222" t="s">
        <v>586</v>
      </c>
      <c r="H21" s="222" t="s">
        <v>593</v>
      </c>
      <c r="I21" s="222" t="s">
        <v>588</v>
      </c>
      <c r="J21" s="295" t="s">
        <v>461</v>
      </c>
      <c r="K21" s="295"/>
      <c r="L21" s="295"/>
      <c r="M21" s="222" t="s">
        <v>611</v>
      </c>
      <c r="N21" s="222" t="s">
        <v>612</v>
      </c>
      <c r="O21" s="222" t="s">
        <v>595</v>
      </c>
      <c r="P21" s="222" t="s">
        <v>549</v>
      </c>
      <c r="Q21" s="222" t="s">
        <v>595</v>
      </c>
      <c r="R21" s="233" t="s">
        <v>591</v>
      </c>
      <c r="S21" s="233" t="s">
        <v>596</v>
      </c>
      <c r="T21" s="233" t="s">
        <v>597</v>
      </c>
      <c r="U21" s="295" t="s">
        <v>598</v>
      </c>
      <c r="V21" s="622"/>
      <c r="W21" s="622"/>
      <c r="X21" s="622"/>
      <c r="Y21" s="222" t="s">
        <v>613</v>
      </c>
    </row>
    <row r="22" spans="2:25" ht="15.95" customHeight="1" x14ac:dyDescent="0.15">
      <c r="B22" s="323"/>
      <c r="C22" s="625">
        <v>3</v>
      </c>
      <c r="D22" s="626"/>
      <c r="E22" s="170">
        <v>2</v>
      </c>
      <c r="F22" s="274">
        <v>10.37</v>
      </c>
      <c r="G22" s="222" t="s">
        <v>586</v>
      </c>
      <c r="H22" s="222" t="s">
        <v>599</v>
      </c>
      <c r="I22" s="222" t="s">
        <v>588</v>
      </c>
      <c r="J22" s="295" t="s">
        <v>503</v>
      </c>
      <c r="K22" s="295"/>
      <c r="L22" s="295"/>
      <c r="M22" s="222" t="s">
        <v>614</v>
      </c>
      <c r="N22" s="222" t="s">
        <v>589</v>
      </c>
      <c r="O22" s="222" t="s">
        <v>590</v>
      </c>
      <c r="P22" s="222" t="s">
        <v>549</v>
      </c>
      <c r="Q22" s="222" t="s">
        <v>595</v>
      </c>
      <c r="R22" s="233" t="s">
        <v>591</v>
      </c>
      <c r="S22" s="233" t="s">
        <v>596</v>
      </c>
      <c r="T22" s="233" t="s">
        <v>597</v>
      </c>
      <c r="U22" s="295" t="s">
        <v>598</v>
      </c>
      <c r="V22" s="622"/>
      <c r="W22" s="622"/>
      <c r="X22" s="622"/>
      <c r="Y22" s="222"/>
    </row>
    <row r="23" spans="2:25" ht="15.95" customHeight="1" x14ac:dyDescent="0.15">
      <c r="B23" s="323"/>
      <c r="C23" s="625">
        <v>3</v>
      </c>
      <c r="D23" s="626"/>
      <c r="E23" s="170">
        <v>3</v>
      </c>
      <c r="F23" s="274">
        <v>7.2</v>
      </c>
      <c r="G23" s="222" t="s">
        <v>586</v>
      </c>
      <c r="H23" s="222" t="s">
        <v>599</v>
      </c>
      <c r="I23" s="222" t="s">
        <v>588</v>
      </c>
      <c r="J23" s="295" t="s">
        <v>503</v>
      </c>
      <c r="K23" s="295"/>
      <c r="L23" s="295"/>
      <c r="M23" s="222" t="s">
        <v>732</v>
      </c>
      <c r="N23" s="222" t="s">
        <v>589</v>
      </c>
      <c r="O23" s="222" t="s">
        <v>590</v>
      </c>
      <c r="P23" s="222" t="s">
        <v>549</v>
      </c>
      <c r="Q23" s="222" t="s">
        <v>590</v>
      </c>
      <c r="R23" s="233" t="s">
        <v>591</v>
      </c>
      <c r="S23" s="233" t="s">
        <v>591</v>
      </c>
      <c r="T23" s="233" t="s">
        <v>592</v>
      </c>
      <c r="U23" s="295"/>
      <c r="V23" s="622"/>
      <c r="W23" s="622"/>
      <c r="X23" s="622"/>
      <c r="Y23" s="222"/>
    </row>
    <row r="24" spans="2:25" ht="15.95" customHeight="1" x14ac:dyDescent="0.15">
      <c r="B24" s="323"/>
      <c r="C24" s="625">
        <v>3</v>
      </c>
      <c r="D24" s="626"/>
      <c r="E24" s="170">
        <v>4</v>
      </c>
      <c r="F24" s="274">
        <v>9.6300000000000008</v>
      </c>
      <c r="G24" s="222" t="s">
        <v>586</v>
      </c>
      <c r="H24" s="222" t="s">
        <v>615</v>
      </c>
      <c r="I24" s="222" t="s">
        <v>588</v>
      </c>
      <c r="J24" s="295" t="s">
        <v>469</v>
      </c>
      <c r="K24" s="295"/>
      <c r="L24" s="295"/>
      <c r="M24" s="222" t="s">
        <v>616</v>
      </c>
      <c r="N24" s="222" t="s">
        <v>554</v>
      </c>
      <c r="O24" s="222" t="s">
        <v>554</v>
      </c>
      <c r="P24" s="222" t="s">
        <v>549</v>
      </c>
      <c r="Q24" s="222" t="s">
        <v>595</v>
      </c>
      <c r="R24" s="233" t="s">
        <v>591</v>
      </c>
      <c r="S24" s="233" t="s">
        <v>596</v>
      </c>
      <c r="T24" s="233" t="s">
        <v>603</v>
      </c>
      <c r="U24" s="295" t="s">
        <v>549</v>
      </c>
      <c r="V24" s="622"/>
      <c r="W24" s="622"/>
      <c r="X24" s="622"/>
      <c r="Y24" s="222"/>
    </row>
    <row r="25" spans="2:25" ht="15.95" customHeight="1" x14ac:dyDescent="0.15">
      <c r="B25" s="323"/>
      <c r="C25" s="625">
        <v>4</v>
      </c>
      <c r="D25" s="626"/>
      <c r="E25" s="170">
        <v>1</v>
      </c>
      <c r="F25" s="274">
        <v>12.69</v>
      </c>
      <c r="G25" s="222" t="s">
        <v>586</v>
      </c>
      <c r="H25" s="222" t="s">
        <v>605</v>
      </c>
      <c r="I25" s="222" t="s">
        <v>588</v>
      </c>
      <c r="J25" s="295" t="s">
        <v>469</v>
      </c>
      <c r="K25" s="295"/>
      <c r="L25" s="295"/>
      <c r="M25" s="222" t="s">
        <v>617</v>
      </c>
      <c r="N25" s="222" t="s">
        <v>617</v>
      </c>
      <c r="O25" s="222" t="s">
        <v>595</v>
      </c>
      <c r="P25" s="222" t="s">
        <v>549</v>
      </c>
      <c r="Q25" s="222" t="s">
        <v>595</v>
      </c>
      <c r="R25" s="233" t="s">
        <v>591</v>
      </c>
      <c r="S25" s="233" t="s">
        <v>596</v>
      </c>
      <c r="T25" s="233" t="s">
        <v>597</v>
      </c>
      <c r="U25" s="295" t="s">
        <v>598</v>
      </c>
      <c r="V25" s="622"/>
      <c r="W25" s="622"/>
      <c r="X25" s="622"/>
      <c r="Y25" s="222"/>
    </row>
    <row r="26" spans="2:25" ht="15.95" customHeight="1" x14ac:dyDescent="0.15">
      <c r="B26" s="323"/>
      <c r="C26" s="625">
        <v>4</v>
      </c>
      <c r="D26" s="626"/>
      <c r="E26" s="170">
        <v>2</v>
      </c>
      <c r="F26" s="274">
        <v>14.44</v>
      </c>
      <c r="G26" s="222" t="s">
        <v>586</v>
      </c>
      <c r="H26" s="222" t="s">
        <v>605</v>
      </c>
      <c r="I26" s="222" t="s">
        <v>588</v>
      </c>
      <c r="J26" s="295" t="s">
        <v>469</v>
      </c>
      <c r="K26" s="295"/>
      <c r="L26" s="295"/>
      <c r="M26" s="222" t="s">
        <v>618</v>
      </c>
      <c r="N26" s="222" t="s">
        <v>618</v>
      </c>
      <c r="O26" s="222" t="s">
        <v>595</v>
      </c>
      <c r="P26" s="222" t="s">
        <v>549</v>
      </c>
      <c r="Q26" s="222" t="s">
        <v>595</v>
      </c>
      <c r="R26" s="233" t="s">
        <v>591</v>
      </c>
      <c r="S26" s="233" t="s">
        <v>596</v>
      </c>
      <c r="T26" s="233" t="s">
        <v>597</v>
      </c>
      <c r="U26" s="295" t="s">
        <v>598</v>
      </c>
      <c r="V26" s="622"/>
      <c r="W26" s="622"/>
      <c r="X26" s="622"/>
      <c r="Y26" s="222"/>
    </row>
    <row r="27" spans="2:25" ht="15.95" customHeight="1" x14ac:dyDescent="0.15">
      <c r="B27" s="323"/>
      <c r="C27" s="625">
        <v>4</v>
      </c>
      <c r="D27" s="626"/>
      <c r="E27" s="170">
        <v>3</v>
      </c>
      <c r="F27" s="274">
        <v>14.5</v>
      </c>
      <c r="G27" s="222" t="s">
        <v>586</v>
      </c>
      <c r="H27" s="222" t="s">
        <v>605</v>
      </c>
      <c r="I27" s="222" t="s">
        <v>588</v>
      </c>
      <c r="J27" s="295" t="s">
        <v>461</v>
      </c>
      <c r="K27" s="295"/>
      <c r="L27" s="295"/>
      <c r="M27" s="222" t="s">
        <v>619</v>
      </c>
      <c r="N27" s="222" t="s">
        <v>619</v>
      </c>
      <c r="O27" s="222" t="s">
        <v>590</v>
      </c>
      <c r="P27" s="222" t="s">
        <v>549</v>
      </c>
      <c r="Q27" s="222" t="s">
        <v>590</v>
      </c>
      <c r="R27" s="233" t="s">
        <v>591</v>
      </c>
      <c r="S27" s="233" t="s">
        <v>591</v>
      </c>
      <c r="T27" s="233" t="s">
        <v>603</v>
      </c>
      <c r="U27" s="295"/>
      <c r="V27" s="622"/>
      <c r="W27" s="622"/>
      <c r="X27" s="622"/>
      <c r="Y27" s="222"/>
    </row>
    <row r="28" spans="2:25" ht="15.95" customHeight="1" x14ac:dyDescent="0.15">
      <c r="B28" s="323"/>
      <c r="C28" s="625">
        <v>4</v>
      </c>
      <c r="D28" s="626"/>
      <c r="E28" s="170">
        <v>4</v>
      </c>
      <c r="F28" s="274">
        <v>10.92</v>
      </c>
      <c r="G28" s="222" t="s">
        <v>586</v>
      </c>
      <c r="H28" s="222" t="s">
        <v>599</v>
      </c>
      <c r="I28" s="222" t="s">
        <v>588</v>
      </c>
      <c r="J28" s="295" t="s">
        <v>503</v>
      </c>
      <c r="K28" s="295"/>
      <c r="L28" s="295"/>
      <c r="M28" s="222" t="s">
        <v>732</v>
      </c>
      <c r="N28" s="222" t="s">
        <v>589</v>
      </c>
      <c r="O28" s="222" t="s">
        <v>590</v>
      </c>
      <c r="P28" s="222" t="s">
        <v>549</v>
      </c>
      <c r="Q28" s="222" t="s">
        <v>590</v>
      </c>
      <c r="R28" s="233" t="s">
        <v>591</v>
      </c>
      <c r="S28" s="233" t="s">
        <v>591</v>
      </c>
      <c r="T28" s="233" t="s">
        <v>592</v>
      </c>
      <c r="U28" s="295"/>
      <c r="V28" s="622"/>
      <c r="W28" s="622"/>
      <c r="X28" s="622"/>
      <c r="Y28" s="222"/>
    </row>
    <row r="29" spans="2:25" ht="15.95" customHeight="1" x14ac:dyDescent="0.15">
      <c r="B29" s="323"/>
      <c r="C29" s="625">
        <v>5</v>
      </c>
      <c r="D29" s="626"/>
      <c r="E29" s="170">
        <v>1</v>
      </c>
      <c r="F29" s="274">
        <v>14.5</v>
      </c>
      <c r="G29" s="222" t="s">
        <v>586</v>
      </c>
      <c r="H29" s="222" t="s">
        <v>605</v>
      </c>
      <c r="I29" s="222" t="s">
        <v>588</v>
      </c>
      <c r="J29" s="295" t="s">
        <v>469</v>
      </c>
      <c r="K29" s="295"/>
      <c r="L29" s="295"/>
      <c r="M29" s="222" t="s">
        <v>620</v>
      </c>
      <c r="N29" s="222" t="s">
        <v>621</v>
      </c>
      <c r="O29" s="222" t="s">
        <v>595</v>
      </c>
      <c r="P29" s="222" t="s">
        <v>549</v>
      </c>
      <c r="Q29" s="222" t="s">
        <v>595</v>
      </c>
      <c r="R29" s="233" t="s">
        <v>591</v>
      </c>
      <c r="S29" s="233" t="s">
        <v>596</v>
      </c>
      <c r="T29" s="233" t="s">
        <v>597</v>
      </c>
      <c r="U29" s="295" t="s">
        <v>598</v>
      </c>
      <c r="V29" s="622"/>
      <c r="W29" s="622"/>
      <c r="X29" s="622"/>
      <c r="Y29" s="222" t="s">
        <v>622</v>
      </c>
    </row>
    <row r="30" spans="2:25" ht="15.95" customHeight="1" x14ac:dyDescent="0.15">
      <c r="B30" s="323"/>
      <c r="C30" s="625">
        <v>5</v>
      </c>
      <c r="D30" s="626"/>
      <c r="E30" s="170">
        <v>2</v>
      </c>
      <c r="F30" s="274">
        <v>14.5</v>
      </c>
      <c r="G30" s="222" t="s">
        <v>586</v>
      </c>
      <c r="H30" s="222" t="s">
        <v>593</v>
      </c>
      <c r="I30" s="222" t="s">
        <v>588</v>
      </c>
      <c r="J30" s="295" t="s">
        <v>503</v>
      </c>
      <c r="K30" s="295"/>
      <c r="L30" s="295"/>
      <c r="M30" s="222" t="s">
        <v>732</v>
      </c>
      <c r="N30" s="222" t="s">
        <v>589</v>
      </c>
      <c r="O30" s="222" t="s">
        <v>590</v>
      </c>
      <c r="P30" s="222" t="s">
        <v>549</v>
      </c>
      <c r="Q30" s="222" t="s">
        <v>590</v>
      </c>
      <c r="R30" s="233" t="s">
        <v>591</v>
      </c>
      <c r="S30" s="233" t="s">
        <v>591</v>
      </c>
      <c r="T30" s="233" t="s">
        <v>592</v>
      </c>
      <c r="U30" s="295"/>
      <c r="V30" s="622"/>
      <c r="W30" s="622"/>
      <c r="X30" s="622"/>
      <c r="Y30" s="222"/>
    </row>
    <row r="31" spans="2:25" ht="15.95" customHeight="1" x14ac:dyDescent="0.15">
      <c r="B31" s="323"/>
      <c r="C31" s="625">
        <v>5</v>
      </c>
      <c r="D31" s="626"/>
      <c r="E31" s="170">
        <v>3</v>
      </c>
      <c r="F31" s="274">
        <v>16.170000000000002</v>
      </c>
      <c r="G31" s="222" t="s">
        <v>586</v>
      </c>
      <c r="H31" s="222" t="s">
        <v>623</v>
      </c>
      <c r="I31" s="222" t="s">
        <v>588</v>
      </c>
      <c r="J31" s="295" t="s">
        <v>503</v>
      </c>
      <c r="K31" s="295"/>
      <c r="L31" s="295"/>
      <c r="M31" s="222" t="s">
        <v>732</v>
      </c>
      <c r="N31" s="222" t="s">
        <v>589</v>
      </c>
      <c r="O31" s="222" t="s">
        <v>590</v>
      </c>
      <c r="P31" s="222" t="s">
        <v>549</v>
      </c>
      <c r="Q31" s="222" t="s">
        <v>590</v>
      </c>
      <c r="R31" s="233" t="s">
        <v>591</v>
      </c>
      <c r="S31" s="233" t="s">
        <v>591</v>
      </c>
      <c r="T31" s="233" t="s">
        <v>592</v>
      </c>
      <c r="U31" s="295"/>
      <c r="V31" s="622"/>
      <c r="W31" s="622"/>
      <c r="X31" s="622"/>
      <c r="Y31" s="222"/>
    </row>
    <row r="32" spans="2:25" ht="15.95" customHeight="1" x14ac:dyDescent="0.15">
      <c r="B32" s="323"/>
      <c r="C32" s="625">
        <v>5</v>
      </c>
      <c r="D32" s="626"/>
      <c r="E32" s="170">
        <v>4</v>
      </c>
      <c r="F32" s="274">
        <v>18.05</v>
      </c>
      <c r="G32" s="222" t="s">
        <v>586</v>
      </c>
      <c r="H32" s="222" t="s">
        <v>623</v>
      </c>
      <c r="I32" s="222" t="s">
        <v>588</v>
      </c>
      <c r="J32" s="295" t="s">
        <v>469</v>
      </c>
      <c r="K32" s="295"/>
      <c r="L32" s="295"/>
      <c r="M32" s="222" t="s">
        <v>624</v>
      </c>
      <c r="N32" s="222" t="s">
        <v>625</v>
      </c>
      <c r="O32" s="222" t="s">
        <v>626</v>
      </c>
      <c r="P32" s="222" t="s">
        <v>549</v>
      </c>
      <c r="Q32" s="222" t="s">
        <v>626</v>
      </c>
      <c r="R32" s="233" t="s">
        <v>591</v>
      </c>
      <c r="S32" s="233" t="s">
        <v>596</v>
      </c>
      <c r="T32" s="233" t="s">
        <v>597</v>
      </c>
      <c r="U32" s="295" t="s">
        <v>627</v>
      </c>
      <c r="V32" s="622"/>
      <c r="W32" s="622"/>
      <c r="X32" s="622"/>
      <c r="Y32" s="222" t="s">
        <v>622</v>
      </c>
    </row>
    <row r="33" spans="2:25" ht="15.95" customHeight="1" x14ac:dyDescent="0.15">
      <c r="B33" s="323"/>
      <c r="C33" s="625">
        <v>5</v>
      </c>
      <c r="D33" s="626"/>
      <c r="E33" s="170">
        <v>5</v>
      </c>
      <c r="F33" s="274">
        <v>16.059999999999999</v>
      </c>
      <c r="G33" s="222" t="s">
        <v>586</v>
      </c>
      <c r="H33" s="222" t="s">
        <v>615</v>
      </c>
      <c r="I33" s="222" t="s">
        <v>588</v>
      </c>
      <c r="J33" s="295" t="s">
        <v>503</v>
      </c>
      <c r="K33" s="295"/>
      <c r="L33" s="295"/>
      <c r="M33" s="222" t="s">
        <v>732</v>
      </c>
      <c r="N33" s="222" t="s">
        <v>589</v>
      </c>
      <c r="O33" s="222" t="s">
        <v>590</v>
      </c>
      <c r="P33" s="222" t="s">
        <v>549</v>
      </c>
      <c r="Q33" s="222" t="s">
        <v>590</v>
      </c>
      <c r="R33" s="233" t="s">
        <v>591</v>
      </c>
      <c r="S33" s="233" t="s">
        <v>591</v>
      </c>
      <c r="T33" s="233" t="s">
        <v>592</v>
      </c>
      <c r="U33" s="295"/>
      <c r="V33" s="622"/>
      <c r="W33" s="622"/>
      <c r="X33" s="622"/>
      <c r="Y33" s="222"/>
    </row>
    <row r="34" spans="2:25" ht="15.95" customHeight="1" x14ac:dyDescent="0.15">
      <c r="B34" s="323"/>
      <c r="C34" s="625">
        <v>5</v>
      </c>
      <c r="D34" s="626"/>
      <c r="E34" s="170">
        <v>6</v>
      </c>
      <c r="F34" s="274">
        <v>17.45</v>
      </c>
      <c r="G34" s="222" t="s">
        <v>586</v>
      </c>
      <c r="H34" s="222" t="s">
        <v>605</v>
      </c>
      <c r="I34" s="222" t="s">
        <v>588</v>
      </c>
      <c r="J34" s="295" t="s">
        <v>469</v>
      </c>
      <c r="K34" s="295"/>
      <c r="L34" s="295"/>
      <c r="M34" s="222" t="s">
        <v>628</v>
      </c>
      <c r="N34" s="222" t="s">
        <v>554</v>
      </c>
      <c r="O34" s="222" t="s">
        <v>554</v>
      </c>
      <c r="P34" s="222" t="s">
        <v>549</v>
      </c>
      <c r="Q34" s="222" t="s">
        <v>595</v>
      </c>
      <c r="R34" s="233" t="s">
        <v>591</v>
      </c>
      <c r="S34" s="233" t="s">
        <v>596</v>
      </c>
      <c r="T34" s="233" t="s">
        <v>603</v>
      </c>
      <c r="U34" s="295" t="s">
        <v>549</v>
      </c>
      <c r="V34" s="622"/>
      <c r="W34" s="622"/>
      <c r="X34" s="622"/>
      <c r="Y34" s="222"/>
    </row>
    <row r="35" spans="2:25" ht="15.95" customHeight="1" x14ac:dyDescent="0.15">
      <c r="B35" s="323"/>
      <c r="C35" s="625">
        <v>6</v>
      </c>
      <c r="D35" s="626"/>
      <c r="E35" s="170">
        <v>1</v>
      </c>
      <c r="F35" s="274">
        <v>19.850000000000001</v>
      </c>
      <c r="G35" s="222" t="s">
        <v>586</v>
      </c>
      <c r="H35" s="222" t="s">
        <v>605</v>
      </c>
      <c r="I35" s="222" t="s">
        <v>588</v>
      </c>
      <c r="J35" s="295" t="s">
        <v>469</v>
      </c>
      <c r="K35" s="295"/>
      <c r="L35" s="295"/>
      <c r="M35" s="222" t="s">
        <v>624</v>
      </c>
      <c r="N35" s="222" t="s">
        <v>629</v>
      </c>
      <c r="O35" s="222" t="s">
        <v>595</v>
      </c>
      <c r="P35" s="222" t="s">
        <v>549</v>
      </c>
      <c r="Q35" s="222" t="s">
        <v>595</v>
      </c>
      <c r="R35" s="233" t="s">
        <v>591</v>
      </c>
      <c r="S35" s="233" t="s">
        <v>596</v>
      </c>
      <c r="T35" s="233" t="s">
        <v>597</v>
      </c>
      <c r="U35" s="295" t="s">
        <v>598</v>
      </c>
      <c r="V35" s="622"/>
      <c r="W35" s="622"/>
      <c r="X35" s="622"/>
      <c r="Y35" s="222" t="s">
        <v>622</v>
      </c>
    </row>
    <row r="36" spans="2:25" ht="15.95" customHeight="1" x14ac:dyDescent="0.15">
      <c r="B36" s="323"/>
      <c r="C36" s="625">
        <v>6</v>
      </c>
      <c r="D36" s="626"/>
      <c r="E36" s="170">
        <v>2</v>
      </c>
      <c r="F36" s="274">
        <v>20.74</v>
      </c>
      <c r="G36" s="222" t="s">
        <v>586</v>
      </c>
      <c r="H36" s="222" t="s">
        <v>605</v>
      </c>
      <c r="I36" s="222" t="s">
        <v>588</v>
      </c>
      <c r="J36" s="295" t="s">
        <v>503</v>
      </c>
      <c r="K36" s="295"/>
      <c r="L36" s="295"/>
      <c r="M36" s="222" t="s">
        <v>732</v>
      </c>
      <c r="N36" s="222" t="s">
        <v>589</v>
      </c>
      <c r="O36" s="222" t="s">
        <v>590</v>
      </c>
      <c r="P36" s="222" t="s">
        <v>549</v>
      </c>
      <c r="Q36" s="222" t="s">
        <v>590</v>
      </c>
      <c r="R36" s="233" t="s">
        <v>591</v>
      </c>
      <c r="S36" s="233" t="s">
        <v>591</v>
      </c>
      <c r="T36" s="233" t="s">
        <v>592</v>
      </c>
      <c r="U36" s="295"/>
      <c r="V36" s="622"/>
      <c r="W36" s="622"/>
      <c r="X36" s="622"/>
      <c r="Y36" s="222"/>
    </row>
    <row r="37" spans="2:25" ht="15.95" customHeight="1" x14ac:dyDescent="0.15">
      <c r="B37" s="323"/>
      <c r="C37" s="625">
        <v>6</v>
      </c>
      <c r="D37" s="626"/>
      <c r="E37" s="170">
        <v>3</v>
      </c>
      <c r="F37" s="274">
        <v>18.100000000000001</v>
      </c>
      <c r="G37" s="222" t="s">
        <v>586</v>
      </c>
      <c r="H37" s="222" t="s">
        <v>605</v>
      </c>
      <c r="I37" s="222" t="s">
        <v>588</v>
      </c>
      <c r="J37" s="295" t="s">
        <v>469</v>
      </c>
      <c r="K37" s="295"/>
      <c r="L37" s="295"/>
      <c r="M37" s="222" t="s">
        <v>630</v>
      </c>
      <c r="N37" s="222" t="s">
        <v>630</v>
      </c>
      <c r="O37" s="222" t="s">
        <v>595</v>
      </c>
      <c r="P37" s="222" t="s">
        <v>549</v>
      </c>
      <c r="Q37" s="222" t="s">
        <v>595</v>
      </c>
      <c r="R37" s="233" t="s">
        <v>591</v>
      </c>
      <c r="S37" s="233" t="s">
        <v>596</v>
      </c>
      <c r="T37" s="233" t="s">
        <v>597</v>
      </c>
      <c r="U37" s="295" t="s">
        <v>598</v>
      </c>
      <c r="V37" s="622"/>
      <c r="W37" s="622"/>
      <c r="X37" s="622"/>
      <c r="Y37" s="222"/>
    </row>
    <row r="38" spans="2:25" ht="15.95" customHeight="1" x14ac:dyDescent="0.15">
      <c r="B38" s="323"/>
      <c r="C38" s="625">
        <v>6</v>
      </c>
      <c r="D38" s="626"/>
      <c r="E38" s="170">
        <v>4</v>
      </c>
      <c r="F38" s="274">
        <v>18.2</v>
      </c>
      <c r="G38" s="222" t="s">
        <v>586</v>
      </c>
      <c r="H38" s="222" t="s">
        <v>605</v>
      </c>
      <c r="I38" s="222" t="s">
        <v>588</v>
      </c>
      <c r="J38" s="295" t="s">
        <v>469</v>
      </c>
      <c r="K38" s="295"/>
      <c r="L38" s="295"/>
      <c r="M38" s="222" t="s">
        <v>631</v>
      </c>
      <c r="N38" s="222" t="s">
        <v>554</v>
      </c>
      <c r="O38" s="222" t="s">
        <v>554</v>
      </c>
      <c r="P38" s="222" t="s">
        <v>549</v>
      </c>
      <c r="Q38" s="222" t="s">
        <v>595</v>
      </c>
      <c r="R38" s="233" t="s">
        <v>591</v>
      </c>
      <c r="S38" s="233" t="s">
        <v>596</v>
      </c>
      <c r="T38" s="233" t="s">
        <v>603</v>
      </c>
      <c r="U38" s="295" t="s">
        <v>549</v>
      </c>
      <c r="V38" s="622"/>
      <c r="W38" s="622"/>
      <c r="X38" s="622"/>
      <c r="Y38" s="222"/>
    </row>
    <row r="39" spans="2:25" ht="15.95" customHeight="1" x14ac:dyDescent="0.15">
      <c r="B39" s="323"/>
      <c r="C39" s="625">
        <v>7</v>
      </c>
      <c r="D39" s="626"/>
      <c r="E39" s="170">
        <v>1</v>
      </c>
      <c r="F39" s="274">
        <v>22.91</v>
      </c>
      <c r="G39" s="222" t="s">
        <v>586</v>
      </c>
      <c r="H39" s="222" t="s">
        <v>605</v>
      </c>
      <c r="I39" s="222" t="s">
        <v>588</v>
      </c>
      <c r="J39" s="295" t="s">
        <v>503</v>
      </c>
      <c r="K39" s="295"/>
      <c r="L39" s="295"/>
      <c r="M39" s="222" t="s">
        <v>732</v>
      </c>
      <c r="N39" s="222" t="s">
        <v>589</v>
      </c>
      <c r="O39" s="222" t="s">
        <v>590</v>
      </c>
      <c r="P39" s="222" t="s">
        <v>549</v>
      </c>
      <c r="Q39" s="222" t="s">
        <v>590</v>
      </c>
      <c r="R39" s="233" t="s">
        <v>591</v>
      </c>
      <c r="S39" s="233" t="s">
        <v>591</v>
      </c>
      <c r="T39" s="233" t="s">
        <v>592</v>
      </c>
      <c r="U39" s="295"/>
      <c r="V39" s="622"/>
      <c r="W39" s="622"/>
      <c r="X39" s="622"/>
      <c r="Y39" s="222"/>
    </row>
    <row r="40" spans="2:25" ht="15.95" customHeight="1" x14ac:dyDescent="0.15">
      <c r="B40" s="323"/>
      <c r="C40" s="625">
        <v>7</v>
      </c>
      <c r="D40" s="626"/>
      <c r="E40" s="170">
        <v>2</v>
      </c>
      <c r="F40" s="274">
        <v>21.94</v>
      </c>
      <c r="G40" s="222" t="s">
        <v>586</v>
      </c>
      <c r="H40" s="222" t="s">
        <v>623</v>
      </c>
      <c r="I40" s="222" t="s">
        <v>588</v>
      </c>
      <c r="J40" s="295" t="s">
        <v>503</v>
      </c>
      <c r="K40" s="295"/>
      <c r="L40" s="295"/>
      <c r="M40" s="222" t="s">
        <v>732</v>
      </c>
      <c r="N40" s="222" t="s">
        <v>589</v>
      </c>
      <c r="O40" s="222" t="s">
        <v>590</v>
      </c>
      <c r="P40" s="222" t="s">
        <v>549</v>
      </c>
      <c r="Q40" s="222" t="s">
        <v>590</v>
      </c>
      <c r="R40" s="233" t="s">
        <v>591</v>
      </c>
      <c r="S40" s="233" t="s">
        <v>591</v>
      </c>
      <c r="T40" s="233" t="s">
        <v>592</v>
      </c>
      <c r="U40" s="295"/>
      <c r="V40" s="622"/>
      <c r="W40" s="622"/>
      <c r="X40" s="622"/>
      <c r="Y40" s="222"/>
    </row>
    <row r="41" spans="2:25" ht="15.95" customHeight="1" x14ac:dyDescent="0.15">
      <c r="B41" s="323"/>
      <c r="C41" s="625">
        <v>8</v>
      </c>
      <c r="D41" s="626"/>
      <c r="E41" s="170">
        <v>1</v>
      </c>
      <c r="F41" s="274">
        <v>25.4</v>
      </c>
      <c r="G41" s="222" t="s">
        <v>586</v>
      </c>
      <c r="H41" s="222" t="s">
        <v>593</v>
      </c>
      <c r="I41" s="222" t="s">
        <v>497</v>
      </c>
      <c r="J41" s="295" t="s">
        <v>497</v>
      </c>
      <c r="K41" s="295"/>
      <c r="L41" s="295"/>
      <c r="M41" s="222" t="s">
        <v>632</v>
      </c>
      <c r="N41" s="222" t="s">
        <v>624</v>
      </c>
      <c r="O41" s="222" t="s">
        <v>595</v>
      </c>
      <c r="P41" s="222" t="s">
        <v>549</v>
      </c>
      <c r="Q41" s="222" t="s">
        <v>595</v>
      </c>
      <c r="R41" s="233" t="s">
        <v>591</v>
      </c>
      <c r="S41" s="233" t="s">
        <v>596</v>
      </c>
      <c r="T41" s="233" t="s">
        <v>597</v>
      </c>
      <c r="U41" s="295" t="s">
        <v>598</v>
      </c>
      <c r="V41" s="622"/>
      <c r="W41" s="622"/>
      <c r="X41" s="622"/>
      <c r="Y41" s="222" t="s">
        <v>622</v>
      </c>
    </row>
    <row r="42" spans="2:25" ht="15.95" customHeight="1" x14ac:dyDescent="0.15">
      <c r="B42" s="378"/>
      <c r="C42" s="625">
        <v>8</v>
      </c>
      <c r="D42" s="626"/>
      <c r="E42" s="170">
        <v>2</v>
      </c>
      <c r="F42" s="274">
        <v>25.48</v>
      </c>
      <c r="G42" s="222" t="s">
        <v>586</v>
      </c>
      <c r="H42" s="222" t="s">
        <v>599</v>
      </c>
      <c r="I42" s="222" t="s">
        <v>588</v>
      </c>
      <c r="J42" s="295" t="s">
        <v>503</v>
      </c>
      <c r="K42" s="295"/>
      <c r="L42" s="295"/>
      <c r="M42" s="222" t="s">
        <v>633</v>
      </c>
      <c r="N42" s="222" t="s">
        <v>589</v>
      </c>
      <c r="O42" s="222" t="s">
        <v>590</v>
      </c>
      <c r="P42" s="222" t="s">
        <v>549</v>
      </c>
      <c r="Q42" s="222" t="s">
        <v>595</v>
      </c>
      <c r="R42" s="233" t="s">
        <v>591</v>
      </c>
      <c r="S42" s="233" t="s">
        <v>596</v>
      </c>
      <c r="T42" s="233" t="s">
        <v>597</v>
      </c>
      <c r="U42" s="295" t="s">
        <v>598</v>
      </c>
      <c r="V42" s="622"/>
      <c r="W42" s="622"/>
      <c r="X42" s="622"/>
      <c r="Y42" s="222"/>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9" t="s">
        <v>275</v>
      </c>
      <c r="D45" s="259"/>
      <c r="E45" s="259"/>
      <c r="F45" s="259"/>
      <c r="G45" s="259"/>
      <c r="H45" s="259"/>
      <c r="I45" s="259"/>
      <c r="J45" s="259"/>
      <c r="K45" s="259"/>
      <c r="L45" s="259"/>
      <c r="M45" s="259"/>
      <c r="N45" s="259"/>
      <c r="O45" s="259"/>
      <c r="P45" s="259"/>
      <c r="Q45" s="259"/>
      <c r="R45" s="259"/>
      <c r="S45" s="259"/>
      <c r="T45" s="259"/>
      <c r="U45" s="259"/>
      <c r="V45" s="259"/>
      <c r="W45" s="259"/>
      <c r="X45" s="259"/>
    </row>
    <row r="46" spans="2:25" ht="15.95" customHeight="1" x14ac:dyDescent="0.15">
      <c r="B46" s="259"/>
      <c r="C46" s="259" t="s">
        <v>276</v>
      </c>
      <c r="D46" s="259"/>
      <c r="E46" s="259"/>
      <c r="F46" s="259"/>
      <c r="G46" s="259"/>
      <c r="H46" s="259"/>
      <c r="I46" s="259"/>
      <c r="J46" s="259"/>
      <c r="K46" s="259"/>
      <c r="L46" s="259"/>
      <c r="M46" s="259"/>
      <c r="N46" s="259"/>
      <c r="O46" s="259"/>
      <c r="P46" s="259"/>
      <c r="Q46" s="259"/>
      <c r="R46" s="259"/>
      <c r="S46" s="259"/>
      <c r="T46" s="259"/>
      <c r="U46" s="259"/>
      <c r="V46" s="259"/>
      <c r="W46" s="259"/>
      <c r="X46" s="259"/>
    </row>
    <row r="47" spans="2:25" ht="15.95" customHeight="1" x14ac:dyDescent="0.15">
      <c r="B47" s="259"/>
      <c r="C47" s="259" t="s">
        <v>277</v>
      </c>
      <c r="D47" s="259"/>
      <c r="E47" s="259"/>
      <c r="F47" s="259"/>
      <c r="G47" s="259"/>
      <c r="H47" s="259"/>
      <c r="I47" s="259"/>
      <c r="J47" s="259"/>
      <c r="K47" s="259"/>
      <c r="L47" s="259"/>
      <c r="M47" s="259"/>
      <c r="N47" s="259"/>
      <c r="O47" s="259"/>
      <c r="P47" s="259"/>
      <c r="Q47" s="259"/>
      <c r="R47" s="259"/>
      <c r="S47" s="259"/>
      <c r="T47" s="259"/>
      <c r="U47" s="259"/>
      <c r="V47" s="259"/>
      <c r="W47" s="259"/>
      <c r="X47" s="259"/>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EDF45760-0A36-4BC4-83CD-056D764E7151}"/>
    <dataValidation allowBlank="1" showInputMessage="1" showErrorMessage="1" prompt="前回の定期点検年月日を入力" sqref="O6" xr:uid="{5B090003-847A-4436-AA3A-D6B7C12EE65A}"/>
    <dataValidation type="list" errorStyle="warning" allowBlank="1" showInputMessage="1" showErrorMessage="1" error="選択出来ません" sqref="H9:H42" xr:uid="{7CC5CDEE-C1E7-4FFC-9AEE-43BC3F92658B}">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30A7E0B1-2ED7-4536-A13B-EF36C92C642F}">
          <x14:formula1>
            <xm:f>'(参考)リスト'!$E$16:$E$27</xm:f>
          </x14:formula1>
          <xm:sqref>J9:L42</xm:sqref>
        </x14:dataValidation>
        <x14:dataValidation type="list" showInputMessage="1" showErrorMessage="1" xr:uid="{49DF0159-70FD-4A07-BED5-19EB993154AF}">
          <x14:formula1>
            <xm:f>'(参考)リスト'!$B$16:$B$21</xm:f>
          </x14:formula1>
          <xm:sqref>G9:G42</xm:sqref>
        </x14:dataValidation>
        <x14:dataValidation type="list" allowBlank="1" showInputMessage="1" showErrorMessage="1" xr:uid="{5DF46F45-A539-4A6A-AF04-88F3B0170839}">
          <x14:formula1>
            <xm:f>'(参考)リスト'!$F$16:$F$21</xm:f>
          </x14:formula1>
          <xm:sqref>O9:Q42</xm:sqref>
        </x14:dataValidation>
        <x14:dataValidation type="list" allowBlank="1" showInputMessage="1" showErrorMessage="1" xr:uid="{E5FCB9B3-23D9-477A-B7F6-EDBF4D1F8BF9}">
          <x14:formula1>
            <xm:f>'(参考)リスト'!$I$16:$I$18</xm:f>
          </x14:formula1>
          <xm:sqref>S9:S42</xm:sqref>
        </x14:dataValidation>
        <x14:dataValidation type="list" allowBlank="1" showInputMessage="1" showErrorMessage="1" xr:uid="{65C2D047-2D62-474A-BA1E-A6EE46EFF2D7}">
          <x14:formula1>
            <xm:f>'(参考)リスト'!$H$16:$H$17</xm:f>
          </x14:formula1>
          <xm:sqref>R9:R42</xm:sqref>
        </x14:dataValidation>
        <x14:dataValidation type="list" allowBlank="1" showInputMessage="1" showErrorMessage="1" xr:uid="{094662F2-7438-47D4-8B2F-1D07464FE84F}">
          <x14:formula1>
            <xm:f>'(参考)リスト'!$J$16:$J$18</xm:f>
          </x14:formula1>
          <xm:sqref>T9:T42</xm:sqref>
        </x14:dataValidation>
        <x14:dataValidation type="list" allowBlank="1" showInputMessage="1" showErrorMessage="1" xr:uid="{50FC6583-FC0B-4105-9604-53DDADEE3119}">
          <x14:formula1>
            <xm:f>'(参考)リスト'!$D$16:$D$18</xm:f>
          </x14:formula1>
          <xm:sqref>I9:I42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EFF4D-DAE5-4494-9944-AE93564FCC1F}">
  <sheetPr>
    <pageSetUpPr fitToPage="1"/>
  </sheetPr>
  <dimension ref="B1:Y48"/>
  <sheetViews>
    <sheetView showGridLines="0" view="pageBreakPreview" zoomScale="85" zoomScaleNormal="55" zoomScaleSheetLayoutView="85" workbookViewId="0">
      <selection activeCell="AC25" sqref="AC25"/>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8" t="s">
        <v>246</v>
      </c>
      <c r="C2" s="588"/>
      <c r="D2" s="588"/>
      <c r="E2" s="588"/>
      <c r="F2" s="589"/>
      <c r="G2" s="589"/>
      <c r="H2" s="589"/>
      <c r="I2" s="588"/>
      <c r="J2" s="588"/>
      <c r="K2" s="588"/>
      <c r="L2" s="588"/>
      <c r="M2" s="588"/>
      <c r="N2" s="588"/>
      <c r="O2" s="588"/>
      <c r="P2" s="588"/>
      <c r="Q2" s="588"/>
      <c r="R2" s="588"/>
      <c r="S2" s="588"/>
      <c r="T2" s="588"/>
      <c r="U2" s="588"/>
      <c r="V2" s="588"/>
      <c r="W2" s="588"/>
      <c r="X2" s="588"/>
      <c r="Y2" s="189"/>
    </row>
    <row r="3" spans="2:25" ht="20.100000000000001" customHeight="1" x14ac:dyDescent="0.15">
      <c r="B3" s="368" t="s">
        <v>60</v>
      </c>
      <c r="C3" s="380"/>
      <c r="D3" s="380"/>
      <c r="E3" s="380"/>
      <c r="F3" s="590" t="s">
        <v>550</v>
      </c>
      <c r="G3" s="590"/>
      <c r="H3" s="590"/>
      <c r="I3" s="285" t="s">
        <v>61</v>
      </c>
      <c r="J3" s="286"/>
      <c r="K3" s="320" t="s">
        <v>572</v>
      </c>
      <c r="L3" s="315"/>
      <c r="M3" s="315"/>
      <c r="N3" s="321"/>
      <c r="O3" s="324" t="s">
        <v>247</v>
      </c>
      <c r="P3" s="357" t="s">
        <v>578</v>
      </c>
      <c r="Q3" s="548"/>
      <c r="R3" s="548"/>
      <c r="S3" s="591"/>
      <c r="T3" s="580" t="s">
        <v>248</v>
      </c>
      <c r="U3" s="592"/>
      <c r="V3" s="592"/>
      <c r="W3" s="556"/>
      <c r="X3" s="596">
        <v>45924</v>
      </c>
      <c r="Y3" s="597"/>
    </row>
    <row r="4" spans="2:25" ht="20.100000000000001" customHeight="1" x14ac:dyDescent="0.15">
      <c r="B4" s="316" t="s">
        <v>165</v>
      </c>
      <c r="C4" s="317"/>
      <c r="D4" s="317"/>
      <c r="E4" s="317"/>
      <c r="F4" s="600" t="s">
        <v>571</v>
      </c>
      <c r="G4" s="600"/>
      <c r="H4" s="600"/>
      <c r="I4" s="601" t="s">
        <v>166</v>
      </c>
      <c r="J4" s="602"/>
      <c r="K4" s="320" t="s">
        <v>573</v>
      </c>
      <c r="L4" s="315"/>
      <c r="M4" s="315"/>
      <c r="N4" s="321"/>
      <c r="O4" s="319"/>
      <c r="P4" s="603" t="s">
        <v>580</v>
      </c>
      <c r="Q4" s="549"/>
      <c r="R4" s="549"/>
      <c r="S4" s="595"/>
      <c r="T4" s="593"/>
      <c r="U4" s="594"/>
      <c r="V4" s="594"/>
      <c r="W4" s="595"/>
      <c r="X4" s="598"/>
      <c r="Y4" s="599"/>
    </row>
    <row r="5" spans="2:25" ht="15" customHeight="1" x14ac:dyDescent="0.15">
      <c r="B5" s="323" t="s">
        <v>249</v>
      </c>
      <c r="C5" s="604" t="s">
        <v>250</v>
      </c>
      <c r="D5" s="605"/>
      <c r="E5" s="606" t="s">
        <v>251</v>
      </c>
      <c r="F5" s="606" t="s">
        <v>252</v>
      </c>
      <c r="G5" s="608" t="s">
        <v>253</v>
      </c>
      <c r="H5" s="609"/>
      <c r="I5" s="368" t="s">
        <v>254</v>
      </c>
      <c r="J5" s="380"/>
      <c r="K5" s="380"/>
      <c r="L5" s="380"/>
      <c r="M5" s="380"/>
      <c r="N5" s="381"/>
      <c r="O5" s="204" t="s">
        <v>255</v>
      </c>
      <c r="P5" s="552" t="s">
        <v>256</v>
      </c>
      <c r="Q5" s="612"/>
      <c r="R5" s="612"/>
      <c r="S5" s="613"/>
      <c r="T5" s="608" t="s">
        <v>257</v>
      </c>
      <c r="U5" s="616"/>
      <c r="V5" s="616"/>
      <c r="W5" s="616"/>
      <c r="X5" s="609"/>
      <c r="Y5" s="618" t="s">
        <v>258</v>
      </c>
    </row>
    <row r="6" spans="2:25" ht="15" customHeight="1" x14ac:dyDescent="0.15">
      <c r="B6" s="323"/>
      <c r="C6" s="604"/>
      <c r="D6" s="605"/>
      <c r="E6" s="606"/>
      <c r="F6" s="606"/>
      <c r="G6" s="610"/>
      <c r="H6" s="611"/>
      <c r="I6" s="316"/>
      <c r="J6" s="317"/>
      <c r="K6" s="317"/>
      <c r="L6" s="317"/>
      <c r="M6" s="317"/>
      <c r="N6" s="318"/>
      <c r="O6" s="205">
        <v>44212</v>
      </c>
      <c r="P6" s="553"/>
      <c r="Q6" s="614"/>
      <c r="R6" s="614"/>
      <c r="S6" s="615"/>
      <c r="T6" s="610"/>
      <c r="U6" s="617"/>
      <c r="V6" s="617"/>
      <c r="W6" s="617"/>
      <c r="X6" s="611"/>
      <c r="Y6" s="606"/>
    </row>
    <row r="7" spans="2:25" ht="16.149999999999999" customHeight="1" x14ac:dyDescent="0.15">
      <c r="B7" s="323"/>
      <c r="C7" s="604"/>
      <c r="D7" s="605"/>
      <c r="E7" s="606"/>
      <c r="F7" s="606"/>
      <c r="G7" s="578" t="s">
        <v>259</v>
      </c>
      <c r="H7" s="578" t="s">
        <v>260</v>
      </c>
      <c r="I7" s="621" t="s">
        <v>261</v>
      </c>
      <c r="J7" s="621" t="s">
        <v>262</v>
      </c>
      <c r="K7" s="622"/>
      <c r="L7" s="622"/>
      <c r="M7" s="623" t="s">
        <v>263</v>
      </c>
      <c r="N7" s="624" t="s">
        <v>264</v>
      </c>
      <c r="O7" s="621" t="s">
        <v>265</v>
      </c>
      <c r="P7" s="355" t="s">
        <v>266</v>
      </c>
      <c r="Q7" s="622"/>
      <c r="R7" s="578" t="s">
        <v>267</v>
      </c>
      <c r="S7" s="578" t="s">
        <v>268</v>
      </c>
      <c r="T7" s="627" t="s">
        <v>269</v>
      </c>
      <c r="U7" s="578" t="s">
        <v>270</v>
      </c>
      <c r="V7" s="622"/>
      <c r="W7" s="622"/>
      <c r="X7" s="622"/>
      <c r="Y7" s="606"/>
    </row>
    <row r="8" spans="2:25" ht="16.149999999999999" customHeight="1" x14ac:dyDescent="0.15">
      <c r="B8" s="323"/>
      <c r="C8" s="316"/>
      <c r="D8" s="318"/>
      <c r="E8" s="607"/>
      <c r="F8" s="607"/>
      <c r="G8" s="620"/>
      <c r="H8" s="620"/>
      <c r="I8" s="622"/>
      <c r="J8" s="622"/>
      <c r="K8" s="622"/>
      <c r="L8" s="622"/>
      <c r="M8" s="622"/>
      <c r="N8" s="622"/>
      <c r="O8" s="622"/>
      <c r="P8" s="206" t="s">
        <v>271</v>
      </c>
      <c r="Q8" s="206" t="s">
        <v>272</v>
      </c>
      <c r="R8" s="622"/>
      <c r="S8" s="622"/>
      <c r="T8" s="622"/>
      <c r="U8" s="622"/>
      <c r="V8" s="622"/>
      <c r="W8" s="622"/>
      <c r="X8" s="622"/>
      <c r="Y8" s="619"/>
    </row>
    <row r="9" spans="2:25" ht="15.75" customHeight="1" x14ac:dyDescent="0.15">
      <c r="B9" s="323"/>
      <c r="C9" s="625">
        <v>8</v>
      </c>
      <c r="D9" s="626"/>
      <c r="E9" s="170">
        <v>3</v>
      </c>
      <c r="F9" s="274">
        <v>28.44</v>
      </c>
      <c r="G9" s="222" t="s">
        <v>586</v>
      </c>
      <c r="H9" s="222" t="s">
        <v>599</v>
      </c>
      <c r="I9" s="222" t="s">
        <v>588</v>
      </c>
      <c r="J9" s="295" t="s">
        <v>469</v>
      </c>
      <c r="K9" s="295"/>
      <c r="L9" s="295"/>
      <c r="M9" s="222" t="s">
        <v>634</v>
      </c>
      <c r="N9" s="222" t="s">
        <v>634</v>
      </c>
      <c r="O9" s="222" t="s">
        <v>595</v>
      </c>
      <c r="P9" s="222" t="s">
        <v>549</v>
      </c>
      <c r="Q9" s="222" t="s">
        <v>626</v>
      </c>
      <c r="R9" s="233" t="s">
        <v>591</v>
      </c>
      <c r="S9" s="233" t="s">
        <v>596</v>
      </c>
      <c r="T9" s="233" t="s">
        <v>597</v>
      </c>
      <c r="U9" s="295" t="s">
        <v>598</v>
      </c>
      <c r="V9" s="622"/>
      <c r="W9" s="622"/>
      <c r="X9" s="622"/>
      <c r="Y9" s="222" t="s">
        <v>635</v>
      </c>
    </row>
    <row r="10" spans="2:25" ht="15.95" customHeight="1" x14ac:dyDescent="0.15">
      <c r="B10" s="323"/>
      <c r="C10" s="625">
        <v>8</v>
      </c>
      <c r="D10" s="626"/>
      <c r="E10" s="170">
        <v>4</v>
      </c>
      <c r="F10" s="274">
        <v>27.28</v>
      </c>
      <c r="G10" s="222" t="s">
        <v>586</v>
      </c>
      <c r="H10" s="222" t="s">
        <v>615</v>
      </c>
      <c r="I10" s="222" t="s">
        <v>588</v>
      </c>
      <c r="J10" s="295" t="s">
        <v>469</v>
      </c>
      <c r="K10" s="295"/>
      <c r="L10" s="295"/>
      <c r="M10" s="222" t="s">
        <v>636</v>
      </c>
      <c r="N10" s="222" t="s">
        <v>554</v>
      </c>
      <c r="O10" s="222" t="s">
        <v>554</v>
      </c>
      <c r="P10" s="222" t="s">
        <v>549</v>
      </c>
      <c r="Q10" s="222" t="s">
        <v>595</v>
      </c>
      <c r="R10" s="233" t="s">
        <v>591</v>
      </c>
      <c r="S10" s="233" t="s">
        <v>596</v>
      </c>
      <c r="T10" s="233" t="s">
        <v>603</v>
      </c>
      <c r="U10" s="295" t="s">
        <v>549</v>
      </c>
      <c r="V10" s="622"/>
      <c r="W10" s="622"/>
      <c r="X10" s="622"/>
      <c r="Y10" s="222"/>
    </row>
    <row r="11" spans="2:25" ht="15.95" customHeight="1" x14ac:dyDescent="0.15">
      <c r="B11" s="323"/>
      <c r="C11" s="625">
        <v>9</v>
      </c>
      <c r="D11" s="626"/>
      <c r="E11" s="170">
        <v>1</v>
      </c>
      <c r="F11" s="274">
        <v>30.03</v>
      </c>
      <c r="G11" s="222" t="s">
        <v>586</v>
      </c>
      <c r="H11" s="222" t="s">
        <v>605</v>
      </c>
      <c r="I11" s="222" t="s">
        <v>588</v>
      </c>
      <c r="J11" s="295" t="s">
        <v>503</v>
      </c>
      <c r="K11" s="295"/>
      <c r="L11" s="295"/>
      <c r="M11" s="222" t="s">
        <v>732</v>
      </c>
      <c r="N11" s="222" t="s">
        <v>589</v>
      </c>
      <c r="O11" s="222" t="s">
        <v>590</v>
      </c>
      <c r="P11" s="222" t="s">
        <v>549</v>
      </c>
      <c r="Q11" s="222" t="s">
        <v>590</v>
      </c>
      <c r="R11" s="233" t="s">
        <v>591</v>
      </c>
      <c r="S11" s="233" t="s">
        <v>591</v>
      </c>
      <c r="T11" s="233" t="s">
        <v>592</v>
      </c>
      <c r="U11" s="295"/>
      <c r="V11" s="622"/>
      <c r="W11" s="622"/>
      <c r="X11" s="622"/>
      <c r="Y11" s="222"/>
    </row>
    <row r="12" spans="2:25" ht="15.95" customHeight="1" x14ac:dyDescent="0.15">
      <c r="B12" s="323"/>
      <c r="C12" s="625">
        <v>9</v>
      </c>
      <c r="D12" s="626"/>
      <c r="E12" s="170">
        <v>2</v>
      </c>
      <c r="F12" s="274">
        <v>29.57</v>
      </c>
      <c r="G12" s="222" t="s">
        <v>586</v>
      </c>
      <c r="H12" s="222" t="s">
        <v>599</v>
      </c>
      <c r="I12" s="222" t="s">
        <v>588</v>
      </c>
      <c r="J12" s="295" t="s">
        <v>469</v>
      </c>
      <c r="K12" s="295"/>
      <c r="L12" s="295"/>
      <c r="M12" s="222" t="s">
        <v>637</v>
      </c>
      <c r="N12" s="222" t="s">
        <v>638</v>
      </c>
      <c r="O12" s="222" t="s">
        <v>626</v>
      </c>
      <c r="P12" s="222" t="s">
        <v>549</v>
      </c>
      <c r="Q12" s="222" t="s">
        <v>626</v>
      </c>
      <c r="R12" s="233" t="s">
        <v>591</v>
      </c>
      <c r="S12" s="233" t="s">
        <v>596</v>
      </c>
      <c r="T12" s="233" t="s">
        <v>597</v>
      </c>
      <c r="U12" s="295" t="s">
        <v>627</v>
      </c>
      <c r="V12" s="622"/>
      <c r="W12" s="622"/>
      <c r="X12" s="622"/>
      <c r="Y12" s="222" t="s">
        <v>622</v>
      </c>
    </row>
    <row r="13" spans="2:25" ht="15.95" customHeight="1" x14ac:dyDescent="0.15">
      <c r="B13" s="323"/>
      <c r="C13" s="625">
        <v>9</v>
      </c>
      <c r="D13" s="626"/>
      <c r="E13" s="170">
        <v>3</v>
      </c>
      <c r="F13" s="274">
        <v>29</v>
      </c>
      <c r="G13" s="222" t="s">
        <v>586</v>
      </c>
      <c r="H13" s="222" t="s">
        <v>615</v>
      </c>
      <c r="I13" s="222" t="s">
        <v>588</v>
      </c>
      <c r="J13" s="295" t="s">
        <v>469</v>
      </c>
      <c r="K13" s="295"/>
      <c r="L13" s="295"/>
      <c r="M13" s="222" t="s">
        <v>639</v>
      </c>
      <c r="N13" s="222" t="s">
        <v>610</v>
      </c>
      <c r="O13" s="222" t="s">
        <v>590</v>
      </c>
      <c r="P13" s="222" t="s">
        <v>549</v>
      </c>
      <c r="Q13" s="222" t="s">
        <v>595</v>
      </c>
      <c r="R13" s="233" t="s">
        <v>591</v>
      </c>
      <c r="S13" s="233" t="s">
        <v>596</v>
      </c>
      <c r="T13" s="233" t="s">
        <v>597</v>
      </c>
      <c r="U13" s="295" t="s">
        <v>598</v>
      </c>
      <c r="V13" s="622"/>
      <c r="W13" s="622"/>
      <c r="X13" s="622"/>
      <c r="Y13" s="222" t="s">
        <v>640</v>
      </c>
    </row>
    <row r="14" spans="2:25" ht="15.95" customHeight="1" x14ac:dyDescent="0.15">
      <c r="B14" s="323"/>
      <c r="C14" s="625">
        <v>9</v>
      </c>
      <c r="D14" s="626"/>
      <c r="E14" s="170">
        <v>4</v>
      </c>
      <c r="F14" s="274">
        <v>29.67</v>
      </c>
      <c r="G14" s="222" t="s">
        <v>586</v>
      </c>
      <c r="H14" s="222" t="s">
        <v>605</v>
      </c>
      <c r="I14" s="222" t="s">
        <v>588</v>
      </c>
      <c r="J14" s="295" t="s">
        <v>469</v>
      </c>
      <c r="K14" s="295"/>
      <c r="L14" s="295"/>
      <c r="M14" s="222" t="s">
        <v>628</v>
      </c>
      <c r="N14" s="222" t="s">
        <v>554</v>
      </c>
      <c r="O14" s="222" t="s">
        <v>554</v>
      </c>
      <c r="P14" s="222" t="s">
        <v>549</v>
      </c>
      <c r="Q14" s="222" t="s">
        <v>595</v>
      </c>
      <c r="R14" s="233" t="s">
        <v>591</v>
      </c>
      <c r="S14" s="233" t="s">
        <v>596</v>
      </c>
      <c r="T14" s="233" t="s">
        <v>603</v>
      </c>
      <c r="U14" s="295" t="s">
        <v>549</v>
      </c>
      <c r="V14" s="622"/>
      <c r="W14" s="622"/>
      <c r="X14" s="622"/>
      <c r="Y14" s="222"/>
    </row>
    <row r="15" spans="2:25" ht="15.95" customHeight="1" x14ac:dyDescent="0.15">
      <c r="B15" s="323"/>
      <c r="C15" s="625">
        <v>9</v>
      </c>
      <c r="D15" s="626"/>
      <c r="E15" s="170">
        <v>5</v>
      </c>
      <c r="F15" s="274">
        <v>30.83</v>
      </c>
      <c r="G15" s="222" t="s">
        <v>586</v>
      </c>
      <c r="H15" s="222" t="s">
        <v>605</v>
      </c>
      <c r="I15" s="222" t="s">
        <v>588</v>
      </c>
      <c r="J15" s="295" t="s">
        <v>469</v>
      </c>
      <c r="K15" s="295"/>
      <c r="L15" s="295"/>
      <c r="M15" s="222" t="s">
        <v>641</v>
      </c>
      <c r="N15" s="222" t="s">
        <v>554</v>
      </c>
      <c r="O15" s="222" t="s">
        <v>554</v>
      </c>
      <c r="P15" s="222" t="s">
        <v>549</v>
      </c>
      <c r="Q15" s="222" t="s">
        <v>595</v>
      </c>
      <c r="R15" s="233" t="s">
        <v>591</v>
      </c>
      <c r="S15" s="233" t="s">
        <v>596</v>
      </c>
      <c r="T15" s="233" t="s">
        <v>603</v>
      </c>
      <c r="U15" s="295" t="s">
        <v>549</v>
      </c>
      <c r="V15" s="622"/>
      <c r="W15" s="622"/>
      <c r="X15" s="622"/>
      <c r="Y15" s="222"/>
    </row>
    <row r="16" spans="2:25" ht="15.95" customHeight="1" x14ac:dyDescent="0.15">
      <c r="B16" s="323"/>
      <c r="C16" s="625">
        <v>10</v>
      </c>
      <c r="D16" s="626"/>
      <c r="E16" s="170">
        <v>1</v>
      </c>
      <c r="F16" s="274">
        <v>32.1</v>
      </c>
      <c r="G16" s="222" t="s">
        <v>586</v>
      </c>
      <c r="H16" s="222" t="s">
        <v>593</v>
      </c>
      <c r="I16" s="222" t="s">
        <v>588</v>
      </c>
      <c r="J16" s="295" t="s">
        <v>503</v>
      </c>
      <c r="K16" s="295"/>
      <c r="L16" s="295"/>
      <c r="M16" s="222" t="s">
        <v>732</v>
      </c>
      <c r="N16" s="222" t="s">
        <v>589</v>
      </c>
      <c r="O16" s="222" t="s">
        <v>590</v>
      </c>
      <c r="P16" s="222" t="s">
        <v>549</v>
      </c>
      <c r="Q16" s="222" t="s">
        <v>590</v>
      </c>
      <c r="R16" s="233" t="s">
        <v>591</v>
      </c>
      <c r="S16" s="233" t="s">
        <v>591</v>
      </c>
      <c r="T16" s="233" t="s">
        <v>592</v>
      </c>
      <c r="U16" s="295"/>
      <c r="V16" s="622"/>
      <c r="W16" s="622"/>
      <c r="X16" s="622"/>
      <c r="Y16" s="222"/>
    </row>
    <row r="17" spans="2:25" ht="15.95" customHeight="1" x14ac:dyDescent="0.15">
      <c r="B17" s="323"/>
      <c r="C17" s="625">
        <v>10</v>
      </c>
      <c r="D17" s="626"/>
      <c r="E17" s="170">
        <v>2</v>
      </c>
      <c r="F17" s="274">
        <v>32.1</v>
      </c>
      <c r="G17" s="222" t="s">
        <v>586</v>
      </c>
      <c r="H17" s="222" t="s">
        <v>593</v>
      </c>
      <c r="I17" s="222" t="s">
        <v>588</v>
      </c>
      <c r="J17" s="295" t="s">
        <v>503</v>
      </c>
      <c r="K17" s="295"/>
      <c r="L17" s="295"/>
      <c r="M17" s="222" t="s">
        <v>732</v>
      </c>
      <c r="N17" s="222" t="s">
        <v>589</v>
      </c>
      <c r="O17" s="222" t="s">
        <v>590</v>
      </c>
      <c r="P17" s="222" t="s">
        <v>549</v>
      </c>
      <c r="Q17" s="222" t="s">
        <v>590</v>
      </c>
      <c r="R17" s="233" t="s">
        <v>591</v>
      </c>
      <c r="S17" s="233" t="s">
        <v>591</v>
      </c>
      <c r="T17" s="233" t="s">
        <v>592</v>
      </c>
      <c r="U17" s="295"/>
      <c r="V17" s="622"/>
      <c r="W17" s="622"/>
      <c r="X17" s="622"/>
      <c r="Y17" s="222"/>
    </row>
    <row r="18" spans="2:25" ht="15.95" customHeight="1" x14ac:dyDescent="0.15">
      <c r="B18" s="323"/>
      <c r="C18" s="625">
        <v>10</v>
      </c>
      <c r="D18" s="626"/>
      <c r="E18" s="170">
        <v>3</v>
      </c>
      <c r="F18" s="274">
        <v>32.1</v>
      </c>
      <c r="G18" s="222" t="s">
        <v>586</v>
      </c>
      <c r="H18" s="222" t="s">
        <v>599</v>
      </c>
      <c r="I18" s="222" t="s">
        <v>588</v>
      </c>
      <c r="J18" s="295" t="s">
        <v>503</v>
      </c>
      <c r="K18" s="295"/>
      <c r="L18" s="295"/>
      <c r="M18" s="222" t="s">
        <v>642</v>
      </c>
      <c r="N18" s="222" t="s">
        <v>589</v>
      </c>
      <c r="O18" s="222" t="s">
        <v>590</v>
      </c>
      <c r="P18" s="222" t="s">
        <v>549</v>
      </c>
      <c r="Q18" s="222" t="s">
        <v>595</v>
      </c>
      <c r="R18" s="233" t="s">
        <v>591</v>
      </c>
      <c r="S18" s="233" t="s">
        <v>596</v>
      </c>
      <c r="T18" s="233" t="s">
        <v>597</v>
      </c>
      <c r="U18" s="295" t="s">
        <v>598</v>
      </c>
      <c r="V18" s="622"/>
      <c r="W18" s="622"/>
      <c r="X18" s="622"/>
      <c r="Y18" s="222"/>
    </row>
    <row r="19" spans="2:25" ht="15.95" customHeight="1" x14ac:dyDescent="0.15">
      <c r="B19" s="323"/>
      <c r="C19" s="625">
        <v>10</v>
      </c>
      <c r="D19" s="626"/>
      <c r="E19" s="170">
        <v>4</v>
      </c>
      <c r="F19" s="274">
        <v>37.04</v>
      </c>
      <c r="G19" s="222" t="s">
        <v>586</v>
      </c>
      <c r="H19" s="222" t="s">
        <v>615</v>
      </c>
      <c r="I19" s="222" t="s">
        <v>588</v>
      </c>
      <c r="J19" s="295" t="s">
        <v>469</v>
      </c>
      <c r="K19" s="295"/>
      <c r="L19" s="295"/>
      <c r="M19" s="222" t="s">
        <v>643</v>
      </c>
      <c r="N19" s="222" t="s">
        <v>644</v>
      </c>
      <c r="O19" s="222" t="s">
        <v>595</v>
      </c>
      <c r="P19" s="222" t="s">
        <v>549</v>
      </c>
      <c r="Q19" s="222" t="s">
        <v>595</v>
      </c>
      <c r="R19" s="233" t="s">
        <v>591</v>
      </c>
      <c r="S19" s="233" t="s">
        <v>596</v>
      </c>
      <c r="T19" s="233" t="s">
        <v>597</v>
      </c>
      <c r="U19" s="295" t="s">
        <v>598</v>
      </c>
      <c r="V19" s="622"/>
      <c r="W19" s="622"/>
      <c r="X19" s="622"/>
      <c r="Y19" s="222" t="s">
        <v>622</v>
      </c>
    </row>
    <row r="20" spans="2:25" ht="15.95" customHeight="1" x14ac:dyDescent="0.15">
      <c r="B20" s="323"/>
      <c r="C20" s="625">
        <v>11</v>
      </c>
      <c r="D20" s="626"/>
      <c r="E20" s="170">
        <v>1</v>
      </c>
      <c r="F20" s="274">
        <v>40.049999999999997</v>
      </c>
      <c r="G20" s="222" t="s">
        <v>586</v>
      </c>
      <c r="H20" s="222" t="s">
        <v>605</v>
      </c>
      <c r="I20" s="222" t="s">
        <v>588</v>
      </c>
      <c r="J20" s="295" t="s">
        <v>469</v>
      </c>
      <c r="K20" s="295"/>
      <c r="L20" s="295"/>
      <c r="M20" s="222" t="s">
        <v>645</v>
      </c>
      <c r="N20" s="222" t="s">
        <v>646</v>
      </c>
      <c r="O20" s="222" t="s">
        <v>590</v>
      </c>
      <c r="P20" s="222" t="s">
        <v>549</v>
      </c>
      <c r="Q20" s="222" t="s">
        <v>595</v>
      </c>
      <c r="R20" s="233" t="s">
        <v>591</v>
      </c>
      <c r="S20" s="233" t="s">
        <v>596</v>
      </c>
      <c r="T20" s="233" t="s">
        <v>597</v>
      </c>
      <c r="U20" s="295" t="s">
        <v>598</v>
      </c>
      <c r="V20" s="622"/>
      <c r="W20" s="622"/>
      <c r="X20" s="622"/>
      <c r="Y20" s="222" t="s">
        <v>640</v>
      </c>
    </row>
    <row r="21" spans="2:25" ht="15.95" customHeight="1" x14ac:dyDescent="0.15">
      <c r="B21" s="323"/>
      <c r="C21" s="625">
        <v>11</v>
      </c>
      <c r="D21" s="626"/>
      <c r="E21" s="170">
        <v>2</v>
      </c>
      <c r="F21" s="274">
        <v>43.73</v>
      </c>
      <c r="G21" s="222" t="s">
        <v>586</v>
      </c>
      <c r="H21" s="222" t="s">
        <v>605</v>
      </c>
      <c r="I21" s="222" t="s">
        <v>588</v>
      </c>
      <c r="J21" s="295" t="s">
        <v>469</v>
      </c>
      <c r="K21" s="295"/>
      <c r="L21" s="295"/>
      <c r="M21" s="222" t="s">
        <v>647</v>
      </c>
      <c r="N21" s="222" t="s">
        <v>648</v>
      </c>
      <c r="O21" s="222" t="s">
        <v>595</v>
      </c>
      <c r="P21" s="222" t="s">
        <v>549</v>
      </c>
      <c r="Q21" s="222" t="s">
        <v>595</v>
      </c>
      <c r="R21" s="233" t="s">
        <v>591</v>
      </c>
      <c r="S21" s="233" t="s">
        <v>596</v>
      </c>
      <c r="T21" s="233" t="s">
        <v>597</v>
      </c>
      <c r="U21" s="295" t="s">
        <v>598</v>
      </c>
      <c r="V21" s="622"/>
      <c r="W21" s="622"/>
      <c r="X21" s="622"/>
      <c r="Y21" s="222" t="s">
        <v>622</v>
      </c>
    </row>
    <row r="22" spans="2:25" ht="15.95" customHeight="1" x14ac:dyDescent="0.15">
      <c r="B22" s="323"/>
      <c r="C22" s="625">
        <v>11</v>
      </c>
      <c r="D22" s="626"/>
      <c r="E22" s="170">
        <v>3</v>
      </c>
      <c r="F22" s="274">
        <v>39.200000000000003</v>
      </c>
      <c r="G22" s="222" t="s">
        <v>586</v>
      </c>
      <c r="H22" s="222" t="s">
        <v>605</v>
      </c>
      <c r="I22" s="222" t="s">
        <v>588</v>
      </c>
      <c r="J22" s="295" t="s">
        <v>503</v>
      </c>
      <c r="K22" s="295"/>
      <c r="L22" s="295"/>
      <c r="M22" s="222" t="s">
        <v>732</v>
      </c>
      <c r="N22" s="222" t="s">
        <v>589</v>
      </c>
      <c r="O22" s="222" t="s">
        <v>590</v>
      </c>
      <c r="P22" s="222" t="s">
        <v>549</v>
      </c>
      <c r="Q22" s="222" t="s">
        <v>590</v>
      </c>
      <c r="R22" s="233" t="s">
        <v>591</v>
      </c>
      <c r="S22" s="233" t="s">
        <v>591</v>
      </c>
      <c r="T22" s="233" t="s">
        <v>592</v>
      </c>
      <c r="U22" s="295"/>
      <c r="V22" s="622"/>
      <c r="W22" s="622"/>
      <c r="X22" s="622"/>
      <c r="Y22" s="222"/>
    </row>
    <row r="23" spans="2:25" ht="15.95" customHeight="1" x14ac:dyDescent="0.15">
      <c r="B23" s="323"/>
      <c r="C23" s="625">
        <v>11</v>
      </c>
      <c r="D23" s="626"/>
      <c r="E23" s="170">
        <v>4</v>
      </c>
      <c r="F23" s="274">
        <v>38.200000000000003</v>
      </c>
      <c r="G23" s="222" t="s">
        <v>586</v>
      </c>
      <c r="H23" s="222" t="s">
        <v>593</v>
      </c>
      <c r="I23" s="222" t="s">
        <v>588</v>
      </c>
      <c r="J23" s="295" t="s">
        <v>503</v>
      </c>
      <c r="K23" s="295"/>
      <c r="L23" s="295"/>
      <c r="M23" s="222" t="s">
        <v>732</v>
      </c>
      <c r="N23" s="222" t="s">
        <v>589</v>
      </c>
      <c r="O23" s="222" t="s">
        <v>590</v>
      </c>
      <c r="P23" s="222" t="s">
        <v>549</v>
      </c>
      <c r="Q23" s="222" t="s">
        <v>590</v>
      </c>
      <c r="R23" s="233" t="s">
        <v>591</v>
      </c>
      <c r="S23" s="233" t="s">
        <v>591</v>
      </c>
      <c r="T23" s="233" t="s">
        <v>592</v>
      </c>
      <c r="U23" s="295"/>
      <c r="V23" s="622"/>
      <c r="W23" s="622"/>
      <c r="X23" s="622"/>
      <c r="Y23" s="222"/>
    </row>
    <row r="24" spans="2:25" ht="15.95" customHeight="1" x14ac:dyDescent="0.15">
      <c r="B24" s="323"/>
      <c r="C24" s="625">
        <v>11</v>
      </c>
      <c r="D24" s="626"/>
      <c r="E24" s="170">
        <v>5</v>
      </c>
      <c r="F24" s="274">
        <v>42.51</v>
      </c>
      <c r="G24" s="222" t="s">
        <v>586</v>
      </c>
      <c r="H24" s="222" t="s">
        <v>593</v>
      </c>
      <c r="I24" s="222" t="s">
        <v>588</v>
      </c>
      <c r="J24" s="295" t="s">
        <v>503</v>
      </c>
      <c r="K24" s="295"/>
      <c r="L24" s="295"/>
      <c r="M24" s="222" t="s">
        <v>732</v>
      </c>
      <c r="N24" s="222" t="s">
        <v>589</v>
      </c>
      <c r="O24" s="222" t="s">
        <v>590</v>
      </c>
      <c r="P24" s="222" t="s">
        <v>549</v>
      </c>
      <c r="Q24" s="222" t="s">
        <v>590</v>
      </c>
      <c r="R24" s="233" t="s">
        <v>591</v>
      </c>
      <c r="S24" s="233" t="s">
        <v>591</v>
      </c>
      <c r="T24" s="233" t="s">
        <v>592</v>
      </c>
      <c r="U24" s="295"/>
      <c r="V24" s="622"/>
      <c r="W24" s="622"/>
      <c r="X24" s="622"/>
      <c r="Y24" s="222"/>
    </row>
    <row r="25" spans="2:25" ht="15.95" customHeight="1" x14ac:dyDescent="0.15">
      <c r="B25" s="323"/>
      <c r="C25" s="625">
        <v>11</v>
      </c>
      <c r="D25" s="626"/>
      <c r="E25" s="170">
        <v>6</v>
      </c>
      <c r="F25" s="274">
        <v>40.71</v>
      </c>
      <c r="G25" s="222" t="s">
        <v>586</v>
      </c>
      <c r="H25" s="222" t="s">
        <v>593</v>
      </c>
      <c r="I25" s="222" t="s">
        <v>588</v>
      </c>
      <c r="J25" s="295" t="s">
        <v>503</v>
      </c>
      <c r="K25" s="295"/>
      <c r="L25" s="295"/>
      <c r="M25" s="222" t="s">
        <v>649</v>
      </c>
      <c r="N25" s="222" t="s">
        <v>649</v>
      </c>
      <c r="O25" s="222" t="s">
        <v>626</v>
      </c>
      <c r="P25" s="222" t="s">
        <v>549</v>
      </c>
      <c r="Q25" s="222" t="s">
        <v>595</v>
      </c>
      <c r="R25" s="233" t="s">
        <v>591</v>
      </c>
      <c r="S25" s="233" t="s">
        <v>596</v>
      </c>
      <c r="T25" s="233" t="s">
        <v>597</v>
      </c>
      <c r="U25" s="295" t="s">
        <v>598</v>
      </c>
      <c r="V25" s="622"/>
      <c r="W25" s="622"/>
      <c r="X25" s="622"/>
      <c r="Y25" s="222" t="s">
        <v>635</v>
      </c>
    </row>
    <row r="26" spans="2:25" ht="15.95" customHeight="1" x14ac:dyDescent="0.15">
      <c r="B26" s="323"/>
      <c r="C26" s="625">
        <v>11</v>
      </c>
      <c r="D26" s="626"/>
      <c r="E26" s="170">
        <v>7</v>
      </c>
      <c r="F26" s="274">
        <v>39.72</v>
      </c>
      <c r="G26" s="222" t="s">
        <v>586</v>
      </c>
      <c r="H26" s="222" t="s">
        <v>615</v>
      </c>
      <c r="I26" s="222" t="s">
        <v>588</v>
      </c>
      <c r="J26" s="295" t="s">
        <v>503</v>
      </c>
      <c r="K26" s="295"/>
      <c r="L26" s="295"/>
      <c r="M26" s="222" t="s">
        <v>732</v>
      </c>
      <c r="N26" s="222" t="s">
        <v>589</v>
      </c>
      <c r="O26" s="222" t="s">
        <v>590</v>
      </c>
      <c r="P26" s="222" t="s">
        <v>549</v>
      </c>
      <c r="Q26" s="222" t="s">
        <v>590</v>
      </c>
      <c r="R26" s="233" t="s">
        <v>591</v>
      </c>
      <c r="S26" s="233" t="s">
        <v>591</v>
      </c>
      <c r="T26" s="233" t="s">
        <v>592</v>
      </c>
      <c r="U26" s="295"/>
      <c r="V26" s="622"/>
      <c r="W26" s="622"/>
      <c r="X26" s="622"/>
      <c r="Y26" s="222"/>
    </row>
    <row r="27" spans="2:25" ht="15.95" customHeight="1" x14ac:dyDescent="0.15">
      <c r="B27" s="323"/>
      <c r="C27" s="625">
        <v>11</v>
      </c>
      <c r="D27" s="626"/>
      <c r="E27" s="170">
        <v>8</v>
      </c>
      <c r="F27" s="274">
        <v>38.619999999999997</v>
      </c>
      <c r="G27" s="222" t="s">
        <v>586</v>
      </c>
      <c r="H27" s="222" t="s">
        <v>615</v>
      </c>
      <c r="I27" s="222" t="s">
        <v>588</v>
      </c>
      <c r="J27" s="295" t="s">
        <v>469</v>
      </c>
      <c r="K27" s="295"/>
      <c r="L27" s="295"/>
      <c r="M27" s="222" t="s">
        <v>650</v>
      </c>
      <c r="N27" s="222" t="s">
        <v>651</v>
      </c>
      <c r="O27" s="222" t="s">
        <v>590</v>
      </c>
      <c r="P27" s="222" t="s">
        <v>549</v>
      </c>
      <c r="Q27" s="222" t="s">
        <v>595</v>
      </c>
      <c r="R27" s="233" t="s">
        <v>591</v>
      </c>
      <c r="S27" s="233" t="s">
        <v>596</v>
      </c>
      <c r="T27" s="233" t="s">
        <v>597</v>
      </c>
      <c r="U27" s="295" t="s">
        <v>598</v>
      </c>
      <c r="V27" s="622"/>
      <c r="W27" s="622"/>
      <c r="X27" s="622"/>
      <c r="Y27" s="222" t="s">
        <v>640</v>
      </c>
    </row>
    <row r="28" spans="2:25" ht="15.95" customHeight="1" x14ac:dyDescent="0.15">
      <c r="B28" s="323"/>
      <c r="C28" s="625">
        <v>11</v>
      </c>
      <c r="D28" s="626"/>
      <c r="E28" s="170">
        <v>9</v>
      </c>
      <c r="F28" s="274">
        <v>40.08</v>
      </c>
      <c r="G28" s="222" t="s">
        <v>586</v>
      </c>
      <c r="H28" s="222" t="s">
        <v>593</v>
      </c>
      <c r="I28" s="222" t="s">
        <v>588</v>
      </c>
      <c r="J28" s="295" t="s">
        <v>469</v>
      </c>
      <c r="K28" s="295"/>
      <c r="L28" s="295"/>
      <c r="M28" s="222" t="s">
        <v>652</v>
      </c>
      <c r="N28" s="222" t="s">
        <v>554</v>
      </c>
      <c r="O28" s="222" t="s">
        <v>554</v>
      </c>
      <c r="P28" s="222" t="s">
        <v>549</v>
      </c>
      <c r="Q28" s="222" t="s">
        <v>595</v>
      </c>
      <c r="R28" s="233" t="s">
        <v>591</v>
      </c>
      <c r="S28" s="233" t="s">
        <v>596</v>
      </c>
      <c r="T28" s="233" t="s">
        <v>603</v>
      </c>
      <c r="U28" s="295" t="s">
        <v>549</v>
      </c>
      <c r="V28" s="622"/>
      <c r="W28" s="622"/>
      <c r="X28" s="622"/>
      <c r="Y28" s="222"/>
    </row>
    <row r="29" spans="2:25" ht="15.95" customHeight="1" x14ac:dyDescent="0.15">
      <c r="B29" s="323"/>
      <c r="C29" s="625">
        <v>12</v>
      </c>
      <c r="D29" s="626"/>
      <c r="E29" s="170">
        <v>1</v>
      </c>
      <c r="F29" s="274">
        <v>45.66</v>
      </c>
      <c r="G29" s="222" t="s">
        <v>586</v>
      </c>
      <c r="H29" s="222" t="s">
        <v>593</v>
      </c>
      <c r="I29" s="222" t="s">
        <v>588</v>
      </c>
      <c r="J29" s="295" t="s">
        <v>503</v>
      </c>
      <c r="K29" s="295"/>
      <c r="L29" s="295"/>
      <c r="M29" s="222" t="s">
        <v>732</v>
      </c>
      <c r="N29" s="222" t="s">
        <v>589</v>
      </c>
      <c r="O29" s="222" t="s">
        <v>590</v>
      </c>
      <c r="P29" s="222" t="s">
        <v>549</v>
      </c>
      <c r="Q29" s="222" t="s">
        <v>590</v>
      </c>
      <c r="R29" s="233" t="s">
        <v>591</v>
      </c>
      <c r="S29" s="233" t="s">
        <v>591</v>
      </c>
      <c r="T29" s="233" t="s">
        <v>592</v>
      </c>
      <c r="U29" s="295"/>
      <c r="V29" s="622"/>
      <c r="W29" s="622"/>
      <c r="X29" s="622"/>
      <c r="Y29" s="222"/>
    </row>
    <row r="30" spans="2:25" ht="15.95" customHeight="1" x14ac:dyDescent="0.15">
      <c r="B30" s="323"/>
      <c r="C30" s="625">
        <v>12</v>
      </c>
      <c r="D30" s="626"/>
      <c r="E30" s="170">
        <v>2</v>
      </c>
      <c r="F30" s="274">
        <v>47.86</v>
      </c>
      <c r="G30" s="222" t="s">
        <v>586</v>
      </c>
      <c r="H30" s="222" t="s">
        <v>605</v>
      </c>
      <c r="I30" s="222" t="s">
        <v>588</v>
      </c>
      <c r="J30" s="295" t="s">
        <v>469</v>
      </c>
      <c r="K30" s="295"/>
      <c r="L30" s="295"/>
      <c r="M30" s="222" t="s">
        <v>653</v>
      </c>
      <c r="N30" s="222" t="s">
        <v>653</v>
      </c>
      <c r="O30" s="222" t="s">
        <v>595</v>
      </c>
      <c r="P30" s="222" t="s">
        <v>549</v>
      </c>
      <c r="Q30" s="222" t="s">
        <v>595</v>
      </c>
      <c r="R30" s="233" t="s">
        <v>591</v>
      </c>
      <c r="S30" s="233" t="s">
        <v>596</v>
      </c>
      <c r="T30" s="233" t="s">
        <v>597</v>
      </c>
      <c r="U30" s="295" t="s">
        <v>598</v>
      </c>
      <c r="V30" s="622"/>
      <c r="W30" s="622"/>
      <c r="X30" s="622"/>
      <c r="Y30" s="222" t="s">
        <v>622</v>
      </c>
    </row>
    <row r="31" spans="2:25" ht="15.95" customHeight="1" x14ac:dyDescent="0.15">
      <c r="B31" s="323"/>
      <c r="C31" s="625">
        <v>12</v>
      </c>
      <c r="D31" s="626"/>
      <c r="E31" s="170">
        <v>3</v>
      </c>
      <c r="F31" s="274">
        <v>47.2</v>
      </c>
      <c r="G31" s="222" t="s">
        <v>586</v>
      </c>
      <c r="H31" s="222" t="s">
        <v>593</v>
      </c>
      <c r="I31" s="222" t="s">
        <v>497</v>
      </c>
      <c r="J31" s="295" t="s">
        <v>497</v>
      </c>
      <c r="K31" s="295"/>
      <c r="L31" s="295"/>
      <c r="M31" s="222" t="s">
        <v>654</v>
      </c>
      <c r="N31" s="222" t="s">
        <v>655</v>
      </c>
      <c r="O31" s="222" t="s">
        <v>595</v>
      </c>
      <c r="P31" s="222" t="s">
        <v>549</v>
      </c>
      <c r="Q31" s="222" t="s">
        <v>595</v>
      </c>
      <c r="R31" s="233" t="s">
        <v>591</v>
      </c>
      <c r="S31" s="233" t="s">
        <v>596</v>
      </c>
      <c r="T31" s="233" t="s">
        <v>597</v>
      </c>
      <c r="U31" s="295" t="s">
        <v>598</v>
      </c>
      <c r="V31" s="622"/>
      <c r="W31" s="622"/>
      <c r="X31" s="622"/>
      <c r="Y31" s="222" t="s">
        <v>622</v>
      </c>
    </row>
    <row r="32" spans="2:25" ht="15.95" customHeight="1" x14ac:dyDescent="0.15">
      <c r="B32" s="323"/>
      <c r="C32" s="625">
        <v>12</v>
      </c>
      <c r="D32" s="626"/>
      <c r="E32" s="170">
        <v>4</v>
      </c>
      <c r="F32" s="274">
        <v>44.3</v>
      </c>
      <c r="G32" s="222" t="s">
        <v>586</v>
      </c>
      <c r="H32" s="222" t="s">
        <v>599</v>
      </c>
      <c r="I32" s="222" t="s">
        <v>588</v>
      </c>
      <c r="J32" s="295" t="s">
        <v>503</v>
      </c>
      <c r="K32" s="295"/>
      <c r="L32" s="295"/>
      <c r="M32" s="222" t="s">
        <v>656</v>
      </c>
      <c r="N32" s="222" t="s">
        <v>589</v>
      </c>
      <c r="O32" s="222" t="s">
        <v>590</v>
      </c>
      <c r="P32" s="222" t="s">
        <v>549</v>
      </c>
      <c r="Q32" s="222" t="s">
        <v>595</v>
      </c>
      <c r="R32" s="233" t="s">
        <v>591</v>
      </c>
      <c r="S32" s="233" t="s">
        <v>596</v>
      </c>
      <c r="T32" s="233" t="s">
        <v>597</v>
      </c>
      <c r="U32" s="295" t="s">
        <v>598</v>
      </c>
      <c r="V32" s="622"/>
      <c r="W32" s="622"/>
      <c r="X32" s="622"/>
      <c r="Y32" s="222"/>
    </row>
    <row r="33" spans="2:25" ht="15.95" customHeight="1" x14ac:dyDescent="0.15">
      <c r="B33" s="323"/>
      <c r="C33" s="625">
        <v>12</v>
      </c>
      <c r="D33" s="626"/>
      <c r="E33" s="170">
        <v>5</v>
      </c>
      <c r="F33" s="274">
        <v>47.2</v>
      </c>
      <c r="G33" s="222" t="s">
        <v>657</v>
      </c>
      <c r="H33" s="222" t="s">
        <v>658</v>
      </c>
      <c r="I33" s="222" t="s">
        <v>588</v>
      </c>
      <c r="J33" s="295" t="s">
        <v>503</v>
      </c>
      <c r="K33" s="295"/>
      <c r="L33" s="295"/>
      <c r="M33" s="222" t="s">
        <v>733</v>
      </c>
      <c r="N33" s="222" t="s">
        <v>549</v>
      </c>
      <c r="O33" s="222" t="s">
        <v>590</v>
      </c>
      <c r="P33" s="222" t="s">
        <v>549</v>
      </c>
      <c r="Q33" s="222"/>
      <c r="R33" s="233" t="s">
        <v>591</v>
      </c>
      <c r="S33" s="233" t="s">
        <v>591</v>
      </c>
      <c r="T33" s="233" t="s">
        <v>549</v>
      </c>
      <c r="U33" s="295" t="s">
        <v>549</v>
      </c>
      <c r="V33" s="622"/>
      <c r="W33" s="622"/>
      <c r="X33" s="622"/>
      <c r="Y33" s="222"/>
    </row>
    <row r="34" spans="2:25" ht="15.95" customHeight="1" x14ac:dyDescent="0.15">
      <c r="B34" s="323"/>
      <c r="C34" s="625">
        <v>12</v>
      </c>
      <c r="D34" s="626"/>
      <c r="E34" s="170">
        <v>6</v>
      </c>
      <c r="F34" s="274">
        <v>47.42</v>
      </c>
      <c r="G34" s="222" t="s">
        <v>586</v>
      </c>
      <c r="H34" s="222" t="s">
        <v>605</v>
      </c>
      <c r="I34" s="222" t="s">
        <v>588</v>
      </c>
      <c r="J34" s="295" t="s">
        <v>469</v>
      </c>
      <c r="K34" s="295"/>
      <c r="L34" s="295"/>
      <c r="M34" s="222" t="s">
        <v>659</v>
      </c>
      <c r="N34" s="222" t="s">
        <v>554</v>
      </c>
      <c r="O34" s="222" t="s">
        <v>554</v>
      </c>
      <c r="P34" s="222" t="s">
        <v>549</v>
      </c>
      <c r="Q34" s="222" t="s">
        <v>595</v>
      </c>
      <c r="R34" s="233" t="s">
        <v>591</v>
      </c>
      <c r="S34" s="233" t="s">
        <v>596</v>
      </c>
      <c r="T34" s="233" t="s">
        <v>603</v>
      </c>
      <c r="U34" s="295" t="s">
        <v>549</v>
      </c>
      <c r="V34" s="622"/>
      <c r="W34" s="622"/>
      <c r="X34" s="622"/>
      <c r="Y34" s="222"/>
    </row>
    <row r="35" spans="2:25" ht="15.95" customHeight="1" x14ac:dyDescent="0.15">
      <c r="B35" s="323"/>
      <c r="C35" s="625">
        <v>12</v>
      </c>
      <c r="D35" s="626"/>
      <c r="E35" s="170">
        <v>7</v>
      </c>
      <c r="F35" s="274">
        <v>45.63</v>
      </c>
      <c r="G35" s="222" t="s">
        <v>586</v>
      </c>
      <c r="H35" s="222" t="s">
        <v>593</v>
      </c>
      <c r="I35" s="222" t="s">
        <v>588</v>
      </c>
      <c r="J35" s="295" t="s">
        <v>493</v>
      </c>
      <c r="K35" s="295"/>
      <c r="L35" s="295"/>
      <c r="M35" s="222" t="s">
        <v>660</v>
      </c>
      <c r="N35" s="222" t="s">
        <v>554</v>
      </c>
      <c r="O35" s="222" t="s">
        <v>554</v>
      </c>
      <c r="P35" s="222" t="s">
        <v>549</v>
      </c>
      <c r="Q35" s="222" t="s">
        <v>738</v>
      </c>
      <c r="R35" s="233" t="s">
        <v>463</v>
      </c>
      <c r="S35" s="233" t="s">
        <v>473</v>
      </c>
      <c r="T35" s="233" t="s">
        <v>603</v>
      </c>
      <c r="U35" s="295" t="s">
        <v>549</v>
      </c>
      <c r="V35" s="622"/>
      <c r="W35" s="622"/>
      <c r="X35" s="622"/>
      <c r="Y35" s="222"/>
    </row>
    <row r="36" spans="2:25" ht="15.95" customHeight="1" x14ac:dyDescent="0.15">
      <c r="B36" s="323"/>
      <c r="C36" s="625">
        <v>12</v>
      </c>
      <c r="D36" s="626"/>
      <c r="E36" s="170">
        <v>8</v>
      </c>
      <c r="F36" s="274">
        <v>47.11</v>
      </c>
      <c r="G36" s="222" t="s">
        <v>586</v>
      </c>
      <c r="H36" s="222" t="s">
        <v>599</v>
      </c>
      <c r="I36" s="222" t="s">
        <v>588</v>
      </c>
      <c r="J36" s="295" t="s">
        <v>493</v>
      </c>
      <c r="K36" s="295"/>
      <c r="L36" s="295"/>
      <c r="M36" s="222" t="s">
        <v>661</v>
      </c>
      <c r="N36" s="222" t="s">
        <v>554</v>
      </c>
      <c r="O36" s="222" t="s">
        <v>554</v>
      </c>
      <c r="P36" s="222" t="s">
        <v>549</v>
      </c>
      <c r="Q36" s="222" t="s">
        <v>738</v>
      </c>
      <c r="R36" s="233" t="s">
        <v>463</v>
      </c>
      <c r="S36" s="233" t="s">
        <v>473</v>
      </c>
      <c r="T36" s="233" t="s">
        <v>603</v>
      </c>
      <c r="U36" s="295" t="s">
        <v>549</v>
      </c>
      <c r="V36" s="622"/>
      <c r="W36" s="622"/>
      <c r="X36" s="622"/>
      <c r="Y36" s="222"/>
    </row>
    <row r="37" spans="2:25" ht="15.95" customHeight="1" x14ac:dyDescent="0.15">
      <c r="B37" s="323"/>
      <c r="C37" s="625">
        <v>13</v>
      </c>
      <c r="D37" s="626"/>
      <c r="E37" s="170">
        <v>1</v>
      </c>
      <c r="F37" s="274">
        <v>50.99</v>
      </c>
      <c r="G37" s="222" t="s">
        <v>586</v>
      </c>
      <c r="H37" s="222" t="s">
        <v>605</v>
      </c>
      <c r="I37" s="222" t="s">
        <v>588</v>
      </c>
      <c r="J37" s="295" t="s">
        <v>469</v>
      </c>
      <c r="K37" s="295"/>
      <c r="L37" s="295"/>
      <c r="M37" s="222" t="s">
        <v>662</v>
      </c>
      <c r="N37" s="222" t="s">
        <v>662</v>
      </c>
      <c r="O37" s="222" t="s">
        <v>595</v>
      </c>
      <c r="P37" s="222" t="s">
        <v>549</v>
      </c>
      <c r="Q37" s="222" t="s">
        <v>595</v>
      </c>
      <c r="R37" s="233" t="s">
        <v>591</v>
      </c>
      <c r="S37" s="233" t="s">
        <v>596</v>
      </c>
      <c r="T37" s="233" t="s">
        <v>597</v>
      </c>
      <c r="U37" s="295" t="s">
        <v>598</v>
      </c>
      <c r="V37" s="622"/>
      <c r="W37" s="622"/>
      <c r="X37" s="622"/>
      <c r="Y37" s="222"/>
    </row>
    <row r="38" spans="2:25" ht="15.95" customHeight="1" x14ac:dyDescent="0.15">
      <c r="B38" s="323"/>
      <c r="C38" s="625">
        <v>13</v>
      </c>
      <c r="D38" s="626"/>
      <c r="E38" s="170">
        <v>2</v>
      </c>
      <c r="F38" s="274">
        <v>49.2</v>
      </c>
      <c r="G38" s="222" t="s">
        <v>586</v>
      </c>
      <c r="H38" s="222" t="s">
        <v>599</v>
      </c>
      <c r="I38" s="222" t="s">
        <v>588</v>
      </c>
      <c r="J38" s="295" t="s">
        <v>469</v>
      </c>
      <c r="K38" s="295"/>
      <c r="L38" s="295"/>
      <c r="M38" s="222" t="s">
        <v>663</v>
      </c>
      <c r="N38" s="222" t="s">
        <v>664</v>
      </c>
      <c r="O38" s="222" t="s">
        <v>595</v>
      </c>
      <c r="P38" s="222" t="s">
        <v>549</v>
      </c>
      <c r="Q38" s="222" t="s">
        <v>590</v>
      </c>
      <c r="R38" s="233" t="s">
        <v>591</v>
      </c>
      <c r="S38" s="233" t="s">
        <v>591</v>
      </c>
      <c r="T38" s="233" t="s">
        <v>603</v>
      </c>
      <c r="U38" s="295"/>
      <c r="V38" s="622"/>
      <c r="W38" s="622"/>
      <c r="X38" s="622"/>
      <c r="Y38" s="222" t="s">
        <v>640</v>
      </c>
    </row>
    <row r="39" spans="2:25" ht="15.95" customHeight="1" x14ac:dyDescent="0.15">
      <c r="B39" s="323"/>
      <c r="C39" s="625">
        <v>13</v>
      </c>
      <c r="D39" s="626"/>
      <c r="E39" s="170">
        <v>3</v>
      </c>
      <c r="F39" s="274">
        <v>49.15</v>
      </c>
      <c r="G39" s="222" t="s">
        <v>586</v>
      </c>
      <c r="H39" s="222" t="s">
        <v>599</v>
      </c>
      <c r="I39" s="222" t="s">
        <v>588</v>
      </c>
      <c r="J39" s="295" t="s">
        <v>461</v>
      </c>
      <c r="K39" s="295"/>
      <c r="L39" s="295"/>
      <c r="M39" s="222" t="s">
        <v>665</v>
      </c>
      <c r="N39" s="222" t="s">
        <v>666</v>
      </c>
      <c r="O39" s="222" t="s">
        <v>590</v>
      </c>
      <c r="P39" s="222" t="s">
        <v>549</v>
      </c>
      <c r="Q39" s="222" t="s">
        <v>590</v>
      </c>
      <c r="R39" s="233" t="s">
        <v>591</v>
      </c>
      <c r="S39" s="233" t="s">
        <v>591</v>
      </c>
      <c r="T39" s="233" t="s">
        <v>603</v>
      </c>
      <c r="U39" s="295"/>
      <c r="V39" s="622"/>
      <c r="W39" s="622"/>
      <c r="X39" s="622"/>
      <c r="Y39" s="222" t="s">
        <v>622</v>
      </c>
    </row>
    <row r="40" spans="2:25" ht="15.95" customHeight="1" x14ac:dyDescent="0.15">
      <c r="B40" s="323"/>
      <c r="C40" s="625">
        <v>13</v>
      </c>
      <c r="D40" s="626"/>
      <c r="E40" s="170">
        <v>4</v>
      </c>
      <c r="F40" s="274">
        <v>50.6</v>
      </c>
      <c r="G40" s="222" t="s">
        <v>586</v>
      </c>
      <c r="H40" s="222" t="s">
        <v>599</v>
      </c>
      <c r="I40" s="222" t="s">
        <v>588</v>
      </c>
      <c r="J40" s="295" t="s">
        <v>503</v>
      </c>
      <c r="K40" s="295"/>
      <c r="L40" s="295"/>
      <c r="M40" s="222" t="s">
        <v>732</v>
      </c>
      <c r="N40" s="222" t="s">
        <v>589</v>
      </c>
      <c r="O40" s="222" t="s">
        <v>590</v>
      </c>
      <c r="P40" s="222" t="s">
        <v>549</v>
      </c>
      <c r="Q40" s="222" t="s">
        <v>590</v>
      </c>
      <c r="R40" s="233" t="s">
        <v>591</v>
      </c>
      <c r="S40" s="233" t="s">
        <v>591</v>
      </c>
      <c r="T40" s="233" t="s">
        <v>592</v>
      </c>
      <c r="U40" s="295"/>
      <c r="V40" s="622"/>
      <c r="W40" s="622"/>
      <c r="X40" s="622"/>
      <c r="Y40" s="222"/>
    </row>
    <row r="41" spans="2:25" ht="15.95" customHeight="1" x14ac:dyDescent="0.15">
      <c r="B41" s="323"/>
      <c r="C41" s="625">
        <v>14</v>
      </c>
      <c r="D41" s="626"/>
      <c r="E41" s="170">
        <v>1</v>
      </c>
      <c r="F41" s="274">
        <v>51.6</v>
      </c>
      <c r="G41" s="222" t="s">
        <v>586</v>
      </c>
      <c r="H41" s="222" t="s">
        <v>593</v>
      </c>
      <c r="I41" s="222" t="s">
        <v>588</v>
      </c>
      <c r="J41" s="295" t="s">
        <v>503</v>
      </c>
      <c r="K41" s="295"/>
      <c r="L41" s="295"/>
      <c r="M41" s="222" t="s">
        <v>732</v>
      </c>
      <c r="N41" s="222" t="s">
        <v>589</v>
      </c>
      <c r="O41" s="222" t="s">
        <v>590</v>
      </c>
      <c r="P41" s="222" t="s">
        <v>549</v>
      </c>
      <c r="Q41" s="222" t="s">
        <v>590</v>
      </c>
      <c r="R41" s="233" t="s">
        <v>591</v>
      </c>
      <c r="S41" s="233" t="s">
        <v>591</v>
      </c>
      <c r="T41" s="233" t="s">
        <v>592</v>
      </c>
      <c r="U41" s="295"/>
      <c r="V41" s="622"/>
      <c r="W41" s="622"/>
      <c r="X41" s="622"/>
      <c r="Y41" s="222"/>
    </row>
    <row r="42" spans="2:25" ht="15.95" customHeight="1" x14ac:dyDescent="0.15">
      <c r="B42" s="378"/>
      <c r="C42" s="625">
        <v>14</v>
      </c>
      <c r="D42" s="626"/>
      <c r="E42" s="170">
        <v>2</v>
      </c>
      <c r="F42" s="274">
        <v>51.6</v>
      </c>
      <c r="G42" s="222" t="s">
        <v>586</v>
      </c>
      <c r="H42" s="222" t="s">
        <v>599</v>
      </c>
      <c r="I42" s="222" t="s">
        <v>588</v>
      </c>
      <c r="J42" s="295" t="s">
        <v>503</v>
      </c>
      <c r="K42" s="295"/>
      <c r="L42" s="295"/>
      <c r="M42" s="222" t="s">
        <v>732</v>
      </c>
      <c r="N42" s="222" t="s">
        <v>589</v>
      </c>
      <c r="O42" s="222" t="s">
        <v>590</v>
      </c>
      <c r="P42" s="222" t="s">
        <v>549</v>
      </c>
      <c r="Q42" s="222" t="s">
        <v>590</v>
      </c>
      <c r="R42" s="233" t="s">
        <v>591</v>
      </c>
      <c r="S42" s="233" t="s">
        <v>591</v>
      </c>
      <c r="T42" s="233" t="s">
        <v>592</v>
      </c>
      <c r="U42" s="295"/>
      <c r="V42" s="622"/>
      <c r="W42" s="622"/>
      <c r="X42" s="622"/>
      <c r="Y42" s="222"/>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9" t="s">
        <v>275</v>
      </c>
      <c r="D45" s="259"/>
      <c r="E45" s="259"/>
      <c r="F45" s="259"/>
      <c r="G45" s="259"/>
      <c r="H45" s="259"/>
      <c r="I45" s="259"/>
      <c r="J45" s="259"/>
      <c r="K45" s="259"/>
      <c r="L45" s="259"/>
      <c r="M45" s="259"/>
      <c r="N45" s="259"/>
      <c r="O45" s="259"/>
      <c r="P45" s="259"/>
      <c r="Q45" s="259"/>
      <c r="R45" s="259"/>
      <c r="S45" s="259"/>
      <c r="T45" s="259"/>
      <c r="U45" s="259"/>
      <c r="V45" s="259"/>
      <c r="W45" s="259"/>
      <c r="X45" s="259"/>
    </row>
    <row r="46" spans="2:25" ht="15.95" customHeight="1" x14ac:dyDescent="0.15">
      <c r="B46" s="259"/>
      <c r="C46" s="259" t="s">
        <v>276</v>
      </c>
      <c r="D46" s="259"/>
      <c r="E46" s="259"/>
      <c r="F46" s="259"/>
      <c r="G46" s="259"/>
      <c r="H46" s="259"/>
      <c r="I46" s="259"/>
      <c r="J46" s="259"/>
      <c r="K46" s="259"/>
      <c r="L46" s="259"/>
      <c r="M46" s="259"/>
      <c r="N46" s="259"/>
      <c r="O46" s="259"/>
      <c r="P46" s="259"/>
      <c r="Q46" s="259"/>
      <c r="R46" s="259"/>
      <c r="S46" s="259"/>
      <c r="T46" s="259"/>
      <c r="U46" s="259"/>
      <c r="V46" s="259"/>
      <c r="W46" s="259"/>
      <c r="X46" s="259"/>
    </row>
    <row r="47" spans="2:25" ht="15.95" customHeight="1" x14ac:dyDescent="0.15">
      <c r="B47" s="259"/>
      <c r="C47" s="259" t="s">
        <v>277</v>
      </c>
      <c r="D47" s="259"/>
      <c r="E47" s="259"/>
      <c r="F47" s="259"/>
      <c r="G47" s="259"/>
      <c r="H47" s="259"/>
      <c r="I47" s="259"/>
      <c r="J47" s="259"/>
      <c r="K47" s="259"/>
      <c r="L47" s="259"/>
      <c r="M47" s="259"/>
      <c r="N47" s="259"/>
      <c r="O47" s="259"/>
      <c r="P47" s="259"/>
      <c r="Q47" s="259"/>
      <c r="R47" s="259"/>
      <c r="S47" s="259"/>
      <c r="T47" s="259"/>
      <c r="U47" s="259"/>
      <c r="V47" s="259"/>
      <c r="W47" s="259"/>
      <c r="X47" s="259"/>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02999429-111A-481A-8C7E-EECA638BF6AA}"/>
    <dataValidation allowBlank="1" showInputMessage="1" showErrorMessage="1" prompt="前回の定期点検年月日を入力" sqref="O6" xr:uid="{1AC97884-A4CA-4571-88DD-4553E6AA1BF7}"/>
    <dataValidation type="list" errorStyle="warning" allowBlank="1" showInputMessage="1" showErrorMessage="1" error="選択出来ません" sqref="H9:H42" xr:uid="{889B8923-E90F-47A9-B5B3-3E6970038E58}">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BEA7BB13-2C54-4035-B11F-D6429CD66166}">
          <x14:formula1>
            <xm:f>'(参考)リスト'!$E$16:$E$27</xm:f>
          </x14:formula1>
          <xm:sqref>J9:L42</xm:sqref>
        </x14:dataValidation>
        <x14:dataValidation type="list" showInputMessage="1" showErrorMessage="1" xr:uid="{77C708A3-5900-4F35-B779-14C5D10B3CBA}">
          <x14:formula1>
            <xm:f>'(参考)リスト'!$B$16:$B$21</xm:f>
          </x14:formula1>
          <xm:sqref>G9:G42</xm:sqref>
        </x14:dataValidation>
        <x14:dataValidation type="list" allowBlank="1" showInputMessage="1" showErrorMessage="1" xr:uid="{C636212B-DE52-49C0-8A80-96E6C88E28DB}">
          <x14:formula1>
            <xm:f>'(参考)リスト'!$F$16:$F$21</xm:f>
          </x14:formula1>
          <xm:sqref>O9:Q42</xm:sqref>
        </x14:dataValidation>
        <x14:dataValidation type="list" allowBlank="1" showInputMessage="1" showErrorMessage="1" xr:uid="{EDD0A704-81AC-40C3-9650-50795BAE26EB}">
          <x14:formula1>
            <xm:f>'(参考)リスト'!$I$16:$I$18</xm:f>
          </x14:formula1>
          <xm:sqref>S9:S42</xm:sqref>
        </x14:dataValidation>
        <x14:dataValidation type="list" allowBlank="1" showInputMessage="1" showErrorMessage="1" xr:uid="{70335356-D62A-4812-A80D-9965E2B563D5}">
          <x14:formula1>
            <xm:f>'(参考)リスト'!$H$16:$H$17</xm:f>
          </x14:formula1>
          <xm:sqref>R9:R42</xm:sqref>
        </x14:dataValidation>
        <x14:dataValidation type="list" allowBlank="1" showInputMessage="1" showErrorMessage="1" xr:uid="{083C75AF-FF4B-4982-B648-76B32F88363D}">
          <x14:formula1>
            <xm:f>'(参考)リスト'!$J$16:$J$18</xm:f>
          </x14:formula1>
          <xm:sqref>T9:T42</xm:sqref>
        </x14:dataValidation>
        <x14:dataValidation type="list" allowBlank="1" showInputMessage="1" showErrorMessage="1" xr:uid="{648D706C-9939-4EE9-8BE7-D39AE6DAA390}">
          <x14:formula1>
            <xm:f>'(参考)リスト'!$D$16:$D$18</xm:f>
          </x14:formula1>
          <xm:sqref>I9:I42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8328C-A5C8-4BED-B8D5-85F40E090B5A}">
  <sheetPr>
    <pageSetUpPr fitToPage="1"/>
  </sheetPr>
  <dimension ref="B1:Y48"/>
  <sheetViews>
    <sheetView showGridLines="0" view="pageBreakPreview" zoomScale="85" zoomScaleNormal="55" zoomScaleSheetLayoutView="85" workbookViewId="0">
      <selection activeCell="AC25" sqref="AC25"/>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8" t="s">
        <v>246</v>
      </c>
      <c r="C2" s="588"/>
      <c r="D2" s="588"/>
      <c r="E2" s="588"/>
      <c r="F2" s="589"/>
      <c r="G2" s="589"/>
      <c r="H2" s="589"/>
      <c r="I2" s="588"/>
      <c r="J2" s="588"/>
      <c r="K2" s="588"/>
      <c r="L2" s="588"/>
      <c r="M2" s="588"/>
      <c r="N2" s="588"/>
      <c r="O2" s="588"/>
      <c r="P2" s="588"/>
      <c r="Q2" s="588"/>
      <c r="R2" s="588"/>
      <c r="S2" s="588"/>
      <c r="T2" s="588"/>
      <c r="U2" s="588"/>
      <c r="V2" s="588"/>
      <c r="W2" s="588"/>
      <c r="X2" s="588"/>
      <c r="Y2" s="189"/>
    </row>
    <row r="3" spans="2:25" ht="20.100000000000001" customHeight="1" x14ac:dyDescent="0.15">
      <c r="B3" s="368" t="s">
        <v>60</v>
      </c>
      <c r="C3" s="380"/>
      <c r="D3" s="380"/>
      <c r="E3" s="380"/>
      <c r="F3" s="590" t="s">
        <v>550</v>
      </c>
      <c r="G3" s="590"/>
      <c r="H3" s="590"/>
      <c r="I3" s="285" t="s">
        <v>61</v>
      </c>
      <c r="J3" s="286"/>
      <c r="K3" s="320" t="s">
        <v>572</v>
      </c>
      <c r="L3" s="315"/>
      <c r="M3" s="315"/>
      <c r="N3" s="321"/>
      <c r="O3" s="324" t="s">
        <v>247</v>
      </c>
      <c r="P3" s="357" t="s">
        <v>578</v>
      </c>
      <c r="Q3" s="548"/>
      <c r="R3" s="548"/>
      <c r="S3" s="591"/>
      <c r="T3" s="580" t="s">
        <v>248</v>
      </c>
      <c r="U3" s="592"/>
      <c r="V3" s="592"/>
      <c r="W3" s="556"/>
      <c r="X3" s="596">
        <v>45924</v>
      </c>
      <c r="Y3" s="597"/>
    </row>
    <row r="4" spans="2:25" ht="20.100000000000001" customHeight="1" x14ac:dyDescent="0.15">
      <c r="B4" s="316" t="s">
        <v>165</v>
      </c>
      <c r="C4" s="317"/>
      <c r="D4" s="317"/>
      <c r="E4" s="317"/>
      <c r="F4" s="600" t="s">
        <v>571</v>
      </c>
      <c r="G4" s="600"/>
      <c r="H4" s="600"/>
      <c r="I4" s="601" t="s">
        <v>166</v>
      </c>
      <c r="J4" s="602"/>
      <c r="K4" s="320" t="s">
        <v>573</v>
      </c>
      <c r="L4" s="315"/>
      <c r="M4" s="315"/>
      <c r="N4" s="321"/>
      <c r="O4" s="319"/>
      <c r="P4" s="603" t="s">
        <v>580</v>
      </c>
      <c r="Q4" s="549"/>
      <c r="R4" s="549"/>
      <c r="S4" s="595"/>
      <c r="T4" s="593"/>
      <c r="U4" s="594"/>
      <c r="V4" s="594"/>
      <c r="W4" s="595"/>
      <c r="X4" s="598"/>
      <c r="Y4" s="599"/>
    </row>
    <row r="5" spans="2:25" ht="15" customHeight="1" x14ac:dyDescent="0.15">
      <c r="B5" s="323" t="s">
        <v>249</v>
      </c>
      <c r="C5" s="604" t="s">
        <v>250</v>
      </c>
      <c r="D5" s="605"/>
      <c r="E5" s="606" t="s">
        <v>251</v>
      </c>
      <c r="F5" s="606" t="s">
        <v>252</v>
      </c>
      <c r="G5" s="608" t="s">
        <v>253</v>
      </c>
      <c r="H5" s="609"/>
      <c r="I5" s="368" t="s">
        <v>254</v>
      </c>
      <c r="J5" s="380"/>
      <c r="K5" s="380"/>
      <c r="L5" s="380"/>
      <c r="M5" s="380"/>
      <c r="N5" s="381"/>
      <c r="O5" s="204" t="s">
        <v>255</v>
      </c>
      <c r="P5" s="552" t="s">
        <v>256</v>
      </c>
      <c r="Q5" s="612"/>
      <c r="R5" s="612"/>
      <c r="S5" s="613"/>
      <c r="T5" s="608" t="s">
        <v>257</v>
      </c>
      <c r="U5" s="616"/>
      <c r="V5" s="616"/>
      <c r="W5" s="616"/>
      <c r="X5" s="609"/>
      <c r="Y5" s="618" t="s">
        <v>258</v>
      </c>
    </row>
    <row r="6" spans="2:25" ht="15" customHeight="1" x14ac:dyDescent="0.15">
      <c r="B6" s="323"/>
      <c r="C6" s="604"/>
      <c r="D6" s="605"/>
      <c r="E6" s="606"/>
      <c r="F6" s="606"/>
      <c r="G6" s="610"/>
      <c r="H6" s="611"/>
      <c r="I6" s="316"/>
      <c r="J6" s="317"/>
      <c r="K6" s="317"/>
      <c r="L6" s="317"/>
      <c r="M6" s="317"/>
      <c r="N6" s="318"/>
      <c r="O6" s="205">
        <v>44212</v>
      </c>
      <c r="P6" s="553"/>
      <c r="Q6" s="614"/>
      <c r="R6" s="614"/>
      <c r="S6" s="615"/>
      <c r="T6" s="610"/>
      <c r="U6" s="617"/>
      <c r="V6" s="617"/>
      <c r="W6" s="617"/>
      <c r="X6" s="611"/>
      <c r="Y6" s="606"/>
    </row>
    <row r="7" spans="2:25" ht="16.149999999999999" customHeight="1" x14ac:dyDescent="0.15">
      <c r="B7" s="323"/>
      <c r="C7" s="604"/>
      <c r="D7" s="605"/>
      <c r="E7" s="606"/>
      <c r="F7" s="606"/>
      <c r="G7" s="578" t="s">
        <v>259</v>
      </c>
      <c r="H7" s="578" t="s">
        <v>260</v>
      </c>
      <c r="I7" s="621" t="s">
        <v>261</v>
      </c>
      <c r="J7" s="621" t="s">
        <v>262</v>
      </c>
      <c r="K7" s="622"/>
      <c r="L7" s="622"/>
      <c r="M7" s="623" t="s">
        <v>263</v>
      </c>
      <c r="N7" s="624" t="s">
        <v>264</v>
      </c>
      <c r="O7" s="621" t="s">
        <v>265</v>
      </c>
      <c r="P7" s="355" t="s">
        <v>266</v>
      </c>
      <c r="Q7" s="622"/>
      <c r="R7" s="578" t="s">
        <v>267</v>
      </c>
      <c r="S7" s="578" t="s">
        <v>268</v>
      </c>
      <c r="T7" s="627" t="s">
        <v>269</v>
      </c>
      <c r="U7" s="578" t="s">
        <v>270</v>
      </c>
      <c r="V7" s="622"/>
      <c r="W7" s="622"/>
      <c r="X7" s="622"/>
      <c r="Y7" s="606"/>
    </row>
    <row r="8" spans="2:25" ht="16.149999999999999" customHeight="1" x14ac:dyDescent="0.15">
      <c r="B8" s="323"/>
      <c r="C8" s="316"/>
      <c r="D8" s="318"/>
      <c r="E8" s="607"/>
      <c r="F8" s="607"/>
      <c r="G8" s="620"/>
      <c r="H8" s="620"/>
      <c r="I8" s="622"/>
      <c r="J8" s="622"/>
      <c r="K8" s="622"/>
      <c r="L8" s="622"/>
      <c r="M8" s="622"/>
      <c r="N8" s="622"/>
      <c r="O8" s="622"/>
      <c r="P8" s="206" t="s">
        <v>271</v>
      </c>
      <c r="Q8" s="206" t="s">
        <v>272</v>
      </c>
      <c r="R8" s="622"/>
      <c r="S8" s="622"/>
      <c r="T8" s="622"/>
      <c r="U8" s="622"/>
      <c r="V8" s="622"/>
      <c r="W8" s="622"/>
      <c r="X8" s="622"/>
      <c r="Y8" s="619"/>
    </row>
    <row r="9" spans="2:25" ht="15.75" customHeight="1" x14ac:dyDescent="0.15">
      <c r="B9" s="323"/>
      <c r="C9" s="625">
        <v>14</v>
      </c>
      <c r="D9" s="626"/>
      <c r="E9" s="170">
        <v>3</v>
      </c>
      <c r="F9" s="274">
        <v>53.61</v>
      </c>
      <c r="G9" s="222" t="s">
        <v>586</v>
      </c>
      <c r="H9" s="222" t="s">
        <v>615</v>
      </c>
      <c r="I9" s="222" t="s">
        <v>588</v>
      </c>
      <c r="J9" s="295" t="s">
        <v>503</v>
      </c>
      <c r="K9" s="295"/>
      <c r="L9" s="295"/>
      <c r="M9" s="222" t="s">
        <v>732</v>
      </c>
      <c r="N9" s="222" t="s">
        <v>589</v>
      </c>
      <c r="O9" s="222" t="s">
        <v>590</v>
      </c>
      <c r="P9" s="222" t="s">
        <v>549</v>
      </c>
      <c r="Q9" s="222" t="s">
        <v>590</v>
      </c>
      <c r="R9" s="233" t="s">
        <v>591</v>
      </c>
      <c r="S9" s="233" t="s">
        <v>591</v>
      </c>
      <c r="T9" s="233" t="s">
        <v>592</v>
      </c>
      <c r="U9" s="295"/>
      <c r="V9" s="622"/>
      <c r="W9" s="622"/>
      <c r="X9" s="622"/>
      <c r="Y9" s="222"/>
    </row>
    <row r="10" spans="2:25" ht="15.95" customHeight="1" x14ac:dyDescent="0.15">
      <c r="B10" s="323"/>
      <c r="C10" s="625">
        <v>14</v>
      </c>
      <c r="D10" s="626"/>
      <c r="E10" s="170">
        <v>4</v>
      </c>
      <c r="F10" s="274">
        <v>51.75</v>
      </c>
      <c r="G10" s="222" t="s">
        <v>586</v>
      </c>
      <c r="H10" s="222" t="s">
        <v>605</v>
      </c>
      <c r="I10" s="222" t="s">
        <v>588</v>
      </c>
      <c r="J10" s="295" t="s">
        <v>469</v>
      </c>
      <c r="K10" s="295"/>
      <c r="L10" s="295"/>
      <c r="M10" s="222" t="s">
        <v>667</v>
      </c>
      <c r="N10" s="222" t="s">
        <v>554</v>
      </c>
      <c r="O10" s="222" t="s">
        <v>554</v>
      </c>
      <c r="P10" s="222" t="s">
        <v>549</v>
      </c>
      <c r="Q10" s="222" t="s">
        <v>595</v>
      </c>
      <c r="R10" s="233" t="s">
        <v>591</v>
      </c>
      <c r="S10" s="233" t="s">
        <v>596</v>
      </c>
      <c r="T10" s="233" t="s">
        <v>603</v>
      </c>
      <c r="U10" s="295" t="s">
        <v>549</v>
      </c>
      <c r="V10" s="622"/>
      <c r="W10" s="622"/>
      <c r="X10" s="622"/>
      <c r="Y10" s="222"/>
    </row>
    <row r="11" spans="2:25" ht="15.95" customHeight="1" x14ac:dyDescent="0.15">
      <c r="B11" s="323"/>
      <c r="C11" s="625">
        <v>14</v>
      </c>
      <c r="D11" s="626"/>
      <c r="E11" s="170">
        <v>5</v>
      </c>
      <c r="F11" s="274">
        <v>53.46</v>
      </c>
      <c r="G11" s="222" t="s">
        <v>586</v>
      </c>
      <c r="H11" s="222" t="s">
        <v>599</v>
      </c>
      <c r="I11" s="222" t="s">
        <v>588</v>
      </c>
      <c r="J11" s="295" t="s">
        <v>737</v>
      </c>
      <c r="K11" s="295"/>
      <c r="L11" s="295"/>
      <c r="M11" s="222" t="s">
        <v>668</v>
      </c>
      <c r="N11" s="222" t="s">
        <v>554</v>
      </c>
      <c r="O11" s="222" t="s">
        <v>554</v>
      </c>
      <c r="P11" s="222" t="s">
        <v>549</v>
      </c>
      <c r="Q11" s="222" t="s">
        <v>738</v>
      </c>
      <c r="R11" s="233" t="s">
        <v>463</v>
      </c>
      <c r="S11" s="233" t="s">
        <v>473</v>
      </c>
      <c r="T11" s="233" t="s">
        <v>603</v>
      </c>
      <c r="U11" s="295" t="s">
        <v>549</v>
      </c>
      <c r="V11" s="622"/>
      <c r="W11" s="622"/>
      <c r="X11" s="622"/>
      <c r="Y11" s="222"/>
    </row>
    <row r="12" spans="2:25" ht="15.95" customHeight="1" x14ac:dyDescent="0.15">
      <c r="B12" s="323"/>
      <c r="C12" s="625">
        <v>14</v>
      </c>
      <c r="D12" s="626"/>
      <c r="E12" s="170">
        <v>6</v>
      </c>
      <c r="F12" s="274">
        <v>55.25</v>
      </c>
      <c r="G12" s="222" t="s">
        <v>586</v>
      </c>
      <c r="H12" s="222" t="s">
        <v>599</v>
      </c>
      <c r="I12" s="222" t="s">
        <v>588</v>
      </c>
      <c r="J12" s="295" t="s">
        <v>495</v>
      </c>
      <c r="K12" s="295"/>
      <c r="L12" s="295"/>
      <c r="M12" s="222" t="s">
        <v>606</v>
      </c>
      <c r="N12" s="222" t="s">
        <v>554</v>
      </c>
      <c r="O12" s="222" t="s">
        <v>554</v>
      </c>
      <c r="P12" s="222" t="s">
        <v>549</v>
      </c>
      <c r="Q12" s="222" t="s">
        <v>595</v>
      </c>
      <c r="R12" s="233" t="s">
        <v>591</v>
      </c>
      <c r="S12" s="233" t="s">
        <v>596</v>
      </c>
      <c r="T12" s="233" t="s">
        <v>603</v>
      </c>
      <c r="U12" s="295" t="s">
        <v>549</v>
      </c>
      <c r="V12" s="622"/>
      <c r="W12" s="622"/>
      <c r="X12" s="622"/>
      <c r="Y12" s="222"/>
    </row>
    <row r="13" spans="2:25" ht="15.95" customHeight="1" x14ac:dyDescent="0.15">
      <c r="B13" s="323"/>
      <c r="C13" s="625">
        <v>15</v>
      </c>
      <c r="D13" s="626"/>
      <c r="E13" s="170">
        <v>1</v>
      </c>
      <c r="F13" s="274">
        <v>57.96</v>
      </c>
      <c r="G13" s="222" t="s">
        <v>586</v>
      </c>
      <c r="H13" s="222" t="s">
        <v>605</v>
      </c>
      <c r="I13" s="222" t="s">
        <v>588</v>
      </c>
      <c r="J13" s="295" t="s">
        <v>503</v>
      </c>
      <c r="K13" s="295"/>
      <c r="L13" s="295"/>
      <c r="M13" s="222" t="s">
        <v>732</v>
      </c>
      <c r="N13" s="222" t="s">
        <v>589</v>
      </c>
      <c r="O13" s="222" t="s">
        <v>590</v>
      </c>
      <c r="P13" s="222" t="s">
        <v>549</v>
      </c>
      <c r="Q13" s="222" t="s">
        <v>590</v>
      </c>
      <c r="R13" s="233" t="s">
        <v>591</v>
      </c>
      <c r="S13" s="233" t="s">
        <v>591</v>
      </c>
      <c r="T13" s="233" t="s">
        <v>592</v>
      </c>
      <c r="U13" s="295"/>
      <c r="V13" s="622"/>
      <c r="W13" s="622"/>
      <c r="X13" s="622"/>
      <c r="Y13" s="222"/>
    </row>
    <row r="14" spans="2:25" ht="15.95" customHeight="1" x14ac:dyDescent="0.15">
      <c r="B14" s="323"/>
      <c r="C14" s="625">
        <v>15</v>
      </c>
      <c r="D14" s="626"/>
      <c r="E14" s="170">
        <v>2</v>
      </c>
      <c r="F14" s="274">
        <v>55.3</v>
      </c>
      <c r="G14" s="222" t="s">
        <v>586</v>
      </c>
      <c r="H14" s="222" t="s">
        <v>623</v>
      </c>
      <c r="I14" s="222" t="s">
        <v>588</v>
      </c>
      <c r="J14" s="295" t="s">
        <v>503</v>
      </c>
      <c r="K14" s="295"/>
      <c r="L14" s="295"/>
      <c r="M14" s="222" t="s">
        <v>732</v>
      </c>
      <c r="N14" s="222" t="s">
        <v>589</v>
      </c>
      <c r="O14" s="222" t="s">
        <v>590</v>
      </c>
      <c r="P14" s="222" t="s">
        <v>549</v>
      </c>
      <c r="Q14" s="222" t="s">
        <v>590</v>
      </c>
      <c r="R14" s="233" t="s">
        <v>591</v>
      </c>
      <c r="S14" s="233" t="s">
        <v>591</v>
      </c>
      <c r="T14" s="233" t="s">
        <v>592</v>
      </c>
      <c r="U14" s="295"/>
      <c r="V14" s="622"/>
      <c r="W14" s="622"/>
      <c r="X14" s="622"/>
      <c r="Y14" s="222"/>
    </row>
    <row r="15" spans="2:25" ht="15.95" customHeight="1" x14ac:dyDescent="0.15">
      <c r="B15" s="323"/>
      <c r="C15" s="625">
        <v>15</v>
      </c>
      <c r="D15" s="626"/>
      <c r="E15" s="170">
        <v>3</v>
      </c>
      <c r="F15" s="274">
        <v>59.54</v>
      </c>
      <c r="G15" s="222" t="s">
        <v>586</v>
      </c>
      <c r="H15" s="222" t="s">
        <v>599</v>
      </c>
      <c r="I15" s="222" t="s">
        <v>588</v>
      </c>
      <c r="J15" s="295" t="s">
        <v>503</v>
      </c>
      <c r="K15" s="295"/>
      <c r="L15" s="295"/>
      <c r="M15" s="222" t="s">
        <v>669</v>
      </c>
      <c r="N15" s="222" t="s">
        <v>589</v>
      </c>
      <c r="O15" s="222" t="s">
        <v>590</v>
      </c>
      <c r="P15" s="222" t="s">
        <v>549</v>
      </c>
      <c r="Q15" s="222" t="s">
        <v>595</v>
      </c>
      <c r="R15" s="233" t="s">
        <v>591</v>
      </c>
      <c r="S15" s="233" t="s">
        <v>596</v>
      </c>
      <c r="T15" s="233" t="s">
        <v>597</v>
      </c>
      <c r="U15" s="295" t="s">
        <v>598</v>
      </c>
      <c r="V15" s="622"/>
      <c r="W15" s="622"/>
      <c r="X15" s="622"/>
      <c r="Y15" s="222" t="s">
        <v>635</v>
      </c>
    </row>
    <row r="16" spans="2:25" ht="15.95" customHeight="1" x14ac:dyDescent="0.15">
      <c r="B16" s="323"/>
      <c r="C16" s="625">
        <v>15</v>
      </c>
      <c r="D16" s="626"/>
      <c r="E16" s="170">
        <v>4</v>
      </c>
      <c r="F16" s="274">
        <v>59.69</v>
      </c>
      <c r="G16" s="222" t="s">
        <v>586</v>
      </c>
      <c r="H16" s="222" t="s">
        <v>615</v>
      </c>
      <c r="I16" s="222" t="s">
        <v>588</v>
      </c>
      <c r="J16" s="295" t="s">
        <v>469</v>
      </c>
      <c r="K16" s="295"/>
      <c r="L16" s="295"/>
      <c r="M16" s="222" t="s">
        <v>670</v>
      </c>
      <c r="N16" s="222" t="s">
        <v>554</v>
      </c>
      <c r="O16" s="222" t="s">
        <v>554</v>
      </c>
      <c r="P16" s="222" t="s">
        <v>549</v>
      </c>
      <c r="Q16" s="222" t="s">
        <v>595</v>
      </c>
      <c r="R16" s="233" t="s">
        <v>591</v>
      </c>
      <c r="S16" s="233" t="s">
        <v>596</v>
      </c>
      <c r="T16" s="233" t="s">
        <v>603</v>
      </c>
      <c r="U16" s="295" t="s">
        <v>549</v>
      </c>
      <c r="V16" s="622"/>
      <c r="W16" s="622"/>
      <c r="X16" s="622"/>
      <c r="Y16" s="222"/>
    </row>
    <row r="17" spans="2:25" ht="15.95" customHeight="1" x14ac:dyDescent="0.15">
      <c r="B17" s="323"/>
      <c r="C17" s="625" t="s">
        <v>563</v>
      </c>
      <c r="D17" s="626"/>
      <c r="E17" s="170">
        <v>1</v>
      </c>
      <c r="F17" s="274">
        <v>66.650000000000006</v>
      </c>
      <c r="G17" s="222" t="s">
        <v>586</v>
      </c>
      <c r="H17" s="222" t="s">
        <v>587</v>
      </c>
      <c r="I17" s="222" t="s">
        <v>588</v>
      </c>
      <c r="J17" s="295" t="s">
        <v>503</v>
      </c>
      <c r="K17" s="295"/>
      <c r="L17" s="295"/>
      <c r="M17" s="222" t="s">
        <v>732</v>
      </c>
      <c r="N17" s="222" t="s">
        <v>589</v>
      </c>
      <c r="O17" s="222" t="s">
        <v>590</v>
      </c>
      <c r="P17" s="222" t="s">
        <v>549</v>
      </c>
      <c r="Q17" s="222" t="s">
        <v>590</v>
      </c>
      <c r="R17" s="233" t="s">
        <v>591</v>
      </c>
      <c r="S17" s="233" t="s">
        <v>591</v>
      </c>
      <c r="T17" s="233" t="s">
        <v>592</v>
      </c>
      <c r="U17" s="295"/>
      <c r="V17" s="622"/>
      <c r="W17" s="622"/>
      <c r="X17" s="622"/>
      <c r="Y17" s="222"/>
    </row>
    <row r="18" spans="2:25" ht="15.95" customHeight="1" x14ac:dyDescent="0.15">
      <c r="B18" s="323"/>
      <c r="C18" s="625" t="s">
        <v>563</v>
      </c>
      <c r="D18" s="626"/>
      <c r="E18" s="170">
        <v>2</v>
      </c>
      <c r="F18" s="274">
        <v>70.84</v>
      </c>
      <c r="G18" s="222" t="s">
        <v>586</v>
      </c>
      <c r="H18" s="222" t="s">
        <v>587</v>
      </c>
      <c r="I18" s="222" t="s">
        <v>588</v>
      </c>
      <c r="J18" s="295" t="s">
        <v>503</v>
      </c>
      <c r="K18" s="295"/>
      <c r="L18" s="295"/>
      <c r="M18" s="222" t="s">
        <v>732</v>
      </c>
      <c r="N18" s="222" t="s">
        <v>589</v>
      </c>
      <c r="O18" s="222" t="s">
        <v>590</v>
      </c>
      <c r="P18" s="222" t="s">
        <v>549</v>
      </c>
      <c r="Q18" s="222" t="s">
        <v>590</v>
      </c>
      <c r="R18" s="233" t="s">
        <v>591</v>
      </c>
      <c r="S18" s="233" t="s">
        <v>591</v>
      </c>
      <c r="T18" s="233" t="s">
        <v>592</v>
      </c>
      <c r="U18" s="295"/>
      <c r="V18" s="622"/>
      <c r="W18" s="622"/>
      <c r="X18" s="622"/>
      <c r="Y18" s="222"/>
    </row>
    <row r="19" spans="2:25" ht="15.95" customHeight="1" x14ac:dyDescent="0.15">
      <c r="B19" s="323"/>
      <c r="C19" s="625"/>
      <c r="D19" s="626"/>
      <c r="E19" s="170"/>
      <c r="F19" s="274"/>
      <c r="G19" s="222"/>
      <c r="H19" s="222"/>
      <c r="I19" s="222"/>
      <c r="J19" s="295"/>
      <c r="K19" s="295"/>
      <c r="L19" s="295"/>
      <c r="M19" s="222"/>
      <c r="N19" s="222"/>
      <c r="O19" s="222"/>
      <c r="P19" s="222"/>
      <c r="Q19" s="222"/>
      <c r="R19" s="233"/>
      <c r="S19" s="233"/>
      <c r="T19" s="233"/>
      <c r="U19" s="295"/>
      <c r="V19" s="622"/>
      <c r="W19" s="622"/>
      <c r="X19" s="622"/>
      <c r="Y19" s="222"/>
    </row>
    <row r="20" spans="2:25" ht="15.95" customHeight="1" x14ac:dyDescent="0.15">
      <c r="B20" s="323"/>
      <c r="C20" s="625"/>
      <c r="D20" s="626"/>
      <c r="E20" s="170"/>
      <c r="F20" s="274"/>
      <c r="G20" s="222"/>
      <c r="H20" s="222"/>
      <c r="I20" s="222"/>
      <c r="J20" s="295"/>
      <c r="K20" s="295"/>
      <c r="L20" s="295"/>
      <c r="M20" s="222"/>
      <c r="N20" s="222"/>
      <c r="O20" s="222"/>
      <c r="P20" s="222"/>
      <c r="Q20" s="222"/>
      <c r="R20" s="233"/>
      <c r="S20" s="233"/>
      <c r="T20" s="233"/>
      <c r="U20" s="295"/>
      <c r="V20" s="622"/>
      <c r="W20" s="622"/>
      <c r="X20" s="622"/>
      <c r="Y20" s="222"/>
    </row>
    <row r="21" spans="2:25" ht="15.95" customHeight="1" x14ac:dyDescent="0.15">
      <c r="B21" s="323"/>
      <c r="C21" s="625"/>
      <c r="D21" s="626"/>
      <c r="E21" s="170"/>
      <c r="F21" s="274"/>
      <c r="G21" s="222"/>
      <c r="H21" s="222"/>
      <c r="I21" s="222"/>
      <c r="J21" s="295"/>
      <c r="K21" s="295"/>
      <c r="L21" s="295"/>
      <c r="M21" s="222"/>
      <c r="N21" s="222"/>
      <c r="O21" s="222"/>
      <c r="P21" s="222"/>
      <c r="Q21" s="222"/>
      <c r="R21" s="233"/>
      <c r="S21" s="233"/>
      <c r="T21" s="233"/>
      <c r="U21" s="295"/>
      <c r="V21" s="622"/>
      <c r="W21" s="622"/>
      <c r="X21" s="622"/>
      <c r="Y21" s="222"/>
    </row>
    <row r="22" spans="2:25" ht="15.95" customHeight="1" x14ac:dyDescent="0.15">
      <c r="B22" s="323"/>
      <c r="C22" s="625"/>
      <c r="D22" s="626"/>
      <c r="E22" s="170"/>
      <c r="F22" s="274"/>
      <c r="G22" s="222"/>
      <c r="H22" s="222"/>
      <c r="I22" s="222"/>
      <c r="J22" s="295"/>
      <c r="K22" s="295"/>
      <c r="L22" s="295"/>
      <c r="M22" s="222"/>
      <c r="N22" s="222"/>
      <c r="O22" s="222"/>
      <c r="P22" s="222"/>
      <c r="Q22" s="222"/>
      <c r="R22" s="233"/>
      <c r="S22" s="233"/>
      <c r="T22" s="233"/>
      <c r="U22" s="295"/>
      <c r="V22" s="622"/>
      <c r="W22" s="622"/>
      <c r="X22" s="622"/>
      <c r="Y22" s="222"/>
    </row>
    <row r="23" spans="2:25" ht="15.95" customHeight="1" x14ac:dyDescent="0.15">
      <c r="B23" s="323"/>
      <c r="C23" s="625"/>
      <c r="D23" s="626"/>
      <c r="E23" s="170"/>
      <c r="F23" s="274"/>
      <c r="G23" s="222"/>
      <c r="H23" s="222"/>
      <c r="I23" s="222"/>
      <c r="J23" s="295"/>
      <c r="K23" s="295"/>
      <c r="L23" s="295"/>
      <c r="M23" s="222"/>
      <c r="N23" s="222"/>
      <c r="O23" s="222"/>
      <c r="P23" s="222"/>
      <c r="Q23" s="222"/>
      <c r="R23" s="233"/>
      <c r="S23" s="233"/>
      <c r="T23" s="233"/>
      <c r="U23" s="295"/>
      <c r="V23" s="622"/>
      <c r="W23" s="622"/>
      <c r="X23" s="622"/>
      <c r="Y23" s="222"/>
    </row>
    <row r="24" spans="2:25" ht="15.95" customHeight="1" x14ac:dyDescent="0.15">
      <c r="B24" s="323"/>
      <c r="C24" s="625"/>
      <c r="D24" s="626"/>
      <c r="E24" s="170"/>
      <c r="F24" s="274"/>
      <c r="G24" s="222"/>
      <c r="H24" s="222"/>
      <c r="I24" s="222"/>
      <c r="J24" s="295"/>
      <c r="K24" s="295"/>
      <c r="L24" s="295"/>
      <c r="M24" s="222"/>
      <c r="N24" s="222"/>
      <c r="O24" s="222"/>
      <c r="P24" s="222"/>
      <c r="Q24" s="222"/>
      <c r="R24" s="233"/>
      <c r="S24" s="233"/>
      <c r="T24" s="233"/>
      <c r="U24" s="295"/>
      <c r="V24" s="622"/>
      <c r="W24" s="622"/>
      <c r="X24" s="622"/>
      <c r="Y24" s="222"/>
    </row>
    <row r="25" spans="2:25" ht="15.95" customHeight="1" x14ac:dyDescent="0.15">
      <c r="B25" s="323"/>
      <c r="C25" s="625"/>
      <c r="D25" s="626"/>
      <c r="E25" s="170"/>
      <c r="F25" s="274"/>
      <c r="G25" s="222"/>
      <c r="H25" s="222"/>
      <c r="I25" s="222"/>
      <c r="J25" s="295"/>
      <c r="K25" s="295"/>
      <c r="L25" s="295"/>
      <c r="M25" s="222"/>
      <c r="N25" s="222"/>
      <c r="O25" s="222"/>
      <c r="P25" s="222"/>
      <c r="Q25" s="222"/>
      <c r="R25" s="233"/>
      <c r="S25" s="233"/>
      <c r="T25" s="233"/>
      <c r="U25" s="295"/>
      <c r="V25" s="622"/>
      <c r="W25" s="622"/>
      <c r="X25" s="622"/>
      <c r="Y25" s="222"/>
    </row>
    <row r="26" spans="2:25" ht="15.95" customHeight="1" x14ac:dyDescent="0.15">
      <c r="B26" s="323"/>
      <c r="C26" s="625"/>
      <c r="D26" s="626"/>
      <c r="E26" s="170"/>
      <c r="F26" s="274"/>
      <c r="G26" s="222"/>
      <c r="H26" s="222"/>
      <c r="I26" s="222"/>
      <c r="J26" s="295"/>
      <c r="K26" s="295"/>
      <c r="L26" s="295"/>
      <c r="M26" s="222"/>
      <c r="N26" s="222"/>
      <c r="O26" s="222"/>
      <c r="P26" s="222"/>
      <c r="Q26" s="222"/>
      <c r="R26" s="233"/>
      <c r="S26" s="233"/>
      <c r="T26" s="233"/>
      <c r="U26" s="295"/>
      <c r="V26" s="622"/>
      <c r="W26" s="622"/>
      <c r="X26" s="622"/>
      <c r="Y26" s="222"/>
    </row>
    <row r="27" spans="2:25" ht="15.95" customHeight="1" x14ac:dyDescent="0.15">
      <c r="B27" s="323"/>
      <c r="C27" s="625"/>
      <c r="D27" s="626"/>
      <c r="E27" s="170"/>
      <c r="F27" s="274"/>
      <c r="G27" s="222"/>
      <c r="H27" s="222"/>
      <c r="I27" s="222"/>
      <c r="J27" s="295"/>
      <c r="K27" s="295"/>
      <c r="L27" s="295"/>
      <c r="M27" s="222"/>
      <c r="N27" s="222"/>
      <c r="O27" s="222"/>
      <c r="P27" s="222"/>
      <c r="Q27" s="222"/>
      <c r="R27" s="233"/>
      <c r="S27" s="233"/>
      <c r="T27" s="233"/>
      <c r="U27" s="295"/>
      <c r="V27" s="622"/>
      <c r="W27" s="622"/>
      <c r="X27" s="622"/>
      <c r="Y27" s="222"/>
    </row>
    <row r="28" spans="2:25" ht="15.95" customHeight="1" x14ac:dyDescent="0.15">
      <c r="B28" s="323"/>
      <c r="C28" s="625"/>
      <c r="D28" s="626"/>
      <c r="E28" s="170"/>
      <c r="F28" s="274"/>
      <c r="G28" s="222"/>
      <c r="H28" s="222"/>
      <c r="I28" s="222"/>
      <c r="J28" s="295"/>
      <c r="K28" s="295"/>
      <c r="L28" s="295"/>
      <c r="M28" s="222"/>
      <c r="N28" s="222"/>
      <c r="O28" s="222"/>
      <c r="P28" s="222"/>
      <c r="Q28" s="222"/>
      <c r="R28" s="233"/>
      <c r="S28" s="233"/>
      <c r="T28" s="233"/>
      <c r="U28" s="295"/>
      <c r="V28" s="622"/>
      <c r="W28" s="622"/>
      <c r="X28" s="622"/>
      <c r="Y28" s="222"/>
    </row>
    <row r="29" spans="2:25" ht="15.95" customHeight="1" x14ac:dyDescent="0.15">
      <c r="B29" s="323"/>
      <c r="C29" s="625"/>
      <c r="D29" s="626"/>
      <c r="E29" s="170"/>
      <c r="F29" s="274"/>
      <c r="G29" s="222"/>
      <c r="H29" s="222"/>
      <c r="I29" s="222"/>
      <c r="J29" s="295"/>
      <c r="K29" s="295"/>
      <c r="L29" s="295"/>
      <c r="M29" s="222"/>
      <c r="N29" s="222"/>
      <c r="O29" s="222"/>
      <c r="P29" s="222"/>
      <c r="Q29" s="222"/>
      <c r="R29" s="233"/>
      <c r="S29" s="233"/>
      <c r="T29" s="233"/>
      <c r="U29" s="295"/>
      <c r="V29" s="622"/>
      <c r="W29" s="622"/>
      <c r="X29" s="622"/>
      <c r="Y29" s="222"/>
    </row>
    <row r="30" spans="2:25" ht="15.95" customHeight="1" x14ac:dyDescent="0.15">
      <c r="B30" s="323"/>
      <c r="C30" s="625"/>
      <c r="D30" s="626"/>
      <c r="E30" s="170"/>
      <c r="F30" s="274"/>
      <c r="G30" s="222"/>
      <c r="H30" s="222"/>
      <c r="I30" s="222"/>
      <c r="J30" s="295"/>
      <c r="K30" s="295"/>
      <c r="L30" s="295"/>
      <c r="M30" s="222"/>
      <c r="N30" s="222"/>
      <c r="O30" s="222"/>
      <c r="P30" s="222"/>
      <c r="Q30" s="222"/>
      <c r="R30" s="233"/>
      <c r="S30" s="233"/>
      <c r="T30" s="233"/>
      <c r="U30" s="295"/>
      <c r="V30" s="622"/>
      <c r="W30" s="622"/>
      <c r="X30" s="622"/>
      <c r="Y30" s="222"/>
    </row>
    <row r="31" spans="2:25" ht="15.95" customHeight="1" x14ac:dyDescent="0.15">
      <c r="B31" s="323"/>
      <c r="C31" s="625"/>
      <c r="D31" s="626"/>
      <c r="E31" s="170"/>
      <c r="F31" s="274"/>
      <c r="G31" s="222"/>
      <c r="H31" s="222"/>
      <c r="I31" s="222"/>
      <c r="J31" s="295"/>
      <c r="K31" s="295"/>
      <c r="L31" s="295"/>
      <c r="M31" s="222"/>
      <c r="N31" s="222"/>
      <c r="O31" s="222"/>
      <c r="P31" s="222"/>
      <c r="Q31" s="222"/>
      <c r="R31" s="233"/>
      <c r="S31" s="233"/>
      <c r="T31" s="233"/>
      <c r="U31" s="295"/>
      <c r="V31" s="622"/>
      <c r="W31" s="622"/>
      <c r="X31" s="622"/>
      <c r="Y31" s="222"/>
    </row>
    <row r="32" spans="2:25" ht="15.95" customHeight="1" x14ac:dyDescent="0.15">
      <c r="B32" s="323"/>
      <c r="C32" s="625"/>
      <c r="D32" s="626"/>
      <c r="E32" s="170"/>
      <c r="F32" s="274"/>
      <c r="G32" s="222"/>
      <c r="H32" s="222"/>
      <c r="I32" s="222"/>
      <c r="J32" s="295"/>
      <c r="K32" s="295"/>
      <c r="L32" s="295"/>
      <c r="M32" s="222"/>
      <c r="N32" s="222"/>
      <c r="O32" s="222"/>
      <c r="P32" s="222"/>
      <c r="Q32" s="222"/>
      <c r="R32" s="233"/>
      <c r="S32" s="233"/>
      <c r="T32" s="233"/>
      <c r="U32" s="295"/>
      <c r="V32" s="622"/>
      <c r="W32" s="622"/>
      <c r="X32" s="622"/>
      <c r="Y32" s="222"/>
    </row>
    <row r="33" spans="2:25" ht="15.95" customHeight="1" x14ac:dyDescent="0.15">
      <c r="B33" s="323"/>
      <c r="C33" s="625"/>
      <c r="D33" s="626"/>
      <c r="E33" s="170"/>
      <c r="F33" s="274"/>
      <c r="G33" s="222"/>
      <c r="H33" s="222"/>
      <c r="I33" s="222"/>
      <c r="J33" s="295"/>
      <c r="K33" s="295"/>
      <c r="L33" s="295"/>
      <c r="M33" s="222"/>
      <c r="N33" s="222"/>
      <c r="O33" s="222"/>
      <c r="P33" s="222"/>
      <c r="Q33" s="222"/>
      <c r="R33" s="233"/>
      <c r="S33" s="233"/>
      <c r="T33" s="233"/>
      <c r="U33" s="295"/>
      <c r="V33" s="622"/>
      <c r="W33" s="622"/>
      <c r="X33" s="622"/>
      <c r="Y33" s="222"/>
    </row>
    <row r="34" spans="2:25" ht="15.95" customHeight="1" x14ac:dyDescent="0.15">
      <c r="B34" s="323"/>
      <c r="C34" s="625"/>
      <c r="D34" s="626"/>
      <c r="E34" s="170"/>
      <c r="F34" s="274"/>
      <c r="G34" s="222"/>
      <c r="H34" s="222"/>
      <c r="I34" s="222"/>
      <c r="J34" s="295"/>
      <c r="K34" s="295"/>
      <c r="L34" s="295"/>
      <c r="M34" s="222"/>
      <c r="N34" s="222"/>
      <c r="O34" s="222"/>
      <c r="P34" s="222"/>
      <c r="Q34" s="222"/>
      <c r="R34" s="233"/>
      <c r="S34" s="233"/>
      <c r="T34" s="233"/>
      <c r="U34" s="295"/>
      <c r="V34" s="622"/>
      <c r="W34" s="622"/>
      <c r="X34" s="622"/>
      <c r="Y34" s="222"/>
    </row>
    <row r="35" spans="2:25" ht="15.95" customHeight="1" x14ac:dyDescent="0.15">
      <c r="B35" s="323"/>
      <c r="C35" s="625"/>
      <c r="D35" s="626"/>
      <c r="E35" s="170"/>
      <c r="F35" s="274"/>
      <c r="G35" s="222"/>
      <c r="H35" s="222"/>
      <c r="I35" s="222"/>
      <c r="J35" s="295"/>
      <c r="K35" s="295"/>
      <c r="L35" s="295"/>
      <c r="M35" s="222"/>
      <c r="N35" s="222"/>
      <c r="O35" s="222"/>
      <c r="P35" s="222"/>
      <c r="Q35" s="222"/>
      <c r="R35" s="233"/>
      <c r="S35" s="233"/>
      <c r="T35" s="233"/>
      <c r="U35" s="295"/>
      <c r="V35" s="622"/>
      <c r="W35" s="622"/>
      <c r="X35" s="622"/>
      <c r="Y35" s="222"/>
    </row>
    <row r="36" spans="2:25" ht="15.95" customHeight="1" x14ac:dyDescent="0.15">
      <c r="B36" s="323"/>
      <c r="C36" s="625"/>
      <c r="D36" s="626"/>
      <c r="E36" s="170"/>
      <c r="F36" s="274"/>
      <c r="G36" s="222"/>
      <c r="H36" s="222"/>
      <c r="I36" s="222"/>
      <c r="J36" s="295"/>
      <c r="K36" s="295"/>
      <c r="L36" s="295"/>
      <c r="M36" s="222"/>
      <c r="N36" s="222"/>
      <c r="O36" s="222"/>
      <c r="P36" s="222"/>
      <c r="Q36" s="222"/>
      <c r="R36" s="233"/>
      <c r="S36" s="233"/>
      <c r="T36" s="233"/>
      <c r="U36" s="295"/>
      <c r="V36" s="622"/>
      <c r="W36" s="622"/>
      <c r="X36" s="622"/>
      <c r="Y36" s="222"/>
    </row>
    <row r="37" spans="2:25" ht="15.95" customHeight="1" x14ac:dyDescent="0.15">
      <c r="B37" s="323"/>
      <c r="C37" s="625"/>
      <c r="D37" s="626"/>
      <c r="E37" s="170"/>
      <c r="F37" s="274"/>
      <c r="G37" s="222"/>
      <c r="H37" s="222"/>
      <c r="I37" s="222"/>
      <c r="J37" s="295"/>
      <c r="K37" s="295"/>
      <c r="L37" s="295"/>
      <c r="M37" s="222"/>
      <c r="N37" s="222"/>
      <c r="O37" s="222"/>
      <c r="P37" s="222"/>
      <c r="Q37" s="222"/>
      <c r="R37" s="233"/>
      <c r="S37" s="233"/>
      <c r="T37" s="233"/>
      <c r="U37" s="295"/>
      <c r="V37" s="622"/>
      <c r="W37" s="622"/>
      <c r="X37" s="622"/>
      <c r="Y37" s="222"/>
    </row>
    <row r="38" spans="2:25" ht="15.95" customHeight="1" x14ac:dyDescent="0.15">
      <c r="B38" s="323"/>
      <c r="C38" s="625"/>
      <c r="D38" s="626"/>
      <c r="E38" s="170"/>
      <c r="F38" s="274"/>
      <c r="G38" s="222"/>
      <c r="H38" s="222"/>
      <c r="I38" s="222"/>
      <c r="J38" s="295"/>
      <c r="K38" s="295"/>
      <c r="L38" s="295"/>
      <c r="M38" s="222"/>
      <c r="N38" s="222"/>
      <c r="O38" s="222"/>
      <c r="P38" s="222"/>
      <c r="Q38" s="222"/>
      <c r="R38" s="233"/>
      <c r="S38" s="233"/>
      <c r="T38" s="233"/>
      <c r="U38" s="295"/>
      <c r="V38" s="622"/>
      <c r="W38" s="622"/>
      <c r="X38" s="622"/>
      <c r="Y38" s="222"/>
    </row>
    <row r="39" spans="2:25" ht="15.95" customHeight="1" x14ac:dyDescent="0.15">
      <c r="B39" s="323"/>
      <c r="C39" s="625"/>
      <c r="D39" s="626"/>
      <c r="E39" s="170"/>
      <c r="F39" s="274"/>
      <c r="G39" s="222"/>
      <c r="H39" s="222"/>
      <c r="I39" s="222"/>
      <c r="J39" s="295"/>
      <c r="K39" s="295"/>
      <c r="L39" s="295"/>
      <c r="M39" s="222"/>
      <c r="N39" s="222"/>
      <c r="O39" s="222"/>
      <c r="P39" s="222"/>
      <c r="Q39" s="222"/>
      <c r="R39" s="233"/>
      <c r="S39" s="233"/>
      <c r="T39" s="233"/>
      <c r="U39" s="295"/>
      <c r="V39" s="622"/>
      <c r="W39" s="622"/>
      <c r="X39" s="622"/>
      <c r="Y39" s="222"/>
    </row>
    <row r="40" spans="2:25" ht="15.95" customHeight="1" x14ac:dyDescent="0.15">
      <c r="B40" s="323"/>
      <c r="C40" s="625"/>
      <c r="D40" s="626"/>
      <c r="E40" s="170"/>
      <c r="F40" s="274"/>
      <c r="G40" s="222"/>
      <c r="H40" s="222"/>
      <c r="I40" s="222"/>
      <c r="J40" s="295"/>
      <c r="K40" s="295"/>
      <c r="L40" s="295"/>
      <c r="M40" s="222"/>
      <c r="N40" s="222"/>
      <c r="O40" s="222"/>
      <c r="P40" s="222"/>
      <c r="Q40" s="222"/>
      <c r="R40" s="233"/>
      <c r="S40" s="233"/>
      <c r="T40" s="233"/>
      <c r="U40" s="295"/>
      <c r="V40" s="622"/>
      <c r="W40" s="622"/>
      <c r="X40" s="622"/>
      <c r="Y40" s="222"/>
    </row>
    <row r="41" spans="2:25" ht="15.95" customHeight="1" x14ac:dyDescent="0.15">
      <c r="B41" s="323"/>
      <c r="C41" s="625"/>
      <c r="D41" s="626"/>
      <c r="E41" s="170"/>
      <c r="F41" s="274"/>
      <c r="G41" s="222"/>
      <c r="H41" s="222"/>
      <c r="I41" s="222"/>
      <c r="J41" s="295"/>
      <c r="K41" s="295"/>
      <c r="L41" s="295"/>
      <c r="M41" s="222"/>
      <c r="N41" s="222"/>
      <c r="O41" s="222"/>
      <c r="P41" s="222"/>
      <c r="Q41" s="222"/>
      <c r="R41" s="233"/>
      <c r="S41" s="233"/>
      <c r="T41" s="233"/>
      <c r="U41" s="295"/>
      <c r="V41" s="622"/>
      <c r="W41" s="622"/>
      <c r="X41" s="622"/>
      <c r="Y41" s="222"/>
    </row>
    <row r="42" spans="2:25" ht="15.95" customHeight="1" x14ac:dyDescent="0.15">
      <c r="B42" s="378"/>
      <c r="C42" s="625"/>
      <c r="D42" s="626"/>
      <c r="E42" s="170"/>
      <c r="F42" s="274"/>
      <c r="G42" s="222"/>
      <c r="H42" s="222"/>
      <c r="I42" s="222"/>
      <c r="J42" s="295"/>
      <c r="K42" s="295"/>
      <c r="L42" s="295"/>
      <c r="M42" s="222"/>
      <c r="N42" s="222"/>
      <c r="O42" s="222"/>
      <c r="P42" s="222"/>
      <c r="Q42" s="222"/>
      <c r="R42" s="233"/>
      <c r="S42" s="233"/>
      <c r="T42" s="233"/>
      <c r="U42" s="295"/>
      <c r="V42" s="622"/>
      <c r="W42" s="622"/>
      <c r="X42" s="622"/>
      <c r="Y42" s="222"/>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59" t="s">
        <v>275</v>
      </c>
      <c r="D45" s="259"/>
      <c r="E45" s="259"/>
      <c r="F45" s="259"/>
      <c r="G45" s="259"/>
      <c r="H45" s="259"/>
      <c r="I45" s="259"/>
      <c r="J45" s="259"/>
      <c r="K45" s="259"/>
      <c r="L45" s="259"/>
      <c r="M45" s="259"/>
      <c r="N45" s="259"/>
      <c r="O45" s="259"/>
      <c r="P45" s="259"/>
      <c r="Q45" s="259"/>
      <c r="R45" s="259"/>
      <c r="S45" s="259"/>
      <c r="T45" s="259"/>
      <c r="U45" s="259"/>
      <c r="V45" s="259"/>
      <c r="W45" s="259"/>
      <c r="X45" s="259"/>
    </row>
    <row r="46" spans="2:25" ht="15.95" customHeight="1" x14ac:dyDescent="0.15">
      <c r="B46" s="259"/>
      <c r="C46" s="259" t="s">
        <v>276</v>
      </c>
      <c r="D46" s="259"/>
      <c r="E46" s="259"/>
      <c r="F46" s="259"/>
      <c r="G46" s="259"/>
      <c r="H46" s="259"/>
      <c r="I46" s="259"/>
      <c r="J46" s="259"/>
      <c r="K46" s="259"/>
      <c r="L46" s="259"/>
      <c r="M46" s="259"/>
      <c r="N46" s="259"/>
      <c r="O46" s="259"/>
      <c r="P46" s="259"/>
      <c r="Q46" s="259"/>
      <c r="R46" s="259"/>
      <c r="S46" s="259"/>
      <c r="T46" s="259"/>
      <c r="U46" s="259"/>
      <c r="V46" s="259"/>
      <c r="W46" s="259"/>
      <c r="X46" s="259"/>
    </row>
    <row r="47" spans="2:25" ht="15.95" customHeight="1" x14ac:dyDescent="0.15">
      <c r="B47" s="259"/>
      <c r="C47" s="259" t="s">
        <v>277</v>
      </c>
      <c r="D47" s="259"/>
      <c r="E47" s="259"/>
      <c r="F47" s="259"/>
      <c r="G47" s="259"/>
      <c r="H47" s="259"/>
      <c r="I47" s="259"/>
      <c r="J47" s="259"/>
      <c r="K47" s="259"/>
      <c r="L47" s="259"/>
      <c r="M47" s="259"/>
      <c r="N47" s="259"/>
      <c r="O47" s="259"/>
      <c r="P47" s="259"/>
      <c r="Q47" s="259"/>
      <c r="R47" s="259"/>
      <c r="S47" s="259"/>
      <c r="T47" s="259"/>
      <c r="U47" s="259"/>
      <c r="V47" s="259"/>
      <c r="W47" s="259"/>
      <c r="X47" s="259"/>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279A32A2-9025-4587-A3F9-5FC464160CB7}"/>
    <dataValidation allowBlank="1" showInputMessage="1" showErrorMessage="1" prompt="前回の定期点検年月日を入力" sqref="O6" xr:uid="{12182CC0-2D77-4E9C-A082-F679F5356536}"/>
    <dataValidation type="list" errorStyle="warning" allowBlank="1" showInputMessage="1" showErrorMessage="1" error="選択出来ません" sqref="H9:H42" xr:uid="{712597CC-755C-4E10-9703-D92EB472728B}">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9F89CAC-D9AF-4D89-8144-4FFE463526BA}">
          <x14:formula1>
            <xm:f>'(参考)リスト'!$E$16:$E$27</xm:f>
          </x14:formula1>
          <xm:sqref>J9:L42</xm:sqref>
        </x14:dataValidation>
        <x14:dataValidation type="list" showInputMessage="1" showErrorMessage="1" xr:uid="{D5EC97BF-E7A4-4EF3-8519-131060DFF748}">
          <x14:formula1>
            <xm:f>'(参考)リスト'!$B$16:$B$21</xm:f>
          </x14:formula1>
          <xm:sqref>G9:G42</xm:sqref>
        </x14:dataValidation>
        <x14:dataValidation type="list" allowBlank="1" showInputMessage="1" showErrorMessage="1" xr:uid="{CC73681D-6A03-4FCA-958E-707535B5FCCF}">
          <x14:formula1>
            <xm:f>'(参考)リスト'!$F$16:$F$21</xm:f>
          </x14:formula1>
          <xm:sqref>O9:Q42</xm:sqref>
        </x14:dataValidation>
        <x14:dataValidation type="list" allowBlank="1" showInputMessage="1" showErrorMessage="1" xr:uid="{74493669-57B3-4AC9-836F-A4B4E9D59466}">
          <x14:formula1>
            <xm:f>'(参考)リスト'!$I$16:$I$18</xm:f>
          </x14:formula1>
          <xm:sqref>S9:S42</xm:sqref>
        </x14:dataValidation>
        <x14:dataValidation type="list" allowBlank="1" showInputMessage="1" showErrorMessage="1" xr:uid="{4D07126F-7647-48D0-BF42-B0254C39FB18}">
          <x14:formula1>
            <xm:f>'(参考)リスト'!$H$16:$H$17</xm:f>
          </x14:formula1>
          <xm:sqref>R9:R42</xm:sqref>
        </x14:dataValidation>
        <x14:dataValidation type="list" allowBlank="1" showInputMessage="1" showErrorMessage="1" xr:uid="{056DD1E5-917A-4BC0-94B8-9170FD3D4ED9}">
          <x14:formula1>
            <xm:f>'(参考)リスト'!$J$16:$J$18</xm:f>
          </x14:formula1>
          <xm:sqref>T9:T42</xm:sqref>
        </x14:dataValidation>
        <x14:dataValidation type="list" allowBlank="1" showInputMessage="1" showErrorMessage="1" xr:uid="{BA9EB707-E5C8-432D-9EB3-5C143DB954D7}">
          <x14:formula1>
            <xm:f>'(参考)リスト'!$D$16:$D$18</xm:f>
          </x14:formula1>
          <xm:sqref>I9:I42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B1:X46"/>
  <sheetViews>
    <sheetView showGridLines="0" view="pageBreakPreview" zoomScaleNormal="70" zoomScaleSheetLayoutView="100" workbookViewId="0">
      <selection activeCell="AC25" sqref="AC25"/>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9"/>
      <c r="X1" s="259"/>
    </row>
    <row r="2" spans="2:24" ht="24.75" customHeight="1" x14ac:dyDescent="0.15">
      <c r="B2" s="522" t="s">
        <v>278</v>
      </c>
      <c r="C2" s="522"/>
      <c r="D2" s="522"/>
      <c r="E2" s="522"/>
      <c r="F2" s="522"/>
      <c r="G2" s="522"/>
      <c r="H2" s="522"/>
      <c r="I2" s="522"/>
      <c r="J2" s="633"/>
      <c r="K2" s="633"/>
      <c r="L2" s="633"/>
      <c r="M2" s="633"/>
      <c r="N2" s="633"/>
      <c r="O2" s="633"/>
      <c r="P2" s="633"/>
      <c r="Q2" s="633"/>
      <c r="R2" s="633"/>
      <c r="S2" s="633"/>
      <c r="T2" s="633"/>
      <c r="U2" s="633"/>
      <c r="V2" s="633"/>
    </row>
    <row r="3" spans="2:24" ht="20.100000000000001" customHeight="1" x14ac:dyDescent="0.15">
      <c r="B3" s="368" t="s">
        <v>60</v>
      </c>
      <c r="C3" s="380"/>
      <c r="D3" s="380"/>
      <c r="E3" s="381"/>
      <c r="F3" s="638" t="s">
        <v>550</v>
      </c>
      <c r="G3" s="639"/>
      <c r="H3" s="639"/>
      <c r="I3" s="640"/>
      <c r="J3" s="241" t="s">
        <v>61</v>
      </c>
      <c r="K3" s="315" t="s">
        <v>572</v>
      </c>
      <c r="L3" s="315"/>
      <c r="M3" s="327" t="s">
        <v>279</v>
      </c>
      <c r="N3" s="328"/>
      <c r="O3" s="357" t="s">
        <v>578</v>
      </c>
      <c r="P3" s="548"/>
      <c r="Q3" s="548"/>
      <c r="R3" s="641"/>
      <c r="S3" s="580" t="s">
        <v>248</v>
      </c>
      <c r="T3" s="592"/>
      <c r="U3" s="592"/>
      <c r="V3" s="556"/>
      <c r="W3" s="596">
        <v>45924</v>
      </c>
      <c r="X3" s="597"/>
    </row>
    <row r="4" spans="2:24" ht="20.100000000000001" customHeight="1" x14ac:dyDescent="0.15">
      <c r="B4" s="316" t="s">
        <v>165</v>
      </c>
      <c r="C4" s="317"/>
      <c r="D4" s="317"/>
      <c r="E4" s="318"/>
      <c r="F4" s="634" t="s">
        <v>571</v>
      </c>
      <c r="G4" s="635"/>
      <c r="H4" s="635"/>
      <c r="I4" s="636"/>
      <c r="J4" s="238" t="s">
        <v>166</v>
      </c>
      <c r="K4" s="315" t="s">
        <v>573</v>
      </c>
      <c r="L4" s="315"/>
      <c r="M4" s="312"/>
      <c r="N4" s="314"/>
      <c r="O4" s="603" t="s">
        <v>580</v>
      </c>
      <c r="P4" s="549"/>
      <c r="Q4" s="549"/>
      <c r="R4" s="637"/>
      <c r="S4" s="593"/>
      <c r="T4" s="594"/>
      <c r="U4" s="594"/>
      <c r="V4" s="595"/>
      <c r="W4" s="598"/>
      <c r="X4" s="599"/>
    </row>
    <row r="5" spans="2:24" ht="30" customHeight="1" x14ac:dyDescent="0.15">
      <c r="B5" s="323" t="s">
        <v>249</v>
      </c>
      <c r="C5" s="604" t="s">
        <v>250</v>
      </c>
      <c r="D5" s="605"/>
      <c r="E5" s="606" t="s">
        <v>280</v>
      </c>
      <c r="F5" s="606" t="s">
        <v>252</v>
      </c>
      <c r="G5" s="604" t="s">
        <v>281</v>
      </c>
      <c r="H5" s="628"/>
      <c r="I5" s="629"/>
      <c r="J5" s="368" t="s">
        <v>282</v>
      </c>
      <c r="K5" s="380"/>
      <c r="L5" s="380"/>
      <c r="M5" s="380"/>
      <c r="N5" s="552" t="s">
        <v>249</v>
      </c>
      <c r="O5" s="613"/>
      <c r="P5" s="608" t="s">
        <v>283</v>
      </c>
      <c r="Q5" s="616"/>
      <c r="R5" s="616"/>
      <c r="S5" s="616"/>
      <c r="T5" s="616"/>
      <c r="U5" s="609"/>
      <c r="V5" s="608" t="s">
        <v>258</v>
      </c>
      <c r="W5" s="616"/>
      <c r="X5" s="609"/>
    </row>
    <row r="6" spans="2:24" ht="16.5" customHeight="1" x14ac:dyDescent="0.15">
      <c r="B6" s="323"/>
      <c r="C6" s="642"/>
      <c r="D6" s="605"/>
      <c r="E6" s="643"/>
      <c r="F6" s="643"/>
      <c r="G6" s="608" t="s">
        <v>284</v>
      </c>
      <c r="H6" s="609"/>
      <c r="I6" s="578" t="s">
        <v>260</v>
      </c>
      <c r="J6" s="621" t="s">
        <v>285</v>
      </c>
      <c r="K6" s="621"/>
      <c r="L6" s="623" t="s">
        <v>286</v>
      </c>
      <c r="M6" s="623"/>
      <c r="N6" s="578" t="s">
        <v>287</v>
      </c>
      <c r="O6" s="620"/>
      <c r="P6" s="627" t="s">
        <v>269</v>
      </c>
      <c r="Q6" s="578" t="s">
        <v>288</v>
      </c>
      <c r="R6" s="578"/>
      <c r="S6" s="578"/>
      <c r="T6" s="578"/>
      <c r="U6" s="578"/>
      <c r="V6" s="604"/>
      <c r="W6" s="628"/>
      <c r="X6" s="629"/>
    </row>
    <row r="7" spans="2:24" ht="16.5" customHeight="1" x14ac:dyDescent="0.15">
      <c r="B7" s="323"/>
      <c r="C7" s="598"/>
      <c r="D7" s="599"/>
      <c r="E7" s="644"/>
      <c r="F7" s="644"/>
      <c r="G7" s="610"/>
      <c r="H7" s="611"/>
      <c r="I7" s="620"/>
      <c r="J7" s="622"/>
      <c r="K7" s="622"/>
      <c r="L7" s="622"/>
      <c r="M7" s="622"/>
      <c r="N7" s="206" t="s">
        <v>271</v>
      </c>
      <c r="O7" s="206" t="s">
        <v>272</v>
      </c>
      <c r="P7" s="630"/>
      <c r="Q7" s="620"/>
      <c r="R7" s="620"/>
      <c r="S7" s="620"/>
      <c r="T7" s="620"/>
      <c r="U7" s="620"/>
      <c r="V7" s="240"/>
      <c r="W7" s="242"/>
      <c r="X7" s="243"/>
    </row>
    <row r="8" spans="2:24" ht="15.95" customHeight="1" x14ac:dyDescent="0.15">
      <c r="B8" s="323"/>
      <c r="C8" s="289"/>
      <c r="D8" s="291"/>
      <c r="E8" s="233"/>
      <c r="F8" s="274"/>
      <c r="G8" s="222"/>
      <c r="H8" s="222"/>
      <c r="I8" s="222"/>
      <c r="J8" s="295"/>
      <c r="K8" s="295"/>
      <c r="L8" s="631"/>
      <c r="M8" s="632"/>
      <c r="N8" s="222"/>
      <c r="O8" s="222"/>
      <c r="P8" s="233"/>
      <c r="Q8" s="295"/>
      <c r="R8" s="295"/>
      <c r="S8" s="295"/>
      <c r="T8" s="295"/>
      <c r="U8" s="295"/>
      <c r="V8" s="289"/>
      <c r="W8" s="290"/>
      <c r="X8" s="291"/>
    </row>
    <row r="9" spans="2:24" ht="15.95" customHeight="1" x14ac:dyDescent="0.15">
      <c r="B9" s="323"/>
      <c r="C9" s="289"/>
      <c r="D9" s="291"/>
      <c r="E9" s="233"/>
      <c r="F9" s="274"/>
      <c r="G9" s="222"/>
      <c r="H9" s="222"/>
      <c r="I9" s="222"/>
      <c r="J9" s="295"/>
      <c r="K9" s="295"/>
      <c r="L9" s="631"/>
      <c r="M9" s="632"/>
      <c r="N9" s="222"/>
      <c r="O9" s="222"/>
      <c r="P9" s="233"/>
      <c r="Q9" s="295"/>
      <c r="R9" s="295"/>
      <c r="S9" s="295"/>
      <c r="T9" s="295"/>
      <c r="U9" s="295"/>
      <c r="V9" s="289"/>
      <c r="W9" s="290"/>
      <c r="X9" s="291"/>
    </row>
    <row r="10" spans="2:24" ht="15.95" customHeight="1" x14ac:dyDescent="0.15">
      <c r="B10" s="323"/>
      <c r="C10" s="289"/>
      <c r="D10" s="291"/>
      <c r="E10" s="233"/>
      <c r="F10" s="274"/>
      <c r="G10" s="222"/>
      <c r="H10" s="222"/>
      <c r="I10" s="222"/>
      <c r="J10" s="295"/>
      <c r="K10" s="295"/>
      <c r="L10" s="631"/>
      <c r="M10" s="632"/>
      <c r="N10" s="222"/>
      <c r="O10" s="222"/>
      <c r="P10" s="233"/>
      <c r="Q10" s="295"/>
      <c r="R10" s="295"/>
      <c r="S10" s="295"/>
      <c r="T10" s="295"/>
      <c r="U10" s="295"/>
      <c r="V10" s="289"/>
      <c r="W10" s="290"/>
      <c r="X10" s="291"/>
    </row>
    <row r="11" spans="2:24" ht="15.95" customHeight="1" x14ac:dyDescent="0.15">
      <c r="B11" s="323"/>
      <c r="C11" s="289"/>
      <c r="D11" s="291"/>
      <c r="E11" s="233"/>
      <c r="F11" s="274"/>
      <c r="G11" s="222"/>
      <c r="H11" s="222"/>
      <c r="I11" s="222"/>
      <c r="J11" s="295"/>
      <c r="K11" s="295"/>
      <c r="L11" s="631"/>
      <c r="M11" s="632"/>
      <c r="N11" s="222"/>
      <c r="O11" s="222"/>
      <c r="P11" s="233"/>
      <c r="Q11" s="295"/>
      <c r="R11" s="295"/>
      <c r="S11" s="295"/>
      <c r="T11" s="295"/>
      <c r="U11" s="295"/>
      <c r="V11" s="289"/>
      <c r="W11" s="290"/>
      <c r="X11" s="291"/>
    </row>
    <row r="12" spans="2:24" ht="15.95" customHeight="1" x14ac:dyDescent="0.15">
      <c r="B12" s="323"/>
      <c r="C12" s="289"/>
      <c r="D12" s="291"/>
      <c r="E12" s="233"/>
      <c r="F12" s="274"/>
      <c r="G12" s="222"/>
      <c r="H12" s="222"/>
      <c r="I12" s="222"/>
      <c r="J12" s="295"/>
      <c r="K12" s="295"/>
      <c r="L12" s="631"/>
      <c r="M12" s="632"/>
      <c r="N12" s="222"/>
      <c r="O12" s="222"/>
      <c r="P12" s="233"/>
      <c r="Q12" s="295"/>
      <c r="R12" s="295"/>
      <c r="S12" s="295"/>
      <c r="T12" s="295"/>
      <c r="U12" s="295"/>
      <c r="V12" s="289"/>
      <c r="W12" s="290"/>
      <c r="X12" s="291"/>
    </row>
    <row r="13" spans="2:24" ht="15.95" customHeight="1" x14ac:dyDescent="0.15">
      <c r="B13" s="323"/>
      <c r="C13" s="289"/>
      <c r="D13" s="291"/>
      <c r="E13" s="233"/>
      <c r="F13" s="274"/>
      <c r="G13" s="222"/>
      <c r="H13" s="222"/>
      <c r="I13" s="222"/>
      <c r="J13" s="295"/>
      <c r="K13" s="295"/>
      <c r="L13" s="631"/>
      <c r="M13" s="632"/>
      <c r="N13" s="222"/>
      <c r="O13" s="222"/>
      <c r="P13" s="233"/>
      <c r="Q13" s="295"/>
      <c r="R13" s="295"/>
      <c r="S13" s="295"/>
      <c r="T13" s="295"/>
      <c r="U13" s="295"/>
      <c r="V13" s="289"/>
      <c r="W13" s="290"/>
      <c r="X13" s="291"/>
    </row>
    <row r="14" spans="2:24" ht="15.95" customHeight="1" x14ac:dyDescent="0.15">
      <c r="B14" s="323"/>
      <c r="C14" s="289"/>
      <c r="D14" s="291"/>
      <c r="E14" s="233"/>
      <c r="F14" s="274"/>
      <c r="G14" s="222"/>
      <c r="H14" s="222"/>
      <c r="I14" s="222"/>
      <c r="J14" s="295"/>
      <c r="K14" s="295"/>
      <c r="L14" s="631"/>
      <c r="M14" s="632"/>
      <c r="N14" s="222"/>
      <c r="O14" s="222"/>
      <c r="P14" s="233"/>
      <c r="Q14" s="295"/>
      <c r="R14" s="295"/>
      <c r="S14" s="295"/>
      <c r="T14" s="295"/>
      <c r="U14" s="295"/>
      <c r="V14" s="289"/>
      <c r="W14" s="290"/>
      <c r="X14" s="291"/>
    </row>
    <row r="15" spans="2:24" ht="15.95" customHeight="1" x14ac:dyDescent="0.15">
      <c r="B15" s="323"/>
      <c r="C15" s="289"/>
      <c r="D15" s="291"/>
      <c r="E15" s="233"/>
      <c r="F15" s="274"/>
      <c r="G15" s="222"/>
      <c r="H15" s="222"/>
      <c r="I15" s="222"/>
      <c r="J15" s="295"/>
      <c r="K15" s="295"/>
      <c r="L15" s="631"/>
      <c r="M15" s="632"/>
      <c r="N15" s="222"/>
      <c r="O15" s="222"/>
      <c r="P15" s="233"/>
      <c r="Q15" s="295"/>
      <c r="R15" s="295"/>
      <c r="S15" s="295"/>
      <c r="T15" s="295"/>
      <c r="U15" s="295"/>
      <c r="V15" s="289"/>
      <c r="W15" s="290"/>
      <c r="X15" s="291"/>
    </row>
    <row r="16" spans="2:24" ht="15.95" customHeight="1" x14ac:dyDescent="0.15">
      <c r="B16" s="323"/>
      <c r="C16" s="289"/>
      <c r="D16" s="291"/>
      <c r="E16" s="233"/>
      <c r="F16" s="274"/>
      <c r="G16" s="222"/>
      <c r="H16" s="222"/>
      <c r="I16" s="222"/>
      <c r="J16" s="295"/>
      <c r="K16" s="295"/>
      <c r="L16" s="631"/>
      <c r="M16" s="632"/>
      <c r="N16" s="222"/>
      <c r="O16" s="222"/>
      <c r="P16" s="233"/>
      <c r="Q16" s="295"/>
      <c r="R16" s="295"/>
      <c r="S16" s="295"/>
      <c r="T16" s="295"/>
      <c r="U16" s="295"/>
      <c r="V16" s="289"/>
      <c r="W16" s="290"/>
      <c r="X16" s="291"/>
    </row>
    <row r="17" spans="2:24" ht="15.95" customHeight="1" x14ac:dyDescent="0.15">
      <c r="B17" s="323"/>
      <c r="C17" s="289"/>
      <c r="D17" s="291"/>
      <c r="E17" s="233"/>
      <c r="F17" s="274"/>
      <c r="G17" s="222"/>
      <c r="H17" s="222"/>
      <c r="I17" s="222"/>
      <c r="J17" s="295"/>
      <c r="K17" s="295"/>
      <c r="L17" s="631"/>
      <c r="M17" s="632"/>
      <c r="N17" s="222"/>
      <c r="O17" s="222"/>
      <c r="P17" s="233"/>
      <c r="Q17" s="295"/>
      <c r="R17" s="295"/>
      <c r="S17" s="295"/>
      <c r="T17" s="295"/>
      <c r="U17" s="295"/>
      <c r="V17" s="289"/>
      <c r="W17" s="290"/>
      <c r="X17" s="291"/>
    </row>
    <row r="18" spans="2:24" ht="15.95" customHeight="1" x14ac:dyDescent="0.15">
      <c r="B18" s="323"/>
      <c r="C18" s="289"/>
      <c r="D18" s="291"/>
      <c r="E18" s="233"/>
      <c r="F18" s="274"/>
      <c r="G18" s="222"/>
      <c r="H18" s="222"/>
      <c r="I18" s="222"/>
      <c r="J18" s="295"/>
      <c r="K18" s="295"/>
      <c r="L18" s="631"/>
      <c r="M18" s="632"/>
      <c r="N18" s="222"/>
      <c r="O18" s="222"/>
      <c r="P18" s="233"/>
      <c r="Q18" s="295"/>
      <c r="R18" s="295"/>
      <c r="S18" s="295"/>
      <c r="T18" s="295"/>
      <c r="U18" s="295"/>
      <c r="V18" s="289"/>
      <c r="W18" s="290"/>
      <c r="X18" s="291"/>
    </row>
    <row r="19" spans="2:24" ht="15.95" customHeight="1" x14ac:dyDescent="0.15">
      <c r="B19" s="323"/>
      <c r="C19" s="289"/>
      <c r="D19" s="291"/>
      <c r="E19" s="233"/>
      <c r="F19" s="274"/>
      <c r="G19" s="222"/>
      <c r="H19" s="222"/>
      <c r="I19" s="222"/>
      <c r="J19" s="295"/>
      <c r="K19" s="295"/>
      <c r="L19" s="631"/>
      <c r="M19" s="632"/>
      <c r="N19" s="222"/>
      <c r="O19" s="222"/>
      <c r="P19" s="233"/>
      <c r="Q19" s="295"/>
      <c r="R19" s="295"/>
      <c r="S19" s="295"/>
      <c r="T19" s="295"/>
      <c r="U19" s="295"/>
      <c r="V19" s="289"/>
      <c r="W19" s="290"/>
      <c r="X19" s="291"/>
    </row>
    <row r="20" spans="2:24" ht="15.95" customHeight="1" x14ac:dyDescent="0.15">
      <c r="B20" s="323"/>
      <c r="C20" s="289"/>
      <c r="D20" s="291"/>
      <c r="E20" s="233"/>
      <c r="F20" s="274"/>
      <c r="G20" s="222"/>
      <c r="H20" s="222"/>
      <c r="I20" s="222"/>
      <c r="J20" s="295"/>
      <c r="K20" s="295"/>
      <c r="L20" s="631"/>
      <c r="M20" s="632"/>
      <c r="N20" s="222"/>
      <c r="O20" s="222"/>
      <c r="P20" s="233"/>
      <c r="Q20" s="295"/>
      <c r="R20" s="295"/>
      <c r="S20" s="295"/>
      <c r="T20" s="295"/>
      <c r="U20" s="295"/>
      <c r="V20" s="289"/>
      <c r="W20" s="290"/>
      <c r="X20" s="291"/>
    </row>
    <row r="21" spans="2:24" ht="15.95" customHeight="1" x14ac:dyDescent="0.15">
      <c r="B21" s="323"/>
      <c r="C21" s="289"/>
      <c r="D21" s="291"/>
      <c r="E21" s="233"/>
      <c r="F21" s="274"/>
      <c r="G21" s="222"/>
      <c r="H21" s="222"/>
      <c r="I21" s="222"/>
      <c r="J21" s="295"/>
      <c r="K21" s="295"/>
      <c r="L21" s="631"/>
      <c r="M21" s="632"/>
      <c r="N21" s="222"/>
      <c r="O21" s="222"/>
      <c r="P21" s="233"/>
      <c r="Q21" s="295"/>
      <c r="R21" s="295"/>
      <c r="S21" s="295"/>
      <c r="T21" s="295"/>
      <c r="U21" s="295"/>
      <c r="V21" s="289"/>
      <c r="W21" s="290"/>
      <c r="X21" s="291"/>
    </row>
    <row r="22" spans="2:24" ht="15.95" customHeight="1" x14ac:dyDescent="0.15">
      <c r="B22" s="323"/>
      <c r="C22" s="289"/>
      <c r="D22" s="291"/>
      <c r="E22" s="233"/>
      <c r="F22" s="274"/>
      <c r="G22" s="222"/>
      <c r="H22" s="222"/>
      <c r="I22" s="222"/>
      <c r="J22" s="295"/>
      <c r="K22" s="295"/>
      <c r="L22" s="631"/>
      <c r="M22" s="632"/>
      <c r="N22" s="222"/>
      <c r="O22" s="222"/>
      <c r="P22" s="233"/>
      <c r="Q22" s="295"/>
      <c r="R22" s="295"/>
      <c r="S22" s="295"/>
      <c r="T22" s="295"/>
      <c r="U22" s="295"/>
      <c r="V22" s="289"/>
      <c r="W22" s="290"/>
      <c r="X22" s="291"/>
    </row>
    <row r="23" spans="2:24" ht="15.95" customHeight="1" x14ac:dyDescent="0.15">
      <c r="B23" s="323"/>
      <c r="C23" s="289"/>
      <c r="D23" s="291"/>
      <c r="E23" s="233"/>
      <c r="F23" s="274"/>
      <c r="G23" s="222"/>
      <c r="H23" s="222"/>
      <c r="I23" s="222"/>
      <c r="J23" s="295"/>
      <c r="K23" s="295"/>
      <c r="L23" s="631"/>
      <c r="M23" s="632"/>
      <c r="N23" s="222"/>
      <c r="O23" s="222"/>
      <c r="P23" s="233"/>
      <c r="Q23" s="295"/>
      <c r="R23" s="295"/>
      <c r="S23" s="295"/>
      <c r="T23" s="295"/>
      <c r="U23" s="295"/>
      <c r="V23" s="289"/>
      <c r="W23" s="290"/>
      <c r="X23" s="291"/>
    </row>
    <row r="24" spans="2:24" ht="15.95" customHeight="1" x14ac:dyDescent="0.15">
      <c r="B24" s="323"/>
      <c r="C24" s="289"/>
      <c r="D24" s="291"/>
      <c r="E24" s="233"/>
      <c r="F24" s="274"/>
      <c r="G24" s="222"/>
      <c r="H24" s="222"/>
      <c r="I24" s="222"/>
      <c r="J24" s="295"/>
      <c r="K24" s="295"/>
      <c r="L24" s="631"/>
      <c r="M24" s="632"/>
      <c r="N24" s="222"/>
      <c r="O24" s="222"/>
      <c r="P24" s="233"/>
      <c r="Q24" s="295"/>
      <c r="R24" s="295"/>
      <c r="S24" s="295"/>
      <c r="T24" s="295"/>
      <c r="U24" s="295"/>
      <c r="V24" s="289"/>
      <c r="W24" s="290"/>
      <c r="X24" s="291"/>
    </row>
    <row r="25" spans="2:24" ht="15.95" customHeight="1" x14ac:dyDescent="0.15">
      <c r="B25" s="323"/>
      <c r="C25" s="289"/>
      <c r="D25" s="291"/>
      <c r="E25" s="233"/>
      <c r="F25" s="274"/>
      <c r="G25" s="222"/>
      <c r="H25" s="222"/>
      <c r="I25" s="222"/>
      <c r="J25" s="295"/>
      <c r="K25" s="295"/>
      <c r="L25" s="631"/>
      <c r="M25" s="632"/>
      <c r="N25" s="222"/>
      <c r="O25" s="222"/>
      <c r="P25" s="233"/>
      <c r="Q25" s="295"/>
      <c r="R25" s="295"/>
      <c r="S25" s="295"/>
      <c r="T25" s="295"/>
      <c r="U25" s="295"/>
      <c r="V25" s="289"/>
      <c r="W25" s="290"/>
      <c r="X25" s="291"/>
    </row>
    <row r="26" spans="2:24" ht="15.95" customHeight="1" x14ac:dyDescent="0.15">
      <c r="B26" s="323"/>
      <c r="C26" s="289"/>
      <c r="D26" s="291"/>
      <c r="E26" s="233"/>
      <c r="F26" s="274"/>
      <c r="G26" s="222"/>
      <c r="H26" s="222"/>
      <c r="I26" s="222"/>
      <c r="J26" s="295"/>
      <c r="K26" s="295"/>
      <c r="L26" s="631"/>
      <c r="M26" s="632"/>
      <c r="N26" s="222"/>
      <c r="O26" s="222"/>
      <c r="P26" s="233"/>
      <c r="Q26" s="295"/>
      <c r="R26" s="295"/>
      <c r="S26" s="295"/>
      <c r="T26" s="295"/>
      <c r="U26" s="295"/>
      <c r="V26" s="289"/>
      <c r="W26" s="290"/>
      <c r="X26" s="291"/>
    </row>
    <row r="27" spans="2:24" ht="15.95" customHeight="1" x14ac:dyDescent="0.15">
      <c r="B27" s="323"/>
      <c r="C27" s="289"/>
      <c r="D27" s="291"/>
      <c r="E27" s="233"/>
      <c r="F27" s="274"/>
      <c r="G27" s="222"/>
      <c r="H27" s="222"/>
      <c r="I27" s="222"/>
      <c r="J27" s="295"/>
      <c r="K27" s="295"/>
      <c r="L27" s="631"/>
      <c r="M27" s="632"/>
      <c r="N27" s="222"/>
      <c r="O27" s="222"/>
      <c r="P27" s="233"/>
      <c r="Q27" s="295"/>
      <c r="R27" s="295"/>
      <c r="S27" s="295"/>
      <c r="T27" s="295"/>
      <c r="U27" s="295"/>
      <c r="V27" s="289"/>
      <c r="W27" s="290"/>
      <c r="X27" s="291"/>
    </row>
    <row r="28" spans="2:24" ht="15.95" customHeight="1" x14ac:dyDescent="0.15">
      <c r="B28" s="323"/>
      <c r="C28" s="289"/>
      <c r="D28" s="291"/>
      <c r="E28" s="233"/>
      <c r="F28" s="274"/>
      <c r="G28" s="222"/>
      <c r="H28" s="222"/>
      <c r="I28" s="222"/>
      <c r="J28" s="295"/>
      <c r="K28" s="295"/>
      <c r="L28" s="631"/>
      <c r="M28" s="632"/>
      <c r="N28" s="222"/>
      <c r="O28" s="222"/>
      <c r="P28" s="233"/>
      <c r="Q28" s="295"/>
      <c r="R28" s="295"/>
      <c r="S28" s="295"/>
      <c r="T28" s="295"/>
      <c r="U28" s="295"/>
      <c r="V28" s="289"/>
      <c r="W28" s="290"/>
      <c r="X28" s="291"/>
    </row>
    <row r="29" spans="2:24" ht="15.95" customHeight="1" x14ac:dyDescent="0.15">
      <c r="B29" s="323"/>
      <c r="C29" s="289"/>
      <c r="D29" s="291"/>
      <c r="E29" s="233"/>
      <c r="F29" s="274"/>
      <c r="G29" s="222"/>
      <c r="H29" s="222"/>
      <c r="I29" s="222"/>
      <c r="J29" s="295"/>
      <c r="K29" s="295"/>
      <c r="L29" s="631"/>
      <c r="M29" s="632"/>
      <c r="N29" s="222"/>
      <c r="O29" s="222"/>
      <c r="P29" s="233"/>
      <c r="Q29" s="295"/>
      <c r="R29" s="295"/>
      <c r="S29" s="295"/>
      <c r="T29" s="295"/>
      <c r="U29" s="295"/>
      <c r="V29" s="289"/>
      <c r="W29" s="290"/>
      <c r="X29" s="291"/>
    </row>
    <row r="30" spans="2:24" ht="15.95" customHeight="1" x14ac:dyDescent="0.15">
      <c r="B30" s="323"/>
      <c r="C30" s="289"/>
      <c r="D30" s="291"/>
      <c r="E30" s="233"/>
      <c r="F30" s="274"/>
      <c r="G30" s="222"/>
      <c r="H30" s="222"/>
      <c r="I30" s="222"/>
      <c r="J30" s="295"/>
      <c r="K30" s="295"/>
      <c r="L30" s="631"/>
      <c r="M30" s="632"/>
      <c r="N30" s="222"/>
      <c r="O30" s="222"/>
      <c r="P30" s="233"/>
      <c r="Q30" s="295"/>
      <c r="R30" s="295"/>
      <c r="S30" s="295"/>
      <c r="T30" s="295"/>
      <c r="U30" s="295"/>
      <c r="V30" s="289"/>
      <c r="W30" s="290"/>
      <c r="X30" s="291"/>
    </row>
    <row r="31" spans="2:24" ht="15.95" customHeight="1" x14ac:dyDescent="0.15">
      <c r="B31" s="323"/>
      <c r="C31" s="289"/>
      <c r="D31" s="291"/>
      <c r="E31" s="233"/>
      <c r="F31" s="274"/>
      <c r="G31" s="222"/>
      <c r="H31" s="222"/>
      <c r="I31" s="222"/>
      <c r="J31" s="295"/>
      <c r="K31" s="295"/>
      <c r="L31" s="631"/>
      <c r="M31" s="632"/>
      <c r="N31" s="222"/>
      <c r="O31" s="222"/>
      <c r="P31" s="233"/>
      <c r="Q31" s="295"/>
      <c r="R31" s="295"/>
      <c r="S31" s="295"/>
      <c r="T31" s="295"/>
      <c r="U31" s="295"/>
      <c r="V31" s="289"/>
      <c r="W31" s="290"/>
      <c r="X31" s="291"/>
    </row>
    <row r="32" spans="2:24" ht="15.95" customHeight="1" x14ac:dyDescent="0.15">
      <c r="B32" s="323"/>
      <c r="C32" s="289"/>
      <c r="D32" s="291"/>
      <c r="E32" s="233"/>
      <c r="F32" s="274"/>
      <c r="G32" s="222"/>
      <c r="H32" s="222"/>
      <c r="I32" s="222"/>
      <c r="J32" s="295"/>
      <c r="K32" s="295"/>
      <c r="L32" s="631"/>
      <c r="M32" s="632"/>
      <c r="N32" s="222"/>
      <c r="O32" s="222"/>
      <c r="P32" s="233"/>
      <c r="Q32" s="295"/>
      <c r="R32" s="295"/>
      <c r="S32" s="295"/>
      <c r="T32" s="295"/>
      <c r="U32" s="295"/>
      <c r="V32" s="289"/>
      <c r="W32" s="290"/>
      <c r="X32" s="291"/>
    </row>
    <row r="33" spans="2:24" ht="15.95" customHeight="1" x14ac:dyDescent="0.15">
      <c r="B33" s="323"/>
      <c r="C33" s="289"/>
      <c r="D33" s="291"/>
      <c r="E33" s="233"/>
      <c r="F33" s="274"/>
      <c r="G33" s="222"/>
      <c r="H33" s="222"/>
      <c r="I33" s="222"/>
      <c r="J33" s="295"/>
      <c r="K33" s="295"/>
      <c r="L33" s="631"/>
      <c r="M33" s="632"/>
      <c r="N33" s="222"/>
      <c r="O33" s="222"/>
      <c r="P33" s="233"/>
      <c r="Q33" s="295"/>
      <c r="R33" s="295"/>
      <c r="S33" s="295"/>
      <c r="T33" s="295"/>
      <c r="U33" s="295"/>
      <c r="V33" s="289"/>
      <c r="W33" s="290"/>
      <c r="X33" s="291"/>
    </row>
    <row r="34" spans="2:24" ht="15.95" customHeight="1" x14ac:dyDescent="0.15">
      <c r="B34" s="323"/>
      <c r="C34" s="289"/>
      <c r="D34" s="291"/>
      <c r="E34" s="233"/>
      <c r="F34" s="274"/>
      <c r="G34" s="222"/>
      <c r="H34" s="222"/>
      <c r="I34" s="222"/>
      <c r="J34" s="295"/>
      <c r="K34" s="295"/>
      <c r="L34" s="631"/>
      <c r="M34" s="632"/>
      <c r="N34" s="222"/>
      <c r="O34" s="222"/>
      <c r="P34" s="233"/>
      <c r="Q34" s="295"/>
      <c r="R34" s="295"/>
      <c r="S34" s="295"/>
      <c r="T34" s="295"/>
      <c r="U34" s="295"/>
      <c r="V34" s="289"/>
      <c r="W34" s="290"/>
      <c r="X34" s="291"/>
    </row>
    <row r="35" spans="2:24" ht="15.95" customHeight="1" x14ac:dyDescent="0.15">
      <c r="B35" s="323"/>
      <c r="C35" s="289"/>
      <c r="D35" s="291"/>
      <c r="E35" s="233"/>
      <c r="F35" s="274"/>
      <c r="G35" s="222"/>
      <c r="H35" s="222"/>
      <c r="I35" s="222"/>
      <c r="J35" s="295"/>
      <c r="K35" s="295"/>
      <c r="L35" s="631"/>
      <c r="M35" s="632"/>
      <c r="N35" s="222"/>
      <c r="O35" s="222"/>
      <c r="P35" s="233"/>
      <c r="Q35" s="295"/>
      <c r="R35" s="295"/>
      <c r="S35" s="295"/>
      <c r="T35" s="295"/>
      <c r="U35" s="295"/>
      <c r="V35" s="289"/>
      <c r="W35" s="290"/>
      <c r="X35" s="291"/>
    </row>
    <row r="36" spans="2:24" ht="15.95" customHeight="1" x14ac:dyDescent="0.15">
      <c r="B36" s="323"/>
      <c r="C36" s="289"/>
      <c r="D36" s="291"/>
      <c r="E36" s="233"/>
      <c r="F36" s="274"/>
      <c r="G36" s="222"/>
      <c r="H36" s="222"/>
      <c r="I36" s="222"/>
      <c r="J36" s="295"/>
      <c r="K36" s="295"/>
      <c r="L36" s="631"/>
      <c r="M36" s="632"/>
      <c r="N36" s="222"/>
      <c r="O36" s="222"/>
      <c r="P36" s="233"/>
      <c r="Q36" s="295"/>
      <c r="R36" s="295"/>
      <c r="S36" s="295"/>
      <c r="T36" s="295"/>
      <c r="U36" s="295"/>
      <c r="V36" s="289"/>
      <c r="W36" s="290"/>
      <c r="X36" s="291"/>
    </row>
    <row r="37" spans="2:24" ht="15.95" customHeight="1" x14ac:dyDescent="0.15">
      <c r="B37" s="323"/>
      <c r="C37" s="289"/>
      <c r="D37" s="291"/>
      <c r="E37" s="233"/>
      <c r="F37" s="274"/>
      <c r="G37" s="222"/>
      <c r="H37" s="222"/>
      <c r="I37" s="222"/>
      <c r="J37" s="295"/>
      <c r="K37" s="295"/>
      <c r="L37" s="631"/>
      <c r="M37" s="632"/>
      <c r="N37" s="222"/>
      <c r="O37" s="222"/>
      <c r="P37" s="233"/>
      <c r="Q37" s="295"/>
      <c r="R37" s="295"/>
      <c r="S37" s="295"/>
      <c r="T37" s="295"/>
      <c r="U37" s="295"/>
      <c r="V37" s="289"/>
      <c r="W37" s="290"/>
      <c r="X37" s="291"/>
    </row>
    <row r="38" spans="2:24" ht="15.95" customHeight="1" x14ac:dyDescent="0.15">
      <c r="B38" s="323"/>
      <c r="C38" s="289"/>
      <c r="D38" s="291"/>
      <c r="E38" s="233"/>
      <c r="F38" s="274"/>
      <c r="G38" s="222"/>
      <c r="H38" s="222"/>
      <c r="I38" s="222"/>
      <c r="J38" s="295"/>
      <c r="K38" s="295"/>
      <c r="L38" s="631"/>
      <c r="M38" s="632"/>
      <c r="N38" s="222"/>
      <c r="O38" s="222"/>
      <c r="P38" s="233"/>
      <c r="Q38" s="295"/>
      <c r="R38" s="295"/>
      <c r="S38" s="295"/>
      <c r="T38" s="295"/>
      <c r="U38" s="295"/>
      <c r="V38" s="289"/>
      <c r="W38" s="290"/>
      <c r="X38" s="291"/>
    </row>
    <row r="39" spans="2:24" ht="15.95" customHeight="1" x14ac:dyDescent="0.15">
      <c r="B39" s="323"/>
      <c r="C39" s="289"/>
      <c r="D39" s="291"/>
      <c r="E39" s="233"/>
      <c r="F39" s="274"/>
      <c r="G39" s="222"/>
      <c r="H39" s="222"/>
      <c r="I39" s="222"/>
      <c r="J39" s="295"/>
      <c r="K39" s="295"/>
      <c r="L39" s="631"/>
      <c r="M39" s="632"/>
      <c r="N39" s="222"/>
      <c r="O39" s="222"/>
      <c r="P39" s="233"/>
      <c r="Q39" s="295"/>
      <c r="R39" s="295"/>
      <c r="S39" s="295"/>
      <c r="T39" s="295"/>
      <c r="U39" s="295"/>
      <c r="V39" s="289"/>
      <c r="W39" s="290"/>
      <c r="X39" s="291"/>
    </row>
    <row r="40" spans="2:24" ht="15.95" customHeight="1" x14ac:dyDescent="0.15">
      <c r="B40" s="323"/>
      <c r="C40" s="289"/>
      <c r="D40" s="291"/>
      <c r="E40" s="233"/>
      <c r="F40" s="274"/>
      <c r="G40" s="222"/>
      <c r="H40" s="222"/>
      <c r="I40" s="222"/>
      <c r="J40" s="295"/>
      <c r="K40" s="295"/>
      <c r="L40" s="631"/>
      <c r="M40" s="632"/>
      <c r="N40" s="222"/>
      <c r="O40" s="222"/>
      <c r="P40" s="233"/>
      <c r="Q40" s="295"/>
      <c r="R40" s="295"/>
      <c r="S40" s="295"/>
      <c r="T40" s="295"/>
      <c r="U40" s="295"/>
      <c r="V40" s="289"/>
      <c r="W40" s="290"/>
      <c r="X40" s="291"/>
    </row>
    <row r="41" spans="2:24" ht="15.95" customHeight="1" x14ac:dyDescent="0.15">
      <c r="B41" s="378"/>
      <c r="C41" s="289"/>
      <c r="D41" s="291"/>
      <c r="E41" s="233"/>
      <c r="F41" s="274"/>
      <c r="G41" s="222"/>
      <c r="H41" s="222"/>
      <c r="I41" s="222"/>
      <c r="J41" s="295"/>
      <c r="K41" s="295"/>
      <c r="L41" s="631"/>
      <c r="M41" s="632"/>
      <c r="N41" s="222"/>
      <c r="O41" s="222"/>
      <c r="P41" s="233"/>
      <c r="Q41" s="295"/>
      <c r="R41" s="295"/>
      <c r="S41" s="295"/>
      <c r="T41" s="295"/>
      <c r="U41" s="295"/>
      <c r="V41" s="289"/>
      <c r="W41" s="290"/>
      <c r="X41" s="291"/>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59" t="s">
        <v>291</v>
      </c>
    </row>
    <row r="45" spans="2:24" ht="15.95" customHeight="1" x14ac:dyDescent="0.15">
      <c r="C45" s="259" t="s">
        <v>292</v>
      </c>
    </row>
    <row r="46" spans="2:24" ht="15.95" customHeight="1" x14ac:dyDescent="0.15">
      <c r="C46" s="3" t="s">
        <v>207</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activeCell="AC25" sqref="AC25"/>
      <selection pane="topRight" activeCell="AC25" sqref="AC25"/>
      <selection pane="bottomLeft" activeCell="AC25" sqref="AC25"/>
      <selection pane="bottomRight" activeCell="AC25" sqref="AC25"/>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33" t="s">
        <v>293</v>
      </c>
      <c r="C2" s="633"/>
      <c r="D2" s="633"/>
      <c r="E2" s="522"/>
      <c r="F2" s="522"/>
      <c r="G2" s="522"/>
      <c r="H2" s="633"/>
      <c r="I2" s="633"/>
      <c r="J2" s="633"/>
      <c r="K2" s="633"/>
      <c r="L2" s="633"/>
      <c r="M2" s="633"/>
      <c r="N2" s="633"/>
      <c r="O2" s="633"/>
      <c r="P2" s="633"/>
      <c r="Q2" s="633"/>
      <c r="R2" s="633"/>
      <c r="S2" s="633"/>
      <c r="T2" s="633"/>
      <c r="U2" s="633"/>
      <c r="V2" s="633"/>
      <c r="W2" s="633"/>
      <c r="X2" s="633"/>
      <c r="Y2" s="633"/>
      <c r="Z2" s="633"/>
    </row>
    <row r="3" spans="2:28" ht="20.100000000000001" customHeight="1" x14ac:dyDescent="0.15">
      <c r="B3" s="666" t="s">
        <v>60</v>
      </c>
      <c r="C3" s="666"/>
      <c r="D3" s="523"/>
      <c r="E3" s="667" t="s">
        <v>550</v>
      </c>
      <c r="F3" s="668"/>
      <c r="G3" s="669"/>
      <c r="H3" s="670" t="s">
        <v>61</v>
      </c>
      <c r="I3" s="529"/>
      <c r="J3" s="671" t="s">
        <v>572</v>
      </c>
      <c r="K3" s="671"/>
      <c r="L3" s="671"/>
      <c r="M3" s="327" t="s">
        <v>294</v>
      </c>
      <c r="N3" s="356"/>
      <c r="O3" s="356"/>
      <c r="P3" s="356"/>
      <c r="Q3" s="683" t="s">
        <v>578</v>
      </c>
      <c r="R3" s="684"/>
      <c r="S3" s="684"/>
      <c r="T3" s="685"/>
      <c r="U3" s="516" t="s">
        <v>248</v>
      </c>
      <c r="V3" s="517"/>
      <c r="W3" s="518"/>
      <c r="X3" s="531">
        <v>45924</v>
      </c>
      <c r="Y3" s="532"/>
      <c r="Z3" s="533"/>
    </row>
    <row r="4" spans="2:28" ht="20.100000000000001" customHeight="1" x14ac:dyDescent="0.15">
      <c r="B4" s="678" t="s">
        <v>165</v>
      </c>
      <c r="C4" s="678"/>
      <c r="D4" s="537"/>
      <c r="E4" s="679" t="s">
        <v>571</v>
      </c>
      <c r="F4" s="680"/>
      <c r="G4" s="681"/>
      <c r="H4" s="682" t="s">
        <v>166</v>
      </c>
      <c r="I4" s="543"/>
      <c r="J4" s="671" t="s">
        <v>573</v>
      </c>
      <c r="K4" s="671"/>
      <c r="L4" s="671"/>
      <c r="M4" s="312"/>
      <c r="N4" s="313"/>
      <c r="O4" s="313"/>
      <c r="P4" s="313"/>
      <c r="Q4" s="686" t="s">
        <v>580</v>
      </c>
      <c r="R4" s="687"/>
      <c r="S4" s="687"/>
      <c r="T4" s="688"/>
      <c r="U4" s="672"/>
      <c r="V4" s="673"/>
      <c r="W4" s="674"/>
      <c r="X4" s="675"/>
      <c r="Y4" s="676"/>
      <c r="Z4" s="677"/>
    </row>
    <row r="5" spans="2:28" ht="28.5" customHeight="1" x14ac:dyDescent="0.15">
      <c r="B5" s="645" t="s">
        <v>295</v>
      </c>
      <c r="C5" s="648" t="s">
        <v>296</v>
      </c>
      <c r="D5" s="648"/>
      <c r="E5" s="649" t="s">
        <v>251</v>
      </c>
      <c r="F5" s="656" t="s">
        <v>295</v>
      </c>
      <c r="G5" s="657"/>
      <c r="H5" s="658"/>
      <c r="I5" s="658"/>
      <c r="J5" s="658"/>
      <c r="K5" s="658"/>
      <c r="L5" s="658"/>
      <c r="M5" s="658"/>
      <c r="N5" s="658"/>
      <c r="O5" s="658"/>
      <c r="P5" s="658"/>
      <c r="Q5" s="658"/>
      <c r="R5" s="658"/>
      <c r="S5" s="659"/>
      <c r="T5" s="659"/>
      <c r="U5" s="659"/>
      <c r="V5" s="659"/>
      <c r="W5" s="659"/>
      <c r="X5" s="659"/>
      <c r="Y5" s="659"/>
      <c r="Z5" s="660"/>
      <c r="AA5" s="19"/>
      <c r="AB5" s="252"/>
    </row>
    <row r="6" spans="2:28" ht="24.75" customHeight="1" x14ac:dyDescent="0.15">
      <c r="B6" s="645"/>
      <c r="C6" s="543"/>
      <c r="D6" s="543"/>
      <c r="E6" s="650"/>
      <c r="F6" s="529" t="s">
        <v>297</v>
      </c>
      <c r="G6" s="529"/>
      <c r="H6" s="662" t="s">
        <v>298</v>
      </c>
      <c r="I6" s="659"/>
      <c r="J6" s="659"/>
      <c r="K6" s="659"/>
      <c r="L6" s="659"/>
      <c r="M6" s="659"/>
      <c r="N6" s="660"/>
      <c r="O6" s="662" t="s">
        <v>299</v>
      </c>
      <c r="P6" s="658"/>
      <c r="Q6" s="658"/>
      <c r="R6" s="658"/>
      <c r="S6" s="658"/>
      <c r="T6" s="658"/>
      <c r="U6" s="658"/>
      <c r="V6" s="658"/>
      <c r="W6" s="658"/>
      <c r="X6" s="682"/>
      <c r="Y6" s="662" t="s">
        <v>300</v>
      </c>
      <c r="Z6" s="682"/>
      <c r="AA6" s="252"/>
      <c r="AB6" s="252"/>
    </row>
    <row r="7" spans="2:28" ht="27.75" customHeight="1" x14ac:dyDescent="0.15">
      <c r="B7" s="646"/>
      <c r="C7" s="292"/>
      <c r="D7" s="293"/>
      <c r="E7" s="244"/>
      <c r="F7" s="651"/>
      <c r="G7" s="651"/>
      <c r="H7" s="663"/>
      <c r="I7" s="664"/>
      <c r="J7" s="664"/>
      <c r="K7" s="664"/>
      <c r="L7" s="664"/>
      <c r="M7" s="664"/>
      <c r="N7" s="665"/>
      <c r="O7" s="697"/>
      <c r="P7" s="698"/>
      <c r="Q7" s="698"/>
      <c r="R7" s="698"/>
      <c r="S7" s="698"/>
      <c r="T7" s="698"/>
      <c r="U7" s="698"/>
      <c r="V7" s="698"/>
      <c r="W7" s="698"/>
      <c r="X7" s="699"/>
      <c r="Y7" s="661"/>
      <c r="Z7" s="661"/>
    </row>
    <row r="8" spans="2:28" ht="27.75" customHeight="1" x14ac:dyDescent="0.15">
      <c r="B8" s="646"/>
      <c r="C8" s="292"/>
      <c r="D8" s="293"/>
      <c r="E8" s="244"/>
      <c r="F8" s="651"/>
      <c r="G8" s="651"/>
      <c r="H8" s="663"/>
      <c r="I8" s="689"/>
      <c r="J8" s="689"/>
      <c r="K8" s="689"/>
      <c r="L8" s="664"/>
      <c r="M8" s="664"/>
      <c r="N8" s="665"/>
      <c r="O8" s="697"/>
      <c r="P8" s="698"/>
      <c r="Q8" s="698"/>
      <c r="R8" s="698"/>
      <c r="S8" s="698"/>
      <c r="T8" s="698"/>
      <c r="U8" s="698"/>
      <c r="V8" s="698"/>
      <c r="W8" s="698"/>
      <c r="X8" s="699"/>
      <c r="Y8" s="661"/>
      <c r="Z8" s="661"/>
    </row>
    <row r="9" spans="2:28" ht="27.75" customHeight="1" x14ac:dyDescent="0.15">
      <c r="B9" s="646"/>
      <c r="C9" s="652"/>
      <c r="D9" s="653"/>
      <c r="E9" s="244"/>
      <c r="F9" s="651"/>
      <c r="G9" s="651"/>
      <c r="H9" s="663"/>
      <c r="I9" s="689"/>
      <c r="J9" s="689"/>
      <c r="K9" s="689"/>
      <c r="L9" s="664"/>
      <c r="M9" s="664"/>
      <c r="N9" s="665"/>
      <c r="O9" s="697"/>
      <c r="P9" s="698"/>
      <c r="Q9" s="698"/>
      <c r="R9" s="698"/>
      <c r="S9" s="698"/>
      <c r="T9" s="698"/>
      <c r="U9" s="698"/>
      <c r="V9" s="698"/>
      <c r="W9" s="698"/>
      <c r="X9" s="699"/>
      <c r="Y9" s="654"/>
      <c r="Z9" s="655"/>
    </row>
    <row r="10" spans="2:28" ht="27.75" customHeight="1" x14ac:dyDescent="0.15">
      <c r="B10" s="646"/>
      <c r="C10" s="652"/>
      <c r="D10" s="653"/>
      <c r="E10" s="244"/>
      <c r="F10" s="690"/>
      <c r="G10" s="691"/>
      <c r="H10" s="663"/>
      <c r="I10" s="689"/>
      <c r="J10" s="689"/>
      <c r="K10" s="689"/>
      <c r="L10" s="689"/>
      <c r="M10" s="689"/>
      <c r="N10" s="694"/>
      <c r="O10" s="697"/>
      <c r="P10" s="698"/>
      <c r="Q10" s="698"/>
      <c r="R10" s="698"/>
      <c r="S10" s="698"/>
      <c r="T10" s="698"/>
      <c r="U10" s="698"/>
      <c r="V10" s="698"/>
      <c r="W10" s="698"/>
      <c r="X10" s="699"/>
      <c r="Y10" s="654"/>
      <c r="Z10" s="655"/>
    </row>
    <row r="11" spans="2:28" ht="27.75" customHeight="1" x14ac:dyDescent="0.15">
      <c r="B11" s="646"/>
      <c r="C11" s="654"/>
      <c r="D11" s="655"/>
      <c r="E11" s="18"/>
      <c r="F11" s="692"/>
      <c r="G11" s="693"/>
      <c r="H11" s="663"/>
      <c r="I11" s="689"/>
      <c r="J11" s="689"/>
      <c r="K11" s="689"/>
      <c r="L11" s="689"/>
      <c r="M11" s="689"/>
      <c r="N11" s="694"/>
      <c r="O11" s="654"/>
      <c r="P11" s="696"/>
      <c r="Q11" s="696"/>
      <c r="R11" s="696"/>
      <c r="S11" s="696"/>
      <c r="T11" s="696"/>
      <c r="U11" s="696"/>
      <c r="V11" s="696"/>
      <c r="W11" s="696"/>
      <c r="X11" s="655"/>
      <c r="Y11" s="654"/>
      <c r="Z11" s="655"/>
    </row>
    <row r="12" spans="2:28" ht="27.75" customHeight="1" x14ac:dyDescent="0.15">
      <c r="B12" s="646"/>
      <c r="C12" s="654"/>
      <c r="D12" s="655"/>
      <c r="E12" s="18"/>
      <c r="F12" s="695"/>
      <c r="G12" s="695"/>
      <c r="H12" s="663"/>
      <c r="I12" s="689"/>
      <c r="J12" s="689"/>
      <c r="K12" s="689"/>
      <c r="L12" s="664"/>
      <c r="M12" s="664"/>
      <c r="N12" s="665"/>
      <c r="O12" s="654"/>
      <c r="P12" s="696"/>
      <c r="Q12" s="696"/>
      <c r="R12" s="696"/>
      <c r="S12" s="696"/>
      <c r="T12" s="696"/>
      <c r="U12" s="696"/>
      <c r="V12" s="696"/>
      <c r="W12" s="696"/>
      <c r="X12" s="655"/>
      <c r="Y12" s="654"/>
      <c r="Z12" s="655"/>
    </row>
    <row r="13" spans="2:28" ht="27.75" customHeight="1" x14ac:dyDescent="0.15">
      <c r="B13" s="646"/>
      <c r="C13" s="654"/>
      <c r="D13" s="655"/>
      <c r="E13" s="18"/>
      <c r="F13" s="695"/>
      <c r="G13" s="695"/>
      <c r="H13" s="663"/>
      <c r="I13" s="689"/>
      <c r="J13" s="689"/>
      <c r="K13" s="689"/>
      <c r="L13" s="664"/>
      <c r="M13" s="664"/>
      <c r="N13" s="665"/>
      <c r="O13" s="654"/>
      <c r="P13" s="696"/>
      <c r="Q13" s="696"/>
      <c r="R13" s="696"/>
      <c r="S13" s="696"/>
      <c r="T13" s="696"/>
      <c r="U13" s="696"/>
      <c r="V13" s="696"/>
      <c r="W13" s="696"/>
      <c r="X13" s="655"/>
      <c r="Y13" s="654"/>
      <c r="Z13" s="655"/>
    </row>
    <row r="14" spans="2:28" ht="27.75" customHeight="1" x14ac:dyDescent="0.15">
      <c r="B14" s="646"/>
      <c r="C14" s="654"/>
      <c r="D14" s="655"/>
      <c r="E14" s="18"/>
      <c r="F14" s="651"/>
      <c r="G14" s="651"/>
      <c r="H14" s="663"/>
      <c r="I14" s="689"/>
      <c r="J14" s="689"/>
      <c r="K14" s="689"/>
      <c r="L14" s="664"/>
      <c r="M14" s="664"/>
      <c r="N14" s="665"/>
      <c r="O14" s="654"/>
      <c r="P14" s="696"/>
      <c r="Q14" s="696"/>
      <c r="R14" s="696"/>
      <c r="S14" s="696"/>
      <c r="T14" s="696"/>
      <c r="U14" s="696"/>
      <c r="V14" s="696"/>
      <c r="W14" s="696"/>
      <c r="X14" s="655"/>
      <c r="Y14" s="654"/>
      <c r="Z14" s="655"/>
    </row>
    <row r="15" spans="2:28" ht="27.75" customHeight="1" x14ac:dyDescent="0.15">
      <c r="B15" s="646"/>
      <c r="C15" s="654"/>
      <c r="D15" s="655"/>
      <c r="E15" s="18"/>
      <c r="F15" s="695"/>
      <c r="G15" s="695"/>
      <c r="H15" s="663"/>
      <c r="I15" s="689"/>
      <c r="J15" s="689"/>
      <c r="K15" s="689"/>
      <c r="L15" s="664"/>
      <c r="M15" s="664"/>
      <c r="N15" s="665"/>
      <c r="O15" s="654"/>
      <c r="P15" s="696"/>
      <c r="Q15" s="696"/>
      <c r="R15" s="696"/>
      <c r="S15" s="696"/>
      <c r="T15" s="696"/>
      <c r="U15" s="696"/>
      <c r="V15" s="696"/>
      <c r="W15" s="696"/>
      <c r="X15" s="655"/>
      <c r="Y15" s="654"/>
      <c r="Z15" s="655"/>
    </row>
    <row r="16" spans="2:28" ht="27.75" customHeight="1" x14ac:dyDescent="0.15">
      <c r="B16" s="646"/>
      <c r="C16" s="654"/>
      <c r="D16" s="655"/>
      <c r="E16" s="18"/>
      <c r="F16" s="695"/>
      <c r="G16" s="695"/>
      <c r="H16" s="663"/>
      <c r="I16" s="689"/>
      <c r="J16" s="689"/>
      <c r="K16" s="689"/>
      <c r="L16" s="664"/>
      <c r="M16" s="664"/>
      <c r="N16" s="665"/>
      <c r="O16" s="654"/>
      <c r="P16" s="696"/>
      <c r="Q16" s="696"/>
      <c r="R16" s="696"/>
      <c r="S16" s="696"/>
      <c r="T16" s="696"/>
      <c r="U16" s="696"/>
      <c r="V16" s="696"/>
      <c r="W16" s="696"/>
      <c r="X16" s="655"/>
      <c r="Y16" s="654"/>
      <c r="Z16" s="655"/>
    </row>
    <row r="17" spans="2:26" ht="27.75" customHeight="1" x14ac:dyDescent="0.15">
      <c r="B17" s="646"/>
      <c r="C17" s="654"/>
      <c r="D17" s="655"/>
      <c r="E17" s="18"/>
      <c r="F17" s="695"/>
      <c r="G17" s="695"/>
      <c r="H17" s="663"/>
      <c r="I17" s="689"/>
      <c r="J17" s="689"/>
      <c r="K17" s="689"/>
      <c r="L17" s="664"/>
      <c r="M17" s="664"/>
      <c r="N17" s="665"/>
      <c r="O17" s="654"/>
      <c r="P17" s="696"/>
      <c r="Q17" s="696"/>
      <c r="R17" s="696"/>
      <c r="S17" s="696"/>
      <c r="T17" s="696"/>
      <c r="U17" s="696"/>
      <c r="V17" s="696"/>
      <c r="W17" s="696"/>
      <c r="X17" s="655"/>
      <c r="Y17" s="654"/>
      <c r="Z17" s="655"/>
    </row>
    <row r="18" spans="2:26" ht="27.75" customHeight="1" x14ac:dyDescent="0.15">
      <c r="B18" s="646"/>
      <c r="C18" s="654"/>
      <c r="D18" s="655"/>
      <c r="E18" s="18"/>
      <c r="F18" s="695"/>
      <c r="G18" s="695"/>
      <c r="H18" s="663"/>
      <c r="I18" s="689"/>
      <c r="J18" s="689"/>
      <c r="K18" s="689"/>
      <c r="L18" s="664"/>
      <c r="M18" s="664"/>
      <c r="N18" s="665"/>
      <c r="O18" s="654"/>
      <c r="P18" s="696"/>
      <c r="Q18" s="696"/>
      <c r="R18" s="696"/>
      <c r="S18" s="696"/>
      <c r="T18" s="696"/>
      <c r="U18" s="696"/>
      <c r="V18" s="696"/>
      <c r="W18" s="696"/>
      <c r="X18" s="655"/>
      <c r="Y18" s="654"/>
      <c r="Z18" s="655"/>
    </row>
    <row r="19" spans="2:26" ht="27.75" customHeight="1" x14ac:dyDescent="0.15">
      <c r="B19" s="646"/>
      <c r="C19" s="654"/>
      <c r="D19" s="655"/>
      <c r="E19" s="18"/>
      <c r="F19" s="695"/>
      <c r="G19" s="695"/>
      <c r="H19" s="663"/>
      <c r="I19" s="689"/>
      <c r="J19" s="689"/>
      <c r="K19" s="689"/>
      <c r="L19" s="664"/>
      <c r="M19" s="664"/>
      <c r="N19" s="665"/>
      <c r="O19" s="654"/>
      <c r="P19" s="696"/>
      <c r="Q19" s="696"/>
      <c r="R19" s="696"/>
      <c r="S19" s="696"/>
      <c r="T19" s="696"/>
      <c r="U19" s="696"/>
      <c r="V19" s="696"/>
      <c r="W19" s="696"/>
      <c r="X19" s="655"/>
      <c r="Y19" s="654"/>
      <c r="Z19" s="655"/>
    </row>
    <row r="20" spans="2:26" ht="27.75" customHeight="1" x14ac:dyDescent="0.15">
      <c r="B20" s="646"/>
      <c r="C20" s="654"/>
      <c r="D20" s="655"/>
      <c r="E20" s="18"/>
      <c r="F20" s="695"/>
      <c r="G20" s="695"/>
      <c r="H20" s="663"/>
      <c r="I20" s="689"/>
      <c r="J20" s="689"/>
      <c r="K20" s="689"/>
      <c r="L20" s="664"/>
      <c r="M20" s="664"/>
      <c r="N20" s="665"/>
      <c r="O20" s="654"/>
      <c r="P20" s="696"/>
      <c r="Q20" s="696"/>
      <c r="R20" s="696"/>
      <c r="S20" s="696"/>
      <c r="T20" s="696"/>
      <c r="U20" s="696"/>
      <c r="V20" s="696"/>
      <c r="W20" s="696"/>
      <c r="X20" s="655"/>
      <c r="Y20" s="654"/>
      <c r="Z20" s="655"/>
    </row>
    <row r="21" spans="2:26" ht="27.75" customHeight="1" x14ac:dyDescent="0.15">
      <c r="B21" s="647"/>
      <c r="C21" s="654"/>
      <c r="D21" s="655"/>
      <c r="E21" s="18"/>
      <c r="F21" s="695"/>
      <c r="G21" s="695"/>
      <c r="H21" s="663"/>
      <c r="I21" s="689"/>
      <c r="J21" s="689"/>
      <c r="K21" s="689"/>
      <c r="L21" s="664"/>
      <c r="M21" s="664"/>
      <c r="N21" s="665"/>
      <c r="O21" s="654"/>
      <c r="P21" s="696"/>
      <c r="Q21" s="696"/>
      <c r="R21" s="696"/>
      <c r="S21" s="696"/>
      <c r="T21" s="696"/>
      <c r="U21" s="696"/>
      <c r="V21" s="696"/>
      <c r="W21" s="696"/>
      <c r="X21" s="655"/>
      <c r="Y21" s="654"/>
      <c r="Z21" s="655"/>
    </row>
    <row r="22" spans="2:26" ht="15.95" customHeight="1" x14ac:dyDescent="0.15">
      <c r="B22" s="1" t="s">
        <v>301</v>
      </c>
    </row>
    <row r="23" spans="2:26" ht="15.95" customHeight="1" x14ac:dyDescent="0.15">
      <c r="B23" s="3" t="s">
        <v>207</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Y12:Z21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BBBE-5FE4-4A16-936F-784E405286F8}">
  <dimension ref="B1:X31"/>
  <sheetViews>
    <sheetView showGridLines="0" showZeros="0" view="pageBreakPreview" zoomScale="85" zoomScaleNormal="70" zoomScaleSheetLayoutView="85"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t="s">
        <v>562</v>
      </c>
      <c r="F5" s="735"/>
      <c r="G5" s="736"/>
      <c r="H5" s="736"/>
      <c r="I5" s="736"/>
      <c r="J5" s="736"/>
      <c r="K5" s="736"/>
      <c r="L5" s="737"/>
      <c r="M5" s="731" t="s">
        <v>308</v>
      </c>
      <c r="N5" s="733" t="s">
        <v>309</v>
      </c>
      <c r="O5" s="734"/>
      <c r="P5" s="209" t="s">
        <v>562</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587</v>
      </c>
      <c r="F8" s="738"/>
      <c r="G8" s="739"/>
      <c r="H8" s="739"/>
      <c r="I8" s="739"/>
      <c r="J8" s="739"/>
      <c r="K8" s="739"/>
      <c r="L8" s="740"/>
      <c r="M8" s="744"/>
      <c r="N8" s="733" t="s">
        <v>260</v>
      </c>
      <c r="O8" s="734"/>
      <c r="P8" s="209" t="s">
        <v>587</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t="s">
        <v>562</v>
      </c>
      <c r="F16" s="735"/>
      <c r="G16" s="736"/>
      <c r="H16" s="736"/>
      <c r="I16" s="736"/>
      <c r="J16" s="736"/>
      <c r="K16" s="736"/>
      <c r="L16" s="737"/>
      <c r="M16" s="752" t="s">
        <v>308</v>
      </c>
      <c r="N16" s="752" t="s">
        <v>309</v>
      </c>
      <c r="O16" s="752"/>
      <c r="P16" s="209" t="s">
        <v>562</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593</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594</v>
      </c>
      <c r="F24" s="767"/>
      <c r="G24" s="768"/>
      <c r="H24" s="753" t="s">
        <v>315</v>
      </c>
      <c r="I24" s="753"/>
      <c r="J24" s="766" t="s">
        <v>671</v>
      </c>
      <c r="K24" s="767"/>
      <c r="L24" s="768"/>
      <c r="M24" s="753" t="s">
        <v>314</v>
      </c>
      <c r="N24" s="753"/>
      <c r="O24" s="753"/>
      <c r="P24" s="766" t="s">
        <v>600</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673</v>
      </c>
      <c r="F26" s="750"/>
      <c r="G26" s="750"/>
      <c r="H26" s="750"/>
      <c r="I26" s="750"/>
      <c r="J26" s="750"/>
      <c r="K26" s="750"/>
      <c r="L26" s="751"/>
      <c r="M26" s="748" t="s">
        <v>318</v>
      </c>
      <c r="N26" s="748"/>
      <c r="O26" s="748"/>
      <c r="P26" s="749" t="s">
        <v>673</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C32D338D-2830-45EF-9BE2-F1A08205C86F}"/>
    <dataValidation type="list" allowBlank="1" showInputMessage="1" showErrorMessage="1" sqref="E8 E19 P8 P19" xr:uid="{DD867094-B40A-4062-9035-33F8DC0C05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horizontalDpi="200" verticalDpi="2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85E966-9860-46CA-A8F9-58ACC4D98444}">
          <x14:formula1>
            <xm:f>'(参考)リスト'!$F$16:$F$21</xm:f>
          </x14:formula1>
          <xm:sqref>E11:E12 E22:E23 P11:P12 P22:P23</xm:sqref>
        </x14:dataValidation>
        <x14:dataValidation type="list" allowBlank="1" showInputMessage="1" showErrorMessage="1" xr:uid="{9D505D49-4BC0-4D8F-BF0B-BA761D7C4390}">
          <x14:formula1>
            <xm:f>'(参考)リスト'!$D$16:$D$18</xm:f>
          </x14:formula1>
          <xm:sqref>E10 E21 P10 P21</xm:sqref>
        </x14:dataValidation>
        <x14:dataValidation type="list" allowBlank="1" showInputMessage="1" showErrorMessage="1" xr:uid="{AB6846C6-AC7F-45EE-9716-91B13F4567FF}">
          <x14:formula1>
            <xm:f>'(参考)リスト'!$E$16:$E$27</xm:f>
          </x14:formula1>
          <xm:sqref>E9 E20 P9 P20</xm:sqref>
        </x14:dataValidation>
        <x14:dataValidation type="list" allowBlank="1" showInputMessage="1" showErrorMessage="1" xr:uid="{C21E8683-DA84-48BF-A36C-B3CF522957BA}">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F15C4-138C-416F-B052-5B464119B1D5}">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t="s">
        <v>562</v>
      </c>
      <c r="F5" s="735"/>
      <c r="G5" s="736"/>
      <c r="H5" s="736"/>
      <c r="I5" s="736"/>
      <c r="J5" s="736"/>
      <c r="K5" s="736"/>
      <c r="L5" s="737"/>
      <c r="M5" s="731" t="s">
        <v>308</v>
      </c>
      <c r="N5" s="733" t="s">
        <v>309</v>
      </c>
      <c r="O5" s="734"/>
      <c r="P5" s="209">
        <v>1</v>
      </c>
      <c r="Q5" s="738"/>
      <c r="R5" s="739"/>
      <c r="S5" s="739"/>
      <c r="T5" s="739"/>
      <c r="U5" s="739"/>
      <c r="V5" s="739"/>
      <c r="W5" s="740"/>
    </row>
    <row r="6" spans="2:23" s="29" customFormat="1" ht="25.5" customHeight="1" x14ac:dyDescent="0.15">
      <c r="B6" s="732"/>
      <c r="C6" s="733" t="s">
        <v>310</v>
      </c>
      <c r="D6" s="734"/>
      <c r="E6" s="246">
        <v>5</v>
      </c>
      <c r="F6" s="738"/>
      <c r="G6" s="739"/>
      <c r="H6" s="739"/>
      <c r="I6" s="739"/>
      <c r="J6" s="739"/>
      <c r="K6" s="739"/>
      <c r="L6" s="740"/>
      <c r="M6" s="732"/>
      <c r="N6" s="733" t="s">
        <v>310</v>
      </c>
      <c r="O6" s="734"/>
      <c r="P6" s="246">
        <v>1</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593</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601</v>
      </c>
      <c r="F13" s="767"/>
      <c r="G13" s="768"/>
      <c r="H13" s="753" t="s">
        <v>315</v>
      </c>
      <c r="I13" s="753"/>
      <c r="J13" s="754" t="s">
        <v>674</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673</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1</v>
      </c>
      <c r="F16" s="735"/>
      <c r="G16" s="736"/>
      <c r="H16" s="736"/>
      <c r="I16" s="736"/>
      <c r="J16" s="736"/>
      <c r="K16" s="736"/>
      <c r="L16" s="737"/>
      <c r="M16" s="752" t="s">
        <v>308</v>
      </c>
      <c r="N16" s="752" t="s">
        <v>309</v>
      </c>
      <c r="O16" s="752"/>
      <c r="P16" s="209">
        <v>2</v>
      </c>
      <c r="Q16" s="738"/>
      <c r="R16" s="739"/>
      <c r="S16" s="739"/>
      <c r="T16" s="739"/>
      <c r="U16" s="739"/>
      <c r="V16" s="739"/>
      <c r="W16" s="740"/>
    </row>
    <row r="17" spans="2:24" s="29" customFormat="1" ht="25.5" customHeight="1" x14ac:dyDescent="0.15">
      <c r="B17" s="752"/>
      <c r="C17" s="752" t="s">
        <v>310</v>
      </c>
      <c r="D17" s="752"/>
      <c r="E17" s="246">
        <v>2</v>
      </c>
      <c r="F17" s="738"/>
      <c r="G17" s="739"/>
      <c r="H17" s="739"/>
      <c r="I17" s="739"/>
      <c r="J17" s="739"/>
      <c r="K17" s="739"/>
      <c r="L17" s="740"/>
      <c r="M17" s="752"/>
      <c r="N17" s="752" t="s">
        <v>310</v>
      </c>
      <c r="O17" s="752"/>
      <c r="P17" s="246">
        <v>1</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604</v>
      </c>
      <c r="F24" s="767"/>
      <c r="G24" s="768"/>
      <c r="H24" s="753" t="s">
        <v>315</v>
      </c>
      <c r="I24" s="753"/>
      <c r="J24" s="766" t="s">
        <v>671</v>
      </c>
      <c r="K24" s="767"/>
      <c r="L24" s="768"/>
      <c r="M24" s="753" t="s">
        <v>314</v>
      </c>
      <c r="N24" s="753"/>
      <c r="O24" s="753"/>
      <c r="P24" s="766" t="s">
        <v>606</v>
      </c>
      <c r="Q24" s="767"/>
      <c r="R24" s="768"/>
      <c r="S24" s="753" t="s">
        <v>315</v>
      </c>
      <c r="T24" s="753"/>
      <c r="U24" s="754" t="s">
        <v>675</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673</v>
      </c>
      <c r="F26" s="750"/>
      <c r="G26" s="750"/>
      <c r="H26" s="750"/>
      <c r="I26" s="750"/>
      <c r="J26" s="750"/>
      <c r="K26" s="750"/>
      <c r="L26" s="751"/>
      <c r="M26" s="748" t="s">
        <v>318</v>
      </c>
      <c r="N26" s="748"/>
      <c r="O26" s="748"/>
      <c r="P26" s="749" t="s">
        <v>676</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DC1461A4-5E13-44EB-AD90-70B4AA698C1B}"/>
    <dataValidation type="list" allowBlank="1" showInputMessage="1" showErrorMessage="1" sqref="E8 E19 P8 P19" xr:uid="{F2AA7CC0-D303-44E4-83B5-06828B70933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24460A-0205-46EF-9D54-6EE57B7B7ED9}">
          <x14:formula1>
            <xm:f>'(参考)リスト'!$F$16:$F$21</xm:f>
          </x14:formula1>
          <xm:sqref>E11:E12 E22:E23 P11:P12 P22:P23</xm:sqref>
        </x14:dataValidation>
        <x14:dataValidation type="list" allowBlank="1" showInputMessage="1" showErrorMessage="1" xr:uid="{94E9182D-E46E-4263-975B-A54BA916F33E}">
          <x14:formula1>
            <xm:f>'(参考)リスト'!$D$16:$D$18</xm:f>
          </x14:formula1>
          <xm:sqref>E10 E21 P10 P21</xm:sqref>
        </x14:dataValidation>
        <x14:dataValidation type="list" allowBlank="1" showInputMessage="1" showErrorMessage="1" xr:uid="{070809A4-92E2-42D1-AA88-18FD95042E69}">
          <x14:formula1>
            <xm:f>'(参考)リスト'!$E$16:$E$27</xm:f>
          </x14:formula1>
          <xm:sqref>E9 E20 P9 P20</xm:sqref>
        </x14:dataValidation>
        <x14:dataValidation type="list" allowBlank="1" showInputMessage="1" showErrorMessage="1" xr:uid="{CC25F0EA-DF91-4516-B748-5A18EA766908}">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7E77-B1F5-44FB-A330-4FC2F2671DC8}">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2</v>
      </c>
      <c r="F5" s="735"/>
      <c r="G5" s="736"/>
      <c r="H5" s="736"/>
      <c r="I5" s="736"/>
      <c r="J5" s="736"/>
      <c r="K5" s="736"/>
      <c r="L5" s="737"/>
      <c r="M5" s="731" t="s">
        <v>308</v>
      </c>
      <c r="N5" s="733" t="s">
        <v>309</v>
      </c>
      <c r="O5" s="734"/>
      <c r="P5" s="209">
        <v>2</v>
      </c>
      <c r="Q5" s="738"/>
      <c r="R5" s="739"/>
      <c r="S5" s="739"/>
      <c r="T5" s="739"/>
      <c r="U5" s="739"/>
      <c r="V5" s="739"/>
      <c r="W5" s="740"/>
    </row>
    <row r="6" spans="2:23" s="29" customFormat="1" ht="25.5" customHeight="1" x14ac:dyDescent="0.15">
      <c r="B6" s="732"/>
      <c r="C6" s="733" t="s">
        <v>310</v>
      </c>
      <c r="D6" s="734"/>
      <c r="E6" s="246">
        <v>2</v>
      </c>
      <c r="F6" s="738"/>
      <c r="G6" s="739"/>
      <c r="H6" s="739"/>
      <c r="I6" s="739"/>
      <c r="J6" s="739"/>
      <c r="K6" s="739"/>
      <c r="L6" s="740"/>
      <c r="M6" s="732"/>
      <c r="N6" s="733" t="s">
        <v>310</v>
      </c>
      <c r="O6" s="734"/>
      <c r="P6" s="246">
        <v>3</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461</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607</v>
      </c>
      <c r="F13" s="767"/>
      <c r="G13" s="768"/>
      <c r="H13" s="753" t="s">
        <v>315</v>
      </c>
      <c r="I13" s="753"/>
      <c r="J13" s="754" t="s">
        <v>677</v>
      </c>
      <c r="K13" s="754"/>
      <c r="L13" s="754"/>
      <c r="M13" s="753" t="s">
        <v>314</v>
      </c>
      <c r="N13" s="753"/>
      <c r="O13" s="753"/>
      <c r="P13" s="766" t="s">
        <v>608</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678</v>
      </c>
      <c r="F15" s="750"/>
      <c r="G15" s="750"/>
      <c r="H15" s="750"/>
      <c r="I15" s="750"/>
      <c r="J15" s="750"/>
      <c r="K15" s="750"/>
      <c r="L15" s="751"/>
      <c r="M15" s="748" t="s">
        <v>318</v>
      </c>
      <c r="N15" s="748"/>
      <c r="O15" s="748"/>
      <c r="P15" s="749" t="s">
        <v>673</v>
      </c>
      <c r="Q15" s="750"/>
      <c r="R15" s="750"/>
      <c r="S15" s="750"/>
      <c r="T15" s="750"/>
      <c r="U15" s="750"/>
      <c r="V15" s="750"/>
      <c r="W15" s="751"/>
    </row>
    <row r="16" spans="2:23" s="29" customFormat="1" ht="25.5" customHeight="1" x14ac:dyDescent="0.15">
      <c r="B16" s="752" t="s">
        <v>308</v>
      </c>
      <c r="C16" s="752" t="s">
        <v>309</v>
      </c>
      <c r="D16" s="752"/>
      <c r="E16" s="209">
        <v>2</v>
      </c>
      <c r="F16" s="735"/>
      <c r="G16" s="736"/>
      <c r="H16" s="736"/>
      <c r="I16" s="736"/>
      <c r="J16" s="736"/>
      <c r="K16" s="736"/>
      <c r="L16" s="737"/>
      <c r="M16" s="752" t="s">
        <v>308</v>
      </c>
      <c r="N16" s="752" t="s">
        <v>309</v>
      </c>
      <c r="O16" s="752"/>
      <c r="P16" s="209">
        <v>2</v>
      </c>
      <c r="Q16" s="738"/>
      <c r="R16" s="739"/>
      <c r="S16" s="739"/>
      <c r="T16" s="739"/>
      <c r="U16" s="739"/>
      <c r="V16" s="739"/>
      <c r="W16" s="740"/>
    </row>
    <row r="17" spans="2:24" s="29" customFormat="1" ht="25.5" customHeight="1" x14ac:dyDescent="0.15">
      <c r="B17" s="752"/>
      <c r="C17" s="752" t="s">
        <v>310</v>
      </c>
      <c r="D17" s="752"/>
      <c r="E17" s="246">
        <v>4</v>
      </c>
      <c r="F17" s="738"/>
      <c r="G17" s="739"/>
      <c r="H17" s="739"/>
      <c r="I17" s="739"/>
      <c r="J17" s="739"/>
      <c r="K17" s="739"/>
      <c r="L17" s="740"/>
      <c r="M17" s="752"/>
      <c r="N17" s="752" t="s">
        <v>310</v>
      </c>
      <c r="O17" s="752"/>
      <c r="P17" s="246">
        <v>5</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609</v>
      </c>
      <c r="F24" s="767"/>
      <c r="G24" s="768"/>
      <c r="H24" s="753" t="s">
        <v>315</v>
      </c>
      <c r="I24" s="753"/>
      <c r="J24" s="766" t="s">
        <v>671</v>
      </c>
      <c r="K24" s="767"/>
      <c r="L24" s="768"/>
      <c r="M24" s="753" t="s">
        <v>314</v>
      </c>
      <c r="N24" s="753"/>
      <c r="O24" s="753"/>
      <c r="P24" s="766" t="s">
        <v>610</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673</v>
      </c>
      <c r="F26" s="750"/>
      <c r="G26" s="750"/>
      <c r="H26" s="750"/>
      <c r="I26" s="750"/>
      <c r="J26" s="750"/>
      <c r="K26" s="750"/>
      <c r="L26" s="751"/>
      <c r="M26" s="748" t="s">
        <v>318</v>
      </c>
      <c r="N26" s="748"/>
      <c r="O26" s="748"/>
      <c r="P26" s="749" t="s">
        <v>673</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929E009-5AD3-4407-9715-1948000B9318}"/>
    <dataValidation type="list" allowBlank="1" showInputMessage="1" showErrorMessage="1" sqref="E8 E19 P8 P19" xr:uid="{2D1A265E-8058-4D4B-A694-6047CF00FB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1F6824-9D88-4569-9CFA-36F5C9550181}">
          <x14:formula1>
            <xm:f>'(参考)リスト'!$F$16:$F$21</xm:f>
          </x14:formula1>
          <xm:sqref>E11:E12 E22:E23 P11:P12 P22:P23</xm:sqref>
        </x14:dataValidation>
        <x14:dataValidation type="list" allowBlank="1" showInputMessage="1" showErrorMessage="1" xr:uid="{A4BB1AFE-E73F-42E0-910E-B9B78EA850CC}">
          <x14:formula1>
            <xm:f>'(参考)リスト'!$D$16:$D$18</xm:f>
          </x14:formula1>
          <xm:sqref>E10 E21 P10 P21</xm:sqref>
        </x14:dataValidation>
        <x14:dataValidation type="list" allowBlank="1" showInputMessage="1" showErrorMessage="1" xr:uid="{0C2118A6-3544-4BEC-9705-5937A8EE7B53}">
          <x14:formula1>
            <xm:f>'(参考)リスト'!$E$16:$E$27</xm:f>
          </x14:formula1>
          <xm:sqref>E9 E20 P9 P20</xm:sqref>
        </x14:dataValidation>
        <x14:dataValidation type="list" allowBlank="1" showInputMessage="1" showErrorMessage="1" xr:uid="{E312C1CC-7D6F-41DE-89D6-C625BB4F5108}">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8FEA-A760-4B0D-9407-11CEEB9DBB3F}">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3</v>
      </c>
      <c r="F5" s="735"/>
      <c r="G5" s="736"/>
      <c r="H5" s="736"/>
      <c r="I5" s="736"/>
      <c r="J5" s="736"/>
      <c r="K5" s="736"/>
      <c r="L5" s="737"/>
      <c r="M5" s="731" t="s">
        <v>308</v>
      </c>
      <c r="N5" s="733" t="s">
        <v>309</v>
      </c>
      <c r="O5" s="734"/>
      <c r="P5" s="209">
        <v>3</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461</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611</v>
      </c>
      <c r="F13" s="767"/>
      <c r="G13" s="768"/>
      <c r="H13" s="753" t="s">
        <v>315</v>
      </c>
      <c r="I13" s="753"/>
      <c r="J13" s="754" t="s">
        <v>679</v>
      </c>
      <c r="K13" s="754"/>
      <c r="L13" s="754"/>
      <c r="M13" s="753" t="s">
        <v>314</v>
      </c>
      <c r="N13" s="753"/>
      <c r="O13" s="753"/>
      <c r="P13" s="766" t="s">
        <v>614</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680</v>
      </c>
      <c r="F15" s="750"/>
      <c r="G15" s="750"/>
      <c r="H15" s="750"/>
      <c r="I15" s="750"/>
      <c r="J15" s="750"/>
      <c r="K15" s="750"/>
      <c r="L15" s="751"/>
      <c r="M15" s="748" t="s">
        <v>318</v>
      </c>
      <c r="N15" s="748"/>
      <c r="O15" s="748"/>
      <c r="P15" s="749" t="s">
        <v>673</v>
      </c>
      <c r="Q15" s="750"/>
      <c r="R15" s="750"/>
      <c r="S15" s="750"/>
      <c r="T15" s="750"/>
      <c r="U15" s="750"/>
      <c r="V15" s="750"/>
      <c r="W15" s="751"/>
    </row>
    <row r="16" spans="2:23" s="29" customFormat="1" ht="25.5" customHeight="1" x14ac:dyDescent="0.15">
      <c r="B16" s="752" t="s">
        <v>308</v>
      </c>
      <c r="C16" s="752" t="s">
        <v>309</v>
      </c>
      <c r="D16" s="752"/>
      <c r="E16" s="209">
        <v>3</v>
      </c>
      <c r="F16" s="735"/>
      <c r="G16" s="736"/>
      <c r="H16" s="736"/>
      <c r="I16" s="736"/>
      <c r="J16" s="736"/>
      <c r="K16" s="736"/>
      <c r="L16" s="737"/>
      <c r="M16" s="752" t="s">
        <v>308</v>
      </c>
      <c r="N16" s="752" t="s">
        <v>309</v>
      </c>
      <c r="O16" s="752"/>
      <c r="P16" s="209">
        <v>3</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615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616</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676</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0AFB3470-1CD5-4D4C-80B9-6EE51C9D60AB}"/>
    <dataValidation type="list" allowBlank="1" showInputMessage="1" showErrorMessage="1" sqref="E8 E19 P8 P19" xr:uid="{2DFC6904-D9DD-4A37-BACB-E6383C84A24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8A4B33-D40E-413C-A36A-80763C86034B}">
          <x14:formula1>
            <xm:f>'(参考)リスト'!$F$16:$F$21</xm:f>
          </x14:formula1>
          <xm:sqref>E11:E12 E22:E23 P11:P12 P22:P23</xm:sqref>
        </x14:dataValidation>
        <x14:dataValidation type="list" allowBlank="1" showInputMessage="1" showErrorMessage="1" xr:uid="{B59E7823-53F2-4246-BF84-0F14D3F9E0FC}">
          <x14:formula1>
            <xm:f>'(参考)リスト'!$D$16:$D$18</xm:f>
          </x14:formula1>
          <xm:sqref>E10 E21 P10 P21</xm:sqref>
        </x14:dataValidation>
        <x14:dataValidation type="list" allowBlank="1" showInputMessage="1" showErrorMessage="1" xr:uid="{01A2BC33-81B6-4DD1-8423-02C36E7A0899}">
          <x14:formula1>
            <xm:f>'(参考)リスト'!$E$16:$E$27</xm:f>
          </x14:formula1>
          <xm:sqref>E9 E20 P9 P20</xm:sqref>
        </x14:dataValidation>
        <x14:dataValidation type="list" allowBlank="1" showInputMessage="1" showErrorMessage="1" xr:uid="{9D475B2A-438C-45AC-8E6B-DB606A27632D}">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D1F3C-4E22-4681-9101-1EC7BB910F1B}">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4</v>
      </c>
      <c r="F5" s="735"/>
      <c r="G5" s="736"/>
      <c r="H5" s="736"/>
      <c r="I5" s="736"/>
      <c r="J5" s="736"/>
      <c r="K5" s="736"/>
      <c r="L5" s="737"/>
      <c r="M5" s="731" t="s">
        <v>308</v>
      </c>
      <c r="N5" s="733" t="s">
        <v>309</v>
      </c>
      <c r="O5" s="734"/>
      <c r="P5" s="209">
        <v>4</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605</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617</v>
      </c>
      <c r="F13" s="767"/>
      <c r="G13" s="768"/>
      <c r="H13" s="753" t="s">
        <v>315</v>
      </c>
      <c r="I13" s="753"/>
      <c r="J13" s="754" t="s">
        <v>681</v>
      </c>
      <c r="K13" s="754"/>
      <c r="L13" s="754"/>
      <c r="M13" s="753" t="s">
        <v>314</v>
      </c>
      <c r="N13" s="753"/>
      <c r="O13" s="753"/>
      <c r="P13" s="766" t="s">
        <v>618</v>
      </c>
      <c r="Q13" s="767"/>
      <c r="R13" s="768"/>
      <c r="S13" s="753" t="s">
        <v>315</v>
      </c>
      <c r="T13" s="753"/>
      <c r="U13" s="754" t="s">
        <v>682</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676</v>
      </c>
      <c r="F15" s="750"/>
      <c r="G15" s="750"/>
      <c r="H15" s="750"/>
      <c r="I15" s="750"/>
      <c r="J15" s="750"/>
      <c r="K15" s="750"/>
      <c r="L15" s="751"/>
      <c r="M15" s="748" t="s">
        <v>318</v>
      </c>
      <c r="N15" s="748"/>
      <c r="O15" s="748"/>
      <c r="P15" s="749" t="s">
        <v>676</v>
      </c>
      <c r="Q15" s="750"/>
      <c r="R15" s="750"/>
      <c r="S15" s="750"/>
      <c r="T15" s="750"/>
      <c r="U15" s="750"/>
      <c r="V15" s="750"/>
      <c r="W15" s="751"/>
    </row>
    <row r="16" spans="2:23" s="29" customFormat="1" ht="25.5" customHeight="1" x14ac:dyDescent="0.15">
      <c r="B16" s="752" t="s">
        <v>308</v>
      </c>
      <c r="C16" s="752" t="s">
        <v>309</v>
      </c>
      <c r="D16" s="752"/>
      <c r="E16" s="209">
        <v>4</v>
      </c>
      <c r="F16" s="735"/>
      <c r="G16" s="736"/>
      <c r="H16" s="736"/>
      <c r="I16" s="736"/>
      <c r="J16" s="736"/>
      <c r="K16" s="736"/>
      <c r="L16" s="737"/>
      <c r="M16" s="752" t="s">
        <v>308</v>
      </c>
      <c r="N16" s="752" t="s">
        <v>309</v>
      </c>
      <c r="O16" s="752"/>
      <c r="P16" s="209">
        <v>4</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605</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461</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619</v>
      </c>
      <c r="F24" s="767"/>
      <c r="G24" s="768"/>
      <c r="H24" s="753" t="s">
        <v>315</v>
      </c>
      <c r="I24" s="753"/>
      <c r="J24" s="766" t="s">
        <v>683</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678</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51EEECF-C5A6-43A2-8671-895F67F314AE}"/>
    <dataValidation type="list" allowBlank="1" showInputMessage="1" showErrorMessage="1" sqref="E8 E19 P8 P19" xr:uid="{84936B6A-BA3C-4DE5-8845-B514F38B713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1445A1-69B4-449C-972F-2C20878EE6E4}">
          <x14:formula1>
            <xm:f>'(参考)リスト'!$F$16:$F$21</xm:f>
          </x14:formula1>
          <xm:sqref>E11:E12 E22:E23 P11:P12 P22:P23</xm:sqref>
        </x14:dataValidation>
        <x14:dataValidation type="list" allowBlank="1" showInputMessage="1" showErrorMessage="1" xr:uid="{3B27DF12-247D-4B15-9D40-123941AA86AD}">
          <x14:formula1>
            <xm:f>'(参考)リスト'!$D$16:$D$18</xm:f>
          </x14:formula1>
          <xm:sqref>E10 E21 P10 P21</xm:sqref>
        </x14:dataValidation>
        <x14:dataValidation type="list" allowBlank="1" showInputMessage="1" showErrorMessage="1" xr:uid="{A8BFB32A-8B83-49E1-9F01-72995410F30A}">
          <x14:formula1>
            <xm:f>'(参考)リスト'!$E$16:$E$27</xm:f>
          </x14:formula1>
          <xm:sqref>E9 E20 P9 P20</xm:sqref>
        </x14:dataValidation>
        <x14:dataValidation type="list" allowBlank="1" showInputMessage="1" showErrorMessage="1" xr:uid="{A2C789CA-BABB-4DBD-882C-EDE3721B6A80}">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740C4-08EF-4EC1-BBDB-7A12AB7FAA16}">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5</v>
      </c>
      <c r="F5" s="735"/>
      <c r="G5" s="736"/>
      <c r="H5" s="736"/>
      <c r="I5" s="736"/>
      <c r="J5" s="736"/>
      <c r="K5" s="736"/>
      <c r="L5" s="737"/>
      <c r="M5" s="731" t="s">
        <v>308</v>
      </c>
      <c r="N5" s="733" t="s">
        <v>309</v>
      </c>
      <c r="O5" s="734"/>
      <c r="P5" s="209">
        <v>5</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593</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620</v>
      </c>
      <c r="F13" s="767"/>
      <c r="G13" s="768"/>
      <c r="H13" s="753" t="s">
        <v>315</v>
      </c>
      <c r="I13" s="753"/>
      <c r="J13" s="754" t="s">
        <v>684</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676</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5</v>
      </c>
      <c r="F16" s="735"/>
      <c r="G16" s="736"/>
      <c r="H16" s="736"/>
      <c r="I16" s="736"/>
      <c r="J16" s="736"/>
      <c r="K16" s="736"/>
      <c r="L16" s="737"/>
      <c r="M16" s="752" t="s">
        <v>308</v>
      </c>
      <c r="N16" s="752" t="s">
        <v>309</v>
      </c>
      <c r="O16" s="752"/>
      <c r="P16" s="209">
        <v>5</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623</v>
      </c>
      <c r="F19" s="738"/>
      <c r="G19" s="739"/>
      <c r="H19" s="739"/>
      <c r="I19" s="739"/>
      <c r="J19" s="739"/>
      <c r="K19" s="739"/>
      <c r="L19" s="740"/>
      <c r="M19" s="752"/>
      <c r="N19" s="752" t="s">
        <v>260</v>
      </c>
      <c r="O19" s="752"/>
      <c r="P19" s="209" t="s">
        <v>623</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626</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624</v>
      </c>
      <c r="Q24" s="767"/>
      <c r="R24" s="768"/>
      <c r="S24" s="753" t="s">
        <v>315</v>
      </c>
      <c r="T24" s="753"/>
      <c r="U24" s="754" t="s">
        <v>685</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686</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0744B41-698F-4F8F-B365-8478A3A73B9D}"/>
    <dataValidation type="list" allowBlank="1" showInputMessage="1" showErrorMessage="1" sqref="E8 E19 P8 P19" xr:uid="{96E6BC27-102D-4BBB-A357-D45B2FD399A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85B7CE-EA21-4A39-BE5C-BA72DC391FAD}">
          <x14:formula1>
            <xm:f>'(参考)リスト'!$F$16:$F$21</xm:f>
          </x14:formula1>
          <xm:sqref>E11:E12 E22:E23 P11:P12 P22:P23</xm:sqref>
        </x14:dataValidation>
        <x14:dataValidation type="list" allowBlank="1" showInputMessage="1" showErrorMessage="1" xr:uid="{CB1D5EF7-57DD-4583-8C0F-67ECA5DE1693}">
          <x14:formula1>
            <xm:f>'(参考)リスト'!$D$16:$D$18</xm:f>
          </x14:formula1>
          <xm:sqref>E10 E21 P10 P21</xm:sqref>
        </x14:dataValidation>
        <x14:dataValidation type="list" allowBlank="1" showInputMessage="1" showErrorMessage="1" xr:uid="{0991C66A-A33F-4A64-85B2-A6871F56F833}">
          <x14:formula1>
            <xm:f>'(参考)リスト'!$E$16:$E$27</xm:f>
          </x14:formula1>
          <xm:sqref>E9 E20 P9 P20</xm:sqref>
        </x14:dataValidation>
        <x14:dataValidation type="list" allowBlank="1" showInputMessage="1" showErrorMessage="1" xr:uid="{5905B1D9-2FEF-4251-B2A6-F64B357CF650}">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FDA54-3CB1-42B2-9568-A46AA22F2839}">
  <dimension ref="B1:X31"/>
  <sheetViews>
    <sheetView showGridLines="0" showZeros="0" view="pageBreakPreview" zoomScale="85" zoomScaleNormal="70" zoomScaleSheetLayoutView="85"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5</v>
      </c>
      <c r="F5" s="735"/>
      <c r="G5" s="736"/>
      <c r="H5" s="736"/>
      <c r="I5" s="736"/>
      <c r="J5" s="736"/>
      <c r="K5" s="736"/>
      <c r="L5" s="737"/>
      <c r="M5" s="731" t="s">
        <v>308</v>
      </c>
      <c r="N5" s="733" t="s">
        <v>309</v>
      </c>
      <c r="O5" s="734"/>
      <c r="P5" s="209">
        <v>5</v>
      </c>
      <c r="Q5" s="738"/>
      <c r="R5" s="739"/>
      <c r="S5" s="739"/>
      <c r="T5" s="739"/>
      <c r="U5" s="739"/>
      <c r="V5" s="739"/>
      <c r="W5" s="740"/>
    </row>
    <row r="6" spans="2:23" s="29" customFormat="1" ht="25.5" customHeight="1" x14ac:dyDescent="0.15">
      <c r="B6" s="732"/>
      <c r="C6" s="733" t="s">
        <v>310</v>
      </c>
      <c r="D6" s="734"/>
      <c r="E6" s="246">
        <v>5</v>
      </c>
      <c r="F6" s="738"/>
      <c r="G6" s="739"/>
      <c r="H6" s="739"/>
      <c r="I6" s="739"/>
      <c r="J6" s="739"/>
      <c r="K6" s="739"/>
      <c r="L6" s="740"/>
      <c r="M6" s="732"/>
      <c r="N6" s="733" t="s">
        <v>310</v>
      </c>
      <c r="O6" s="734"/>
      <c r="P6" s="246">
        <v>6</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615</v>
      </c>
      <c r="F8" s="738"/>
      <c r="G8" s="739"/>
      <c r="H8" s="739"/>
      <c r="I8" s="739"/>
      <c r="J8" s="739"/>
      <c r="K8" s="739"/>
      <c r="L8" s="740"/>
      <c r="M8" s="744"/>
      <c r="N8" s="733" t="s">
        <v>260</v>
      </c>
      <c r="O8" s="734"/>
      <c r="P8" s="209" t="s">
        <v>605</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628</v>
      </c>
      <c r="Q13" s="767"/>
      <c r="R13" s="768"/>
      <c r="S13" s="753" t="s">
        <v>315</v>
      </c>
      <c r="T13" s="753"/>
      <c r="U13" s="754" t="s">
        <v>674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687</v>
      </c>
      <c r="Q15" s="750"/>
      <c r="R15" s="750"/>
      <c r="S15" s="750"/>
      <c r="T15" s="750"/>
      <c r="U15" s="750"/>
      <c r="V15" s="750"/>
      <c r="W15" s="751"/>
    </row>
    <row r="16" spans="2:23" s="29" customFormat="1" ht="25.5" customHeight="1" x14ac:dyDescent="0.15">
      <c r="B16" s="752" t="s">
        <v>308</v>
      </c>
      <c r="C16" s="752" t="s">
        <v>309</v>
      </c>
      <c r="D16" s="752"/>
      <c r="E16" s="209">
        <v>6</v>
      </c>
      <c r="F16" s="735"/>
      <c r="G16" s="736"/>
      <c r="H16" s="736"/>
      <c r="I16" s="736"/>
      <c r="J16" s="736"/>
      <c r="K16" s="736"/>
      <c r="L16" s="737"/>
      <c r="M16" s="752" t="s">
        <v>308</v>
      </c>
      <c r="N16" s="752" t="s">
        <v>309</v>
      </c>
      <c r="O16" s="752"/>
      <c r="P16" s="209">
        <v>6</v>
      </c>
      <c r="Q16" s="738"/>
      <c r="R16" s="739"/>
      <c r="S16" s="739"/>
      <c r="T16" s="739"/>
      <c r="U16" s="739"/>
      <c r="V16" s="739"/>
      <c r="W16" s="740"/>
    </row>
    <row r="17" spans="2:24" s="29" customFormat="1" ht="25.5" customHeight="1" x14ac:dyDescent="0.15">
      <c r="B17" s="752"/>
      <c r="C17" s="752" t="s">
        <v>310</v>
      </c>
      <c r="D17" s="752"/>
      <c r="E17" s="246">
        <v>1</v>
      </c>
      <c r="F17" s="738"/>
      <c r="G17" s="739"/>
      <c r="H17" s="739"/>
      <c r="I17" s="739"/>
      <c r="J17" s="739"/>
      <c r="K17" s="739"/>
      <c r="L17" s="740"/>
      <c r="M17" s="752"/>
      <c r="N17" s="752" t="s">
        <v>310</v>
      </c>
      <c r="O17" s="752"/>
      <c r="P17" s="246">
        <v>2</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605</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469</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624</v>
      </c>
      <c r="F24" s="767"/>
      <c r="G24" s="768"/>
      <c r="H24" s="753" t="s">
        <v>315</v>
      </c>
      <c r="I24" s="753"/>
      <c r="J24" s="766" t="s">
        <v>688</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676</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C2AAB8F-2E2F-40BB-B6EA-DCFE1AF170E1}"/>
    <dataValidation type="list" allowBlank="1" showInputMessage="1" showErrorMessage="1" sqref="E8 E19 P8 P19" xr:uid="{C614D629-9FDE-40F5-ABD8-1564CE65A50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EBF7F2-431A-4174-8598-84E5832E1175}">
          <x14:formula1>
            <xm:f>'(参考)リスト'!$F$16:$F$21</xm:f>
          </x14:formula1>
          <xm:sqref>E11:E12 E22:E23 P11:P12 P22:P23</xm:sqref>
        </x14:dataValidation>
        <x14:dataValidation type="list" allowBlank="1" showInputMessage="1" showErrorMessage="1" xr:uid="{5EE2AE52-463B-43B1-81A3-B0CA1FA37A08}">
          <x14:formula1>
            <xm:f>'(参考)リスト'!$D$16:$D$18</xm:f>
          </x14:formula1>
          <xm:sqref>E10 E21 P10 P21</xm:sqref>
        </x14:dataValidation>
        <x14:dataValidation type="list" allowBlank="1" showInputMessage="1" showErrorMessage="1" xr:uid="{2EDDE427-DDD2-4C5A-B8F2-89E70DF01842}">
          <x14:formula1>
            <xm:f>'(参考)リスト'!$E$16:$E$27</xm:f>
          </x14:formula1>
          <xm:sqref>E9 E20 P9 P20</xm:sqref>
        </x14:dataValidation>
        <x14:dataValidation type="list" allowBlank="1" showInputMessage="1" showErrorMessage="1" xr:uid="{D0B339DF-AB7C-4B71-910E-7ED12DAC136E}">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0CBA9-1DA1-4B44-877A-61CE7EE6A018}">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6</v>
      </c>
      <c r="F5" s="735"/>
      <c r="G5" s="736"/>
      <c r="H5" s="736"/>
      <c r="I5" s="736"/>
      <c r="J5" s="736"/>
      <c r="K5" s="736"/>
      <c r="L5" s="737"/>
      <c r="M5" s="731" t="s">
        <v>308</v>
      </c>
      <c r="N5" s="733" t="s">
        <v>309</v>
      </c>
      <c r="O5" s="734"/>
      <c r="P5" s="209">
        <v>6</v>
      </c>
      <c r="Q5" s="738"/>
      <c r="R5" s="739"/>
      <c r="S5" s="739"/>
      <c r="T5" s="739"/>
      <c r="U5" s="739"/>
      <c r="V5" s="739"/>
      <c r="W5" s="740"/>
    </row>
    <row r="6" spans="2:23" s="29" customFormat="1" ht="25.5" customHeight="1" x14ac:dyDescent="0.15">
      <c r="B6" s="732"/>
      <c r="C6" s="733" t="s">
        <v>310</v>
      </c>
      <c r="D6" s="734"/>
      <c r="E6" s="246">
        <v>3</v>
      </c>
      <c r="F6" s="738"/>
      <c r="G6" s="739"/>
      <c r="H6" s="739"/>
      <c r="I6" s="739"/>
      <c r="J6" s="739"/>
      <c r="K6" s="739"/>
      <c r="L6" s="740"/>
      <c r="M6" s="732"/>
      <c r="N6" s="733" t="s">
        <v>310</v>
      </c>
      <c r="O6" s="734"/>
      <c r="P6" s="246">
        <v>4</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605</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630</v>
      </c>
      <c r="F13" s="767"/>
      <c r="G13" s="768"/>
      <c r="H13" s="753" t="s">
        <v>315</v>
      </c>
      <c r="I13" s="753"/>
      <c r="J13" s="754" t="s">
        <v>689</v>
      </c>
      <c r="K13" s="754"/>
      <c r="L13" s="754"/>
      <c r="M13" s="753" t="s">
        <v>314</v>
      </c>
      <c r="N13" s="753"/>
      <c r="O13" s="753"/>
      <c r="P13" s="766" t="s">
        <v>631</v>
      </c>
      <c r="Q13" s="767"/>
      <c r="R13" s="768"/>
      <c r="S13" s="753" t="s">
        <v>315</v>
      </c>
      <c r="T13" s="753"/>
      <c r="U13" s="754" t="s">
        <v>674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676</v>
      </c>
      <c r="F15" s="750"/>
      <c r="G15" s="750"/>
      <c r="H15" s="750"/>
      <c r="I15" s="750"/>
      <c r="J15" s="750"/>
      <c r="K15" s="750"/>
      <c r="L15" s="751"/>
      <c r="M15" s="748" t="s">
        <v>318</v>
      </c>
      <c r="N15" s="748"/>
      <c r="O15" s="748"/>
      <c r="P15" s="749" t="s">
        <v>687</v>
      </c>
      <c r="Q15" s="750"/>
      <c r="R15" s="750"/>
      <c r="S15" s="750"/>
      <c r="T15" s="750"/>
      <c r="U15" s="750"/>
      <c r="V15" s="750"/>
      <c r="W15" s="751"/>
    </row>
    <row r="16" spans="2:23" s="29" customFormat="1" ht="25.5" customHeight="1" x14ac:dyDescent="0.15">
      <c r="B16" s="752" t="s">
        <v>308</v>
      </c>
      <c r="C16" s="752" t="s">
        <v>309</v>
      </c>
      <c r="D16" s="752"/>
      <c r="E16" s="209">
        <v>7</v>
      </c>
      <c r="F16" s="735"/>
      <c r="G16" s="736"/>
      <c r="H16" s="736"/>
      <c r="I16" s="736"/>
      <c r="J16" s="736"/>
      <c r="K16" s="736"/>
      <c r="L16" s="737"/>
      <c r="M16" s="752" t="s">
        <v>308</v>
      </c>
      <c r="N16" s="752" t="s">
        <v>309</v>
      </c>
      <c r="O16" s="752"/>
      <c r="P16" s="209">
        <v>7</v>
      </c>
      <c r="Q16" s="738"/>
      <c r="R16" s="739"/>
      <c r="S16" s="739"/>
      <c r="T16" s="739"/>
      <c r="U16" s="739"/>
      <c r="V16" s="739"/>
      <c r="W16" s="740"/>
    </row>
    <row r="17" spans="2:24" s="29" customFormat="1" ht="25.5" customHeight="1" x14ac:dyDescent="0.15">
      <c r="B17" s="752"/>
      <c r="C17" s="752" t="s">
        <v>310</v>
      </c>
      <c r="D17" s="752"/>
      <c r="E17" s="246">
        <v>1</v>
      </c>
      <c r="F17" s="738"/>
      <c r="G17" s="739"/>
      <c r="H17" s="739"/>
      <c r="I17" s="739"/>
      <c r="J17" s="739"/>
      <c r="K17" s="739"/>
      <c r="L17" s="740"/>
      <c r="M17" s="752"/>
      <c r="N17" s="752" t="s">
        <v>310</v>
      </c>
      <c r="O17" s="752"/>
      <c r="P17" s="246">
        <v>2</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605</v>
      </c>
      <c r="F19" s="738"/>
      <c r="G19" s="739"/>
      <c r="H19" s="739"/>
      <c r="I19" s="739"/>
      <c r="J19" s="739"/>
      <c r="K19" s="739"/>
      <c r="L19" s="740"/>
      <c r="M19" s="752"/>
      <c r="N19" s="752" t="s">
        <v>260</v>
      </c>
      <c r="O19" s="752"/>
      <c r="P19" s="209" t="s">
        <v>623</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E3E607C-2609-4B9A-8DB4-B94E8748C0C0}"/>
    <dataValidation type="list" allowBlank="1" showInputMessage="1" showErrorMessage="1" sqref="E8 E19 P8 P19" xr:uid="{306855A8-B6BE-47DD-B202-8CAFB0590EA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389443-CE3A-4296-89F6-754AAD25B2FE}">
          <x14:formula1>
            <xm:f>'(参考)リスト'!$F$16:$F$21</xm:f>
          </x14:formula1>
          <xm:sqref>E11:E12 E22:E23 P11:P12 P22:P23</xm:sqref>
        </x14:dataValidation>
        <x14:dataValidation type="list" allowBlank="1" showInputMessage="1" showErrorMessage="1" xr:uid="{95CE1437-6C9E-4D5E-9D49-C12E79C44FDF}">
          <x14:formula1>
            <xm:f>'(参考)リスト'!$D$16:$D$18</xm:f>
          </x14:formula1>
          <xm:sqref>E10 E21 P10 P21</xm:sqref>
        </x14:dataValidation>
        <x14:dataValidation type="list" allowBlank="1" showInputMessage="1" showErrorMessage="1" xr:uid="{50F46E14-EA5B-49F5-BB1F-14E9A05D8A2C}">
          <x14:formula1>
            <xm:f>'(参考)リスト'!$E$16:$E$27</xm:f>
          </x14:formula1>
          <xm:sqref>E9 E20 P9 P20</xm:sqref>
        </x14:dataValidation>
        <x14:dataValidation type="list" allowBlank="1" showInputMessage="1" showErrorMessage="1" xr:uid="{80C87615-2BB0-4591-BC20-15E4066D4AAE}">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248B-039F-4401-9451-4D82EC8D4980}">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8</v>
      </c>
      <c r="F5" s="735"/>
      <c r="G5" s="736"/>
      <c r="H5" s="736"/>
      <c r="I5" s="736"/>
      <c r="J5" s="736"/>
      <c r="K5" s="736"/>
      <c r="L5" s="737"/>
      <c r="M5" s="731" t="s">
        <v>308</v>
      </c>
      <c r="N5" s="733" t="s">
        <v>309</v>
      </c>
      <c r="O5" s="734"/>
      <c r="P5" s="209">
        <v>8</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497</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497</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632</v>
      </c>
      <c r="F13" s="767"/>
      <c r="G13" s="768"/>
      <c r="H13" s="753" t="s">
        <v>315</v>
      </c>
      <c r="I13" s="753"/>
      <c r="J13" s="754" t="s">
        <v>690</v>
      </c>
      <c r="K13" s="754"/>
      <c r="L13" s="754"/>
      <c r="M13" s="753" t="s">
        <v>314</v>
      </c>
      <c r="N13" s="753"/>
      <c r="O13" s="753"/>
      <c r="P13" s="766" t="s">
        <v>633</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691</v>
      </c>
      <c r="F15" s="750"/>
      <c r="G15" s="750"/>
      <c r="H15" s="750"/>
      <c r="I15" s="750"/>
      <c r="J15" s="750"/>
      <c r="K15" s="750"/>
      <c r="L15" s="751"/>
      <c r="M15" s="748" t="s">
        <v>318</v>
      </c>
      <c r="N15" s="748"/>
      <c r="O15" s="748"/>
      <c r="P15" s="749" t="s">
        <v>673</v>
      </c>
      <c r="Q15" s="750"/>
      <c r="R15" s="750"/>
      <c r="S15" s="750"/>
      <c r="T15" s="750"/>
      <c r="U15" s="750"/>
      <c r="V15" s="750"/>
      <c r="W15" s="751"/>
    </row>
    <row r="16" spans="2:23" s="29" customFormat="1" ht="25.5" customHeight="1" x14ac:dyDescent="0.15">
      <c r="B16" s="752" t="s">
        <v>308</v>
      </c>
      <c r="C16" s="752" t="s">
        <v>309</v>
      </c>
      <c r="D16" s="752"/>
      <c r="E16" s="209">
        <v>8</v>
      </c>
      <c r="F16" s="735"/>
      <c r="G16" s="736"/>
      <c r="H16" s="736"/>
      <c r="I16" s="736"/>
      <c r="J16" s="736"/>
      <c r="K16" s="736"/>
      <c r="L16" s="737"/>
      <c r="M16" s="752" t="s">
        <v>308</v>
      </c>
      <c r="N16" s="752" t="s">
        <v>309</v>
      </c>
      <c r="O16" s="752"/>
      <c r="P16" s="209">
        <v>8</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615</v>
      </c>
      <c r="Q19" s="738"/>
      <c r="R19" s="739"/>
      <c r="S19" s="739"/>
      <c r="T19" s="739"/>
      <c r="U19" s="739"/>
      <c r="V19" s="739"/>
      <c r="W19" s="740"/>
    </row>
    <row r="20" spans="2:24" s="29" customFormat="1" ht="25.5" customHeight="1" x14ac:dyDescent="0.15">
      <c r="B20" s="748" t="s">
        <v>262</v>
      </c>
      <c r="C20" s="748"/>
      <c r="D20" s="748"/>
      <c r="E20" s="245" t="s">
        <v>469</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626</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634</v>
      </c>
      <c r="F24" s="767"/>
      <c r="G24" s="768"/>
      <c r="H24" s="753" t="s">
        <v>315</v>
      </c>
      <c r="I24" s="753"/>
      <c r="J24" s="766" t="s">
        <v>692</v>
      </c>
      <c r="K24" s="767"/>
      <c r="L24" s="768"/>
      <c r="M24" s="753" t="s">
        <v>314</v>
      </c>
      <c r="N24" s="753"/>
      <c r="O24" s="753"/>
      <c r="P24" s="766" t="s">
        <v>636</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736</v>
      </c>
      <c r="F26" s="750"/>
      <c r="G26" s="750"/>
      <c r="H26" s="750"/>
      <c r="I26" s="750"/>
      <c r="J26" s="750"/>
      <c r="K26" s="750"/>
      <c r="L26" s="751"/>
      <c r="M26" s="748" t="s">
        <v>318</v>
      </c>
      <c r="N26" s="748"/>
      <c r="O26" s="748"/>
      <c r="P26" s="749" t="s">
        <v>687</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5EAD5C2-1804-4F37-86E6-3C5E345265E5}"/>
    <dataValidation type="list" allowBlank="1" showInputMessage="1" showErrorMessage="1" sqref="E8 E19 P8 P19" xr:uid="{342A4248-8C0B-4E8D-B0D3-B40110AD33A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C91F47-7D7B-46DD-B553-80FA590942CB}">
          <x14:formula1>
            <xm:f>'(参考)リスト'!$F$16:$F$21</xm:f>
          </x14:formula1>
          <xm:sqref>E11:E12 E22:E23 P11:P12 P22:P23</xm:sqref>
        </x14:dataValidation>
        <x14:dataValidation type="list" allowBlank="1" showInputMessage="1" showErrorMessage="1" xr:uid="{1AFB0D8E-AB81-4200-829F-4705A34615AB}">
          <x14:formula1>
            <xm:f>'(参考)リスト'!$D$16:$D$18</xm:f>
          </x14:formula1>
          <xm:sqref>E10 E21 P10 P21</xm:sqref>
        </x14:dataValidation>
        <x14:dataValidation type="list" allowBlank="1" showInputMessage="1" showErrorMessage="1" xr:uid="{C837BA8A-9C41-462A-B247-941BC5AE59CE}">
          <x14:formula1>
            <xm:f>'(参考)リスト'!$E$16:$E$27</xm:f>
          </x14:formula1>
          <xm:sqref>E9 E20 P9 P20</xm:sqref>
        </x14:dataValidation>
        <x14:dataValidation type="list" allowBlank="1" showInputMessage="1" showErrorMessage="1" xr:uid="{308E090D-F360-4A06-8235-F01A7A4AA4E8}">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19A4-058A-44CE-A80E-BA2CF632A47E}">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9</v>
      </c>
      <c r="F5" s="735"/>
      <c r="G5" s="736"/>
      <c r="H5" s="736"/>
      <c r="I5" s="736"/>
      <c r="J5" s="736"/>
      <c r="K5" s="736"/>
      <c r="L5" s="737"/>
      <c r="M5" s="731" t="s">
        <v>308</v>
      </c>
      <c r="N5" s="733" t="s">
        <v>309</v>
      </c>
      <c r="O5" s="734"/>
      <c r="P5" s="209">
        <v>9</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626</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637</v>
      </c>
      <c r="Q13" s="767"/>
      <c r="R13" s="768"/>
      <c r="S13" s="753" t="s">
        <v>315</v>
      </c>
      <c r="T13" s="753"/>
      <c r="U13" s="754" t="s">
        <v>694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686</v>
      </c>
      <c r="Q15" s="750"/>
      <c r="R15" s="750"/>
      <c r="S15" s="750"/>
      <c r="T15" s="750"/>
      <c r="U15" s="750"/>
      <c r="V15" s="750"/>
      <c r="W15" s="751"/>
    </row>
    <row r="16" spans="2:23" s="29" customFormat="1" ht="25.5" customHeight="1" x14ac:dyDescent="0.15">
      <c r="B16" s="752" t="s">
        <v>308</v>
      </c>
      <c r="C16" s="752" t="s">
        <v>309</v>
      </c>
      <c r="D16" s="752"/>
      <c r="E16" s="209">
        <v>9</v>
      </c>
      <c r="F16" s="735"/>
      <c r="G16" s="736"/>
      <c r="H16" s="736"/>
      <c r="I16" s="736"/>
      <c r="J16" s="736"/>
      <c r="K16" s="736"/>
      <c r="L16" s="737"/>
      <c r="M16" s="752" t="s">
        <v>308</v>
      </c>
      <c r="N16" s="752" t="s">
        <v>309</v>
      </c>
      <c r="O16" s="752"/>
      <c r="P16" s="209">
        <v>9</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615</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469</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639</v>
      </c>
      <c r="F24" s="767"/>
      <c r="G24" s="768"/>
      <c r="H24" s="753" t="s">
        <v>315</v>
      </c>
      <c r="I24" s="753"/>
      <c r="J24" s="766" t="s">
        <v>695</v>
      </c>
      <c r="K24" s="767"/>
      <c r="L24" s="768"/>
      <c r="M24" s="753" t="s">
        <v>314</v>
      </c>
      <c r="N24" s="753"/>
      <c r="O24" s="753"/>
      <c r="P24" s="766" t="s">
        <v>628</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687</v>
      </c>
      <c r="F26" s="750"/>
      <c r="G26" s="750"/>
      <c r="H26" s="750"/>
      <c r="I26" s="750"/>
      <c r="J26" s="750"/>
      <c r="K26" s="750"/>
      <c r="L26" s="751"/>
      <c r="M26" s="748" t="s">
        <v>318</v>
      </c>
      <c r="N26" s="748"/>
      <c r="O26" s="748"/>
      <c r="P26" s="749" t="s">
        <v>687</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18A16C3-541E-4B78-9818-C6AE95F6A7D6}"/>
    <dataValidation type="list" allowBlank="1" showInputMessage="1" showErrorMessage="1" sqref="E8 E19 P8 P19" xr:uid="{6BF5FB81-42D7-4235-87D1-B9481669BE4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FA228E-CC45-429A-9212-124780C77DEB}">
          <x14:formula1>
            <xm:f>'(参考)リスト'!$F$16:$F$21</xm:f>
          </x14:formula1>
          <xm:sqref>E11:E12 E22:E23 P11:P12 P22:P23</xm:sqref>
        </x14:dataValidation>
        <x14:dataValidation type="list" allowBlank="1" showInputMessage="1" showErrorMessage="1" xr:uid="{5158C695-D59A-4459-9BEF-90FFBF5274DB}">
          <x14:formula1>
            <xm:f>'(参考)リスト'!$D$16:$D$18</xm:f>
          </x14:formula1>
          <xm:sqref>E10 E21 P10 P21</xm:sqref>
        </x14:dataValidation>
        <x14:dataValidation type="list" allowBlank="1" showInputMessage="1" showErrorMessage="1" xr:uid="{0AA6135D-1FCA-4F28-804A-192927F1C1C3}">
          <x14:formula1>
            <xm:f>'(参考)リスト'!$E$16:$E$27</xm:f>
          </x14:formula1>
          <xm:sqref>E9 E20 P9 P20</xm:sqref>
        </x14:dataValidation>
        <x14:dataValidation type="list" allowBlank="1" showInputMessage="1" showErrorMessage="1" xr:uid="{11B5CCC0-9A79-4BEC-9DFB-F8D27F8B65FF}">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B03F5-9910-4034-A7CF-D3B43DC426A9}">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9</v>
      </c>
      <c r="F5" s="735"/>
      <c r="G5" s="736"/>
      <c r="H5" s="736"/>
      <c r="I5" s="736"/>
      <c r="J5" s="736"/>
      <c r="K5" s="736"/>
      <c r="L5" s="737"/>
      <c r="M5" s="731" t="s">
        <v>308</v>
      </c>
      <c r="N5" s="733" t="s">
        <v>309</v>
      </c>
      <c r="O5" s="734"/>
      <c r="P5" s="209">
        <v>10</v>
      </c>
      <c r="Q5" s="738"/>
      <c r="R5" s="739"/>
      <c r="S5" s="739"/>
      <c r="T5" s="739"/>
      <c r="U5" s="739"/>
      <c r="V5" s="739"/>
      <c r="W5" s="740"/>
    </row>
    <row r="6" spans="2:23" s="29" customFormat="1" ht="25.5" customHeight="1" x14ac:dyDescent="0.15">
      <c r="B6" s="732"/>
      <c r="C6" s="733" t="s">
        <v>310</v>
      </c>
      <c r="D6" s="734"/>
      <c r="E6" s="246">
        <v>5</v>
      </c>
      <c r="F6" s="738"/>
      <c r="G6" s="739"/>
      <c r="H6" s="739"/>
      <c r="I6" s="739"/>
      <c r="J6" s="739"/>
      <c r="K6" s="739"/>
      <c r="L6" s="740"/>
      <c r="M6" s="732"/>
      <c r="N6" s="733" t="s">
        <v>310</v>
      </c>
      <c r="O6" s="734"/>
      <c r="P6" s="246">
        <v>1</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593</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641</v>
      </c>
      <c r="F13" s="767"/>
      <c r="G13" s="768"/>
      <c r="H13" s="753" t="s">
        <v>315</v>
      </c>
      <c r="I13" s="753"/>
      <c r="J13" s="754" t="s">
        <v>674</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687</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10</v>
      </c>
      <c r="F16" s="735"/>
      <c r="G16" s="736"/>
      <c r="H16" s="736"/>
      <c r="I16" s="736"/>
      <c r="J16" s="736"/>
      <c r="K16" s="736"/>
      <c r="L16" s="737"/>
      <c r="M16" s="752" t="s">
        <v>308</v>
      </c>
      <c r="N16" s="752" t="s">
        <v>309</v>
      </c>
      <c r="O16" s="752"/>
      <c r="P16" s="209">
        <v>10</v>
      </c>
      <c r="Q16" s="738"/>
      <c r="R16" s="739"/>
      <c r="S16" s="739"/>
      <c r="T16" s="739"/>
      <c r="U16" s="739"/>
      <c r="V16" s="739"/>
      <c r="W16" s="740"/>
    </row>
    <row r="17" spans="2:24" s="29" customFormat="1" ht="25.5" customHeight="1" x14ac:dyDescent="0.15">
      <c r="B17" s="752"/>
      <c r="C17" s="752" t="s">
        <v>310</v>
      </c>
      <c r="D17" s="752"/>
      <c r="E17" s="246">
        <v>2</v>
      </c>
      <c r="F17" s="738"/>
      <c r="G17" s="739"/>
      <c r="H17" s="739"/>
      <c r="I17" s="739"/>
      <c r="J17" s="739"/>
      <c r="K17" s="739"/>
      <c r="L17" s="740"/>
      <c r="M17" s="752"/>
      <c r="N17" s="752" t="s">
        <v>310</v>
      </c>
      <c r="O17" s="752"/>
      <c r="P17" s="246">
        <v>3</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593</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642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673</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1B31F13F-CA78-4DA8-A75A-4EEB06119B02}"/>
    <dataValidation type="list" allowBlank="1" showInputMessage="1" showErrorMessage="1" sqref="E8 E19 P8 P19" xr:uid="{B3346C44-67E6-417A-AEC2-B4080279DC3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E27583-D785-4950-87D3-98FCF907E766}">
          <x14:formula1>
            <xm:f>'(参考)リスト'!$F$16:$F$21</xm:f>
          </x14:formula1>
          <xm:sqref>E11:E12 E22:E23 P11:P12 P22:P23</xm:sqref>
        </x14:dataValidation>
        <x14:dataValidation type="list" allowBlank="1" showInputMessage="1" showErrorMessage="1" xr:uid="{C9B8CABB-F356-4C26-9E7D-43D20C01AEA9}">
          <x14:formula1>
            <xm:f>'(参考)リスト'!$D$16:$D$18</xm:f>
          </x14:formula1>
          <xm:sqref>E10 E21 P10 P21</xm:sqref>
        </x14:dataValidation>
        <x14:dataValidation type="list" allowBlank="1" showInputMessage="1" showErrorMessage="1" xr:uid="{3023BCB5-5FF2-4ACD-B107-B898237E3572}">
          <x14:formula1>
            <xm:f>'(参考)リスト'!$E$16:$E$27</xm:f>
          </x14:formula1>
          <xm:sqref>E9 E20 P9 P20</xm:sqref>
        </x14:dataValidation>
        <x14:dataValidation type="list" allowBlank="1" showInputMessage="1" showErrorMessage="1" xr:uid="{DBB5EF01-BDBC-4D2F-B225-86742EFB617F}">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60D8-6F9B-4F3A-B25F-D42C30E5F236}">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10</v>
      </c>
      <c r="F5" s="735"/>
      <c r="G5" s="736"/>
      <c r="H5" s="736"/>
      <c r="I5" s="736"/>
      <c r="J5" s="736"/>
      <c r="K5" s="736"/>
      <c r="L5" s="737"/>
      <c r="M5" s="731" t="s">
        <v>308</v>
      </c>
      <c r="N5" s="733" t="s">
        <v>309</v>
      </c>
      <c r="O5" s="734"/>
      <c r="P5" s="209">
        <v>11</v>
      </c>
      <c r="Q5" s="738"/>
      <c r="R5" s="739"/>
      <c r="S5" s="739"/>
      <c r="T5" s="739"/>
      <c r="U5" s="739"/>
      <c r="V5" s="739"/>
      <c r="W5" s="740"/>
    </row>
    <row r="6" spans="2:23" s="29" customFormat="1" ht="25.5" customHeight="1" x14ac:dyDescent="0.15">
      <c r="B6" s="732"/>
      <c r="C6" s="733" t="s">
        <v>310</v>
      </c>
      <c r="D6" s="734"/>
      <c r="E6" s="246">
        <v>4</v>
      </c>
      <c r="F6" s="738"/>
      <c r="G6" s="739"/>
      <c r="H6" s="739"/>
      <c r="I6" s="739"/>
      <c r="J6" s="739"/>
      <c r="K6" s="739"/>
      <c r="L6" s="740"/>
      <c r="M6" s="732"/>
      <c r="N6" s="733" t="s">
        <v>310</v>
      </c>
      <c r="O6" s="734"/>
      <c r="P6" s="246">
        <v>1</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615</v>
      </c>
      <c r="F8" s="738"/>
      <c r="G8" s="739"/>
      <c r="H8" s="739"/>
      <c r="I8" s="739"/>
      <c r="J8" s="739"/>
      <c r="K8" s="739"/>
      <c r="L8" s="740"/>
      <c r="M8" s="744"/>
      <c r="N8" s="733" t="s">
        <v>260</v>
      </c>
      <c r="O8" s="734"/>
      <c r="P8" s="209" t="s">
        <v>605</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643</v>
      </c>
      <c r="F13" s="767"/>
      <c r="G13" s="768"/>
      <c r="H13" s="753" t="s">
        <v>315</v>
      </c>
      <c r="I13" s="753"/>
      <c r="J13" s="754" t="s">
        <v>696</v>
      </c>
      <c r="K13" s="754"/>
      <c r="L13" s="754"/>
      <c r="M13" s="753" t="s">
        <v>314</v>
      </c>
      <c r="N13" s="753"/>
      <c r="O13" s="753"/>
      <c r="P13" s="766" t="s">
        <v>645</v>
      </c>
      <c r="Q13" s="767"/>
      <c r="R13" s="768"/>
      <c r="S13" s="753" t="s">
        <v>315</v>
      </c>
      <c r="T13" s="753"/>
      <c r="U13" s="754" t="s">
        <v>698</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697</v>
      </c>
      <c r="F15" s="750"/>
      <c r="G15" s="750"/>
      <c r="H15" s="750"/>
      <c r="I15" s="750"/>
      <c r="J15" s="750"/>
      <c r="K15" s="750"/>
      <c r="L15" s="751"/>
      <c r="M15" s="748" t="s">
        <v>318</v>
      </c>
      <c r="N15" s="748"/>
      <c r="O15" s="748"/>
      <c r="P15" s="749" t="s">
        <v>687</v>
      </c>
      <c r="Q15" s="750"/>
      <c r="R15" s="750"/>
      <c r="S15" s="750"/>
      <c r="T15" s="750"/>
      <c r="U15" s="750"/>
      <c r="V15" s="750"/>
      <c r="W15" s="751"/>
    </row>
    <row r="16" spans="2:23" s="29" customFormat="1" ht="25.5" customHeight="1" x14ac:dyDescent="0.15">
      <c r="B16" s="752" t="s">
        <v>308</v>
      </c>
      <c r="C16" s="752" t="s">
        <v>309</v>
      </c>
      <c r="D16" s="752"/>
      <c r="E16" s="209">
        <v>11</v>
      </c>
      <c r="F16" s="735"/>
      <c r="G16" s="736"/>
      <c r="H16" s="736"/>
      <c r="I16" s="736"/>
      <c r="J16" s="736"/>
      <c r="K16" s="736"/>
      <c r="L16" s="737"/>
      <c r="M16" s="752" t="s">
        <v>308</v>
      </c>
      <c r="N16" s="752" t="s">
        <v>309</v>
      </c>
      <c r="O16" s="752"/>
      <c r="P16" s="209">
        <v>11</v>
      </c>
      <c r="Q16" s="738"/>
      <c r="R16" s="739"/>
      <c r="S16" s="739"/>
      <c r="T16" s="739"/>
      <c r="U16" s="739"/>
      <c r="V16" s="739"/>
      <c r="W16" s="740"/>
    </row>
    <row r="17" spans="2:24" s="29" customFormat="1" ht="25.5" customHeight="1" x14ac:dyDescent="0.15">
      <c r="B17" s="752"/>
      <c r="C17" s="752" t="s">
        <v>310</v>
      </c>
      <c r="D17" s="752"/>
      <c r="E17" s="246">
        <v>2</v>
      </c>
      <c r="F17" s="738"/>
      <c r="G17" s="739"/>
      <c r="H17" s="739"/>
      <c r="I17" s="739"/>
      <c r="J17" s="739"/>
      <c r="K17" s="739"/>
      <c r="L17" s="740"/>
      <c r="M17" s="752"/>
      <c r="N17" s="752" t="s">
        <v>310</v>
      </c>
      <c r="O17" s="752"/>
      <c r="P17" s="246">
        <v>3</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605</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469</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647</v>
      </c>
      <c r="F24" s="767"/>
      <c r="G24" s="768"/>
      <c r="H24" s="753" t="s">
        <v>315</v>
      </c>
      <c r="I24" s="753"/>
      <c r="J24" s="766" t="s">
        <v>699</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687</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813BD16-6A60-46D4-862F-978F41D11796}"/>
    <dataValidation type="list" allowBlank="1" showInputMessage="1" showErrorMessage="1" sqref="E8 E19 P8 P19" xr:uid="{BDC30A8E-7AEF-4E04-9B85-1EDE6819ACF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1EB9FE-BDD7-45C5-A575-228B5F5091FE}">
          <x14:formula1>
            <xm:f>'(参考)リスト'!$F$16:$F$21</xm:f>
          </x14:formula1>
          <xm:sqref>E11:E12 E22:E23 P11:P12 P22:P23</xm:sqref>
        </x14:dataValidation>
        <x14:dataValidation type="list" allowBlank="1" showInputMessage="1" showErrorMessage="1" xr:uid="{83F13331-16F7-4C69-8BF9-BCF655BCC4E2}">
          <x14:formula1>
            <xm:f>'(参考)リスト'!$D$16:$D$18</xm:f>
          </x14:formula1>
          <xm:sqref>E10 E21 P10 P21</xm:sqref>
        </x14:dataValidation>
        <x14:dataValidation type="list" allowBlank="1" showInputMessage="1" showErrorMessage="1" xr:uid="{E7BA3267-AFEB-40F6-A59C-0C790E69FF06}">
          <x14:formula1>
            <xm:f>'(参考)リスト'!$E$16:$E$27</xm:f>
          </x14:formula1>
          <xm:sqref>E9 E20 P9 P20</xm:sqref>
        </x14:dataValidation>
        <x14:dataValidation type="list" allowBlank="1" showInputMessage="1" showErrorMessage="1" xr:uid="{F2893922-6936-4852-94C7-F5F92028992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B711A-1FA9-48A2-9D50-39BB0561AD11}">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11</v>
      </c>
      <c r="F5" s="735"/>
      <c r="G5" s="736"/>
      <c r="H5" s="736"/>
      <c r="I5" s="736"/>
      <c r="J5" s="736"/>
      <c r="K5" s="736"/>
      <c r="L5" s="737"/>
      <c r="M5" s="731" t="s">
        <v>308</v>
      </c>
      <c r="N5" s="733" t="s">
        <v>309</v>
      </c>
      <c r="O5" s="734"/>
      <c r="P5" s="209">
        <v>11</v>
      </c>
      <c r="Q5" s="738"/>
      <c r="R5" s="739"/>
      <c r="S5" s="739"/>
      <c r="T5" s="739"/>
      <c r="U5" s="739"/>
      <c r="V5" s="739"/>
      <c r="W5" s="740"/>
    </row>
    <row r="6" spans="2:23" s="29" customFormat="1" ht="25.5" customHeight="1" x14ac:dyDescent="0.15">
      <c r="B6" s="732"/>
      <c r="C6" s="733" t="s">
        <v>310</v>
      </c>
      <c r="D6" s="734"/>
      <c r="E6" s="246">
        <v>4</v>
      </c>
      <c r="F6" s="738"/>
      <c r="G6" s="739"/>
      <c r="H6" s="739"/>
      <c r="I6" s="739"/>
      <c r="J6" s="739"/>
      <c r="K6" s="739"/>
      <c r="L6" s="740"/>
      <c r="M6" s="732"/>
      <c r="N6" s="733" t="s">
        <v>310</v>
      </c>
      <c r="O6" s="734"/>
      <c r="P6" s="246">
        <v>5</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593</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11</v>
      </c>
      <c r="F16" s="735"/>
      <c r="G16" s="736"/>
      <c r="H16" s="736"/>
      <c r="I16" s="736"/>
      <c r="J16" s="736"/>
      <c r="K16" s="736"/>
      <c r="L16" s="737"/>
      <c r="M16" s="752" t="s">
        <v>308</v>
      </c>
      <c r="N16" s="752" t="s">
        <v>309</v>
      </c>
      <c r="O16" s="752"/>
      <c r="P16" s="209">
        <v>11</v>
      </c>
      <c r="Q16" s="738"/>
      <c r="R16" s="739"/>
      <c r="S16" s="739"/>
      <c r="T16" s="739"/>
      <c r="U16" s="739"/>
      <c r="V16" s="739"/>
      <c r="W16" s="740"/>
    </row>
    <row r="17" spans="2:24" s="29" customFormat="1" ht="25.5" customHeight="1" x14ac:dyDescent="0.15">
      <c r="B17" s="752"/>
      <c r="C17" s="752" t="s">
        <v>310</v>
      </c>
      <c r="D17" s="752"/>
      <c r="E17" s="246">
        <v>6</v>
      </c>
      <c r="F17" s="738"/>
      <c r="G17" s="739"/>
      <c r="H17" s="739"/>
      <c r="I17" s="739"/>
      <c r="J17" s="739"/>
      <c r="K17" s="739"/>
      <c r="L17" s="740"/>
      <c r="M17" s="752"/>
      <c r="N17" s="752" t="s">
        <v>310</v>
      </c>
      <c r="O17" s="752"/>
      <c r="P17" s="246">
        <v>7</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593</v>
      </c>
      <c r="F19" s="738"/>
      <c r="G19" s="739"/>
      <c r="H19" s="739"/>
      <c r="I19" s="739"/>
      <c r="J19" s="739"/>
      <c r="K19" s="739"/>
      <c r="L19" s="740"/>
      <c r="M19" s="752"/>
      <c r="N19" s="752" t="s">
        <v>260</v>
      </c>
      <c r="O19" s="752"/>
      <c r="P19" s="209" t="s">
        <v>615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649</v>
      </c>
      <c r="F24" s="767"/>
      <c r="G24" s="768"/>
      <c r="H24" s="753" t="s">
        <v>315</v>
      </c>
      <c r="I24" s="753"/>
      <c r="J24" s="766" t="s">
        <v>700</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701</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113C1755-D989-497D-AB3B-E9E614DF3A38}"/>
    <dataValidation type="list" allowBlank="1" showInputMessage="1" showErrorMessage="1" sqref="E8 E19 P8 P19" xr:uid="{B12A57A5-E1E0-4C9A-8710-BD8FB711D3E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75EAC0-4039-437E-94E3-C85A61CF8DF5}">
          <x14:formula1>
            <xm:f>'(参考)リスト'!$F$16:$F$21</xm:f>
          </x14:formula1>
          <xm:sqref>E11:E12 E22:E23 P11:P12 P22:P23</xm:sqref>
        </x14:dataValidation>
        <x14:dataValidation type="list" allowBlank="1" showInputMessage="1" showErrorMessage="1" xr:uid="{37265BF5-612C-455B-961A-F6ACA197FC75}">
          <x14:formula1>
            <xm:f>'(参考)リスト'!$D$16:$D$18</xm:f>
          </x14:formula1>
          <xm:sqref>E10 E21 P10 P21</xm:sqref>
        </x14:dataValidation>
        <x14:dataValidation type="list" allowBlank="1" showInputMessage="1" showErrorMessage="1" xr:uid="{D48623F5-4240-4308-8541-42BF718D944E}">
          <x14:formula1>
            <xm:f>'(参考)リスト'!$E$16:$E$27</xm:f>
          </x14:formula1>
          <xm:sqref>E9 E20 P9 P20</xm:sqref>
        </x14:dataValidation>
        <x14:dataValidation type="list" allowBlank="1" showInputMessage="1" showErrorMessage="1" xr:uid="{2EDD096A-BC39-4114-8DFA-2F541032EE8E}">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FD10A-CD45-4D7F-B04F-8C88E9E46ED5}">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11</v>
      </c>
      <c r="F5" s="735"/>
      <c r="G5" s="736"/>
      <c r="H5" s="736"/>
      <c r="I5" s="736"/>
      <c r="J5" s="736"/>
      <c r="K5" s="736"/>
      <c r="L5" s="737"/>
      <c r="M5" s="731" t="s">
        <v>308</v>
      </c>
      <c r="N5" s="733" t="s">
        <v>309</v>
      </c>
      <c r="O5" s="734"/>
      <c r="P5" s="209">
        <v>11</v>
      </c>
      <c r="Q5" s="738"/>
      <c r="R5" s="739"/>
      <c r="S5" s="739"/>
      <c r="T5" s="739"/>
      <c r="U5" s="739"/>
      <c r="V5" s="739"/>
      <c r="W5" s="740"/>
    </row>
    <row r="6" spans="2:23" s="29" customFormat="1" ht="25.5" customHeight="1" x14ac:dyDescent="0.15">
      <c r="B6" s="732"/>
      <c r="C6" s="733" t="s">
        <v>310</v>
      </c>
      <c r="D6" s="734"/>
      <c r="E6" s="246">
        <v>8</v>
      </c>
      <c r="F6" s="738"/>
      <c r="G6" s="739"/>
      <c r="H6" s="739"/>
      <c r="I6" s="739"/>
      <c r="J6" s="739"/>
      <c r="K6" s="739"/>
      <c r="L6" s="740"/>
      <c r="M6" s="732"/>
      <c r="N6" s="733" t="s">
        <v>310</v>
      </c>
      <c r="O6" s="734"/>
      <c r="P6" s="246">
        <v>9</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615</v>
      </c>
      <c r="F8" s="738"/>
      <c r="G8" s="739"/>
      <c r="H8" s="739"/>
      <c r="I8" s="739"/>
      <c r="J8" s="739"/>
      <c r="K8" s="739"/>
      <c r="L8" s="740"/>
      <c r="M8" s="744"/>
      <c r="N8" s="733" t="s">
        <v>260</v>
      </c>
      <c r="O8" s="734"/>
      <c r="P8" s="209" t="s">
        <v>593</v>
      </c>
      <c r="Q8" s="738"/>
      <c r="R8" s="739"/>
      <c r="S8" s="739"/>
      <c r="T8" s="739"/>
      <c r="U8" s="739"/>
      <c r="V8" s="739"/>
      <c r="W8" s="740"/>
    </row>
    <row r="9" spans="2:23" s="29" customFormat="1" ht="25.5" customHeight="1" x14ac:dyDescent="0.15">
      <c r="B9" s="745" t="s">
        <v>262</v>
      </c>
      <c r="C9" s="746"/>
      <c r="D9" s="747"/>
      <c r="E9" s="245" t="s">
        <v>469</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650</v>
      </c>
      <c r="F13" s="767"/>
      <c r="G13" s="768"/>
      <c r="H13" s="753" t="s">
        <v>315</v>
      </c>
      <c r="I13" s="753"/>
      <c r="J13" s="754" t="s">
        <v>702</v>
      </c>
      <c r="K13" s="754"/>
      <c r="L13" s="754"/>
      <c r="M13" s="753" t="s">
        <v>314</v>
      </c>
      <c r="N13" s="753"/>
      <c r="O13" s="753"/>
      <c r="P13" s="766" t="s">
        <v>652</v>
      </c>
      <c r="Q13" s="767"/>
      <c r="R13" s="768"/>
      <c r="S13" s="753" t="s">
        <v>315</v>
      </c>
      <c r="T13" s="753"/>
      <c r="U13" s="754" t="s">
        <v>674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687</v>
      </c>
      <c r="F15" s="750"/>
      <c r="G15" s="750"/>
      <c r="H15" s="750"/>
      <c r="I15" s="750"/>
      <c r="J15" s="750"/>
      <c r="K15" s="750"/>
      <c r="L15" s="751"/>
      <c r="M15" s="748" t="s">
        <v>318</v>
      </c>
      <c r="N15" s="748"/>
      <c r="O15" s="748"/>
      <c r="P15" s="749" t="s">
        <v>693</v>
      </c>
      <c r="Q15" s="750"/>
      <c r="R15" s="750"/>
      <c r="S15" s="750"/>
      <c r="T15" s="750"/>
      <c r="U15" s="750"/>
      <c r="V15" s="750"/>
      <c r="W15" s="751"/>
    </row>
    <row r="16" spans="2:23" s="29" customFormat="1" ht="25.5" customHeight="1" x14ac:dyDescent="0.15">
      <c r="B16" s="752" t="s">
        <v>308</v>
      </c>
      <c r="C16" s="752" t="s">
        <v>309</v>
      </c>
      <c r="D16" s="752"/>
      <c r="E16" s="209">
        <v>12</v>
      </c>
      <c r="F16" s="735"/>
      <c r="G16" s="736"/>
      <c r="H16" s="736"/>
      <c r="I16" s="736"/>
      <c r="J16" s="736"/>
      <c r="K16" s="736"/>
      <c r="L16" s="737"/>
      <c r="M16" s="752" t="s">
        <v>308</v>
      </c>
      <c r="N16" s="752" t="s">
        <v>309</v>
      </c>
      <c r="O16" s="752"/>
      <c r="P16" s="209">
        <v>12</v>
      </c>
      <c r="Q16" s="738"/>
      <c r="R16" s="739"/>
      <c r="S16" s="739"/>
      <c r="T16" s="739"/>
      <c r="U16" s="739"/>
      <c r="V16" s="739"/>
      <c r="W16" s="740"/>
    </row>
    <row r="17" spans="2:24" s="29" customFormat="1" ht="25.5" customHeight="1" x14ac:dyDescent="0.15">
      <c r="B17" s="752"/>
      <c r="C17" s="752" t="s">
        <v>310</v>
      </c>
      <c r="D17" s="752"/>
      <c r="E17" s="246">
        <v>1</v>
      </c>
      <c r="F17" s="738"/>
      <c r="G17" s="739"/>
      <c r="H17" s="739"/>
      <c r="I17" s="739"/>
      <c r="J17" s="739"/>
      <c r="K17" s="739"/>
      <c r="L17" s="740"/>
      <c r="M17" s="752"/>
      <c r="N17" s="752" t="s">
        <v>310</v>
      </c>
      <c r="O17" s="752"/>
      <c r="P17" s="246">
        <v>2</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593</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653</v>
      </c>
      <c r="Q24" s="767"/>
      <c r="R24" s="768"/>
      <c r="S24" s="753" t="s">
        <v>315</v>
      </c>
      <c r="T24" s="753"/>
      <c r="U24" s="754" t="s">
        <v>703</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676</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23A7A2C3-D30C-4AA7-B55F-61063C235D5B}"/>
    <dataValidation type="list" allowBlank="1" showInputMessage="1" showErrorMessage="1" sqref="E8 E19 P8 P19" xr:uid="{CD07127F-FBCE-4D1B-BABC-F3489C1EF96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5B894A-22D3-4C07-8C09-D21FDDD0C953}">
          <x14:formula1>
            <xm:f>'(参考)リスト'!$F$16:$F$21</xm:f>
          </x14:formula1>
          <xm:sqref>E11:E12 E22:E23 P11:P12 P22:P23</xm:sqref>
        </x14:dataValidation>
        <x14:dataValidation type="list" allowBlank="1" showInputMessage="1" showErrorMessage="1" xr:uid="{D1EB1663-3C8C-4F00-8366-1B22E420813E}">
          <x14:formula1>
            <xm:f>'(参考)リスト'!$D$16:$D$18</xm:f>
          </x14:formula1>
          <xm:sqref>E10 E21 P10 P21</xm:sqref>
        </x14:dataValidation>
        <x14:dataValidation type="list" allowBlank="1" showInputMessage="1" showErrorMessage="1" xr:uid="{5B758172-CD96-4327-AD33-557334DC62E9}">
          <x14:formula1>
            <xm:f>'(参考)リスト'!$E$16:$E$27</xm:f>
          </x14:formula1>
          <xm:sqref>E9 E20 P9 P20</xm:sqref>
        </x14:dataValidation>
        <x14:dataValidation type="list" allowBlank="1" showInputMessage="1" showErrorMessage="1" xr:uid="{41FF2BA4-B059-4E98-AB14-7AE7D81F5F92}">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0353-2341-4BBA-A38E-A8E798FDF9A1}">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12</v>
      </c>
      <c r="F5" s="735"/>
      <c r="G5" s="736"/>
      <c r="H5" s="736"/>
      <c r="I5" s="736"/>
      <c r="J5" s="736"/>
      <c r="K5" s="736"/>
      <c r="L5" s="737"/>
      <c r="M5" s="731" t="s">
        <v>308</v>
      </c>
      <c r="N5" s="733" t="s">
        <v>309</v>
      </c>
      <c r="O5" s="734"/>
      <c r="P5" s="209">
        <v>12</v>
      </c>
      <c r="Q5" s="738"/>
      <c r="R5" s="739"/>
      <c r="S5" s="739"/>
      <c r="T5" s="739"/>
      <c r="U5" s="739"/>
      <c r="V5" s="739"/>
      <c r="W5" s="740"/>
    </row>
    <row r="6" spans="2:23" s="29" customFormat="1" ht="25.5" customHeight="1" x14ac:dyDescent="0.15">
      <c r="B6" s="732"/>
      <c r="C6" s="733" t="s">
        <v>310</v>
      </c>
      <c r="D6" s="734"/>
      <c r="E6" s="246">
        <v>3</v>
      </c>
      <c r="F6" s="738"/>
      <c r="G6" s="739"/>
      <c r="H6" s="739"/>
      <c r="I6" s="739"/>
      <c r="J6" s="739"/>
      <c r="K6" s="739"/>
      <c r="L6" s="740"/>
      <c r="M6" s="732"/>
      <c r="N6" s="733" t="s">
        <v>310</v>
      </c>
      <c r="O6" s="734"/>
      <c r="P6" s="246">
        <v>4</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497</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497</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595</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654</v>
      </c>
      <c r="F13" s="767"/>
      <c r="G13" s="768"/>
      <c r="H13" s="753" t="s">
        <v>315</v>
      </c>
      <c r="I13" s="753"/>
      <c r="J13" s="754" t="s">
        <v>704</v>
      </c>
      <c r="K13" s="754"/>
      <c r="L13" s="754"/>
      <c r="M13" s="753" t="s">
        <v>314</v>
      </c>
      <c r="N13" s="753"/>
      <c r="O13" s="753"/>
      <c r="P13" s="766" t="s">
        <v>656</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691</v>
      </c>
      <c r="F15" s="750"/>
      <c r="G15" s="750"/>
      <c r="H15" s="750"/>
      <c r="I15" s="750"/>
      <c r="J15" s="750"/>
      <c r="K15" s="750"/>
      <c r="L15" s="751"/>
      <c r="M15" s="748" t="s">
        <v>318</v>
      </c>
      <c r="N15" s="748"/>
      <c r="O15" s="748"/>
      <c r="P15" s="749" t="s">
        <v>673</v>
      </c>
      <c r="Q15" s="750"/>
      <c r="R15" s="750"/>
      <c r="S15" s="750"/>
      <c r="T15" s="750"/>
      <c r="U15" s="750"/>
      <c r="V15" s="750"/>
      <c r="W15" s="751"/>
    </row>
    <row r="16" spans="2:23" s="29" customFormat="1" ht="25.5" customHeight="1" x14ac:dyDescent="0.15">
      <c r="B16" s="752" t="s">
        <v>308</v>
      </c>
      <c r="C16" s="752" t="s">
        <v>309</v>
      </c>
      <c r="D16" s="752"/>
      <c r="E16" s="209">
        <v>12</v>
      </c>
      <c r="F16" s="735"/>
      <c r="G16" s="736"/>
      <c r="H16" s="736"/>
      <c r="I16" s="736"/>
      <c r="J16" s="736"/>
      <c r="K16" s="736"/>
      <c r="L16" s="737"/>
      <c r="M16" s="752" t="s">
        <v>308</v>
      </c>
      <c r="N16" s="752" t="s">
        <v>309</v>
      </c>
      <c r="O16" s="752"/>
      <c r="P16" s="209">
        <v>12</v>
      </c>
      <c r="Q16" s="738"/>
      <c r="R16" s="739"/>
      <c r="S16" s="739"/>
      <c r="T16" s="739"/>
      <c r="U16" s="739"/>
      <c r="V16" s="739"/>
      <c r="W16" s="740"/>
    </row>
    <row r="17" spans="2:24" s="29" customFormat="1" ht="25.5" customHeight="1" x14ac:dyDescent="0.15">
      <c r="B17" s="752"/>
      <c r="C17" s="752" t="s">
        <v>310</v>
      </c>
      <c r="D17" s="752"/>
      <c r="E17" s="246">
        <v>5</v>
      </c>
      <c r="F17" s="738"/>
      <c r="G17" s="739"/>
      <c r="H17" s="739"/>
      <c r="I17" s="739"/>
      <c r="J17" s="739"/>
      <c r="K17" s="739"/>
      <c r="L17" s="740"/>
      <c r="M17" s="752"/>
      <c r="N17" s="752" t="s">
        <v>310</v>
      </c>
      <c r="O17" s="752"/>
      <c r="P17" s="246">
        <v>6</v>
      </c>
      <c r="Q17" s="738"/>
      <c r="R17" s="739"/>
      <c r="S17" s="739"/>
      <c r="T17" s="739"/>
      <c r="U17" s="739"/>
      <c r="V17" s="739"/>
      <c r="W17" s="740"/>
    </row>
    <row r="18" spans="2:24" s="29" customFormat="1" ht="25.5" customHeight="1" x14ac:dyDescent="0.15">
      <c r="B18" s="752" t="s">
        <v>311</v>
      </c>
      <c r="C18" s="752" t="s">
        <v>259</v>
      </c>
      <c r="D18" s="752"/>
      <c r="E18" s="210" t="s">
        <v>657</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658</v>
      </c>
      <c r="F19" s="738"/>
      <c r="G19" s="739"/>
      <c r="H19" s="739"/>
      <c r="I19" s="739"/>
      <c r="J19" s="739"/>
      <c r="K19" s="739"/>
      <c r="L19" s="740"/>
      <c r="M19" s="752"/>
      <c r="N19" s="752" t="s">
        <v>260</v>
      </c>
      <c r="O19" s="752"/>
      <c r="P19" s="209" t="s">
        <v>605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733</v>
      </c>
      <c r="F24" s="767"/>
      <c r="G24" s="768"/>
      <c r="H24" s="753" t="s">
        <v>315</v>
      </c>
      <c r="I24" s="753"/>
      <c r="J24" s="766" t="s">
        <v>705</v>
      </c>
      <c r="K24" s="767"/>
      <c r="L24" s="768"/>
      <c r="M24" s="753" t="s">
        <v>314</v>
      </c>
      <c r="N24" s="753"/>
      <c r="O24" s="753"/>
      <c r="P24" s="766" t="s">
        <v>659</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734</v>
      </c>
      <c r="F26" s="750"/>
      <c r="G26" s="750"/>
      <c r="H26" s="750"/>
      <c r="I26" s="750"/>
      <c r="J26" s="750"/>
      <c r="K26" s="750"/>
      <c r="L26" s="751"/>
      <c r="M26" s="748" t="s">
        <v>318</v>
      </c>
      <c r="N26" s="748"/>
      <c r="O26" s="748"/>
      <c r="P26" s="749" t="s">
        <v>687</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DEC3FDC-F26B-40BD-B016-B6D89ADDAE19}"/>
    <dataValidation type="list" allowBlank="1" showInputMessage="1" showErrorMessage="1" sqref="E8 E19 P8 P19" xr:uid="{0D742F53-272D-4174-9500-80BF1E5E87C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23336BD-9D2B-4AAC-93A7-AD2CB53A6110}">
          <x14:formula1>
            <xm:f>'(参考)リスト'!$F$16:$F$21</xm:f>
          </x14:formula1>
          <xm:sqref>E11:E12 E22:E23 P11:P12 P22:P23</xm:sqref>
        </x14:dataValidation>
        <x14:dataValidation type="list" allowBlank="1" showInputMessage="1" showErrorMessage="1" xr:uid="{2AE7E003-D89D-439C-8935-30CC3C4BE054}">
          <x14:formula1>
            <xm:f>'(参考)リスト'!$D$16:$D$18</xm:f>
          </x14:formula1>
          <xm:sqref>E10 E21 P10 P21</xm:sqref>
        </x14:dataValidation>
        <x14:dataValidation type="list" allowBlank="1" showInputMessage="1" showErrorMessage="1" xr:uid="{5819B5F3-596F-40EE-97F1-C4EBD68246F2}">
          <x14:formula1>
            <xm:f>'(参考)リスト'!$E$16:$E$27</xm:f>
          </x14:formula1>
          <xm:sqref>E9 E20 P9 P20</xm:sqref>
        </x14:dataValidation>
        <x14:dataValidation type="list" allowBlank="1" showInputMessage="1" showErrorMessage="1" xr:uid="{68E950CD-0BE6-4747-9893-A7BCD8EC7A11}">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89BB5-CAFF-4321-A530-A6D068F27749}">
  <dimension ref="B1:X31"/>
  <sheetViews>
    <sheetView showGridLines="0" showZeros="0" view="pageBreakPreview" zoomScaleNormal="70" zoomScaleSheetLayoutView="100" workbookViewId="0">
      <selection activeCell="P16" sqref="P16"/>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12</v>
      </c>
      <c r="F5" s="735"/>
      <c r="G5" s="736"/>
      <c r="H5" s="736"/>
      <c r="I5" s="736"/>
      <c r="J5" s="736"/>
      <c r="K5" s="736"/>
      <c r="L5" s="737"/>
      <c r="M5" s="731" t="s">
        <v>308</v>
      </c>
      <c r="N5" s="733" t="s">
        <v>309</v>
      </c>
      <c r="O5" s="734"/>
      <c r="P5" s="209">
        <v>12</v>
      </c>
      <c r="Q5" s="738"/>
      <c r="R5" s="739"/>
      <c r="S5" s="739"/>
      <c r="T5" s="739"/>
      <c r="U5" s="739"/>
      <c r="V5" s="739"/>
      <c r="W5" s="740"/>
    </row>
    <row r="6" spans="2:23" s="29" customFormat="1" ht="25.5" customHeight="1" x14ac:dyDescent="0.15">
      <c r="B6" s="732"/>
      <c r="C6" s="733" t="s">
        <v>310</v>
      </c>
      <c r="D6" s="734"/>
      <c r="E6" s="246">
        <v>7</v>
      </c>
      <c r="F6" s="738"/>
      <c r="G6" s="739"/>
      <c r="H6" s="739"/>
      <c r="I6" s="739"/>
      <c r="J6" s="739"/>
      <c r="K6" s="739"/>
      <c r="L6" s="740"/>
      <c r="M6" s="732"/>
      <c r="N6" s="733" t="s">
        <v>310</v>
      </c>
      <c r="O6" s="734"/>
      <c r="P6" s="246">
        <v>8</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593</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493</v>
      </c>
      <c r="F9" s="738"/>
      <c r="G9" s="739"/>
      <c r="H9" s="739"/>
      <c r="I9" s="739"/>
      <c r="J9" s="739"/>
      <c r="K9" s="739"/>
      <c r="L9" s="740"/>
      <c r="M9" s="745" t="s">
        <v>262</v>
      </c>
      <c r="N9" s="746"/>
      <c r="O9" s="747"/>
      <c r="P9" s="245" t="s">
        <v>493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626</v>
      </c>
      <c r="F12" s="741"/>
      <c r="G12" s="742"/>
      <c r="H12" s="742"/>
      <c r="I12" s="742"/>
      <c r="J12" s="742"/>
      <c r="K12" s="742"/>
      <c r="L12" s="743"/>
      <c r="M12" s="732"/>
      <c r="N12" s="748" t="s">
        <v>272</v>
      </c>
      <c r="O12" s="748"/>
      <c r="P12" s="222" t="s">
        <v>626</v>
      </c>
      <c r="Q12" s="738"/>
      <c r="R12" s="739"/>
      <c r="S12" s="739"/>
      <c r="T12" s="739"/>
      <c r="U12" s="739"/>
      <c r="V12" s="739"/>
      <c r="W12" s="740"/>
    </row>
    <row r="13" spans="2:23" s="29" customFormat="1" ht="25.5" customHeight="1" x14ac:dyDescent="0.15">
      <c r="B13" s="753" t="s">
        <v>314</v>
      </c>
      <c r="C13" s="753"/>
      <c r="D13" s="753"/>
      <c r="E13" s="766" t="s">
        <v>660</v>
      </c>
      <c r="F13" s="767"/>
      <c r="G13" s="768"/>
      <c r="H13" s="753" t="s">
        <v>315</v>
      </c>
      <c r="I13" s="753"/>
      <c r="J13" s="754" t="s">
        <v>674</v>
      </c>
      <c r="K13" s="754"/>
      <c r="L13" s="754"/>
      <c r="M13" s="753" t="s">
        <v>314</v>
      </c>
      <c r="N13" s="753"/>
      <c r="O13" s="753"/>
      <c r="P13" s="766" t="s">
        <v>661</v>
      </c>
      <c r="Q13" s="767"/>
      <c r="R13" s="768"/>
      <c r="S13" s="753" t="s">
        <v>315</v>
      </c>
      <c r="T13" s="753"/>
      <c r="U13" s="754" t="s">
        <v>674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743</v>
      </c>
      <c r="F15" s="750"/>
      <c r="G15" s="750"/>
      <c r="H15" s="750"/>
      <c r="I15" s="750"/>
      <c r="J15" s="750"/>
      <c r="K15" s="750"/>
      <c r="L15" s="751"/>
      <c r="M15" s="748" t="s">
        <v>318</v>
      </c>
      <c r="N15" s="748"/>
      <c r="O15" s="748"/>
      <c r="P15" s="749" t="s">
        <v>744</v>
      </c>
      <c r="Q15" s="750"/>
      <c r="R15" s="750"/>
      <c r="S15" s="750"/>
      <c r="T15" s="750"/>
      <c r="U15" s="750"/>
      <c r="V15" s="750"/>
      <c r="W15" s="751"/>
    </row>
    <row r="16" spans="2:23" s="29" customFormat="1" ht="25.5" customHeight="1" x14ac:dyDescent="0.15">
      <c r="B16" s="752" t="s">
        <v>308</v>
      </c>
      <c r="C16" s="752" t="s">
        <v>309</v>
      </c>
      <c r="D16" s="752"/>
      <c r="E16" s="209">
        <v>13</v>
      </c>
      <c r="F16" s="735"/>
      <c r="G16" s="736"/>
      <c r="H16" s="736"/>
      <c r="I16" s="736"/>
      <c r="J16" s="736"/>
      <c r="K16" s="736"/>
      <c r="L16" s="737"/>
      <c r="M16" s="752" t="s">
        <v>308</v>
      </c>
      <c r="N16" s="752" t="s">
        <v>309</v>
      </c>
      <c r="O16" s="752"/>
      <c r="P16" s="209">
        <v>13</v>
      </c>
      <c r="Q16" s="738"/>
      <c r="R16" s="739"/>
      <c r="S16" s="739"/>
      <c r="T16" s="739"/>
      <c r="U16" s="739"/>
      <c r="V16" s="739"/>
      <c r="W16" s="740"/>
    </row>
    <row r="17" spans="2:24" s="29" customFormat="1" ht="25.5" customHeight="1" x14ac:dyDescent="0.15">
      <c r="B17" s="752"/>
      <c r="C17" s="752" t="s">
        <v>310</v>
      </c>
      <c r="D17" s="752"/>
      <c r="E17" s="246">
        <v>1</v>
      </c>
      <c r="F17" s="738"/>
      <c r="G17" s="739"/>
      <c r="H17" s="739"/>
      <c r="I17" s="739"/>
      <c r="J17" s="739"/>
      <c r="K17" s="739"/>
      <c r="L17" s="740"/>
      <c r="M17" s="752"/>
      <c r="N17" s="752" t="s">
        <v>310</v>
      </c>
      <c r="O17" s="752"/>
      <c r="P17" s="246">
        <v>2</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605</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469</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662</v>
      </c>
      <c r="F24" s="767"/>
      <c r="G24" s="768"/>
      <c r="H24" s="753" t="s">
        <v>315</v>
      </c>
      <c r="I24" s="753"/>
      <c r="J24" s="766" t="s">
        <v>706</v>
      </c>
      <c r="K24" s="767"/>
      <c r="L24" s="768"/>
      <c r="M24" s="753" t="s">
        <v>314</v>
      </c>
      <c r="N24" s="753"/>
      <c r="O24" s="753"/>
      <c r="P24" s="766" t="s">
        <v>663</v>
      </c>
      <c r="Q24" s="767"/>
      <c r="R24" s="768"/>
      <c r="S24" s="753" t="s">
        <v>315</v>
      </c>
      <c r="T24" s="753"/>
      <c r="U24" s="754" t="s">
        <v>707</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676</v>
      </c>
      <c r="F26" s="750"/>
      <c r="G26" s="750"/>
      <c r="H26" s="750"/>
      <c r="I26" s="750"/>
      <c r="J26" s="750"/>
      <c r="K26" s="750"/>
      <c r="L26" s="751"/>
      <c r="M26" s="748" t="s">
        <v>318</v>
      </c>
      <c r="N26" s="748"/>
      <c r="O26" s="748"/>
      <c r="P26" s="749" t="s">
        <v>708</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FE16EB22-F223-43FA-AF4E-296866F7B479}"/>
    <dataValidation type="list" allowBlank="1" showInputMessage="1" showErrorMessage="1" sqref="E8 E19 P8 P19" xr:uid="{8346A074-C5A5-4287-A968-1008B9A39D5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76B119-3A5A-4AD3-B805-73A943120AF4}">
          <x14:formula1>
            <xm:f>'(参考)リスト'!$F$16:$F$21</xm:f>
          </x14:formula1>
          <xm:sqref>E11:E12 E22:E23 P11:P12 P22:P23</xm:sqref>
        </x14:dataValidation>
        <x14:dataValidation type="list" allowBlank="1" showInputMessage="1" showErrorMessage="1" xr:uid="{64EA73A8-AA62-4857-AA46-168CD558ED20}">
          <x14:formula1>
            <xm:f>'(参考)リスト'!$D$16:$D$18</xm:f>
          </x14:formula1>
          <xm:sqref>E10 E21 P10 P21</xm:sqref>
        </x14:dataValidation>
        <x14:dataValidation type="list" allowBlank="1" showInputMessage="1" showErrorMessage="1" xr:uid="{555383E1-EF45-4DDD-B22D-CAACB4BC366A}">
          <x14:formula1>
            <xm:f>'(参考)リスト'!$E$16:$E$27</xm:f>
          </x14:formula1>
          <xm:sqref>E9 E20 P9 P20</xm:sqref>
        </x14:dataValidation>
        <x14:dataValidation type="list" allowBlank="1" showInputMessage="1" showErrorMessage="1" xr:uid="{83F41897-6F65-4CCD-B1ED-49E1608E6BE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561E7-8892-4573-932F-7A4BB6474BB6}">
  <dimension ref="B1:X31"/>
  <sheetViews>
    <sheetView showGridLines="0" showZeros="0" view="pageBreakPreview" topLeftCell="A4" zoomScale="85" zoomScaleNormal="70" zoomScaleSheetLayoutView="85"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13</v>
      </c>
      <c r="F5" s="735"/>
      <c r="G5" s="736"/>
      <c r="H5" s="736"/>
      <c r="I5" s="736"/>
      <c r="J5" s="736"/>
      <c r="K5" s="736"/>
      <c r="L5" s="737"/>
      <c r="M5" s="731" t="s">
        <v>308</v>
      </c>
      <c r="N5" s="733" t="s">
        <v>309</v>
      </c>
      <c r="O5" s="734"/>
      <c r="P5" s="209">
        <v>13</v>
      </c>
      <c r="Q5" s="738"/>
      <c r="R5" s="739"/>
      <c r="S5" s="739"/>
      <c r="T5" s="739"/>
      <c r="U5" s="739"/>
      <c r="V5" s="739"/>
      <c r="W5" s="740"/>
    </row>
    <row r="6" spans="2:23" s="29" customFormat="1" ht="25.5" customHeight="1" x14ac:dyDescent="0.15">
      <c r="B6" s="732"/>
      <c r="C6" s="733" t="s">
        <v>310</v>
      </c>
      <c r="D6" s="734"/>
      <c r="E6" s="246">
        <v>3</v>
      </c>
      <c r="F6" s="738"/>
      <c r="G6" s="739"/>
      <c r="H6" s="739"/>
      <c r="I6" s="739"/>
      <c r="J6" s="739"/>
      <c r="K6" s="739"/>
      <c r="L6" s="740"/>
      <c r="M6" s="732"/>
      <c r="N6" s="733" t="s">
        <v>310</v>
      </c>
      <c r="O6" s="734"/>
      <c r="P6" s="246">
        <v>4</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599</v>
      </c>
      <c r="F8" s="738"/>
      <c r="G8" s="739"/>
      <c r="H8" s="739"/>
      <c r="I8" s="739"/>
      <c r="J8" s="739"/>
      <c r="K8" s="739"/>
      <c r="L8" s="740"/>
      <c r="M8" s="744"/>
      <c r="N8" s="733" t="s">
        <v>260</v>
      </c>
      <c r="O8" s="734"/>
      <c r="P8" s="209" t="s">
        <v>599</v>
      </c>
      <c r="Q8" s="738"/>
      <c r="R8" s="739"/>
      <c r="S8" s="739"/>
      <c r="T8" s="739"/>
      <c r="U8" s="739"/>
      <c r="V8" s="739"/>
      <c r="W8" s="740"/>
    </row>
    <row r="9" spans="2:23" s="29" customFormat="1" ht="25.5" customHeight="1" x14ac:dyDescent="0.15">
      <c r="B9" s="745" t="s">
        <v>262</v>
      </c>
      <c r="C9" s="746"/>
      <c r="D9" s="747"/>
      <c r="E9" s="245" t="s">
        <v>461</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665</v>
      </c>
      <c r="F13" s="767"/>
      <c r="G13" s="768"/>
      <c r="H13" s="753" t="s">
        <v>315</v>
      </c>
      <c r="I13" s="753"/>
      <c r="J13" s="754" t="s">
        <v>709</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710</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14</v>
      </c>
      <c r="F16" s="735"/>
      <c r="G16" s="736"/>
      <c r="H16" s="736"/>
      <c r="I16" s="736"/>
      <c r="J16" s="736"/>
      <c r="K16" s="736"/>
      <c r="L16" s="737"/>
      <c r="M16" s="752" t="s">
        <v>308</v>
      </c>
      <c r="N16" s="752" t="s">
        <v>309</v>
      </c>
      <c r="O16" s="752"/>
      <c r="P16" s="209">
        <v>14</v>
      </c>
      <c r="Q16" s="738"/>
      <c r="R16" s="739"/>
      <c r="S16" s="739"/>
      <c r="T16" s="739"/>
      <c r="U16" s="739"/>
      <c r="V16" s="739"/>
      <c r="W16" s="740"/>
    </row>
    <row r="17" spans="2:24" s="29" customFormat="1" ht="25.5" customHeight="1" x14ac:dyDescent="0.15">
      <c r="B17" s="752"/>
      <c r="C17" s="752" t="s">
        <v>310</v>
      </c>
      <c r="D17" s="752"/>
      <c r="E17" s="246">
        <v>1</v>
      </c>
      <c r="F17" s="738"/>
      <c r="G17" s="739"/>
      <c r="H17" s="739"/>
      <c r="I17" s="739"/>
      <c r="J17" s="739"/>
      <c r="K17" s="739"/>
      <c r="L17" s="740"/>
      <c r="M17" s="752"/>
      <c r="N17" s="752" t="s">
        <v>310</v>
      </c>
      <c r="O17" s="752"/>
      <c r="P17" s="246">
        <v>2</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593</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503</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590</v>
      </c>
      <c r="F23" s="741"/>
      <c r="G23" s="742"/>
      <c r="H23" s="742"/>
      <c r="I23" s="742"/>
      <c r="J23" s="742"/>
      <c r="K23" s="742"/>
      <c r="L23" s="743"/>
      <c r="M23" s="732"/>
      <c r="N23" s="748" t="s">
        <v>272</v>
      </c>
      <c r="O23" s="748"/>
      <c r="P23" s="222" t="s">
        <v>590</v>
      </c>
      <c r="Q23" s="738"/>
      <c r="R23" s="739"/>
      <c r="S23" s="739"/>
      <c r="T23" s="739"/>
      <c r="U23" s="739"/>
      <c r="V23" s="739"/>
      <c r="W23" s="740"/>
    </row>
    <row r="24" spans="2:24" s="29" customFormat="1" ht="25.5" customHeight="1" x14ac:dyDescent="0.15">
      <c r="B24" s="753" t="s">
        <v>314</v>
      </c>
      <c r="C24" s="753"/>
      <c r="D24" s="753"/>
      <c r="E24" s="766" t="s">
        <v>732</v>
      </c>
      <c r="F24" s="767"/>
      <c r="G24" s="768"/>
      <c r="H24" s="753" t="s">
        <v>315</v>
      </c>
      <c r="I24" s="753"/>
      <c r="J24" s="766" t="s">
        <v>671</v>
      </c>
      <c r="K24" s="767"/>
      <c r="L24" s="768"/>
      <c r="M24" s="753" t="s">
        <v>314</v>
      </c>
      <c r="N24" s="753"/>
      <c r="O24" s="753"/>
      <c r="P24" s="766" t="s">
        <v>732</v>
      </c>
      <c r="Q24" s="767"/>
      <c r="R24" s="768"/>
      <c r="S24" s="753" t="s">
        <v>315</v>
      </c>
      <c r="T24" s="753"/>
      <c r="U24" s="754" t="s">
        <v>671</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672</v>
      </c>
      <c r="F26" s="750"/>
      <c r="G26" s="750"/>
      <c r="H26" s="750"/>
      <c r="I26" s="750"/>
      <c r="J26" s="750"/>
      <c r="K26" s="750"/>
      <c r="L26" s="751"/>
      <c r="M26" s="748" t="s">
        <v>318</v>
      </c>
      <c r="N26" s="748"/>
      <c r="O26" s="748"/>
      <c r="P26" s="749" t="s">
        <v>672</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27739CF-45FE-424D-9E29-2EC3CF7D2631}"/>
    <dataValidation type="list" allowBlank="1" showInputMessage="1" showErrorMessage="1" sqref="E8 E19 P8 P19" xr:uid="{4D451E5E-E353-40F5-A420-52FBE8F5F4D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F7A607C-35BB-47AD-B8D0-7FDC436012D4}">
          <x14:formula1>
            <xm:f>'(参考)リスト'!$F$16:$F$21</xm:f>
          </x14:formula1>
          <xm:sqref>E11:E12 E22:E23 P11:P12 P22:P23</xm:sqref>
        </x14:dataValidation>
        <x14:dataValidation type="list" allowBlank="1" showInputMessage="1" showErrorMessage="1" xr:uid="{904EAAF8-1CC2-4868-8A5B-E4EC8C627D76}">
          <x14:formula1>
            <xm:f>'(参考)リスト'!$D$16:$D$18</xm:f>
          </x14:formula1>
          <xm:sqref>E10 E21 P10 P21</xm:sqref>
        </x14:dataValidation>
        <x14:dataValidation type="list" allowBlank="1" showInputMessage="1" showErrorMessage="1" xr:uid="{70E05722-C316-4BEA-BDF7-FAE128E33A71}">
          <x14:formula1>
            <xm:f>'(参考)リスト'!$E$16:$E$27</xm:f>
          </x14:formula1>
          <xm:sqref>E9 E20 P9 P20</xm:sqref>
        </x14:dataValidation>
        <x14:dataValidation type="list" allowBlank="1" showInputMessage="1" showErrorMessage="1" xr:uid="{B33E22F4-5492-47E0-8953-0BE7596B4C50}">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CB6E-32F4-4F08-8B7F-07B69C1170A5}">
  <dimension ref="B1:X31"/>
  <sheetViews>
    <sheetView showGridLines="0" showZeros="0" view="pageBreakPreview" topLeftCell="A8" zoomScaleNormal="70" zoomScaleSheetLayoutView="100" workbookViewId="0">
      <selection activeCell="C27" sqref="C27:L28"/>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14</v>
      </c>
      <c r="F5" s="735"/>
      <c r="G5" s="736"/>
      <c r="H5" s="736"/>
      <c r="I5" s="736"/>
      <c r="J5" s="736"/>
      <c r="K5" s="736"/>
      <c r="L5" s="737"/>
      <c r="M5" s="731" t="s">
        <v>308</v>
      </c>
      <c r="N5" s="733" t="s">
        <v>309</v>
      </c>
      <c r="O5" s="734"/>
      <c r="P5" s="209">
        <v>14</v>
      </c>
      <c r="Q5" s="738"/>
      <c r="R5" s="739"/>
      <c r="S5" s="739"/>
      <c r="T5" s="739"/>
      <c r="U5" s="739"/>
      <c r="V5" s="739"/>
      <c r="W5" s="740"/>
    </row>
    <row r="6" spans="2:23" s="29" customFormat="1" ht="25.5" customHeight="1" x14ac:dyDescent="0.15">
      <c r="B6" s="732"/>
      <c r="C6" s="733" t="s">
        <v>310</v>
      </c>
      <c r="D6" s="734"/>
      <c r="E6" s="246">
        <v>3</v>
      </c>
      <c r="F6" s="738"/>
      <c r="G6" s="739"/>
      <c r="H6" s="739"/>
      <c r="I6" s="739"/>
      <c r="J6" s="739"/>
      <c r="K6" s="739"/>
      <c r="L6" s="740"/>
      <c r="M6" s="732"/>
      <c r="N6" s="733" t="s">
        <v>310</v>
      </c>
      <c r="O6" s="734"/>
      <c r="P6" s="246">
        <v>4</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615</v>
      </c>
      <c r="F8" s="738"/>
      <c r="G8" s="739"/>
      <c r="H8" s="739"/>
      <c r="I8" s="739"/>
      <c r="J8" s="739"/>
      <c r="K8" s="739"/>
      <c r="L8" s="740"/>
      <c r="M8" s="744"/>
      <c r="N8" s="733" t="s">
        <v>260</v>
      </c>
      <c r="O8" s="734"/>
      <c r="P8" s="209" t="s">
        <v>605</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469</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595</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667</v>
      </c>
      <c r="Q13" s="767"/>
      <c r="R13" s="768"/>
      <c r="S13" s="753" t="s">
        <v>315</v>
      </c>
      <c r="T13" s="753"/>
      <c r="U13" s="754" t="s">
        <v>674</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676</v>
      </c>
      <c r="Q15" s="750"/>
      <c r="R15" s="750"/>
      <c r="S15" s="750"/>
      <c r="T15" s="750"/>
      <c r="U15" s="750"/>
      <c r="V15" s="750"/>
      <c r="W15" s="751"/>
    </row>
    <row r="16" spans="2:23" s="29" customFormat="1" ht="25.5" customHeight="1" x14ac:dyDescent="0.15">
      <c r="B16" s="752" t="s">
        <v>308</v>
      </c>
      <c r="C16" s="752" t="s">
        <v>309</v>
      </c>
      <c r="D16" s="752"/>
      <c r="E16" s="209">
        <v>14</v>
      </c>
      <c r="F16" s="735"/>
      <c r="G16" s="736"/>
      <c r="H16" s="736"/>
      <c r="I16" s="736"/>
      <c r="J16" s="736"/>
      <c r="K16" s="736"/>
      <c r="L16" s="737"/>
      <c r="M16" s="752" t="s">
        <v>308</v>
      </c>
      <c r="N16" s="752" t="s">
        <v>309</v>
      </c>
      <c r="O16" s="752"/>
      <c r="P16" s="209">
        <v>14</v>
      </c>
      <c r="Q16" s="738"/>
      <c r="R16" s="739"/>
      <c r="S16" s="739"/>
      <c r="T16" s="739"/>
      <c r="U16" s="739"/>
      <c r="V16" s="739"/>
      <c r="W16" s="740"/>
    </row>
    <row r="17" spans="2:24" s="29" customFormat="1" ht="25.5" customHeight="1" x14ac:dyDescent="0.15">
      <c r="B17" s="752"/>
      <c r="C17" s="752" t="s">
        <v>310</v>
      </c>
      <c r="D17" s="752"/>
      <c r="E17" s="246">
        <v>5</v>
      </c>
      <c r="F17" s="738"/>
      <c r="G17" s="739"/>
      <c r="H17" s="739"/>
      <c r="I17" s="739"/>
      <c r="J17" s="739"/>
      <c r="K17" s="739"/>
      <c r="L17" s="740"/>
      <c r="M17" s="752"/>
      <c r="N17" s="752" t="s">
        <v>310</v>
      </c>
      <c r="O17" s="752"/>
      <c r="P17" s="246">
        <v>6</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599</v>
      </c>
      <c r="Q19" s="738"/>
      <c r="R19" s="739"/>
      <c r="S19" s="739"/>
      <c r="T19" s="739"/>
      <c r="U19" s="739"/>
      <c r="V19" s="739"/>
      <c r="W19" s="740"/>
    </row>
    <row r="20" spans="2:24" s="29" customFormat="1" ht="25.5" customHeight="1" x14ac:dyDescent="0.15">
      <c r="B20" s="748" t="s">
        <v>262</v>
      </c>
      <c r="C20" s="748"/>
      <c r="D20" s="748"/>
      <c r="E20" s="245" t="s">
        <v>493</v>
      </c>
      <c r="F20" s="738"/>
      <c r="G20" s="739"/>
      <c r="H20" s="739"/>
      <c r="I20" s="739"/>
      <c r="J20" s="739"/>
      <c r="K20" s="739"/>
      <c r="L20" s="740"/>
      <c r="M20" s="748" t="s">
        <v>262</v>
      </c>
      <c r="N20" s="748"/>
      <c r="O20" s="748"/>
      <c r="P20" s="245" t="s">
        <v>495</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626</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668</v>
      </c>
      <c r="F24" s="767"/>
      <c r="G24" s="768"/>
      <c r="H24" s="753" t="s">
        <v>315</v>
      </c>
      <c r="I24" s="753"/>
      <c r="J24" s="766" t="s">
        <v>674</v>
      </c>
      <c r="K24" s="767"/>
      <c r="L24" s="768"/>
      <c r="M24" s="753" t="s">
        <v>314</v>
      </c>
      <c r="N24" s="753"/>
      <c r="O24" s="753"/>
      <c r="P24" s="766" t="s">
        <v>606</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745</v>
      </c>
      <c r="F26" s="750"/>
      <c r="G26" s="750"/>
      <c r="H26" s="750"/>
      <c r="I26" s="750"/>
      <c r="J26" s="750"/>
      <c r="K26" s="750"/>
      <c r="L26" s="751"/>
      <c r="M26" s="748" t="s">
        <v>318</v>
      </c>
      <c r="N26" s="748"/>
      <c r="O26" s="748"/>
      <c r="P26" s="749" t="s">
        <v>711</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9C25E55-8006-436F-B335-D4A61D56AEE8}"/>
    <dataValidation type="list" allowBlank="1" showInputMessage="1" showErrorMessage="1" sqref="E8 E19 P8 P19" xr:uid="{6CEEB5F2-B04D-4C1B-B4EB-564D8D39AC8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BBF55C-1DE3-426E-8716-57F9F56E1827}">
          <x14:formula1>
            <xm:f>'(参考)リスト'!$F$16:$F$21</xm:f>
          </x14:formula1>
          <xm:sqref>E11:E12 E22:E23 P11:P12 P22:P23</xm:sqref>
        </x14:dataValidation>
        <x14:dataValidation type="list" allowBlank="1" showInputMessage="1" showErrorMessage="1" xr:uid="{83CF3A43-B47A-48AB-9F0F-CCB60F685B1E}">
          <x14:formula1>
            <xm:f>'(参考)リスト'!$D$16:$D$18</xm:f>
          </x14:formula1>
          <xm:sqref>E10 E21 P10 P21</xm:sqref>
        </x14:dataValidation>
        <x14:dataValidation type="list" allowBlank="1" showInputMessage="1" showErrorMessage="1" xr:uid="{9B9D9A16-F351-44EB-B1E5-D85EB83778E6}">
          <x14:formula1>
            <xm:f>'(参考)リスト'!$E$16:$E$27</xm:f>
          </x14:formula1>
          <xm:sqref>E9 E20 P9 P20</xm:sqref>
        </x14:dataValidation>
        <x14:dataValidation type="list" allowBlank="1" showInputMessage="1" showErrorMessage="1" xr:uid="{C9EE9187-13B3-45D1-8075-3C7D5CAB141F}">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52512-CE85-4F24-88FA-01FB57301279}">
  <dimension ref="B1:X31"/>
  <sheetViews>
    <sheetView showGridLines="0" showZeros="0" view="pageBreakPreview" zoomScale="70" zoomScaleNormal="70" zoomScaleSheetLayoutView="7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v>15</v>
      </c>
      <c r="F5" s="735"/>
      <c r="G5" s="736"/>
      <c r="H5" s="736"/>
      <c r="I5" s="736"/>
      <c r="J5" s="736"/>
      <c r="K5" s="736"/>
      <c r="L5" s="737"/>
      <c r="M5" s="731" t="s">
        <v>308</v>
      </c>
      <c r="N5" s="733" t="s">
        <v>309</v>
      </c>
      <c r="O5" s="734"/>
      <c r="P5" s="209">
        <v>15</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605</v>
      </c>
      <c r="F8" s="738"/>
      <c r="G8" s="739"/>
      <c r="H8" s="739"/>
      <c r="I8" s="739"/>
      <c r="J8" s="739"/>
      <c r="K8" s="739"/>
      <c r="L8" s="740"/>
      <c r="M8" s="744"/>
      <c r="N8" s="733" t="s">
        <v>260</v>
      </c>
      <c r="O8" s="734"/>
      <c r="P8" s="209" t="s">
        <v>623</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v>15</v>
      </c>
      <c r="F16" s="735"/>
      <c r="G16" s="736"/>
      <c r="H16" s="736"/>
      <c r="I16" s="736"/>
      <c r="J16" s="736"/>
      <c r="K16" s="736"/>
      <c r="L16" s="737"/>
      <c r="M16" s="752" t="s">
        <v>308</v>
      </c>
      <c r="N16" s="752" t="s">
        <v>309</v>
      </c>
      <c r="O16" s="752"/>
      <c r="P16" s="209">
        <v>15</v>
      </c>
      <c r="Q16" s="738"/>
      <c r="R16" s="739"/>
      <c r="S16" s="739"/>
      <c r="T16" s="739"/>
      <c r="U16" s="739"/>
      <c r="V16" s="739"/>
      <c r="W16" s="740"/>
    </row>
    <row r="17" spans="2:24" s="29" customFormat="1" ht="25.5" customHeight="1" x14ac:dyDescent="0.15">
      <c r="B17" s="752"/>
      <c r="C17" s="752" t="s">
        <v>310</v>
      </c>
      <c r="D17" s="752"/>
      <c r="E17" s="246">
        <v>3</v>
      </c>
      <c r="F17" s="738"/>
      <c r="G17" s="739"/>
      <c r="H17" s="739"/>
      <c r="I17" s="739"/>
      <c r="J17" s="739"/>
      <c r="K17" s="739"/>
      <c r="L17" s="740"/>
      <c r="M17" s="752"/>
      <c r="N17" s="752" t="s">
        <v>310</v>
      </c>
      <c r="O17" s="752"/>
      <c r="P17" s="246">
        <v>4</v>
      </c>
      <c r="Q17" s="738"/>
      <c r="R17" s="739"/>
      <c r="S17" s="739"/>
      <c r="T17" s="739"/>
      <c r="U17" s="739"/>
      <c r="V17" s="739"/>
      <c r="W17" s="740"/>
    </row>
    <row r="18" spans="2:24" s="29" customFormat="1" ht="25.5" customHeight="1" x14ac:dyDescent="0.15">
      <c r="B18" s="752" t="s">
        <v>311</v>
      </c>
      <c r="C18" s="752" t="s">
        <v>259</v>
      </c>
      <c r="D18" s="752"/>
      <c r="E18" s="210" t="s">
        <v>586</v>
      </c>
      <c r="F18" s="738"/>
      <c r="G18" s="739"/>
      <c r="H18" s="739"/>
      <c r="I18" s="739"/>
      <c r="J18" s="739"/>
      <c r="K18" s="739"/>
      <c r="L18" s="740"/>
      <c r="M18" s="752" t="s">
        <v>311</v>
      </c>
      <c r="N18" s="752" t="s">
        <v>259</v>
      </c>
      <c r="O18" s="752"/>
      <c r="P18" s="210" t="s">
        <v>586</v>
      </c>
      <c r="Q18" s="738"/>
      <c r="R18" s="739"/>
      <c r="S18" s="739"/>
      <c r="T18" s="739"/>
      <c r="U18" s="739"/>
      <c r="V18" s="739"/>
      <c r="W18" s="740"/>
    </row>
    <row r="19" spans="2:24" s="29" customFormat="1" ht="25.5" customHeight="1" x14ac:dyDescent="0.15">
      <c r="B19" s="752"/>
      <c r="C19" s="752" t="s">
        <v>260</v>
      </c>
      <c r="D19" s="752"/>
      <c r="E19" s="209" t="s">
        <v>599</v>
      </c>
      <c r="F19" s="738"/>
      <c r="G19" s="739"/>
      <c r="H19" s="739"/>
      <c r="I19" s="739"/>
      <c r="J19" s="739"/>
      <c r="K19" s="739"/>
      <c r="L19" s="740"/>
      <c r="M19" s="752"/>
      <c r="N19" s="752" t="s">
        <v>260</v>
      </c>
      <c r="O19" s="752"/>
      <c r="P19" s="209" t="s">
        <v>615</v>
      </c>
      <c r="Q19" s="738"/>
      <c r="R19" s="739"/>
      <c r="S19" s="739"/>
      <c r="T19" s="739"/>
      <c r="U19" s="739"/>
      <c r="V19" s="739"/>
      <c r="W19" s="740"/>
    </row>
    <row r="20" spans="2:24" s="29" customFormat="1" ht="25.5" customHeight="1" x14ac:dyDescent="0.15">
      <c r="B20" s="748" t="s">
        <v>262</v>
      </c>
      <c r="C20" s="748"/>
      <c r="D20" s="748"/>
      <c r="E20" s="245" t="s">
        <v>503</v>
      </c>
      <c r="F20" s="738"/>
      <c r="G20" s="739"/>
      <c r="H20" s="739"/>
      <c r="I20" s="739"/>
      <c r="J20" s="739"/>
      <c r="K20" s="739"/>
      <c r="L20" s="740"/>
      <c r="M20" s="748" t="s">
        <v>262</v>
      </c>
      <c r="N20" s="748"/>
      <c r="O20" s="748"/>
      <c r="P20" s="245" t="s">
        <v>469</v>
      </c>
      <c r="Q20" s="738"/>
      <c r="R20" s="739"/>
      <c r="S20" s="739"/>
      <c r="T20" s="739"/>
      <c r="U20" s="739"/>
      <c r="V20" s="739"/>
      <c r="W20" s="740"/>
    </row>
    <row r="21" spans="2:24" s="29" customFormat="1" ht="25.5" customHeight="1" x14ac:dyDescent="0.15">
      <c r="B21" s="731" t="s">
        <v>312</v>
      </c>
      <c r="C21" s="748" t="s">
        <v>313</v>
      </c>
      <c r="D21" s="748"/>
      <c r="E21" s="246" t="s">
        <v>588</v>
      </c>
      <c r="F21" s="738"/>
      <c r="G21" s="739"/>
      <c r="H21" s="739"/>
      <c r="I21" s="739"/>
      <c r="J21" s="739"/>
      <c r="K21" s="739"/>
      <c r="L21" s="740"/>
      <c r="M21" s="731" t="s">
        <v>312</v>
      </c>
      <c r="N21" s="748" t="s">
        <v>313</v>
      </c>
      <c r="O21" s="748"/>
      <c r="P21" s="246" t="s">
        <v>588</v>
      </c>
      <c r="Q21" s="738"/>
      <c r="R21" s="739"/>
      <c r="S21" s="739"/>
      <c r="T21" s="739"/>
      <c r="U21" s="739"/>
      <c r="V21" s="739"/>
      <c r="W21" s="740"/>
    </row>
    <row r="22" spans="2:24" s="29" customFormat="1" ht="25.5" customHeight="1" x14ac:dyDescent="0.15">
      <c r="B22" s="744"/>
      <c r="C22" s="748" t="s">
        <v>271</v>
      </c>
      <c r="D22" s="748"/>
      <c r="E22" s="222" t="s">
        <v>549</v>
      </c>
      <c r="F22" s="738"/>
      <c r="G22" s="739"/>
      <c r="H22" s="739"/>
      <c r="I22" s="739"/>
      <c r="J22" s="739"/>
      <c r="K22" s="739"/>
      <c r="L22" s="740"/>
      <c r="M22" s="744"/>
      <c r="N22" s="748" t="s">
        <v>271</v>
      </c>
      <c r="O22" s="748"/>
      <c r="P22" s="222" t="s">
        <v>549</v>
      </c>
      <c r="Q22" s="738"/>
      <c r="R22" s="739"/>
      <c r="S22" s="739"/>
      <c r="T22" s="739"/>
      <c r="U22" s="739"/>
      <c r="V22" s="739"/>
      <c r="W22" s="740"/>
    </row>
    <row r="23" spans="2:24" s="29" customFormat="1" ht="25.5" customHeight="1" x14ac:dyDescent="0.15">
      <c r="B23" s="732"/>
      <c r="C23" s="748" t="s">
        <v>272</v>
      </c>
      <c r="D23" s="748"/>
      <c r="E23" s="222" t="s">
        <v>595</v>
      </c>
      <c r="F23" s="741"/>
      <c r="G23" s="742"/>
      <c r="H23" s="742"/>
      <c r="I23" s="742"/>
      <c r="J23" s="742"/>
      <c r="K23" s="742"/>
      <c r="L23" s="743"/>
      <c r="M23" s="732"/>
      <c r="N23" s="748" t="s">
        <v>272</v>
      </c>
      <c r="O23" s="748"/>
      <c r="P23" s="222" t="s">
        <v>595</v>
      </c>
      <c r="Q23" s="738"/>
      <c r="R23" s="739"/>
      <c r="S23" s="739"/>
      <c r="T23" s="739"/>
      <c r="U23" s="739"/>
      <c r="V23" s="739"/>
      <c r="W23" s="740"/>
    </row>
    <row r="24" spans="2:24" s="29" customFormat="1" ht="25.5" customHeight="1" x14ac:dyDescent="0.15">
      <c r="B24" s="753" t="s">
        <v>314</v>
      </c>
      <c r="C24" s="753"/>
      <c r="D24" s="753"/>
      <c r="E24" s="766" t="s">
        <v>669</v>
      </c>
      <c r="F24" s="767"/>
      <c r="G24" s="768"/>
      <c r="H24" s="753" t="s">
        <v>315</v>
      </c>
      <c r="I24" s="753"/>
      <c r="J24" s="766" t="s">
        <v>671</v>
      </c>
      <c r="K24" s="767"/>
      <c r="L24" s="768"/>
      <c r="M24" s="753" t="s">
        <v>314</v>
      </c>
      <c r="N24" s="753"/>
      <c r="O24" s="753"/>
      <c r="P24" s="766" t="s">
        <v>670</v>
      </c>
      <c r="Q24" s="767"/>
      <c r="R24" s="768"/>
      <c r="S24" s="753" t="s">
        <v>315</v>
      </c>
      <c r="T24" s="753"/>
      <c r="U24" s="754" t="s">
        <v>674</v>
      </c>
      <c r="V24" s="754"/>
      <c r="W24" s="754"/>
    </row>
    <row r="25" spans="2:24" s="29" customFormat="1" ht="25.5" customHeight="1" x14ac:dyDescent="0.15">
      <c r="B25" s="755" t="s">
        <v>316</v>
      </c>
      <c r="C25" s="755"/>
      <c r="D25" s="755"/>
      <c r="E25" s="756" t="s">
        <v>549</v>
      </c>
      <c r="F25" s="756"/>
      <c r="G25" s="756"/>
      <c r="H25" s="757" t="s">
        <v>317</v>
      </c>
      <c r="I25" s="758"/>
      <c r="J25" s="759" t="s">
        <v>549</v>
      </c>
      <c r="K25" s="760"/>
      <c r="L25" s="761"/>
      <c r="M25" s="757" t="s">
        <v>316</v>
      </c>
      <c r="N25" s="758"/>
      <c r="O25" s="762"/>
      <c r="P25" s="763" t="s">
        <v>549</v>
      </c>
      <c r="Q25" s="756"/>
      <c r="R25" s="756"/>
      <c r="S25" s="764" t="s">
        <v>317</v>
      </c>
      <c r="T25" s="765"/>
      <c r="U25" s="759" t="s">
        <v>549</v>
      </c>
      <c r="V25" s="760"/>
      <c r="W25" s="761"/>
    </row>
    <row r="26" spans="2:24" s="29" customFormat="1" ht="39.75" customHeight="1" x14ac:dyDescent="0.15">
      <c r="B26" s="748" t="s">
        <v>318</v>
      </c>
      <c r="C26" s="748"/>
      <c r="D26" s="748"/>
      <c r="E26" s="749" t="s">
        <v>673</v>
      </c>
      <c r="F26" s="750"/>
      <c r="G26" s="750"/>
      <c r="H26" s="750"/>
      <c r="I26" s="750"/>
      <c r="J26" s="750"/>
      <c r="K26" s="750"/>
      <c r="L26" s="751"/>
      <c r="M26" s="748" t="s">
        <v>318</v>
      </c>
      <c r="N26" s="748"/>
      <c r="O26" s="748"/>
      <c r="P26" s="749" t="s">
        <v>676</v>
      </c>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159E7EA-4E0A-4C84-86D8-07A448FA8083}"/>
    <dataValidation type="list" allowBlank="1" showInputMessage="1" showErrorMessage="1" sqref="E8 E19 P8 P19" xr:uid="{A829599C-25E0-4E03-B867-9F5C6C70567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2E6ED5-846D-462D-B2A9-76F0D3401C56}">
          <x14:formula1>
            <xm:f>'(参考)リスト'!$F$16:$F$21</xm:f>
          </x14:formula1>
          <xm:sqref>E11:E12 E22:E23 P11:P12 P22:P23</xm:sqref>
        </x14:dataValidation>
        <x14:dataValidation type="list" allowBlank="1" showInputMessage="1" showErrorMessage="1" xr:uid="{7F2E5B2C-3AF6-4C47-B335-AD0E8516CCF2}">
          <x14:formula1>
            <xm:f>'(参考)リスト'!$D$16:$D$18</xm:f>
          </x14:formula1>
          <xm:sqref>E10 E21 P10 P21</xm:sqref>
        </x14:dataValidation>
        <x14:dataValidation type="list" allowBlank="1" showInputMessage="1" showErrorMessage="1" xr:uid="{12484BC3-2458-494B-943B-76BC4F4EA52E}">
          <x14:formula1>
            <xm:f>'(参考)リスト'!$E$16:$E$27</xm:f>
          </x14:formula1>
          <xm:sqref>E9 E20 P9 P20</xm:sqref>
        </x14:dataValidation>
        <x14:dataValidation type="list" allowBlank="1" showInputMessage="1" showErrorMessage="1" xr:uid="{09C67397-BBC4-4514-9B0F-051C35430BEF}">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4C9B-DB3E-40D9-A5EB-50DE60DD58BA}">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95"/>
    </row>
    <row r="2" spans="2:23" ht="25.15" customHeight="1" x14ac:dyDescent="0.15">
      <c r="B2" s="207" t="s">
        <v>302</v>
      </c>
      <c r="C2" s="208"/>
      <c r="D2" s="208"/>
      <c r="E2" s="208"/>
      <c r="F2" s="208"/>
      <c r="G2" s="208"/>
      <c r="H2" s="208"/>
      <c r="I2" s="208"/>
      <c r="J2" s="208"/>
      <c r="K2" s="208"/>
      <c r="L2" s="208"/>
      <c r="M2" s="208"/>
      <c r="N2" s="208"/>
      <c r="O2" s="208"/>
      <c r="P2" s="208"/>
      <c r="Q2" s="208"/>
      <c r="R2" s="326" t="s">
        <v>213</v>
      </c>
      <c r="S2" s="326"/>
      <c r="T2" s="700" t="str">
        <f>'様式A-1'!W2</f>
        <v>34.07853,131.29647</v>
      </c>
      <c r="U2" s="700"/>
      <c r="V2" s="700"/>
      <c r="W2" s="700"/>
    </row>
    <row r="3" spans="2:23" ht="25.15" customHeight="1" x14ac:dyDescent="0.15">
      <c r="B3" s="701" t="s">
        <v>303</v>
      </c>
      <c r="C3" s="702"/>
      <c r="D3" s="702"/>
      <c r="E3" s="703" t="s">
        <v>550</v>
      </c>
      <c r="F3" s="704"/>
      <c r="G3" s="705"/>
      <c r="H3" s="706" t="s">
        <v>304</v>
      </c>
      <c r="I3" s="707"/>
      <c r="J3" s="708" t="s">
        <v>572</v>
      </c>
      <c r="K3" s="709"/>
      <c r="L3" s="710"/>
      <c r="M3" s="711" t="s">
        <v>305</v>
      </c>
      <c r="N3" s="712"/>
      <c r="O3" s="713"/>
      <c r="P3" s="717" t="s">
        <v>578</v>
      </c>
      <c r="Q3" s="717"/>
      <c r="R3" s="717"/>
      <c r="S3" s="711" t="s">
        <v>248</v>
      </c>
      <c r="T3" s="713"/>
      <c r="U3" s="720">
        <v>45924</v>
      </c>
      <c r="V3" s="721"/>
      <c r="W3" s="722"/>
    </row>
    <row r="4" spans="2:23" ht="25.15" customHeight="1" x14ac:dyDescent="0.15">
      <c r="B4" s="724" t="s">
        <v>306</v>
      </c>
      <c r="C4" s="725"/>
      <c r="D4" s="725"/>
      <c r="E4" s="726" t="s">
        <v>571</v>
      </c>
      <c r="F4" s="727"/>
      <c r="G4" s="728"/>
      <c r="H4" s="706" t="s">
        <v>307</v>
      </c>
      <c r="I4" s="707"/>
      <c r="J4" s="729" t="s">
        <v>573</v>
      </c>
      <c r="K4" s="709"/>
      <c r="L4" s="710"/>
      <c r="M4" s="714"/>
      <c r="N4" s="715"/>
      <c r="O4" s="716"/>
      <c r="P4" s="730" t="s">
        <v>580</v>
      </c>
      <c r="Q4" s="730"/>
      <c r="R4" s="730"/>
      <c r="S4" s="718"/>
      <c r="T4" s="719"/>
      <c r="U4" s="718"/>
      <c r="V4" s="723"/>
      <c r="W4" s="719"/>
    </row>
    <row r="5" spans="2:23" s="29" customFormat="1" ht="25.5" customHeight="1" x14ac:dyDescent="0.15">
      <c r="B5" s="731" t="s">
        <v>308</v>
      </c>
      <c r="C5" s="733" t="s">
        <v>309</v>
      </c>
      <c r="D5" s="734"/>
      <c r="E5" s="209" t="s">
        <v>563</v>
      </c>
      <c r="F5" s="735"/>
      <c r="G5" s="736"/>
      <c r="H5" s="736"/>
      <c r="I5" s="736"/>
      <c r="J5" s="736"/>
      <c r="K5" s="736"/>
      <c r="L5" s="737"/>
      <c r="M5" s="731" t="s">
        <v>308</v>
      </c>
      <c r="N5" s="733" t="s">
        <v>309</v>
      </c>
      <c r="O5" s="734"/>
      <c r="P5" s="209" t="s">
        <v>563</v>
      </c>
      <c r="Q5" s="738"/>
      <c r="R5" s="739"/>
      <c r="S5" s="739"/>
      <c r="T5" s="739"/>
      <c r="U5" s="739"/>
      <c r="V5" s="739"/>
      <c r="W5" s="740"/>
    </row>
    <row r="6" spans="2:23" s="29" customFormat="1" ht="25.5" customHeight="1" x14ac:dyDescent="0.15">
      <c r="B6" s="732"/>
      <c r="C6" s="733" t="s">
        <v>310</v>
      </c>
      <c r="D6" s="734"/>
      <c r="E6" s="246">
        <v>1</v>
      </c>
      <c r="F6" s="738"/>
      <c r="G6" s="739"/>
      <c r="H6" s="739"/>
      <c r="I6" s="739"/>
      <c r="J6" s="739"/>
      <c r="K6" s="739"/>
      <c r="L6" s="740"/>
      <c r="M6" s="732"/>
      <c r="N6" s="733" t="s">
        <v>310</v>
      </c>
      <c r="O6" s="734"/>
      <c r="P6" s="246">
        <v>2</v>
      </c>
      <c r="Q6" s="738"/>
      <c r="R6" s="739"/>
      <c r="S6" s="739"/>
      <c r="T6" s="739"/>
      <c r="U6" s="739"/>
      <c r="V6" s="739"/>
      <c r="W6" s="740"/>
    </row>
    <row r="7" spans="2:23" s="29" customFormat="1" ht="25.5" customHeight="1" x14ac:dyDescent="0.15">
      <c r="B7" s="731" t="s">
        <v>311</v>
      </c>
      <c r="C7" s="733" t="s">
        <v>259</v>
      </c>
      <c r="D7" s="734"/>
      <c r="E7" s="210" t="s">
        <v>586</v>
      </c>
      <c r="F7" s="738"/>
      <c r="G7" s="739"/>
      <c r="H7" s="739"/>
      <c r="I7" s="739"/>
      <c r="J7" s="739"/>
      <c r="K7" s="739"/>
      <c r="L7" s="740"/>
      <c r="M7" s="731" t="s">
        <v>311</v>
      </c>
      <c r="N7" s="733" t="s">
        <v>259</v>
      </c>
      <c r="O7" s="734"/>
      <c r="P7" s="210" t="s">
        <v>586</v>
      </c>
      <c r="Q7" s="738"/>
      <c r="R7" s="739"/>
      <c r="S7" s="739"/>
      <c r="T7" s="739"/>
      <c r="U7" s="739"/>
      <c r="V7" s="739"/>
      <c r="W7" s="740"/>
    </row>
    <row r="8" spans="2:23" s="29" customFormat="1" ht="25.5" customHeight="1" x14ac:dyDescent="0.15">
      <c r="B8" s="744"/>
      <c r="C8" s="733" t="s">
        <v>260</v>
      </c>
      <c r="D8" s="734"/>
      <c r="E8" s="209" t="s">
        <v>587</v>
      </c>
      <c r="F8" s="738"/>
      <c r="G8" s="739"/>
      <c r="H8" s="739"/>
      <c r="I8" s="739"/>
      <c r="J8" s="739"/>
      <c r="K8" s="739"/>
      <c r="L8" s="740"/>
      <c r="M8" s="744"/>
      <c r="N8" s="733" t="s">
        <v>260</v>
      </c>
      <c r="O8" s="734"/>
      <c r="P8" s="209" t="s">
        <v>587</v>
      </c>
      <c r="Q8" s="738"/>
      <c r="R8" s="739"/>
      <c r="S8" s="739"/>
      <c r="T8" s="739"/>
      <c r="U8" s="739"/>
      <c r="V8" s="739"/>
      <c r="W8" s="740"/>
    </row>
    <row r="9" spans="2:23" s="29" customFormat="1" ht="25.5" customHeight="1" x14ac:dyDescent="0.15">
      <c r="B9" s="745" t="s">
        <v>262</v>
      </c>
      <c r="C9" s="746"/>
      <c r="D9" s="747"/>
      <c r="E9" s="245" t="s">
        <v>503</v>
      </c>
      <c r="F9" s="738"/>
      <c r="G9" s="739"/>
      <c r="H9" s="739"/>
      <c r="I9" s="739"/>
      <c r="J9" s="739"/>
      <c r="K9" s="739"/>
      <c r="L9" s="740"/>
      <c r="M9" s="745" t="s">
        <v>262</v>
      </c>
      <c r="N9" s="746"/>
      <c r="O9" s="747"/>
      <c r="P9" s="245" t="s">
        <v>503</v>
      </c>
      <c r="Q9" s="738"/>
      <c r="R9" s="739"/>
      <c r="S9" s="739"/>
      <c r="T9" s="739"/>
      <c r="U9" s="739"/>
      <c r="V9" s="739"/>
      <c r="W9" s="740"/>
    </row>
    <row r="10" spans="2:23" s="29" customFormat="1" ht="25.5" customHeight="1" x14ac:dyDescent="0.15">
      <c r="B10" s="731" t="s">
        <v>312</v>
      </c>
      <c r="C10" s="745" t="s">
        <v>313</v>
      </c>
      <c r="D10" s="747"/>
      <c r="E10" s="246" t="s">
        <v>588</v>
      </c>
      <c r="F10" s="738"/>
      <c r="G10" s="739"/>
      <c r="H10" s="739"/>
      <c r="I10" s="739"/>
      <c r="J10" s="739"/>
      <c r="K10" s="739"/>
      <c r="L10" s="740"/>
      <c r="M10" s="731" t="s">
        <v>312</v>
      </c>
      <c r="N10" s="745" t="s">
        <v>313</v>
      </c>
      <c r="O10" s="747"/>
      <c r="P10" s="246" t="s">
        <v>588</v>
      </c>
      <c r="Q10" s="738"/>
      <c r="R10" s="739"/>
      <c r="S10" s="739"/>
      <c r="T10" s="739"/>
      <c r="U10" s="739"/>
      <c r="V10" s="739"/>
      <c r="W10" s="740"/>
    </row>
    <row r="11" spans="2:23" s="29" customFormat="1" ht="25.5" customHeight="1" x14ac:dyDescent="0.15">
      <c r="B11" s="744"/>
      <c r="C11" s="745" t="s">
        <v>271</v>
      </c>
      <c r="D11" s="747"/>
      <c r="E11" s="222" t="s">
        <v>549</v>
      </c>
      <c r="F11" s="738"/>
      <c r="G11" s="739"/>
      <c r="H11" s="739"/>
      <c r="I11" s="739"/>
      <c r="J11" s="739"/>
      <c r="K11" s="739"/>
      <c r="L11" s="740"/>
      <c r="M11" s="744"/>
      <c r="N11" s="745" t="s">
        <v>271</v>
      </c>
      <c r="O11" s="747"/>
      <c r="P11" s="222" t="s">
        <v>549</v>
      </c>
      <c r="Q11" s="738"/>
      <c r="R11" s="739"/>
      <c r="S11" s="739"/>
      <c r="T11" s="739"/>
      <c r="U11" s="739"/>
      <c r="V11" s="739"/>
      <c r="W11" s="740"/>
    </row>
    <row r="12" spans="2:23" s="29" customFormat="1" ht="25.5" customHeight="1" x14ac:dyDescent="0.15">
      <c r="B12" s="732"/>
      <c r="C12" s="748" t="s">
        <v>272</v>
      </c>
      <c r="D12" s="748"/>
      <c r="E12" s="222" t="s">
        <v>590</v>
      </c>
      <c r="F12" s="741"/>
      <c r="G12" s="742"/>
      <c r="H12" s="742"/>
      <c r="I12" s="742"/>
      <c r="J12" s="742"/>
      <c r="K12" s="742"/>
      <c r="L12" s="743"/>
      <c r="M12" s="732"/>
      <c r="N12" s="748" t="s">
        <v>272</v>
      </c>
      <c r="O12" s="748"/>
      <c r="P12" s="222" t="s">
        <v>590</v>
      </c>
      <c r="Q12" s="738"/>
      <c r="R12" s="739"/>
      <c r="S12" s="739"/>
      <c r="T12" s="739"/>
      <c r="U12" s="739"/>
      <c r="V12" s="739"/>
      <c r="W12" s="740"/>
    </row>
    <row r="13" spans="2:23" s="29" customFormat="1" ht="25.5" customHeight="1" x14ac:dyDescent="0.15">
      <c r="B13" s="753" t="s">
        <v>314</v>
      </c>
      <c r="C13" s="753"/>
      <c r="D13" s="753"/>
      <c r="E13" s="766" t="s">
        <v>732</v>
      </c>
      <c r="F13" s="767"/>
      <c r="G13" s="768"/>
      <c r="H13" s="753" t="s">
        <v>315</v>
      </c>
      <c r="I13" s="753"/>
      <c r="J13" s="754" t="s">
        <v>671</v>
      </c>
      <c r="K13" s="754"/>
      <c r="L13" s="754"/>
      <c r="M13" s="753" t="s">
        <v>314</v>
      </c>
      <c r="N13" s="753"/>
      <c r="O13" s="753"/>
      <c r="P13" s="766" t="s">
        <v>732</v>
      </c>
      <c r="Q13" s="767"/>
      <c r="R13" s="768"/>
      <c r="S13" s="753" t="s">
        <v>315</v>
      </c>
      <c r="T13" s="753"/>
      <c r="U13" s="754" t="s">
        <v>671</v>
      </c>
      <c r="V13" s="754"/>
      <c r="W13" s="754"/>
    </row>
    <row r="14" spans="2:23" s="29" customFormat="1" ht="25.5" customHeight="1" x14ac:dyDescent="0.15">
      <c r="B14" s="755" t="s">
        <v>316</v>
      </c>
      <c r="C14" s="755"/>
      <c r="D14" s="755"/>
      <c r="E14" s="756" t="s">
        <v>549</v>
      </c>
      <c r="F14" s="756"/>
      <c r="G14" s="756"/>
      <c r="H14" s="757" t="s">
        <v>317</v>
      </c>
      <c r="I14" s="758"/>
      <c r="J14" s="759" t="s">
        <v>549</v>
      </c>
      <c r="K14" s="760"/>
      <c r="L14" s="761"/>
      <c r="M14" s="757" t="s">
        <v>316</v>
      </c>
      <c r="N14" s="758"/>
      <c r="O14" s="762"/>
      <c r="P14" s="763" t="s">
        <v>549</v>
      </c>
      <c r="Q14" s="756"/>
      <c r="R14" s="756"/>
      <c r="S14" s="764" t="s">
        <v>317</v>
      </c>
      <c r="T14" s="765"/>
      <c r="U14" s="759" t="s">
        <v>549</v>
      </c>
      <c r="V14" s="760"/>
      <c r="W14" s="761"/>
    </row>
    <row r="15" spans="2:23" s="29" customFormat="1" ht="39.75" customHeight="1" x14ac:dyDescent="0.15">
      <c r="B15" s="748" t="s">
        <v>318</v>
      </c>
      <c r="C15" s="748"/>
      <c r="D15" s="748"/>
      <c r="E15" s="749" t="s">
        <v>672</v>
      </c>
      <c r="F15" s="750"/>
      <c r="G15" s="750"/>
      <c r="H15" s="750"/>
      <c r="I15" s="750"/>
      <c r="J15" s="750"/>
      <c r="K15" s="750"/>
      <c r="L15" s="751"/>
      <c r="M15" s="748" t="s">
        <v>318</v>
      </c>
      <c r="N15" s="748"/>
      <c r="O15" s="748"/>
      <c r="P15" s="749" t="s">
        <v>672</v>
      </c>
      <c r="Q15" s="750"/>
      <c r="R15" s="750"/>
      <c r="S15" s="750"/>
      <c r="T15" s="750"/>
      <c r="U15" s="750"/>
      <c r="V15" s="750"/>
      <c r="W15" s="751"/>
    </row>
    <row r="16" spans="2:23" s="29" customFormat="1" ht="25.5" customHeight="1" x14ac:dyDescent="0.15">
      <c r="B16" s="752" t="s">
        <v>308</v>
      </c>
      <c r="C16" s="752" t="s">
        <v>309</v>
      </c>
      <c r="D16" s="752"/>
      <c r="E16" s="209"/>
      <c r="F16" s="735"/>
      <c r="G16" s="736"/>
      <c r="H16" s="736"/>
      <c r="I16" s="736"/>
      <c r="J16" s="736"/>
      <c r="K16" s="736"/>
      <c r="L16" s="737"/>
      <c r="M16" s="752" t="s">
        <v>308</v>
      </c>
      <c r="N16" s="752" t="s">
        <v>309</v>
      </c>
      <c r="O16" s="752"/>
      <c r="P16" s="209"/>
      <c r="Q16" s="738"/>
      <c r="R16" s="739"/>
      <c r="S16" s="739"/>
      <c r="T16" s="739"/>
      <c r="U16" s="739"/>
      <c r="V16" s="739"/>
      <c r="W16" s="740"/>
    </row>
    <row r="17" spans="2:24" s="29" customFormat="1" ht="25.5" customHeight="1" x14ac:dyDescent="0.15">
      <c r="B17" s="752"/>
      <c r="C17" s="752" t="s">
        <v>310</v>
      </c>
      <c r="D17" s="752"/>
      <c r="E17" s="246"/>
      <c r="F17" s="738"/>
      <c r="G17" s="739"/>
      <c r="H17" s="739"/>
      <c r="I17" s="739"/>
      <c r="J17" s="739"/>
      <c r="K17" s="739"/>
      <c r="L17" s="740"/>
      <c r="M17" s="752"/>
      <c r="N17" s="752" t="s">
        <v>310</v>
      </c>
      <c r="O17" s="752"/>
      <c r="P17" s="246"/>
      <c r="Q17" s="738"/>
      <c r="R17" s="739"/>
      <c r="S17" s="739"/>
      <c r="T17" s="739"/>
      <c r="U17" s="739"/>
      <c r="V17" s="739"/>
      <c r="W17" s="740"/>
    </row>
    <row r="18" spans="2:24" s="29" customFormat="1" ht="25.5" customHeight="1" x14ac:dyDescent="0.15">
      <c r="B18" s="752" t="s">
        <v>311</v>
      </c>
      <c r="C18" s="752" t="s">
        <v>259</v>
      </c>
      <c r="D18" s="752"/>
      <c r="E18" s="210"/>
      <c r="F18" s="738"/>
      <c r="G18" s="739"/>
      <c r="H18" s="739"/>
      <c r="I18" s="739"/>
      <c r="J18" s="739"/>
      <c r="K18" s="739"/>
      <c r="L18" s="740"/>
      <c r="M18" s="752" t="s">
        <v>311</v>
      </c>
      <c r="N18" s="752" t="s">
        <v>259</v>
      </c>
      <c r="O18" s="752"/>
      <c r="P18" s="210"/>
      <c r="Q18" s="738"/>
      <c r="R18" s="739"/>
      <c r="S18" s="739"/>
      <c r="T18" s="739"/>
      <c r="U18" s="739"/>
      <c r="V18" s="739"/>
      <c r="W18" s="740"/>
    </row>
    <row r="19" spans="2:24" s="29" customFormat="1" ht="25.5" customHeight="1" x14ac:dyDescent="0.15">
      <c r="B19" s="752"/>
      <c r="C19" s="752" t="s">
        <v>260</v>
      </c>
      <c r="D19" s="752"/>
      <c r="E19" s="209"/>
      <c r="F19" s="738"/>
      <c r="G19" s="739"/>
      <c r="H19" s="739"/>
      <c r="I19" s="739"/>
      <c r="J19" s="739"/>
      <c r="K19" s="739"/>
      <c r="L19" s="740"/>
      <c r="M19" s="752"/>
      <c r="N19" s="752" t="s">
        <v>260</v>
      </c>
      <c r="O19" s="752"/>
      <c r="P19" s="209"/>
      <c r="Q19" s="738"/>
      <c r="R19" s="739"/>
      <c r="S19" s="739"/>
      <c r="T19" s="739"/>
      <c r="U19" s="739"/>
      <c r="V19" s="739"/>
      <c r="W19" s="740"/>
    </row>
    <row r="20" spans="2:24" s="29" customFormat="1" ht="25.5" customHeight="1" x14ac:dyDescent="0.15">
      <c r="B20" s="748" t="s">
        <v>262</v>
      </c>
      <c r="C20" s="748"/>
      <c r="D20" s="748"/>
      <c r="E20" s="245"/>
      <c r="F20" s="738"/>
      <c r="G20" s="739"/>
      <c r="H20" s="739"/>
      <c r="I20" s="739"/>
      <c r="J20" s="739"/>
      <c r="K20" s="739"/>
      <c r="L20" s="740"/>
      <c r="M20" s="748" t="s">
        <v>262</v>
      </c>
      <c r="N20" s="748"/>
      <c r="O20" s="748"/>
      <c r="P20" s="245"/>
      <c r="Q20" s="738"/>
      <c r="R20" s="739"/>
      <c r="S20" s="739"/>
      <c r="T20" s="739"/>
      <c r="U20" s="739"/>
      <c r="V20" s="739"/>
      <c r="W20" s="740"/>
    </row>
    <row r="21" spans="2:24" s="29" customFormat="1" ht="25.5" customHeight="1" x14ac:dyDescent="0.15">
      <c r="B21" s="731" t="s">
        <v>312</v>
      </c>
      <c r="C21" s="748" t="s">
        <v>313</v>
      </c>
      <c r="D21" s="748"/>
      <c r="E21" s="246"/>
      <c r="F21" s="738"/>
      <c r="G21" s="739"/>
      <c r="H21" s="739"/>
      <c r="I21" s="739"/>
      <c r="J21" s="739"/>
      <c r="K21" s="739"/>
      <c r="L21" s="740"/>
      <c r="M21" s="731" t="s">
        <v>312</v>
      </c>
      <c r="N21" s="748" t="s">
        <v>313</v>
      </c>
      <c r="O21" s="748"/>
      <c r="P21" s="246"/>
      <c r="Q21" s="738"/>
      <c r="R21" s="739"/>
      <c r="S21" s="739"/>
      <c r="T21" s="739"/>
      <c r="U21" s="739"/>
      <c r="V21" s="739"/>
      <c r="W21" s="740"/>
    </row>
    <row r="22" spans="2:24" s="29" customFormat="1" ht="25.5" customHeight="1" x14ac:dyDescent="0.15">
      <c r="B22" s="744"/>
      <c r="C22" s="748" t="s">
        <v>271</v>
      </c>
      <c r="D22" s="748"/>
      <c r="E22" s="222"/>
      <c r="F22" s="738"/>
      <c r="G22" s="739"/>
      <c r="H22" s="739"/>
      <c r="I22" s="739"/>
      <c r="J22" s="739"/>
      <c r="K22" s="739"/>
      <c r="L22" s="740"/>
      <c r="M22" s="744"/>
      <c r="N22" s="748" t="s">
        <v>271</v>
      </c>
      <c r="O22" s="748"/>
      <c r="P22" s="222"/>
      <c r="Q22" s="738"/>
      <c r="R22" s="739"/>
      <c r="S22" s="739"/>
      <c r="T22" s="739"/>
      <c r="U22" s="739"/>
      <c r="V22" s="739"/>
      <c r="W22" s="740"/>
    </row>
    <row r="23" spans="2:24" s="29" customFormat="1" ht="25.5" customHeight="1" x14ac:dyDescent="0.15">
      <c r="B23" s="732"/>
      <c r="C23" s="748" t="s">
        <v>272</v>
      </c>
      <c r="D23" s="748"/>
      <c r="E23" s="222"/>
      <c r="F23" s="741"/>
      <c r="G23" s="742"/>
      <c r="H23" s="742"/>
      <c r="I23" s="742"/>
      <c r="J23" s="742"/>
      <c r="K23" s="742"/>
      <c r="L23" s="743"/>
      <c r="M23" s="732"/>
      <c r="N23" s="748" t="s">
        <v>272</v>
      </c>
      <c r="O23" s="748"/>
      <c r="P23" s="222"/>
      <c r="Q23" s="738"/>
      <c r="R23" s="739"/>
      <c r="S23" s="739"/>
      <c r="T23" s="739"/>
      <c r="U23" s="739"/>
      <c r="V23" s="739"/>
      <c r="W23" s="740"/>
    </row>
    <row r="24" spans="2:24" s="29" customFormat="1" ht="25.5" customHeight="1" x14ac:dyDescent="0.15">
      <c r="B24" s="753" t="s">
        <v>314</v>
      </c>
      <c r="C24" s="753"/>
      <c r="D24" s="753"/>
      <c r="E24" s="766"/>
      <c r="F24" s="767"/>
      <c r="G24" s="768"/>
      <c r="H24" s="753" t="s">
        <v>315</v>
      </c>
      <c r="I24" s="753"/>
      <c r="J24" s="766"/>
      <c r="K24" s="767"/>
      <c r="L24" s="768"/>
      <c r="M24" s="753" t="s">
        <v>314</v>
      </c>
      <c r="N24" s="753"/>
      <c r="O24" s="753"/>
      <c r="P24" s="766"/>
      <c r="Q24" s="767"/>
      <c r="R24" s="768"/>
      <c r="S24" s="753" t="s">
        <v>315</v>
      </c>
      <c r="T24" s="753"/>
      <c r="U24" s="754"/>
      <c r="V24" s="754"/>
      <c r="W24" s="754"/>
    </row>
    <row r="25" spans="2:24" s="29" customFormat="1" ht="25.5" customHeight="1" x14ac:dyDescent="0.15">
      <c r="B25" s="755" t="s">
        <v>316</v>
      </c>
      <c r="C25" s="755"/>
      <c r="D25" s="755"/>
      <c r="E25" s="756"/>
      <c r="F25" s="756"/>
      <c r="G25" s="756"/>
      <c r="H25" s="757" t="s">
        <v>317</v>
      </c>
      <c r="I25" s="758"/>
      <c r="J25" s="759"/>
      <c r="K25" s="760"/>
      <c r="L25" s="761"/>
      <c r="M25" s="757" t="s">
        <v>316</v>
      </c>
      <c r="N25" s="758"/>
      <c r="O25" s="762"/>
      <c r="P25" s="763"/>
      <c r="Q25" s="756"/>
      <c r="R25" s="756"/>
      <c r="S25" s="764" t="s">
        <v>317</v>
      </c>
      <c r="T25" s="765"/>
      <c r="U25" s="759"/>
      <c r="V25" s="760"/>
      <c r="W25" s="761"/>
    </row>
    <row r="26" spans="2:24" s="29" customFormat="1" ht="39.75" customHeight="1" x14ac:dyDescent="0.15">
      <c r="B26" s="748" t="s">
        <v>318</v>
      </c>
      <c r="C26" s="748"/>
      <c r="D26" s="748"/>
      <c r="E26" s="749"/>
      <c r="F26" s="750"/>
      <c r="G26" s="750"/>
      <c r="H26" s="750"/>
      <c r="I26" s="750"/>
      <c r="J26" s="750"/>
      <c r="K26" s="750"/>
      <c r="L26" s="751"/>
      <c r="M26" s="748" t="s">
        <v>318</v>
      </c>
      <c r="N26" s="748"/>
      <c r="O26" s="748"/>
      <c r="P26" s="749"/>
      <c r="Q26" s="750"/>
      <c r="R26" s="750"/>
      <c r="S26" s="750"/>
      <c r="T26" s="750"/>
      <c r="U26" s="750"/>
      <c r="V26" s="750"/>
      <c r="W26" s="751"/>
    </row>
    <row r="27" spans="2:24" s="29" customFormat="1" ht="15" customHeight="1" x14ac:dyDescent="0.15">
      <c r="B27" s="211"/>
      <c r="C27" s="769" t="s">
        <v>319</v>
      </c>
      <c r="D27" s="770"/>
      <c r="E27" s="770"/>
      <c r="F27" s="770"/>
      <c r="G27" s="770"/>
      <c r="H27" s="770"/>
      <c r="I27" s="770"/>
      <c r="J27" s="770"/>
      <c r="K27" s="770"/>
      <c r="L27" s="770"/>
      <c r="M27" s="212"/>
      <c r="N27" s="212" t="s">
        <v>320</v>
      </c>
      <c r="O27" s="212"/>
      <c r="P27" s="212"/>
      <c r="Q27" s="212"/>
      <c r="R27" s="212"/>
      <c r="S27" s="212"/>
      <c r="T27" s="212"/>
      <c r="U27" s="212"/>
      <c r="V27" s="212"/>
      <c r="W27" s="212"/>
    </row>
    <row r="28" spans="2:24" s="29" customFormat="1" ht="15" customHeight="1" x14ac:dyDescent="0.15">
      <c r="B28" s="211"/>
      <c r="C28" s="771"/>
      <c r="D28" s="771"/>
      <c r="E28" s="771"/>
      <c r="F28" s="771"/>
      <c r="G28" s="771"/>
      <c r="H28" s="771"/>
      <c r="I28" s="771"/>
      <c r="J28" s="771"/>
      <c r="K28" s="771"/>
      <c r="L28" s="771"/>
      <c r="M28" s="212"/>
      <c r="N28" s="212" t="s">
        <v>321</v>
      </c>
      <c r="O28" s="212"/>
      <c r="P28" s="212"/>
      <c r="Q28" s="212"/>
      <c r="R28" s="212"/>
      <c r="S28" s="212"/>
      <c r="T28" s="212"/>
      <c r="U28" s="212"/>
      <c r="V28" s="212"/>
      <c r="W28" s="212"/>
    </row>
    <row r="29" spans="2:24" ht="15" customHeight="1" x14ac:dyDescent="0.15">
      <c r="C29" s="90"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90"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7E49F206-0610-4B85-909F-AB40E54E484F}"/>
    <dataValidation type="list" allowBlank="1" showInputMessage="1" showErrorMessage="1" sqref="E8 E19 P8 P19" xr:uid="{AB04642F-6821-4F4C-B1AA-497768AF690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C6FC2C-8705-4BD7-B85C-B25927E3E563}">
          <x14:formula1>
            <xm:f>'(参考)リスト'!$F$16:$F$21</xm:f>
          </x14:formula1>
          <xm:sqref>E11:E12 E22:E23 P11:P12 P22:P23</xm:sqref>
        </x14:dataValidation>
        <x14:dataValidation type="list" allowBlank="1" showInputMessage="1" showErrorMessage="1" xr:uid="{03FDF964-9CD6-452D-9D05-6530ED422BFF}">
          <x14:formula1>
            <xm:f>'(参考)リスト'!$D$16:$D$18</xm:f>
          </x14:formula1>
          <xm:sqref>E10 E21 P10 P21</xm:sqref>
        </x14:dataValidation>
        <x14:dataValidation type="list" allowBlank="1" showInputMessage="1" showErrorMessage="1" xr:uid="{83C72497-D7A6-4172-AB15-264AD084ADB8}">
          <x14:formula1>
            <xm:f>'(参考)リスト'!$E$16:$E$27</xm:f>
          </x14:formula1>
          <xm:sqref>E9 E20 P9 P20</xm:sqref>
        </x14:dataValidation>
        <x14:dataValidation type="list" allowBlank="1" showInputMessage="1" showErrorMessage="1" xr:uid="{E1C27C54-D884-4C51-81D8-763D967869DE}">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B1:Z59"/>
  <sheetViews>
    <sheetView showGridLines="0" showZeros="0" view="pageBreakPreview" topLeftCell="B3" zoomScaleNormal="70" zoomScaleSheetLayoutView="100" workbookViewId="0">
      <selection activeCell="J39" sqref="J39"/>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207" t="s">
        <v>326</v>
      </c>
      <c r="C2" s="208"/>
      <c r="D2" s="208"/>
      <c r="E2" s="208"/>
      <c r="F2" s="208"/>
      <c r="G2" s="208"/>
      <c r="H2" s="208"/>
      <c r="I2" s="208"/>
      <c r="J2" s="208"/>
      <c r="K2" s="208"/>
      <c r="L2" s="208"/>
      <c r="M2" s="208"/>
      <c r="N2" s="208"/>
      <c r="O2" s="208"/>
      <c r="P2" s="208"/>
      <c r="Q2" s="208"/>
    </row>
    <row r="3" spans="2:25" ht="25.15" customHeight="1" x14ac:dyDescent="0.15">
      <c r="B3" s="793" t="s">
        <v>303</v>
      </c>
      <c r="C3" s="793"/>
      <c r="D3" s="793"/>
      <c r="E3" s="794" t="s">
        <v>550</v>
      </c>
      <c r="F3" s="794"/>
      <c r="G3" s="794"/>
      <c r="H3" s="794"/>
      <c r="I3" s="784" t="s">
        <v>304</v>
      </c>
      <c r="J3" s="785"/>
      <c r="K3" s="786"/>
      <c r="L3" s="708" t="s">
        <v>572</v>
      </c>
      <c r="M3" s="709"/>
      <c r="N3" s="710"/>
      <c r="O3" s="812" t="s">
        <v>305</v>
      </c>
      <c r="P3" s="813"/>
      <c r="Q3" s="814"/>
      <c r="R3" s="795" t="s">
        <v>578</v>
      </c>
      <c r="S3" s="796"/>
      <c r="T3" s="797"/>
      <c r="U3" s="818" t="s">
        <v>327</v>
      </c>
      <c r="V3" s="819"/>
      <c r="W3" s="822">
        <v>45924</v>
      </c>
      <c r="X3" s="823"/>
      <c r="Y3" s="824"/>
    </row>
    <row r="4" spans="2:25" ht="25.15" customHeight="1" x14ac:dyDescent="0.15">
      <c r="B4" s="798" t="s">
        <v>306</v>
      </c>
      <c r="C4" s="798"/>
      <c r="D4" s="798"/>
      <c r="E4" s="799" t="s">
        <v>571</v>
      </c>
      <c r="F4" s="799"/>
      <c r="G4" s="799"/>
      <c r="H4" s="799"/>
      <c r="I4" s="784" t="s">
        <v>307</v>
      </c>
      <c r="J4" s="785"/>
      <c r="K4" s="786"/>
      <c r="L4" s="766" t="s">
        <v>573</v>
      </c>
      <c r="M4" s="767"/>
      <c r="N4" s="768"/>
      <c r="O4" s="815"/>
      <c r="P4" s="816"/>
      <c r="Q4" s="817"/>
      <c r="R4" s="800" t="s">
        <v>580</v>
      </c>
      <c r="S4" s="801"/>
      <c r="T4" s="802"/>
      <c r="U4" s="820"/>
      <c r="V4" s="821"/>
      <c r="W4" s="825"/>
      <c r="X4" s="826"/>
      <c r="Y4" s="827"/>
    </row>
    <row r="5" spans="2:25" ht="15" customHeight="1" x14ac:dyDescent="0.15">
      <c r="B5" s="784" t="s">
        <v>328</v>
      </c>
      <c r="C5" s="785"/>
      <c r="D5" s="786"/>
      <c r="E5" s="213"/>
      <c r="F5" s="784" t="s">
        <v>329</v>
      </c>
      <c r="G5" s="785"/>
      <c r="H5" s="786"/>
      <c r="I5" s="214"/>
      <c r="J5" s="784" t="s">
        <v>328</v>
      </c>
      <c r="K5" s="785"/>
      <c r="L5" s="786"/>
      <c r="M5" s="213"/>
      <c r="N5" s="784" t="s">
        <v>329</v>
      </c>
      <c r="O5" s="785"/>
      <c r="P5" s="786"/>
      <c r="Q5" s="214"/>
      <c r="R5" s="787" t="s">
        <v>328</v>
      </c>
      <c r="S5" s="789"/>
      <c r="T5" s="788"/>
      <c r="U5" s="91"/>
      <c r="V5" s="787" t="s">
        <v>329</v>
      </c>
      <c r="W5" s="789"/>
      <c r="X5" s="788"/>
      <c r="Y5" s="119"/>
    </row>
    <row r="6" spans="2:25" ht="15" customHeight="1" x14ac:dyDescent="0.15">
      <c r="B6" s="784" t="s">
        <v>330</v>
      </c>
      <c r="C6" s="785"/>
      <c r="D6" s="222"/>
      <c r="E6" s="790"/>
      <c r="F6" s="791"/>
      <c r="G6" s="791"/>
      <c r="H6" s="791"/>
      <c r="I6" s="792"/>
      <c r="J6" s="784" t="s">
        <v>330</v>
      </c>
      <c r="K6" s="785"/>
      <c r="L6" s="222"/>
      <c r="M6" s="790"/>
      <c r="N6" s="791"/>
      <c r="O6" s="791"/>
      <c r="P6" s="791"/>
      <c r="Q6" s="792"/>
      <c r="R6" s="787" t="s">
        <v>330</v>
      </c>
      <c r="S6" s="789"/>
      <c r="T6" s="250"/>
      <c r="U6" s="803"/>
      <c r="V6" s="804"/>
      <c r="W6" s="804"/>
      <c r="X6" s="804"/>
      <c r="Y6" s="805"/>
    </row>
    <row r="7" spans="2:25" ht="15" customHeight="1" x14ac:dyDescent="0.15">
      <c r="B7" s="784" t="s">
        <v>331</v>
      </c>
      <c r="C7" s="786"/>
      <c r="D7" s="708"/>
      <c r="E7" s="710"/>
      <c r="F7" s="784" t="s">
        <v>332</v>
      </c>
      <c r="G7" s="786"/>
      <c r="H7" s="295"/>
      <c r="I7" s="295"/>
      <c r="J7" s="784" t="s">
        <v>331</v>
      </c>
      <c r="K7" s="786"/>
      <c r="L7" s="708"/>
      <c r="M7" s="710"/>
      <c r="N7" s="784" t="s">
        <v>332</v>
      </c>
      <c r="O7" s="786"/>
      <c r="P7" s="295"/>
      <c r="Q7" s="295"/>
      <c r="R7" s="787" t="s">
        <v>331</v>
      </c>
      <c r="S7" s="788"/>
      <c r="T7" s="806"/>
      <c r="U7" s="807"/>
      <c r="V7" s="787" t="s">
        <v>332</v>
      </c>
      <c r="W7" s="788"/>
      <c r="X7" s="828"/>
      <c r="Y7" s="828"/>
    </row>
    <row r="8" spans="2:25" ht="15" customHeight="1" x14ac:dyDescent="0.15">
      <c r="B8" s="808" t="s">
        <v>333</v>
      </c>
      <c r="C8" s="808"/>
      <c r="D8" s="222"/>
      <c r="E8" s="248" t="s">
        <v>334</v>
      </c>
      <c r="F8" s="809"/>
      <c r="G8" s="809"/>
      <c r="H8" s="809"/>
      <c r="I8" s="809"/>
      <c r="J8" s="808" t="s">
        <v>333</v>
      </c>
      <c r="K8" s="808"/>
      <c r="L8" s="222"/>
      <c r="M8" s="248" t="s">
        <v>334</v>
      </c>
      <c r="N8" s="809"/>
      <c r="O8" s="809"/>
      <c r="P8" s="809"/>
      <c r="Q8" s="809"/>
      <c r="R8" s="810" t="s">
        <v>333</v>
      </c>
      <c r="S8" s="810"/>
      <c r="T8" s="250"/>
      <c r="U8" s="249" t="s">
        <v>334</v>
      </c>
      <c r="V8" s="811"/>
      <c r="W8" s="811"/>
      <c r="X8" s="811"/>
      <c r="Y8" s="811"/>
    </row>
    <row r="9" spans="2:25" s="29" customFormat="1" ht="14.1" customHeight="1" x14ac:dyDescent="0.15">
      <c r="B9" s="772"/>
      <c r="C9" s="772"/>
      <c r="D9" s="772"/>
      <c r="E9" s="772"/>
      <c r="F9" s="772"/>
      <c r="G9" s="772"/>
      <c r="H9" s="772"/>
      <c r="I9" s="772"/>
      <c r="J9" s="774"/>
      <c r="K9" s="774"/>
      <c r="L9" s="774"/>
      <c r="M9" s="774"/>
      <c r="N9" s="774"/>
      <c r="O9" s="774"/>
      <c r="P9" s="774"/>
      <c r="Q9" s="774"/>
      <c r="R9" s="775"/>
      <c r="S9" s="775"/>
      <c r="T9" s="775"/>
      <c r="U9" s="775"/>
      <c r="V9" s="775"/>
      <c r="W9" s="775"/>
      <c r="X9" s="775"/>
      <c r="Y9" s="776"/>
    </row>
    <row r="10" spans="2:25" s="29" customFormat="1" ht="14.1" customHeight="1" x14ac:dyDescent="0.15">
      <c r="B10" s="773"/>
      <c r="C10" s="773"/>
      <c r="D10" s="773"/>
      <c r="E10" s="773"/>
      <c r="F10" s="773"/>
      <c r="G10" s="773"/>
      <c r="H10" s="773"/>
      <c r="I10" s="773"/>
      <c r="J10" s="774"/>
      <c r="K10" s="774"/>
      <c r="L10" s="774"/>
      <c r="M10" s="774"/>
      <c r="N10" s="774"/>
      <c r="O10" s="774"/>
      <c r="P10" s="774"/>
      <c r="Q10" s="774"/>
      <c r="R10" s="775"/>
      <c r="S10" s="775"/>
      <c r="T10" s="775"/>
      <c r="U10" s="775"/>
      <c r="V10" s="775"/>
      <c r="W10" s="775"/>
      <c r="X10" s="775"/>
      <c r="Y10" s="776"/>
    </row>
    <row r="11" spans="2:25" s="29" customFormat="1" ht="14.1" customHeight="1" x14ac:dyDescent="0.15">
      <c r="B11" s="773"/>
      <c r="C11" s="773"/>
      <c r="D11" s="773"/>
      <c r="E11" s="773"/>
      <c r="F11" s="773"/>
      <c r="G11" s="773"/>
      <c r="H11" s="773"/>
      <c r="I11" s="773"/>
      <c r="J11" s="774"/>
      <c r="K11" s="774"/>
      <c r="L11" s="774"/>
      <c r="M11" s="774"/>
      <c r="N11" s="774"/>
      <c r="O11" s="774"/>
      <c r="P11" s="774"/>
      <c r="Q11" s="774"/>
      <c r="R11" s="775"/>
      <c r="S11" s="775"/>
      <c r="T11" s="775"/>
      <c r="U11" s="775"/>
      <c r="V11" s="775"/>
      <c r="W11" s="775"/>
      <c r="X11" s="775"/>
      <c r="Y11" s="776"/>
    </row>
    <row r="12" spans="2:25" s="29" customFormat="1" ht="14.1" customHeight="1" x14ac:dyDescent="0.15">
      <c r="B12" s="773"/>
      <c r="C12" s="773"/>
      <c r="D12" s="773"/>
      <c r="E12" s="773"/>
      <c r="F12" s="773"/>
      <c r="G12" s="773"/>
      <c r="H12" s="773"/>
      <c r="I12" s="773"/>
      <c r="J12" s="774"/>
      <c r="K12" s="774"/>
      <c r="L12" s="774"/>
      <c r="M12" s="774"/>
      <c r="N12" s="774"/>
      <c r="O12" s="774"/>
      <c r="P12" s="774"/>
      <c r="Q12" s="774"/>
      <c r="R12" s="775"/>
      <c r="S12" s="775"/>
      <c r="T12" s="775"/>
      <c r="U12" s="775"/>
      <c r="V12" s="775"/>
      <c r="W12" s="775"/>
      <c r="X12" s="775"/>
      <c r="Y12" s="776"/>
    </row>
    <row r="13" spans="2:25" s="29" customFormat="1" ht="14.1" customHeight="1" x14ac:dyDescent="0.15">
      <c r="B13" s="773"/>
      <c r="C13" s="773"/>
      <c r="D13" s="773"/>
      <c r="E13" s="773"/>
      <c r="F13" s="773"/>
      <c r="G13" s="773"/>
      <c r="H13" s="773"/>
      <c r="I13" s="773"/>
      <c r="J13" s="774"/>
      <c r="K13" s="774"/>
      <c r="L13" s="774"/>
      <c r="M13" s="774"/>
      <c r="N13" s="774"/>
      <c r="O13" s="774"/>
      <c r="P13" s="774"/>
      <c r="Q13" s="774"/>
      <c r="R13" s="775"/>
      <c r="S13" s="775"/>
      <c r="T13" s="775"/>
      <c r="U13" s="775"/>
      <c r="V13" s="775"/>
      <c r="W13" s="775"/>
      <c r="X13" s="775"/>
      <c r="Y13" s="776"/>
    </row>
    <row r="14" spans="2:25" s="29" customFormat="1" ht="14.1" customHeight="1" x14ac:dyDescent="0.15">
      <c r="B14" s="773"/>
      <c r="C14" s="773"/>
      <c r="D14" s="773"/>
      <c r="E14" s="773"/>
      <c r="F14" s="773"/>
      <c r="G14" s="773"/>
      <c r="H14" s="773"/>
      <c r="I14" s="773"/>
      <c r="J14" s="774"/>
      <c r="K14" s="774"/>
      <c r="L14" s="774"/>
      <c r="M14" s="774"/>
      <c r="N14" s="774"/>
      <c r="O14" s="774"/>
      <c r="P14" s="774"/>
      <c r="Q14" s="774"/>
      <c r="R14" s="775"/>
      <c r="S14" s="775"/>
      <c r="T14" s="775"/>
      <c r="U14" s="775"/>
      <c r="V14" s="775"/>
      <c r="W14" s="775"/>
      <c r="X14" s="775"/>
      <c r="Y14" s="776"/>
    </row>
    <row r="15" spans="2:25" s="29" customFormat="1" ht="14.1" customHeight="1" x14ac:dyDescent="0.15">
      <c r="B15" s="773"/>
      <c r="C15" s="773"/>
      <c r="D15" s="773"/>
      <c r="E15" s="773"/>
      <c r="F15" s="773"/>
      <c r="G15" s="773"/>
      <c r="H15" s="773"/>
      <c r="I15" s="773"/>
      <c r="J15" s="774"/>
      <c r="K15" s="774"/>
      <c r="L15" s="774"/>
      <c r="M15" s="774"/>
      <c r="N15" s="774"/>
      <c r="O15" s="774"/>
      <c r="P15" s="774"/>
      <c r="Q15" s="774"/>
      <c r="R15" s="775"/>
      <c r="S15" s="775"/>
      <c r="T15" s="775"/>
      <c r="U15" s="775"/>
      <c r="V15" s="775"/>
      <c r="W15" s="775"/>
      <c r="X15" s="775"/>
      <c r="Y15" s="776"/>
    </row>
    <row r="16" spans="2:25" s="29" customFormat="1" ht="14.1" customHeight="1" x14ac:dyDescent="0.15">
      <c r="B16" s="773"/>
      <c r="C16" s="773"/>
      <c r="D16" s="773"/>
      <c r="E16" s="773"/>
      <c r="F16" s="773"/>
      <c r="G16" s="773"/>
      <c r="H16" s="773"/>
      <c r="I16" s="773"/>
      <c r="J16" s="774"/>
      <c r="K16" s="774"/>
      <c r="L16" s="774"/>
      <c r="M16" s="774"/>
      <c r="N16" s="774"/>
      <c r="O16" s="774"/>
      <c r="P16" s="774"/>
      <c r="Q16" s="774"/>
      <c r="R16" s="775"/>
      <c r="S16" s="775"/>
      <c r="T16" s="775"/>
      <c r="U16" s="775"/>
      <c r="V16" s="775"/>
      <c r="W16" s="775"/>
      <c r="X16" s="775"/>
      <c r="Y16" s="776"/>
    </row>
    <row r="17" spans="2:25" s="29" customFormat="1" ht="14.1" customHeight="1" x14ac:dyDescent="0.15">
      <c r="B17" s="773"/>
      <c r="C17" s="773"/>
      <c r="D17" s="773"/>
      <c r="E17" s="773"/>
      <c r="F17" s="773"/>
      <c r="G17" s="773"/>
      <c r="H17" s="773"/>
      <c r="I17" s="773"/>
      <c r="J17" s="774"/>
      <c r="K17" s="774"/>
      <c r="L17" s="774"/>
      <c r="M17" s="774"/>
      <c r="N17" s="774"/>
      <c r="O17" s="774"/>
      <c r="P17" s="774"/>
      <c r="Q17" s="774"/>
      <c r="R17" s="775"/>
      <c r="S17" s="775"/>
      <c r="T17" s="775"/>
      <c r="U17" s="775"/>
      <c r="V17" s="775"/>
      <c r="W17" s="775"/>
      <c r="X17" s="775"/>
      <c r="Y17" s="776"/>
    </row>
    <row r="18" spans="2:25" s="29" customFormat="1" ht="14.1" customHeight="1" x14ac:dyDescent="0.15">
      <c r="B18" s="773"/>
      <c r="C18" s="773"/>
      <c r="D18" s="773"/>
      <c r="E18" s="773"/>
      <c r="F18" s="773"/>
      <c r="G18" s="773"/>
      <c r="H18" s="773"/>
      <c r="I18" s="773"/>
      <c r="J18" s="774"/>
      <c r="K18" s="774"/>
      <c r="L18" s="774"/>
      <c r="M18" s="774"/>
      <c r="N18" s="774"/>
      <c r="O18" s="774"/>
      <c r="P18" s="774"/>
      <c r="Q18" s="774"/>
      <c r="R18" s="775"/>
      <c r="S18" s="775"/>
      <c r="T18" s="775"/>
      <c r="U18" s="775"/>
      <c r="V18" s="775"/>
      <c r="W18" s="775"/>
      <c r="X18" s="775"/>
      <c r="Y18" s="776"/>
    </row>
    <row r="19" spans="2:25" s="29" customFormat="1" ht="14.1" customHeight="1" x14ac:dyDescent="0.15">
      <c r="B19" s="773"/>
      <c r="C19" s="773"/>
      <c r="D19" s="773"/>
      <c r="E19" s="773"/>
      <c r="F19" s="773"/>
      <c r="G19" s="773"/>
      <c r="H19" s="773"/>
      <c r="I19" s="773"/>
      <c r="J19" s="774"/>
      <c r="K19" s="774"/>
      <c r="L19" s="774"/>
      <c r="M19" s="774"/>
      <c r="N19" s="774"/>
      <c r="O19" s="774"/>
      <c r="P19" s="774"/>
      <c r="Q19" s="774"/>
      <c r="R19" s="775"/>
      <c r="S19" s="775"/>
      <c r="T19" s="775"/>
      <c r="U19" s="775"/>
      <c r="V19" s="775"/>
      <c r="W19" s="775"/>
      <c r="X19" s="775"/>
      <c r="Y19" s="776"/>
    </row>
    <row r="20" spans="2:25" s="29" customFormat="1" ht="14.1" customHeight="1" x14ac:dyDescent="0.15">
      <c r="B20" s="773"/>
      <c r="C20" s="773"/>
      <c r="D20" s="773"/>
      <c r="E20" s="773"/>
      <c r="F20" s="773"/>
      <c r="G20" s="773"/>
      <c r="H20" s="773"/>
      <c r="I20" s="773"/>
      <c r="J20" s="774"/>
      <c r="K20" s="774"/>
      <c r="L20" s="774"/>
      <c r="M20" s="774"/>
      <c r="N20" s="774"/>
      <c r="O20" s="774"/>
      <c r="P20" s="774"/>
      <c r="Q20" s="774"/>
      <c r="R20" s="775"/>
      <c r="S20" s="775"/>
      <c r="T20" s="775"/>
      <c r="U20" s="775"/>
      <c r="V20" s="775"/>
      <c r="W20" s="775"/>
      <c r="X20" s="775"/>
      <c r="Y20" s="776"/>
    </row>
    <row r="21" spans="2:25" s="29" customFormat="1" ht="14.1" customHeight="1" x14ac:dyDescent="0.15">
      <c r="B21" s="773"/>
      <c r="C21" s="773"/>
      <c r="D21" s="773"/>
      <c r="E21" s="773"/>
      <c r="F21" s="773"/>
      <c r="G21" s="773"/>
      <c r="H21" s="773"/>
      <c r="I21" s="773"/>
      <c r="J21" s="774"/>
      <c r="K21" s="774"/>
      <c r="L21" s="774"/>
      <c r="M21" s="774"/>
      <c r="N21" s="774"/>
      <c r="O21" s="774"/>
      <c r="P21" s="774"/>
      <c r="Q21" s="774"/>
      <c r="R21" s="775"/>
      <c r="S21" s="775"/>
      <c r="T21" s="775"/>
      <c r="U21" s="775"/>
      <c r="V21" s="775"/>
      <c r="W21" s="775"/>
      <c r="X21" s="775"/>
      <c r="Y21" s="776"/>
    </row>
    <row r="22" spans="2:25" ht="15" customHeight="1" x14ac:dyDescent="0.15">
      <c r="B22" s="784" t="s">
        <v>328</v>
      </c>
      <c r="C22" s="785"/>
      <c r="D22" s="786"/>
      <c r="E22" s="213"/>
      <c r="F22" s="784" t="s">
        <v>329</v>
      </c>
      <c r="G22" s="785"/>
      <c r="H22" s="786"/>
      <c r="I22" s="214"/>
      <c r="J22" s="784" t="s">
        <v>328</v>
      </c>
      <c r="K22" s="785"/>
      <c r="L22" s="786"/>
      <c r="M22" s="213"/>
      <c r="N22" s="784" t="s">
        <v>329</v>
      </c>
      <c r="O22" s="785"/>
      <c r="P22" s="786"/>
      <c r="Q22" s="214"/>
      <c r="R22" s="787" t="s">
        <v>328</v>
      </c>
      <c r="S22" s="789"/>
      <c r="T22" s="788"/>
      <c r="U22" s="91"/>
      <c r="V22" s="787" t="s">
        <v>329</v>
      </c>
      <c r="W22" s="789"/>
      <c r="X22" s="788"/>
      <c r="Y22" s="119"/>
    </row>
    <row r="23" spans="2:25" ht="15" customHeight="1" x14ac:dyDescent="0.15">
      <c r="B23" s="784" t="s">
        <v>330</v>
      </c>
      <c r="C23" s="785"/>
      <c r="D23" s="222"/>
      <c r="E23" s="790"/>
      <c r="F23" s="791"/>
      <c r="G23" s="791"/>
      <c r="H23" s="791"/>
      <c r="I23" s="792"/>
      <c r="J23" s="784" t="s">
        <v>330</v>
      </c>
      <c r="K23" s="785"/>
      <c r="L23" s="222"/>
      <c r="M23" s="790"/>
      <c r="N23" s="791"/>
      <c r="O23" s="791"/>
      <c r="P23" s="791"/>
      <c r="Q23" s="792"/>
      <c r="R23" s="787" t="s">
        <v>330</v>
      </c>
      <c r="S23" s="789"/>
      <c r="T23" s="250"/>
      <c r="U23" s="803"/>
      <c r="V23" s="804"/>
      <c r="W23" s="804"/>
      <c r="X23" s="804"/>
      <c r="Y23" s="805"/>
    </row>
    <row r="24" spans="2:25" ht="15" customHeight="1" x14ac:dyDescent="0.15">
      <c r="B24" s="784" t="s">
        <v>331</v>
      </c>
      <c r="C24" s="786"/>
      <c r="D24" s="708"/>
      <c r="E24" s="710"/>
      <c r="F24" s="784" t="s">
        <v>332</v>
      </c>
      <c r="G24" s="786"/>
      <c r="H24" s="295"/>
      <c r="I24" s="295"/>
      <c r="J24" s="784" t="s">
        <v>331</v>
      </c>
      <c r="K24" s="786"/>
      <c r="L24" s="708"/>
      <c r="M24" s="710"/>
      <c r="N24" s="784" t="s">
        <v>332</v>
      </c>
      <c r="O24" s="786"/>
      <c r="P24" s="295"/>
      <c r="Q24" s="295"/>
      <c r="R24" s="787" t="s">
        <v>331</v>
      </c>
      <c r="S24" s="788"/>
      <c r="T24" s="806"/>
      <c r="U24" s="807"/>
      <c r="V24" s="787" t="s">
        <v>332</v>
      </c>
      <c r="W24" s="788"/>
      <c r="X24" s="828"/>
      <c r="Y24" s="828"/>
    </row>
    <row r="25" spans="2:25" ht="15" customHeight="1" x14ac:dyDescent="0.15">
      <c r="B25" s="808" t="s">
        <v>333</v>
      </c>
      <c r="C25" s="808"/>
      <c r="D25" s="222"/>
      <c r="E25" s="248" t="s">
        <v>334</v>
      </c>
      <c r="F25" s="809"/>
      <c r="G25" s="809"/>
      <c r="H25" s="809"/>
      <c r="I25" s="809"/>
      <c r="J25" s="808" t="s">
        <v>333</v>
      </c>
      <c r="K25" s="808"/>
      <c r="L25" s="222"/>
      <c r="M25" s="248" t="s">
        <v>334</v>
      </c>
      <c r="N25" s="809"/>
      <c r="O25" s="809"/>
      <c r="P25" s="809"/>
      <c r="Q25" s="809"/>
      <c r="R25" s="810" t="s">
        <v>333</v>
      </c>
      <c r="S25" s="810"/>
      <c r="T25" s="250"/>
      <c r="U25" s="249" t="s">
        <v>334</v>
      </c>
      <c r="V25" s="811"/>
      <c r="W25" s="811"/>
      <c r="X25" s="811"/>
      <c r="Y25" s="811"/>
    </row>
    <row r="26" spans="2:25" s="29" customFormat="1" ht="14.1" customHeight="1" x14ac:dyDescent="0.15">
      <c r="B26" s="772"/>
      <c r="C26" s="772"/>
      <c r="D26" s="772"/>
      <c r="E26" s="772"/>
      <c r="F26" s="772"/>
      <c r="G26" s="772"/>
      <c r="H26" s="772"/>
      <c r="I26" s="772"/>
      <c r="J26" s="774"/>
      <c r="K26" s="774"/>
      <c r="L26" s="774"/>
      <c r="M26" s="774"/>
      <c r="N26" s="774"/>
      <c r="O26" s="774"/>
      <c r="P26" s="774"/>
      <c r="Q26" s="774"/>
      <c r="R26" s="777"/>
      <c r="S26" s="778"/>
      <c r="T26" s="778"/>
      <c r="U26" s="778"/>
      <c r="V26" s="778"/>
      <c r="W26" s="778"/>
      <c r="X26" s="778"/>
      <c r="Y26" s="779"/>
    </row>
    <row r="27" spans="2:25" s="29" customFormat="1" ht="14.1" customHeight="1" x14ac:dyDescent="0.15">
      <c r="B27" s="773"/>
      <c r="C27" s="773"/>
      <c r="D27" s="773"/>
      <c r="E27" s="773"/>
      <c r="F27" s="773"/>
      <c r="G27" s="773"/>
      <c r="H27" s="773"/>
      <c r="I27" s="773"/>
      <c r="J27" s="774"/>
      <c r="K27" s="774"/>
      <c r="L27" s="774"/>
      <c r="M27" s="774"/>
      <c r="N27" s="774"/>
      <c r="O27" s="774"/>
      <c r="P27" s="774"/>
      <c r="Q27" s="774"/>
      <c r="R27" s="780"/>
      <c r="S27" s="775"/>
      <c r="T27" s="775"/>
      <c r="U27" s="775"/>
      <c r="V27" s="775"/>
      <c r="W27" s="775"/>
      <c r="X27" s="775"/>
      <c r="Y27" s="776"/>
    </row>
    <row r="28" spans="2:25" s="29" customFormat="1" ht="14.1" customHeight="1" x14ac:dyDescent="0.15">
      <c r="B28" s="773"/>
      <c r="C28" s="773"/>
      <c r="D28" s="773"/>
      <c r="E28" s="773"/>
      <c r="F28" s="773"/>
      <c r="G28" s="773"/>
      <c r="H28" s="773"/>
      <c r="I28" s="773"/>
      <c r="J28" s="774"/>
      <c r="K28" s="774"/>
      <c r="L28" s="774"/>
      <c r="M28" s="774"/>
      <c r="N28" s="774"/>
      <c r="O28" s="774"/>
      <c r="P28" s="774"/>
      <c r="Q28" s="774"/>
      <c r="R28" s="780"/>
      <c r="S28" s="775"/>
      <c r="T28" s="775"/>
      <c r="U28" s="775"/>
      <c r="V28" s="775"/>
      <c r="W28" s="775"/>
      <c r="X28" s="775"/>
      <c r="Y28" s="776"/>
    </row>
    <row r="29" spans="2:25" s="29" customFormat="1" ht="14.1" customHeight="1" x14ac:dyDescent="0.15">
      <c r="B29" s="773"/>
      <c r="C29" s="773"/>
      <c r="D29" s="773"/>
      <c r="E29" s="773"/>
      <c r="F29" s="773"/>
      <c r="G29" s="773"/>
      <c r="H29" s="773"/>
      <c r="I29" s="773"/>
      <c r="J29" s="774"/>
      <c r="K29" s="774"/>
      <c r="L29" s="774"/>
      <c r="M29" s="774"/>
      <c r="N29" s="774"/>
      <c r="O29" s="774"/>
      <c r="P29" s="774"/>
      <c r="Q29" s="774"/>
      <c r="R29" s="780"/>
      <c r="S29" s="775"/>
      <c r="T29" s="775"/>
      <c r="U29" s="775"/>
      <c r="V29" s="775"/>
      <c r="W29" s="775"/>
      <c r="X29" s="775"/>
      <c r="Y29" s="776"/>
    </row>
    <row r="30" spans="2:25" s="29" customFormat="1" ht="14.1" customHeight="1" x14ac:dyDescent="0.15">
      <c r="B30" s="773"/>
      <c r="C30" s="773"/>
      <c r="D30" s="773"/>
      <c r="E30" s="773"/>
      <c r="F30" s="773"/>
      <c r="G30" s="773"/>
      <c r="H30" s="773"/>
      <c r="I30" s="773"/>
      <c r="J30" s="774"/>
      <c r="K30" s="774"/>
      <c r="L30" s="774"/>
      <c r="M30" s="774"/>
      <c r="N30" s="774"/>
      <c r="O30" s="774"/>
      <c r="P30" s="774"/>
      <c r="Q30" s="774"/>
      <c r="R30" s="780"/>
      <c r="S30" s="775"/>
      <c r="T30" s="775"/>
      <c r="U30" s="775"/>
      <c r="V30" s="775"/>
      <c r="W30" s="775"/>
      <c r="X30" s="775"/>
      <c r="Y30" s="776"/>
    </row>
    <row r="31" spans="2:25" s="29" customFormat="1" ht="14.1" customHeight="1" x14ac:dyDescent="0.15">
      <c r="B31" s="773"/>
      <c r="C31" s="773"/>
      <c r="D31" s="773"/>
      <c r="E31" s="773"/>
      <c r="F31" s="773"/>
      <c r="G31" s="773"/>
      <c r="H31" s="773"/>
      <c r="I31" s="773"/>
      <c r="J31" s="774"/>
      <c r="K31" s="774"/>
      <c r="L31" s="774"/>
      <c r="M31" s="774"/>
      <c r="N31" s="774"/>
      <c r="O31" s="774"/>
      <c r="P31" s="774"/>
      <c r="Q31" s="774"/>
      <c r="R31" s="780"/>
      <c r="S31" s="775"/>
      <c r="T31" s="775"/>
      <c r="U31" s="775"/>
      <c r="V31" s="775"/>
      <c r="W31" s="775"/>
      <c r="X31" s="775"/>
      <c r="Y31" s="776"/>
    </row>
    <row r="32" spans="2:25" s="29" customFormat="1" ht="14.1" customHeight="1" x14ac:dyDescent="0.15">
      <c r="B32" s="773"/>
      <c r="C32" s="773"/>
      <c r="D32" s="773"/>
      <c r="E32" s="773"/>
      <c r="F32" s="773"/>
      <c r="G32" s="773"/>
      <c r="H32" s="773"/>
      <c r="I32" s="773"/>
      <c r="J32" s="774"/>
      <c r="K32" s="774"/>
      <c r="L32" s="774"/>
      <c r="M32" s="774"/>
      <c r="N32" s="774"/>
      <c r="O32" s="774"/>
      <c r="P32" s="774"/>
      <c r="Q32" s="774"/>
      <c r="R32" s="780"/>
      <c r="S32" s="775"/>
      <c r="T32" s="775"/>
      <c r="U32" s="775"/>
      <c r="V32" s="775"/>
      <c r="W32" s="775"/>
      <c r="X32" s="775"/>
      <c r="Y32" s="776"/>
    </row>
    <row r="33" spans="2:25" s="29" customFormat="1" ht="14.1" customHeight="1" x14ac:dyDescent="0.15">
      <c r="B33" s="773"/>
      <c r="C33" s="773"/>
      <c r="D33" s="773"/>
      <c r="E33" s="773"/>
      <c r="F33" s="773"/>
      <c r="G33" s="773"/>
      <c r="H33" s="773"/>
      <c r="I33" s="773"/>
      <c r="J33" s="774"/>
      <c r="K33" s="774"/>
      <c r="L33" s="774"/>
      <c r="M33" s="774"/>
      <c r="N33" s="774"/>
      <c r="O33" s="774"/>
      <c r="P33" s="774"/>
      <c r="Q33" s="774"/>
      <c r="R33" s="780"/>
      <c r="S33" s="775"/>
      <c r="T33" s="775"/>
      <c r="U33" s="775"/>
      <c r="V33" s="775"/>
      <c r="W33" s="775"/>
      <c r="X33" s="775"/>
      <c r="Y33" s="776"/>
    </row>
    <row r="34" spans="2:25" s="29" customFormat="1" ht="14.1" customHeight="1" x14ac:dyDescent="0.15">
      <c r="B34" s="773"/>
      <c r="C34" s="773"/>
      <c r="D34" s="773"/>
      <c r="E34" s="773"/>
      <c r="F34" s="773"/>
      <c r="G34" s="773"/>
      <c r="H34" s="773"/>
      <c r="I34" s="773"/>
      <c r="J34" s="774"/>
      <c r="K34" s="774"/>
      <c r="L34" s="774"/>
      <c r="M34" s="774"/>
      <c r="N34" s="774"/>
      <c r="O34" s="774"/>
      <c r="P34" s="774"/>
      <c r="Q34" s="774"/>
      <c r="R34" s="780"/>
      <c r="S34" s="775"/>
      <c r="T34" s="775"/>
      <c r="U34" s="775"/>
      <c r="V34" s="775"/>
      <c r="W34" s="775"/>
      <c r="X34" s="775"/>
      <c r="Y34" s="776"/>
    </row>
    <row r="35" spans="2:25" s="29" customFormat="1" ht="14.1" customHeight="1" x14ac:dyDescent="0.15">
      <c r="B35" s="773"/>
      <c r="C35" s="773"/>
      <c r="D35" s="773"/>
      <c r="E35" s="773"/>
      <c r="F35" s="773"/>
      <c r="G35" s="773"/>
      <c r="H35" s="773"/>
      <c r="I35" s="773"/>
      <c r="J35" s="774"/>
      <c r="K35" s="774"/>
      <c r="L35" s="774"/>
      <c r="M35" s="774"/>
      <c r="N35" s="774"/>
      <c r="O35" s="774"/>
      <c r="P35" s="774"/>
      <c r="Q35" s="774"/>
      <c r="R35" s="780"/>
      <c r="S35" s="775"/>
      <c r="T35" s="775"/>
      <c r="U35" s="775"/>
      <c r="V35" s="775"/>
      <c r="W35" s="775"/>
      <c r="X35" s="775"/>
      <c r="Y35" s="776"/>
    </row>
    <row r="36" spans="2:25" s="29" customFormat="1" ht="14.1" customHeight="1" x14ac:dyDescent="0.15">
      <c r="B36" s="773"/>
      <c r="C36" s="773"/>
      <c r="D36" s="773"/>
      <c r="E36" s="773"/>
      <c r="F36" s="773"/>
      <c r="G36" s="773"/>
      <c r="H36" s="773"/>
      <c r="I36" s="773"/>
      <c r="J36" s="774"/>
      <c r="K36" s="774"/>
      <c r="L36" s="774"/>
      <c r="M36" s="774"/>
      <c r="N36" s="774"/>
      <c r="O36" s="774"/>
      <c r="P36" s="774"/>
      <c r="Q36" s="774"/>
      <c r="R36" s="780"/>
      <c r="S36" s="775"/>
      <c r="T36" s="775"/>
      <c r="U36" s="775"/>
      <c r="V36" s="775"/>
      <c r="W36" s="775"/>
      <c r="X36" s="775"/>
      <c r="Y36" s="776"/>
    </row>
    <row r="37" spans="2:25" s="29" customFormat="1" ht="14.1" customHeight="1" x14ac:dyDescent="0.15">
      <c r="B37" s="773"/>
      <c r="C37" s="773"/>
      <c r="D37" s="773"/>
      <c r="E37" s="773"/>
      <c r="F37" s="773"/>
      <c r="G37" s="773"/>
      <c r="H37" s="773"/>
      <c r="I37" s="773"/>
      <c r="J37" s="774"/>
      <c r="K37" s="774"/>
      <c r="L37" s="774"/>
      <c r="M37" s="774"/>
      <c r="N37" s="774"/>
      <c r="O37" s="774"/>
      <c r="P37" s="774"/>
      <c r="Q37" s="774"/>
      <c r="R37" s="780"/>
      <c r="S37" s="775"/>
      <c r="T37" s="775"/>
      <c r="U37" s="775"/>
      <c r="V37" s="775"/>
      <c r="W37" s="775"/>
      <c r="X37" s="775"/>
      <c r="Y37" s="776"/>
    </row>
    <row r="38" spans="2:25" s="29" customFormat="1" ht="14.1" customHeight="1" x14ac:dyDescent="0.15">
      <c r="B38" s="773"/>
      <c r="C38" s="773"/>
      <c r="D38" s="773"/>
      <c r="E38" s="773"/>
      <c r="F38" s="773"/>
      <c r="G38" s="773"/>
      <c r="H38" s="773"/>
      <c r="I38" s="773"/>
      <c r="J38" s="774"/>
      <c r="K38" s="774"/>
      <c r="L38" s="774"/>
      <c r="M38" s="774"/>
      <c r="N38" s="774"/>
      <c r="O38" s="774"/>
      <c r="P38" s="774"/>
      <c r="Q38" s="774"/>
      <c r="R38" s="781"/>
      <c r="S38" s="782"/>
      <c r="T38" s="782"/>
      <c r="U38" s="782"/>
      <c r="V38" s="782"/>
      <c r="W38" s="782"/>
      <c r="X38" s="782"/>
      <c r="Y38" s="783"/>
    </row>
    <row r="39" spans="2:25" ht="15" customHeight="1" x14ac:dyDescent="0.15">
      <c r="B39" s="30"/>
      <c r="C39" s="32" t="s">
        <v>335</v>
      </c>
      <c r="D39" s="29"/>
      <c r="E39" s="30"/>
      <c r="F39" s="30"/>
      <c r="G39" s="30"/>
      <c r="H39" s="30"/>
      <c r="I39" s="30"/>
      <c r="J39" s="27"/>
      <c r="K39" s="27"/>
      <c r="L39" s="27"/>
      <c r="M39" s="27"/>
      <c r="N39" s="27"/>
      <c r="O39" s="27"/>
      <c r="P39" s="27"/>
      <c r="Q39" s="27"/>
      <c r="R39" s="247"/>
      <c r="S39" s="247"/>
      <c r="T39" s="247"/>
      <c r="U39" s="247"/>
      <c r="V39" s="247"/>
      <c r="W39" s="247"/>
      <c r="X39" s="247"/>
      <c r="Y39" s="247"/>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E16C9-992D-4C98-8982-C97578D83494}">
  <sheetPr>
    <pageSetUpPr fitToPage="1"/>
  </sheetPr>
  <dimension ref="B2:AI19"/>
  <sheetViews>
    <sheetView showGridLines="0" showZeros="0" view="pageBreakPreview" zoomScaleNormal="85" zoomScaleSheetLayoutView="100" workbookViewId="0">
      <selection activeCell="AD20" sqref="AD2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2" t="s">
        <v>338</v>
      </c>
      <c r="C3" s="442"/>
      <c r="D3" s="442"/>
      <c r="E3" s="837"/>
      <c r="F3" s="837"/>
      <c r="G3" s="837"/>
      <c r="H3" s="837"/>
      <c r="I3" s="837"/>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row>
    <row r="4" spans="2:35" ht="20.100000000000001" customHeight="1" x14ac:dyDescent="0.15">
      <c r="B4" s="838" t="s">
        <v>60</v>
      </c>
      <c r="C4" s="839"/>
      <c r="D4" s="840"/>
      <c r="E4" s="841" t="s">
        <v>550</v>
      </c>
      <c r="F4" s="842"/>
      <c r="G4" s="842"/>
      <c r="H4" s="842"/>
      <c r="I4" s="843"/>
      <c r="J4" s="844" t="s">
        <v>61</v>
      </c>
      <c r="K4" s="845"/>
      <c r="L4" s="846"/>
      <c r="M4" s="847" t="s">
        <v>572</v>
      </c>
      <c r="N4" s="848"/>
      <c r="O4" s="848"/>
      <c r="P4" s="848"/>
      <c r="Q4" s="848"/>
      <c r="R4" s="849"/>
      <c r="S4" s="711" t="s">
        <v>294</v>
      </c>
      <c r="T4" s="712"/>
      <c r="U4" s="712"/>
      <c r="V4" s="713"/>
      <c r="W4" s="850" t="s">
        <v>578</v>
      </c>
      <c r="X4" s="851"/>
      <c r="Y4" s="851"/>
      <c r="Z4" s="851"/>
      <c r="AA4" s="851"/>
      <c r="AB4" s="852"/>
      <c r="AC4" s="485" t="s">
        <v>248</v>
      </c>
      <c r="AD4" s="486"/>
      <c r="AE4" s="487"/>
      <c r="AF4" s="853">
        <v>45924</v>
      </c>
      <c r="AG4" s="854"/>
      <c r="AH4" s="854"/>
      <c r="AI4" s="855"/>
    </row>
    <row r="5" spans="2:35" ht="20.100000000000001" customHeight="1" x14ac:dyDescent="0.15">
      <c r="B5" s="859" t="s">
        <v>165</v>
      </c>
      <c r="C5" s="860"/>
      <c r="D5" s="861"/>
      <c r="E5" s="862" t="s">
        <v>571</v>
      </c>
      <c r="F5" s="863"/>
      <c r="G5" s="863"/>
      <c r="H5" s="863"/>
      <c r="I5" s="864"/>
      <c r="J5" s="865" t="s">
        <v>166</v>
      </c>
      <c r="K5" s="866"/>
      <c r="L5" s="867"/>
      <c r="M5" s="847" t="s">
        <v>573</v>
      </c>
      <c r="N5" s="848"/>
      <c r="O5" s="848"/>
      <c r="P5" s="848"/>
      <c r="Q5" s="848"/>
      <c r="R5" s="849"/>
      <c r="S5" s="714"/>
      <c r="T5" s="715"/>
      <c r="U5" s="715"/>
      <c r="V5" s="716"/>
      <c r="W5" s="868" t="s">
        <v>580</v>
      </c>
      <c r="X5" s="869"/>
      <c r="Y5" s="869"/>
      <c r="Z5" s="869"/>
      <c r="AA5" s="869"/>
      <c r="AB5" s="870"/>
      <c r="AC5" s="488"/>
      <c r="AD5" s="489"/>
      <c r="AE5" s="490"/>
      <c r="AF5" s="856"/>
      <c r="AG5" s="857"/>
      <c r="AH5" s="857"/>
      <c r="AI5" s="858"/>
    </row>
    <row r="6" spans="2:35" ht="26.25" customHeight="1" x14ac:dyDescent="0.2">
      <c r="B6" s="829" t="s">
        <v>339</v>
      </c>
      <c r="C6" s="832" t="s">
        <v>340</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30"/>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30"/>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30"/>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30"/>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30"/>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30"/>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30"/>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30"/>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30"/>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30"/>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30"/>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31"/>
      <c r="C18" s="81"/>
      <c r="D18" s="82"/>
      <c r="E18" s="83"/>
      <c r="F18" s="84"/>
      <c r="G18" s="84"/>
      <c r="H18" s="82"/>
      <c r="I18" s="82"/>
      <c r="J18" s="82"/>
      <c r="K18" s="82"/>
      <c r="L18" s="82"/>
      <c r="M18" s="82"/>
      <c r="N18" s="82"/>
      <c r="O18" s="82"/>
      <c r="P18" s="82"/>
      <c r="Q18" s="82"/>
      <c r="R18" s="82"/>
      <c r="S18" s="85"/>
      <c r="T18" s="85"/>
      <c r="U18" s="85"/>
      <c r="V18" s="835" t="s">
        <v>341</v>
      </c>
      <c r="W18" s="835"/>
      <c r="X18" s="835"/>
      <c r="Y18" s="835"/>
      <c r="Z18" s="835"/>
      <c r="AA18" s="835"/>
      <c r="AB18" s="835"/>
      <c r="AC18" s="835"/>
      <c r="AD18" s="835"/>
      <c r="AE18" s="835"/>
      <c r="AF18" s="835"/>
      <c r="AG18" s="835"/>
      <c r="AH18" s="835"/>
      <c r="AI18" s="836"/>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8438-D4B4-480C-B008-E3EFFBD4591E}">
  <sheetPr>
    <pageSetUpPr fitToPage="1"/>
  </sheetPr>
  <dimension ref="B2:AI19"/>
  <sheetViews>
    <sheetView showGridLines="0" showZeros="0" view="pageBreakPreview" zoomScaleNormal="85" zoomScaleSheetLayoutView="100" workbookViewId="0">
      <selection activeCell="AD20" sqref="AD2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2" t="s">
        <v>338</v>
      </c>
      <c r="C3" s="442"/>
      <c r="D3" s="442"/>
      <c r="E3" s="837"/>
      <c r="F3" s="837"/>
      <c r="G3" s="837"/>
      <c r="H3" s="837"/>
      <c r="I3" s="837"/>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row>
    <row r="4" spans="2:35" ht="20.100000000000001" customHeight="1" x14ac:dyDescent="0.15">
      <c r="B4" s="838" t="s">
        <v>60</v>
      </c>
      <c r="C4" s="839"/>
      <c r="D4" s="840"/>
      <c r="E4" s="841" t="s">
        <v>550</v>
      </c>
      <c r="F4" s="842"/>
      <c r="G4" s="842"/>
      <c r="H4" s="842"/>
      <c r="I4" s="843"/>
      <c r="J4" s="844" t="s">
        <v>61</v>
      </c>
      <c r="K4" s="845"/>
      <c r="L4" s="846"/>
      <c r="M4" s="847" t="s">
        <v>572</v>
      </c>
      <c r="N4" s="848"/>
      <c r="O4" s="848"/>
      <c r="P4" s="848"/>
      <c r="Q4" s="848"/>
      <c r="R4" s="849"/>
      <c r="S4" s="711" t="s">
        <v>294</v>
      </c>
      <c r="T4" s="712"/>
      <c r="U4" s="712"/>
      <c r="V4" s="713"/>
      <c r="W4" s="850" t="s">
        <v>578</v>
      </c>
      <c r="X4" s="851"/>
      <c r="Y4" s="851"/>
      <c r="Z4" s="851"/>
      <c r="AA4" s="851"/>
      <c r="AB4" s="852"/>
      <c r="AC4" s="485" t="s">
        <v>248</v>
      </c>
      <c r="AD4" s="486"/>
      <c r="AE4" s="487"/>
      <c r="AF4" s="853">
        <v>45924</v>
      </c>
      <c r="AG4" s="854"/>
      <c r="AH4" s="854"/>
      <c r="AI4" s="855"/>
    </row>
    <row r="5" spans="2:35" ht="20.100000000000001" customHeight="1" x14ac:dyDescent="0.15">
      <c r="B5" s="859" t="s">
        <v>165</v>
      </c>
      <c r="C5" s="860"/>
      <c r="D5" s="861"/>
      <c r="E5" s="862" t="s">
        <v>571</v>
      </c>
      <c r="F5" s="863"/>
      <c r="G5" s="863"/>
      <c r="H5" s="863"/>
      <c r="I5" s="864"/>
      <c r="J5" s="865" t="s">
        <v>166</v>
      </c>
      <c r="K5" s="866"/>
      <c r="L5" s="867"/>
      <c r="M5" s="847" t="s">
        <v>573</v>
      </c>
      <c r="N5" s="848"/>
      <c r="O5" s="848"/>
      <c r="P5" s="848"/>
      <c r="Q5" s="848"/>
      <c r="R5" s="849"/>
      <c r="S5" s="714"/>
      <c r="T5" s="715"/>
      <c r="U5" s="715"/>
      <c r="V5" s="716"/>
      <c r="W5" s="868" t="s">
        <v>580</v>
      </c>
      <c r="X5" s="869"/>
      <c r="Y5" s="869"/>
      <c r="Z5" s="869"/>
      <c r="AA5" s="869"/>
      <c r="AB5" s="870"/>
      <c r="AC5" s="488"/>
      <c r="AD5" s="489"/>
      <c r="AE5" s="490"/>
      <c r="AF5" s="856"/>
      <c r="AG5" s="857"/>
      <c r="AH5" s="857"/>
      <c r="AI5" s="858"/>
    </row>
    <row r="6" spans="2:35" ht="26.25" customHeight="1" x14ac:dyDescent="0.2">
      <c r="B6" s="829" t="s">
        <v>339</v>
      </c>
      <c r="C6" s="832" t="s">
        <v>340</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30"/>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30"/>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30"/>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30"/>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30"/>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30"/>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30"/>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30"/>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30"/>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30"/>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30"/>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31"/>
      <c r="C18" s="81"/>
      <c r="D18" s="82"/>
      <c r="E18" s="83"/>
      <c r="F18" s="84"/>
      <c r="G18" s="84"/>
      <c r="H18" s="82"/>
      <c r="I18" s="82"/>
      <c r="J18" s="82"/>
      <c r="K18" s="82"/>
      <c r="L18" s="82"/>
      <c r="M18" s="82"/>
      <c r="N18" s="82"/>
      <c r="O18" s="82"/>
      <c r="P18" s="82"/>
      <c r="Q18" s="82"/>
      <c r="R18" s="82"/>
      <c r="S18" s="85"/>
      <c r="T18" s="85"/>
      <c r="U18" s="85"/>
      <c r="V18" s="835" t="s">
        <v>341</v>
      </c>
      <c r="W18" s="835"/>
      <c r="X18" s="835"/>
      <c r="Y18" s="835"/>
      <c r="Z18" s="835"/>
      <c r="AA18" s="835"/>
      <c r="AB18" s="835"/>
      <c r="AC18" s="835"/>
      <c r="AD18" s="835"/>
      <c r="AE18" s="835"/>
      <c r="AF18" s="835"/>
      <c r="AG18" s="835"/>
      <c r="AH18" s="835"/>
      <c r="AI18" s="836"/>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C63AF-69AA-48DD-AC2A-48311108F1FF}">
  <sheetPr>
    <pageSetUpPr fitToPage="1"/>
  </sheetPr>
  <dimension ref="B2:AI19"/>
  <sheetViews>
    <sheetView showGridLines="0" showZeros="0" view="pageBreakPreview" zoomScaleNormal="85" zoomScaleSheetLayoutView="100" workbookViewId="0">
      <selection activeCell="AD20" sqref="AD2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42" t="s">
        <v>735</v>
      </c>
      <c r="C3" s="442"/>
      <c r="D3" s="442"/>
      <c r="E3" s="837"/>
      <c r="F3" s="837"/>
      <c r="G3" s="837"/>
      <c r="H3" s="837"/>
      <c r="I3" s="837"/>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row>
    <row r="4" spans="2:35" ht="20.100000000000001" customHeight="1" x14ac:dyDescent="0.15">
      <c r="B4" s="838" t="s">
        <v>60</v>
      </c>
      <c r="C4" s="839"/>
      <c r="D4" s="840"/>
      <c r="E4" s="841" t="s">
        <v>550</v>
      </c>
      <c r="F4" s="842"/>
      <c r="G4" s="842"/>
      <c r="H4" s="842"/>
      <c r="I4" s="843"/>
      <c r="J4" s="844" t="s">
        <v>61</v>
      </c>
      <c r="K4" s="845"/>
      <c r="L4" s="846"/>
      <c r="M4" s="847" t="s">
        <v>572</v>
      </c>
      <c r="N4" s="848"/>
      <c r="O4" s="848"/>
      <c r="P4" s="848"/>
      <c r="Q4" s="848"/>
      <c r="R4" s="849"/>
      <c r="S4" s="711" t="s">
        <v>294</v>
      </c>
      <c r="T4" s="712"/>
      <c r="U4" s="712"/>
      <c r="V4" s="713"/>
      <c r="W4" s="850" t="s">
        <v>578</v>
      </c>
      <c r="X4" s="851"/>
      <c r="Y4" s="851"/>
      <c r="Z4" s="851"/>
      <c r="AA4" s="851"/>
      <c r="AB4" s="852"/>
      <c r="AC4" s="485" t="s">
        <v>248</v>
      </c>
      <c r="AD4" s="486"/>
      <c r="AE4" s="487"/>
      <c r="AF4" s="853">
        <v>45924</v>
      </c>
      <c r="AG4" s="854"/>
      <c r="AH4" s="854"/>
      <c r="AI4" s="855"/>
    </row>
    <row r="5" spans="2:35" ht="20.100000000000001" customHeight="1" x14ac:dyDescent="0.15">
      <c r="B5" s="859" t="s">
        <v>165</v>
      </c>
      <c r="C5" s="860"/>
      <c r="D5" s="861"/>
      <c r="E5" s="862" t="s">
        <v>571</v>
      </c>
      <c r="F5" s="863"/>
      <c r="G5" s="863"/>
      <c r="H5" s="863"/>
      <c r="I5" s="864"/>
      <c r="J5" s="865" t="s">
        <v>166</v>
      </c>
      <c r="K5" s="866"/>
      <c r="L5" s="867"/>
      <c r="M5" s="847" t="s">
        <v>573</v>
      </c>
      <c r="N5" s="848"/>
      <c r="O5" s="848"/>
      <c r="P5" s="848"/>
      <c r="Q5" s="848"/>
      <c r="R5" s="849"/>
      <c r="S5" s="714"/>
      <c r="T5" s="715"/>
      <c r="U5" s="715"/>
      <c r="V5" s="716"/>
      <c r="W5" s="868" t="s">
        <v>580</v>
      </c>
      <c r="X5" s="869"/>
      <c r="Y5" s="869"/>
      <c r="Z5" s="869"/>
      <c r="AA5" s="869"/>
      <c r="AB5" s="870"/>
      <c r="AC5" s="488"/>
      <c r="AD5" s="489"/>
      <c r="AE5" s="490"/>
      <c r="AF5" s="856"/>
      <c r="AG5" s="857"/>
      <c r="AH5" s="857"/>
      <c r="AI5" s="858"/>
    </row>
    <row r="6" spans="2:35" ht="26.25" customHeight="1" x14ac:dyDescent="0.2">
      <c r="B6" s="829" t="s">
        <v>339</v>
      </c>
      <c r="C6" s="832" t="s">
        <v>340</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30"/>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30"/>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30"/>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30"/>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30"/>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30"/>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30"/>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30"/>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30"/>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30"/>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30"/>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31"/>
      <c r="C18" s="81"/>
      <c r="D18" s="82"/>
      <c r="E18" s="83"/>
      <c r="F18" s="84"/>
      <c r="G18" s="84"/>
      <c r="H18" s="82"/>
      <c r="I18" s="82"/>
      <c r="J18" s="82"/>
      <c r="K18" s="82"/>
      <c r="L18" s="82"/>
      <c r="M18" s="82"/>
      <c r="N18" s="82"/>
      <c r="O18" s="82"/>
      <c r="P18" s="82"/>
      <c r="Q18" s="82"/>
      <c r="R18" s="82"/>
      <c r="S18" s="85"/>
      <c r="T18" s="85"/>
      <c r="U18" s="85"/>
      <c r="V18" s="835" t="s">
        <v>341</v>
      </c>
      <c r="W18" s="835"/>
      <c r="X18" s="835"/>
      <c r="Y18" s="835"/>
      <c r="Z18" s="835"/>
      <c r="AA18" s="835"/>
      <c r="AB18" s="835"/>
      <c r="AC18" s="835"/>
      <c r="AD18" s="835"/>
      <c r="AE18" s="835"/>
      <c r="AF18" s="835"/>
      <c r="AG18" s="835"/>
      <c r="AH18" s="835"/>
      <c r="AI18" s="836"/>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FD8E-9702-4A0A-BAC0-7D467C2E62F0}">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t="str">
        <f>N7</f>
        <v>PS</v>
      </c>
      <c r="AW5" s="39">
        <f>R7</f>
        <v>1.1000000000000001</v>
      </c>
      <c r="AX5" s="50" t="str">
        <f>AM35</f>
        <v>Ⅱ</v>
      </c>
      <c r="AY5" s="50">
        <f>Y37</f>
        <v>0</v>
      </c>
      <c r="AZ5" s="50">
        <f t="shared" ref="AZ5:BJ5" si="0">Z37</f>
        <v>0</v>
      </c>
      <c r="BA5" s="50">
        <f t="shared" si="0"/>
        <v>0</v>
      </c>
      <c r="BB5" s="50">
        <f>AB37</f>
        <v>0</v>
      </c>
      <c r="BC5" s="50">
        <f t="shared" si="0"/>
        <v>0</v>
      </c>
      <c r="BD5" s="50">
        <f>AD37</f>
        <v>0</v>
      </c>
      <c r="BE5" s="50">
        <f>AE37</f>
        <v>0</v>
      </c>
      <c r="BF5" s="50">
        <f t="shared" si="0"/>
        <v>3</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2.0474999999999999</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t="s">
        <v>562</v>
      </c>
      <c r="O7" s="908"/>
      <c r="P7" s="904" t="s">
        <v>364</v>
      </c>
      <c r="Q7" s="906"/>
      <c r="R7" s="909">
        <v>1.1000000000000001</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587</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587</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593</v>
      </c>
      <c r="O13" s="932"/>
      <c r="P13" s="931" t="s">
        <v>588</v>
      </c>
      <c r="Q13" s="932"/>
      <c r="R13" s="933" t="s">
        <v>503</v>
      </c>
      <c r="S13" s="934"/>
      <c r="T13" s="935"/>
      <c r="U13" s="931" t="s">
        <v>590</v>
      </c>
      <c r="V13" s="932"/>
      <c r="W13" s="931" t="s">
        <v>549</v>
      </c>
      <c r="X13" s="932"/>
      <c r="Y13" s="49"/>
      <c r="Z13" s="49"/>
      <c r="AA13" s="49"/>
      <c r="AB13" s="49"/>
      <c r="AC13" s="275"/>
      <c r="AD13" s="275"/>
      <c r="AE13" s="275"/>
      <c r="AF13" s="275">
        <v>0.18</v>
      </c>
      <c r="AG13" s="55"/>
      <c r="AH13" s="55"/>
      <c r="AI13" s="55"/>
      <c r="AJ13" s="55"/>
      <c r="AK13" s="928" t="s">
        <v>728</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599</v>
      </c>
      <c r="O14" s="932"/>
      <c r="P14" s="931" t="s">
        <v>588</v>
      </c>
      <c r="Q14" s="932"/>
      <c r="R14" s="933" t="s">
        <v>503</v>
      </c>
      <c r="S14" s="934"/>
      <c r="T14" s="935"/>
      <c r="U14" s="931" t="s">
        <v>595</v>
      </c>
      <c r="V14" s="932"/>
      <c r="W14" s="931" t="s">
        <v>549</v>
      </c>
      <c r="X14" s="932"/>
      <c r="Y14" s="49"/>
      <c r="Z14" s="49"/>
      <c r="AA14" s="49"/>
      <c r="AB14" s="49"/>
      <c r="AC14" s="275"/>
      <c r="AD14" s="275"/>
      <c r="AE14" s="275"/>
      <c r="AF14" s="275">
        <v>1.4850000000000001</v>
      </c>
      <c r="AG14" s="55"/>
      <c r="AH14" s="55"/>
      <c r="AI14" s="55"/>
      <c r="AJ14" s="55"/>
      <c r="AK14" s="928" t="s">
        <v>728</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593</v>
      </c>
      <c r="O15" s="932"/>
      <c r="P15" s="931" t="s">
        <v>588</v>
      </c>
      <c r="Q15" s="932"/>
      <c r="R15" s="933" t="s">
        <v>503</v>
      </c>
      <c r="S15" s="934"/>
      <c r="T15" s="935"/>
      <c r="U15" s="931" t="s">
        <v>549</v>
      </c>
      <c r="V15" s="932"/>
      <c r="W15" s="931" t="s">
        <v>549</v>
      </c>
      <c r="X15" s="932"/>
      <c r="Y15" s="49"/>
      <c r="Z15" s="49"/>
      <c r="AA15" s="49"/>
      <c r="AB15" s="49"/>
      <c r="AC15" s="275"/>
      <c r="AD15" s="275"/>
      <c r="AE15" s="275"/>
      <c r="AF15" s="275">
        <v>0.38250000000000001</v>
      </c>
      <c r="AG15" s="55"/>
      <c r="AH15" s="55"/>
      <c r="AI15" s="55"/>
      <c r="AJ15" s="55"/>
      <c r="AK15" s="928" t="s">
        <v>728</v>
      </c>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2.0474999999999999</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3</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fRule type="expression" dxfId="408" priority="12">
      <formula>$AQ28=3</formula>
    </cfRule>
  </conditionalFormatting>
  <conditionalFormatting sqref="Y30:AB31">
    <cfRule type="expression" dxfId="407" priority="9">
      <formula>$AQ28=2</formula>
    </cfRule>
    <cfRule type="expression" dxfId="406" priority="10">
      <formula>$AQ28=3</formula>
    </cfRule>
  </conditionalFormatting>
  <conditionalFormatting sqref="Y32:AB32">
    <cfRule type="expression" dxfId="405" priority="7">
      <formula>$AQ29=2</formula>
    </cfRule>
    <cfRule type="expression" dxfId="404" priority="8">
      <formula>$AQ29=3</formula>
    </cfRule>
  </conditionalFormatting>
  <conditionalFormatting sqref="Y33:AB33">
    <cfRule type="expression" dxfId="403" priority="5">
      <formula>$AQ29=2</formula>
    </cfRule>
    <cfRule type="expression" dxfId="402" priority="6">
      <formula>$AQ29=3</formula>
    </cfRule>
  </conditionalFormatting>
  <conditionalFormatting sqref="Y34:AB34">
    <cfRule type="expression" dxfId="401" priority="3">
      <formula>$AQ29=2</formula>
    </cfRule>
    <cfRule type="expression" dxfId="400" priority="4">
      <formula>$AQ29=3</formula>
    </cfRule>
  </conditionalFormatting>
  <conditionalFormatting sqref="Y11:AF11 Y12:AB28 AC12:AF35">
    <cfRule type="expression" dxfId="399" priority="1">
      <formula>$AQ11=3</formula>
    </cfRule>
  </conditionalFormatting>
  <conditionalFormatting sqref="AC11:AJ11 AG12:AJ28 AC12:AF35">
    <cfRule type="expression" dxfId="398" priority="13">
      <formula>$AQ11=1</formula>
    </cfRule>
  </conditionalFormatting>
  <conditionalFormatting sqref="AG11:AJ28">
    <cfRule type="expression" dxfId="397" priority="14">
      <formula>$AQ11=2</formula>
    </cfRule>
  </conditionalFormatting>
  <conditionalFormatting sqref="AG29:AJ29">
    <cfRule type="expression" dxfId="396" priority="23">
      <formula>$AQ28=2</formula>
    </cfRule>
    <cfRule type="expression" dxfId="395" priority="24">
      <formula>$AQ28=1</formula>
    </cfRule>
  </conditionalFormatting>
  <conditionalFormatting sqref="AG30:AJ31">
    <cfRule type="expression" dxfId="394" priority="21">
      <formula>$AQ28=2</formula>
    </cfRule>
    <cfRule type="expression" dxfId="393" priority="22">
      <formula>$AQ28=1</formula>
    </cfRule>
  </conditionalFormatting>
  <conditionalFormatting sqref="AG32:AJ32">
    <cfRule type="expression" dxfId="392" priority="19">
      <formula>$AQ29=2</formula>
    </cfRule>
    <cfRule type="expression" dxfId="391" priority="20">
      <formula>$AQ29=1</formula>
    </cfRule>
  </conditionalFormatting>
  <conditionalFormatting sqref="AG33:AJ33">
    <cfRule type="expression" dxfId="390" priority="17">
      <formula>$AQ29=2</formula>
    </cfRule>
    <cfRule type="expression" dxfId="389" priority="18">
      <formula>$AQ29=1</formula>
    </cfRule>
  </conditionalFormatting>
  <conditionalFormatting sqref="AG34:AJ34">
    <cfRule type="expression" dxfId="388" priority="15">
      <formula>$AQ29=2</formula>
    </cfRule>
    <cfRule type="expression" dxfId="387" priority="16">
      <formula>$AQ29=1</formula>
    </cfRule>
  </conditionalFormatting>
  <dataValidations count="2">
    <dataValidation type="list" allowBlank="1" showInputMessage="1" showErrorMessage="1" sqref="Y11:AB34" xr:uid="{0145F11C-C38C-4D4E-9464-2EC76E7BF26C}">
      <formula1>"〇,"</formula1>
    </dataValidation>
    <dataValidation type="list" allowBlank="1" showInputMessage="1" showErrorMessage="1" sqref="N11:O34" xr:uid="{18E74D7C-8807-4643-9289-54F761F0E3B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7D2830-621A-4B39-A18B-6615058C2433}">
          <x14:formula1>
            <xm:f>'(参考)リスト'!$B$16:$B$21</xm:f>
          </x14:formula1>
          <xm:sqref>L11:M34</xm:sqref>
        </x14:dataValidation>
        <x14:dataValidation type="list" allowBlank="1" showInputMessage="1" showErrorMessage="1" xr:uid="{02622D84-4DCE-46D6-97E9-176387AB2360}">
          <x14:formula1>
            <xm:f>'(参考)リスト'!$E$16:$E$27</xm:f>
          </x14:formula1>
          <xm:sqref>R11:T34</xm:sqref>
        </x14:dataValidation>
        <x14:dataValidation type="list" allowBlank="1" showInputMessage="1" showErrorMessage="1" xr:uid="{879C8739-E6AB-4F9D-8D1D-5F2379AB88A8}">
          <x14:formula1>
            <xm:f>'(参考)リスト'!$D$16:$D$18</xm:f>
          </x14:formula1>
          <xm:sqref>P11:Q34</xm:sqref>
        </x14:dataValidation>
        <x14:dataValidation type="list" allowBlank="1" showInputMessage="1" showErrorMessage="1" xr:uid="{DC8A18A7-C872-46A3-8C5A-5BB72A60E234}">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85DF6-F5C7-4BD5-9354-728E0898EE41}">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v>
      </c>
      <c r="AW5" s="39">
        <f>R7</f>
        <v>2.5</v>
      </c>
      <c r="AX5" s="50" t="str">
        <f>AM35</f>
        <v>Ⅱ</v>
      </c>
      <c r="AY5" s="50">
        <f>Y37</f>
        <v>0</v>
      </c>
      <c r="AZ5" s="50">
        <f t="shared" ref="AZ5:BJ5" si="0">Z37</f>
        <v>0</v>
      </c>
      <c r="BA5" s="50">
        <f t="shared" si="0"/>
        <v>0</v>
      </c>
      <c r="BB5" s="50">
        <f>AB37</f>
        <v>0</v>
      </c>
      <c r="BC5" s="50">
        <f t="shared" si="0"/>
        <v>0</v>
      </c>
      <c r="BD5" s="50">
        <f>AD37</f>
        <v>0</v>
      </c>
      <c r="BE5" s="50">
        <f>AE37</f>
        <v>0</v>
      </c>
      <c r="BF5" s="50">
        <f t="shared" si="0"/>
        <v>1</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3.375</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v>
      </c>
      <c r="O7" s="908"/>
      <c r="P7" s="904" t="s">
        <v>364</v>
      </c>
      <c r="Q7" s="906"/>
      <c r="R7" s="909">
        <v>2.5</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503</v>
      </c>
      <c r="S12" s="828"/>
      <c r="T12" s="828"/>
      <c r="U12" s="931" t="s">
        <v>590</v>
      </c>
      <c r="V12" s="932"/>
      <c r="W12" s="931" t="s">
        <v>549</v>
      </c>
      <c r="X12" s="932"/>
      <c r="Y12" s="49"/>
      <c r="Z12" s="49"/>
      <c r="AA12" s="49"/>
      <c r="AB12" s="49"/>
      <c r="AC12" s="275"/>
      <c r="AD12" s="275"/>
      <c r="AE12" s="275"/>
      <c r="AF12" s="275">
        <v>3.375</v>
      </c>
      <c r="AG12" s="55"/>
      <c r="AH12" s="55"/>
      <c r="AI12" s="55"/>
      <c r="AJ12" s="55"/>
      <c r="AK12" s="928" t="s">
        <v>728</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c r="M13" s="932"/>
      <c r="N13" s="931"/>
      <c r="O13" s="932"/>
      <c r="P13" s="931"/>
      <c r="Q13" s="932"/>
      <c r="R13" s="933"/>
      <c r="S13" s="934"/>
      <c r="T13" s="935"/>
      <c r="U13" s="931"/>
      <c r="V13" s="932"/>
      <c r="W13" s="931"/>
      <c r="X13" s="932"/>
      <c r="Y13" s="49"/>
      <c r="Z13" s="49"/>
      <c r="AA13" s="49"/>
      <c r="AB13" s="49"/>
      <c r="AC13" s="275"/>
      <c r="AD13" s="275"/>
      <c r="AE13" s="275"/>
      <c r="AF13" s="275"/>
      <c r="AG13" s="55"/>
      <c r="AH13" s="55"/>
      <c r="AI13" s="55"/>
      <c r="AJ13" s="55"/>
      <c r="AK13" s="928"/>
      <c r="AL13" s="929"/>
      <c r="AM13" s="929"/>
      <c r="AN13" s="929"/>
      <c r="AO13" s="930"/>
      <c r="AP13" s="2"/>
      <c r="AQ13" s="54">
        <f t="shared" ref="AQ13:AQ27" si="2">IF(P13="材質劣化",2,IF(P13="漏水",3,1))</f>
        <v>1</v>
      </c>
    </row>
    <row r="14" spans="2:86" ht="12" customHeight="1" x14ac:dyDescent="0.15">
      <c r="B14" s="892"/>
      <c r="C14" s="897"/>
      <c r="D14" s="895"/>
      <c r="E14" s="895"/>
      <c r="F14" s="895"/>
      <c r="G14" s="895"/>
      <c r="H14" s="895"/>
      <c r="I14" s="895"/>
      <c r="J14" s="896"/>
      <c r="K14" s="86">
        <v>4</v>
      </c>
      <c r="L14" s="931"/>
      <c r="M14" s="932"/>
      <c r="N14" s="931"/>
      <c r="O14" s="932"/>
      <c r="P14" s="931"/>
      <c r="Q14" s="932"/>
      <c r="R14" s="933"/>
      <c r="S14" s="934"/>
      <c r="T14" s="935"/>
      <c r="U14" s="931"/>
      <c r="V14" s="932"/>
      <c r="W14" s="931"/>
      <c r="X14" s="932"/>
      <c r="Y14" s="49"/>
      <c r="Z14" s="49"/>
      <c r="AA14" s="49"/>
      <c r="AB14" s="49"/>
      <c r="AC14" s="275"/>
      <c r="AD14" s="275"/>
      <c r="AE14" s="275"/>
      <c r="AF14" s="275"/>
      <c r="AG14" s="55"/>
      <c r="AH14" s="55"/>
      <c r="AI14" s="55"/>
      <c r="AJ14" s="55"/>
      <c r="AK14" s="928"/>
      <c r="AL14" s="929"/>
      <c r="AM14" s="929"/>
      <c r="AN14" s="929"/>
      <c r="AO14" s="930"/>
      <c r="AP14" s="2"/>
      <c r="AQ14" s="54">
        <f t="shared" si="2"/>
        <v>1</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3.375</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1</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fRule type="expression" dxfId="384" priority="12">
      <formula>$AQ28=3</formula>
    </cfRule>
  </conditionalFormatting>
  <conditionalFormatting sqref="Y30:AB31">
    <cfRule type="expression" dxfId="383" priority="9">
      <formula>$AQ28=2</formula>
    </cfRule>
    <cfRule type="expression" dxfId="382" priority="10">
      <formula>$AQ28=3</formula>
    </cfRule>
  </conditionalFormatting>
  <conditionalFormatting sqref="Y32:AB32">
    <cfRule type="expression" dxfId="381" priority="7">
      <formula>$AQ29=2</formula>
    </cfRule>
    <cfRule type="expression" dxfId="380" priority="8">
      <formula>$AQ29=3</formula>
    </cfRule>
  </conditionalFormatting>
  <conditionalFormatting sqref="Y33:AB33">
    <cfRule type="expression" dxfId="379" priority="5">
      <formula>$AQ29=2</formula>
    </cfRule>
    <cfRule type="expression" dxfId="378" priority="6">
      <formula>$AQ29=3</formula>
    </cfRule>
  </conditionalFormatting>
  <conditionalFormatting sqref="Y34:AB34">
    <cfRule type="expression" dxfId="377" priority="3">
      <formula>$AQ29=2</formula>
    </cfRule>
    <cfRule type="expression" dxfId="376" priority="4">
      <formula>$AQ29=3</formula>
    </cfRule>
  </conditionalFormatting>
  <conditionalFormatting sqref="Y11:AF11 Y12:AB28 AC12:AF35">
    <cfRule type="expression" dxfId="375" priority="1">
      <formula>$AQ11=3</formula>
    </cfRule>
  </conditionalFormatting>
  <conditionalFormatting sqref="AC11:AJ11 AG12:AJ28 AC12:AF35">
    <cfRule type="expression" dxfId="374" priority="13">
      <formula>$AQ11=1</formula>
    </cfRule>
  </conditionalFormatting>
  <conditionalFormatting sqref="AG11:AJ28">
    <cfRule type="expression" dxfId="373" priority="14">
      <formula>$AQ11=2</formula>
    </cfRule>
  </conditionalFormatting>
  <conditionalFormatting sqref="AG29:AJ29">
    <cfRule type="expression" dxfId="372" priority="23">
      <formula>$AQ28=2</formula>
    </cfRule>
    <cfRule type="expression" dxfId="371" priority="24">
      <formula>$AQ28=1</formula>
    </cfRule>
  </conditionalFormatting>
  <conditionalFormatting sqref="AG30:AJ31">
    <cfRule type="expression" dxfId="370" priority="21">
      <formula>$AQ28=2</formula>
    </cfRule>
    <cfRule type="expression" dxfId="369" priority="22">
      <formula>$AQ28=1</formula>
    </cfRule>
  </conditionalFormatting>
  <conditionalFormatting sqref="AG32:AJ32">
    <cfRule type="expression" dxfId="368" priority="19">
      <formula>$AQ29=2</formula>
    </cfRule>
    <cfRule type="expression" dxfId="367" priority="20">
      <formula>$AQ29=1</formula>
    </cfRule>
  </conditionalFormatting>
  <conditionalFormatting sqref="AG33:AJ33">
    <cfRule type="expression" dxfId="366" priority="17">
      <formula>$AQ29=2</formula>
    </cfRule>
    <cfRule type="expression" dxfId="365" priority="18">
      <formula>$AQ29=1</formula>
    </cfRule>
  </conditionalFormatting>
  <conditionalFormatting sqref="AG34:AJ34">
    <cfRule type="expression" dxfId="364" priority="15">
      <formula>$AQ29=2</formula>
    </cfRule>
    <cfRule type="expression" dxfId="363" priority="16">
      <formula>$AQ29=1</formula>
    </cfRule>
  </conditionalFormatting>
  <dataValidations count="2">
    <dataValidation type="list" allowBlank="1" showInputMessage="1" showErrorMessage="1" sqref="Y11:AB34" xr:uid="{43B7B4BF-2A82-40E5-A8E1-1AB5BAE44FDC}">
      <formula1>"〇,"</formula1>
    </dataValidation>
    <dataValidation type="list" allowBlank="1" showInputMessage="1" showErrorMessage="1" sqref="N11:O34" xr:uid="{B18016A8-5330-4AF3-8381-0F8E89C8DB2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282CAE-576B-4645-9D3E-F744D2784D24}">
          <x14:formula1>
            <xm:f>'(参考)リスト'!$B$16:$B$21</xm:f>
          </x14:formula1>
          <xm:sqref>L11:M34</xm:sqref>
        </x14:dataValidation>
        <x14:dataValidation type="list" allowBlank="1" showInputMessage="1" showErrorMessage="1" xr:uid="{D28ED9B4-ED31-47CD-A049-C238725212B7}">
          <x14:formula1>
            <xm:f>'(参考)リスト'!$E$16:$E$27</xm:f>
          </x14:formula1>
          <xm:sqref>R11:T34</xm:sqref>
        </x14:dataValidation>
        <x14:dataValidation type="list" allowBlank="1" showInputMessage="1" showErrorMessage="1" xr:uid="{73227C75-ADB9-44C3-BA18-5C552B49C49E}">
          <x14:formula1>
            <xm:f>'(参考)リスト'!$D$16:$D$18</xm:f>
          </x14:formula1>
          <xm:sqref>P11:Q34</xm:sqref>
        </x14:dataValidation>
        <x14:dataValidation type="list" allowBlank="1" showInputMessage="1" showErrorMessage="1" xr:uid="{BB38EBAC-252E-4E1C-ABB5-6F4DC87B62D0}">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5319-49B1-4758-8769-E37EFC50992E}">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2</v>
      </c>
      <c r="AW5" s="39">
        <f>R7</f>
        <v>3.6</v>
      </c>
      <c r="AX5" s="50" t="str">
        <f>AM35</f>
        <v>Ⅱ</v>
      </c>
      <c r="AY5" s="50">
        <f>Y37</f>
        <v>0</v>
      </c>
      <c r="AZ5" s="50">
        <f t="shared" ref="AZ5:BJ5" si="0">Z37</f>
        <v>0</v>
      </c>
      <c r="BA5" s="50">
        <f t="shared" si="0"/>
        <v>0</v>
      </c>
      <c r="BB5" s="50">
        <f>AB37</f>
        <v>0</v>
      </c>
      <c r="BC5" s="50">
        <f t="shared" si="0"/>
        <v>0</v>
      </c>
      <c r="BD5" s="50">
        <f>AD37</f>
        <v>0</v>
      </c>
      <c r="BE5" s="50">
        <f>AE37</f>
        <v>0</v>
      </c>
      <c r="BF5" s="50">
        <f t="shared" si="0"/>
        <v>4</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2.86</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2</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595</v>
      </c>
      <c r="V11" s="932"/>
      <c r="W11" s="931" t="s">
        <v>549</v>
      </c>
      <c r="X11" s="932"/>
      <c r="Y11" s="49"/>
      <c r="Z11" s="49"/>
      <c r="AA11" s="49"/>
      <c r="AB11" s="49"/>
      <c r="AC11" s="275"/>
      <c r="AD11" s="275"/>
      <c r="AE11" s="275"/>
      <c r="AF11" s="275">
        <v>0.02</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605</v>
      </c>
      <c r="O12" s="932"/>
      <c r="P12" s="931" t="s">
        <v>588</v>
      </c>
      <c r="Q12" s="932"/>
      <c r="R12" s="828" t="s">
        <v>461</v>
      </c>
      <c r="S12" s="828"/>
      <c r="T12" s="828"/>
      <c r="U12" s="931" t="s">
        <v>590</v>
      </c>
      <c r="V12" s="932"/>
      <c r="W12" s="931" t="s">
        <v>549</v>
      </c>
      <c r="X12" s="932"/>
      <c r="Y12" s="49"/>
      <c r="Z12" s="49"/>
      <c r="AA12" s="49"/>
      <c r="AB12" s="49"/>
      <c r="AC12" s="275"/>
      <c r="AD12" s="275"/>
      <c r="AE12" s="275"/>
      <c r="AF12" s="275"/>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503</v>
      </c>
      <c r="S13" s="934"/>
      <c r="T13" s="935"/>
      <c r="U13" s="931" t="s">
        <v>590</v>
      </c>
      <c r="V13" s="932"/>
      <c r="W13" s="931" t="s">
        <v>549</v>
      </c>
      <c r="X13" s="932"/>
      <c r="Y13" s="49"/>
      <c r="Z13" s="49"/>
      <c r="AA13" s="49"/>
      <c r="AB13" s="49"/>
      <c r="AC13" s="275"/>
      <c r="AD13" s="275"/>
      <c r="AE13" s="275"/>
      <c r="AF13" s="275">
        <v>1</v>
      </c>
      <c r="AG13" s="55"/>
      <c r="AH13" s="55"/>
      <c r="AI13" s="55"/>
      <c r="AJ13" s="55"/>
      <c r="AK13" s="928" t="s">
        <v>728</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599</v>
      </c>
      <c r="O14" s="932"/>
      <c r="P14" s="931" t="s">
        <v>588</v>
      </c>
      <c r="Q14" s="932"/>
      <c r="R14" s="933" t="s">
        <v>503</v>
      </c>
      <c r="S14" s="934"/>
      <c r="T14" s="935"/>
      <c r="U14" s="931" t="s">
        <v>590</v>
      </c>
      <c r="V14" s="932"/>
      <c r="W14" s="931" t="s">
        <v>549</v>
      </c>
      <c r="X14" s="932"/>
      <c r="Y14" s="49"/>
      <c r="Z14" s="49"/>
      <c r="AA14" s="49"/>
      <c r="AB14" s="49"/>
      <c r="AC14" s="275"/>
      <c r="AD14" s="275"/>
      <c r="AE14" s="275"/>
      <c r="AF14" s="275">
        <v>0.15</v>
      </c>
      <c r="AG14" s="55"/>
      <c r="AH14" s="55"/>
      <c r="AI14" s="55"/>
      <c r="AJ14" s="55"/>
      <c r="AK14" s="928" t="s">
        <v>728</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599</v>
      </c>
      <c r="O15" s="932"/>
      <c r="P15" s="931" t="s">
        <v>588</v>
      </c>
      <c r="Q15" s="932"/>
      <c r="R15" s="933" t="s">
        <v>503</v>
      </c>
      <c r="S15" s="934"/>
      <c r="T15" s="935"/>
      <c r="U15" s="931" t="s">
        <v>595</v>
      </c>
      <c r="V15" s="932"/>
      <c r="W15" s="931" t="s">
        <v>549</v>
      </c>
      <c r="X15" s="932"/>
      <c r="Y15" s="49"/>
      <c r="Z15" s="49"/>
      <c r="AA15" s="49"/>
      <c r="AB15" s="49"/>
      <c r="AC15" s="275"/>
      <c r="AD15" s="275"/>
      <c r="AE15" s="275"/>
      <c r="AF15" s="275">
        <v>1.69</v>
      </c>
      <c r="AG15" s="55"/>
      <c r="AH15" s="55"/>
      <c r="AI15" s="55"/>
      <c r="AJ15" s="55"/>
      <c r="AK15" s="928" t="s">
        <v>728</v>
      </c>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2.86</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4</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fRule type="expression" dxfId="360" priority="12">
      <formula>$AQ28=3</formula>
    </cfRule>
  </conditionalFormatting>
  <conditionalFormatting sqref="Y30:AB31">
    <cfRule type="expression" dxfId="359" priority="9">
      <formula>$AQ28=2</formula>
    </cfRule>
    <cfRule type="expression" dxfId="358" priority="10">
      <formula>$AQ28=3</formula>
    </cfRule>
  </conditionalFormatting>
  <conditionalFormatting sqref="Y32:AB32">
    <cfRule type="expression" dxfId="357" priority="7">
      <formula>$AQ29=2</formula>
    </cfRule>
    <cfRule type="expression" dxfId="356" priority="8">
      <formula>$AQ29=3</formula>
    </cfRule>
  </conditionalFormatting>
  <conditionalFormatting sqref="Y33:AB33">
    <cfRule type="expression" dxfId="355" priority="5">
      <formula>$AQ29=2</formula>
    </cfRule>
    <cfRule type="expression" dxfId="354" priority="6">
      <formula>$AQ29=3</formula>
    </cfRule>
  </conditionalFormatting>
  <conditionalFormatting sqref="Y34:AB34">
    <cfRule type="expression" dxfId="353" priority="3">
      <formula>$AQ29=2</formula>
    </cfRule>
    <cfRule type="expression" dxfId="352" priority="4">
      <formula>$AQ29=3</formula>
    </cfRule>
  </conditionalFormatting>
  <conditionalFormatting sqref="Y11:AF11 Y12:AB28 AC12:AF35">
    <cfRule type="expression" dxfId="351" priority="1">
      <formula>$AQ11=3</formula>
    </cfRule>
  </conditionalFormatting>
  <conditionalFormatting sqref="AC11:AJ11 AG12:AJ28 AC12:AF35">
    <cfRule type="expression" dxfId="350" priority="13">
      <formula>$AQ11=1</formula>
    </cfRule>
  </conditionalFormatting>
  <conditionalFormatting sqref="AG11:AJ28">
    <cfRule type="expression" dxfId="349" priority="14">
      <formula>$AQ11=2</formula>
    </cfRule>
  </conditionalFormatting>
  <conditionalFormatting sqref="AG29:AJ29">
    <cfRule type="expression" dxfId="348" priority="23">
      <formula>$AQ28=2</formula>
    </cfRule>
    <cfRule type="expression" dxfId="347" priority="24">
      <formula>$AQ28=1</formula>
    </cfRule>
  </conditionalFormatting>
  <conditionalFormatting sqref="AG30:AJ31">
    <cfRule type="expression" dxfId="346" priority="21">
      <formula>$AQ28=2</formula>
    </cfRule>
    <cfRule type="expression" dxfId="345" priority="22">
      <formula>$AQ28=1</formula>
    </cfRule>
  </conditionalFormatting>
  <conditionalFormatting sqref="AG32:AJ32">
    <cfRule type="expression" dxfId="344" priority="19">
      <formula>$AQ29=2</formula>
    </cfRule>
    <cfRule type="expression" dxfId="343" priority="20">
      <formula>$AQ29=1</formula>
    </cfRule>
  </conditionalFormatting>
  <conditionalFormatting sqref="AG33:AJ33">
    <cfRule type="expression" dxfId="342" priority="17">
      <formula>$AQ29=2</formula>
    </cfRule>
    <cfRule type="expression" dxfId="341" priority="18">
      <formula>$AQ29=1</formula>
    </cfRule>
  </conditionalFormatting>
  <conditionalFormatting sqref="AG34:AJ34">
    <cfRule type="expression" dxfId="340" priority="15">
      <formula>$AQ29=2</formula>
    </cfRule>
    <cfRule type="expression" dxfId="339" priority="16">
      <formula>$AQ29=1</formula>
    </cfRule>
  </conditionalFormatting>
  <dataValidations count="2">
    <dataValidation type="list" allowBlank="1" showInputMessage="1" showErrorMessage="1" sqref="Y11:AB34" xr:uid="{EC4AA154-A231-4D86-A252-189D054A5324}">
      <formula1>"〇,"</formula1>
    </dataValidation>
    <dataValidation type="list" allowBlank="1" showInputMessage="1" showErrorMessage="1" sqref="N11:O34" xr:uid="{0831AB6A-6E43-4080-9D1B-B3EAEB01749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103E7C-97E1-4531-B54A-FD6A9A526F7D}">
          <x14:formula1>
            <xm:f>'(参考)リスト'!$B$16:$B$21</xm:f>
          </x14:formula1>
          <xm:sqref>L11:M34</xm:sqref>
        </x14:dataValidation>
        <x14:dataValidation type="list" allowBlank="1" showInputMessage="1" showErrorMessage="1" xr:uid="{4F26B320-01B1-4445-8E30-4A6D65E1582C}">
          <x14:formula1>
            <xm:f>'(参考)リスト'!$E$16:$E$27</xm:f>
          </x14:formula1>
          <xm:sqref>R11:T34</xm:sqref>
        </x14:dataValidation>
        <x14:dataValidation type="list" allowBlank="1" showInputMessage="1" showErrorMessage="1" xr:uid="{EE6565E8-D42B-4296-BF07-D3234B8F752B}">
          <x14:formula1>
            <xm:f>'(参考)リスト'!$D$16:$D$18</xm:f>
          </x14:formula1>
          <xm:sqref>P11:Q34</xm:sqref>
        </x14:dataValidation>
        <x14:dataValidation type="list" allowBlank="1" showInputMessage="1" showErrorMessage="1" xr:uid="{AC04D7CC-0FD3-48E7-A44B-306BE9E39A47}">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1E360-59BB-439A-975C-876F39975765}">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3</v>
      </c>
      <c r="AW5" s="39">
        <f>R7</f>
        <v>3.7</v>
      </c>
      <c r="AX5" s="50" t="str">
        <f>AM35</f>
        <v>Ⅱ</v>
      </c>
      <c r="AY5" s="50">
        <f>Y37</f>
        <v>0</v>
      </c>
      <c r="AZ5" s="50">
        <f t="shared" ref="AZ5:BJ5" si="0">Z37</f>
        <v>0</v>
      </c>
      <c r="BA5" s="50">
        <f t="shared" si="0"/>
        <v>0</v>
      </c>
      <c r="BB5" s="50">
        <f>AB37</f>
        <v>0</v>
      </c>
      <c r="BC5" s="50">
        <f t="shared" si="0"/>
        <v>0</v>
      </c>
      <c r="BD5" s="50">
        <f>AD37</f>
        <v>0</v>
      </c>
      <c r="BE5" s="50">
        <f>AE37</f>
        <v>0</v>
      </c>
      <c r="BF5" s="50">
        <f t="shared" si="0"/>
        <v>3</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0.62390000000000012</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3</v>
      </c>
      <c r="O7" s="908"/>
      <c r="P7" s="904" t="s">
        <v>364</v>
      </c>
      <c r="Q7" s="906"/>
      <c r="R7" s="909">
        <v>3.7</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588</v>
      </c>
      <c r="Q11" s="932"/>
      <c r="R11" s="828" t="s">
        <v>461</v>
      </c>
      <c r="S11" s="828"/>
      <c r="T11" s="828"/>
      <c r="U11" s="931" t="s">
        <v>595</v>
      </c>
      <c r="V11" s="932"/>
      <c r="W11" s="931" t="s">
        <v>549</v>
      </c>
      <c r="X11" s="932"/>
      <c r="Y11" s="49"/>
      <c r="Z11" s="49"/>
      <c r="AA11" s="49"/>
      <c r="AB11" s="49"/>
      <c r="AC11" s="275"/>
      <c r="AD11" s="275"/>
      <c r="AE11" s="275"/>
      <c r="AF11" s="275">
        <v>3.8999999999999998E-3</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503</v>
      </c>
      <c r="S12" s="828"/>
      <c r="T12" s="828"/>
      <c r="U12" s="931" t="s">
        <v>590</v>
      </c>
      <c r="V12" s="932"/>
      <c r="W12" s="931" t="s">
        <v>549</v>
      </c>
      <c r="X12" s="932"/>
      <c r="Y12" s="49"/>
      <c r="Z12" s="49"/>
      <c r="AA12" s="49"/>
      <c r="AB12" s="49"/>
      <c r="AC12" s="275"/>
      <c r="AD12" s="275"/>
      <c r="AE12" s="275"/>
      <c r="AF12" s="275">
        <v>0.55000000000000004</v>
      </c>
      <c r="AG12" s="55"/>
      <c r="AH12" s="55"/>
      <c r="AI12" s="55"/>
      <c r="AJ12" s="55"/>
      <c r="AK12" s="928" t="s">
        <v>728</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503</v>
      </c>
      <c r="S13" s="934"/>
      <c r="T13" s="935"/>
      <c r="U13" s="931" t="s">
        <v>590</v>
      </c>
      <c r="V13" s="932"/>
      <c r="W13" s="931" t="s">
        <v>549</v>
      </c>
      <c r="X13" s="932"/>
      <c r="Y13" s="49"/>
      <c r="Z13" s="49"/>
      <c r="AA13" s="49"/>
      <c r="AB13" s="49"/>
      <c r="AC13" s="275"/>
      <c r="AD13" s="275"/>
      <c r="AE13" s="275"/>
      <c r="AF13" s="275"/>
      <c r="AG13" s="55"/>
      <c r="AH13" s="55"/>
      <c r="AI13" s="55"/>
      <c r="AJ13" s="55"/>
      <c r="AK13" s="928" t="s">
        <v>729</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615</v>
      </c>
      <c r="O14" s="932"/>
      <c r="P14" s="931" t="s">
        <v>588</v>
      </c>
      <c r="Q14" s="932"/>
      <c r="R14" s="933" t="s">
        <v>469</v>
      </c>
      <c r="S14" s="934"/>
      <c r="T14" s="935"/>
      <c r="U14" s="931" t="s">
        <v>549</v>
      </c>
      <c r="V14" s="932"/>
      <c r="W14" s="931" t="s">
        <v>549</v>
      </c>
      <c r="X14" s="932"/>
      <c r="Y14" s="49"/>
      <c r="Z14" s="49"/>
      <c r="AA14" s="49"/>
      <c r="AB14" s="49"/>
      <c r="AC14" s="275"/>
      <c r="AD14" s="275"/>
      <c r="AE14" s="275"/>
      <c r="AF14" s="275">
        <v>7.0000000000000007E-2</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0.62390000000000012</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3</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fRule type="expression" dxfId="336" priority="12">
      <formula>$AQ28=3</formula>
    </cfRule>
  </conditionalFormatting>
  <conditionalFormatting sqref="Y30:AB31">
    <cfRule type="expression" dxfId="335" priority="9">
      <formula>$AQ28=2</formula>
    </cfRule>
    <cfRule type="expression" dxfId="334" priority="10">
      <formula>$AQ28=3</formula>
    </cfRule>
  </conditionalFormatting>
  <conditionalFormatting sqref="Y32:AB32">
    <cfRule type="expression" dxfId="333" priority="7">
      <formula>$AQ29=2</formula>
    </cfRule>
    <cfRule type="expression" dxfId="332" priority="8">
      <formula>$AQ29=3</formula>
    </cfRule>
  </conditionalFormatting>
  <conditionalFormatting sqref="Y33:AB33">
    <cfRule type="expression" dxfId="331" priority="5">
      <formula>$AQ29=2</formula>
    </cfRule>
    <cfRule type="expression" dxfId="330" priority="6">
      <formula>$AQ29=3</formula>
    </cfRule>
  </conditionalFormatting>
  <conditionalFormatting sqref="Y34:AB34">
    <cfRule type="expression" dxfId="329" priority="3">
      <formula>$AQ29=2</formula>
    </cfRule>
    <cfRule type="expression" dxfId="328" priority="4">
      <formula>$AQ29=3</formula>
    </cfRule>
  </conditionalFormatting>
  <conditionalFormatting sqref="Y11:AF11 Y12:AB28 AC12:AF35">
    <cfRule type="expression" dxfId="327" priority="1">
      <formula>$AQ11=3</formula>
    </cfRule>
  </conditionalFormatting>
  <conditionalFormatting sqref="AC11:AJ11 AG12:AJ28 AC12:AF35">
    <cfRule type="expression" dxfId="326" priority="13">
      <formula>$AQ11=1</formula>
    </cfRule>
  </conditionalFormatting>
  <conditionalFormatting sqref="AG11:AJ28">
    <cfRule type="expression" dxfId="325" priority="14">
      <formula>$AQ11=2</formula>
    </cfRule>
  </conditionalFormatting>
  <conditionalFormatting sqref="AG29:AJ29">
    <cfRule type="expression" dxfId="324" priority="23">
      <formula>$AQ28=2</formula>
    </cfRule>
    <cfRule type="expression" dxfId="323" priority="24">
      <formula>$AQ28=1</formula>
    </cfRule>
  </conditionalFormatting>
  <conditionalFormatting sqref="AG30:AJ31">
    <cfRule type="expression" dxfId="322" priority="21">
      <formula>$AQ28=2</formula>
    </cfRule>
    <cfRule type="expression" dxfId="321" priority="22">
      <formula>$AQ28=1</formula>
    </cfRule>
  </conditionalFormatting>
  <conditionalFormatting sqref="AG32:AJ32">
    <cfRule type="expression" dxfId="320" priority="19">
      <formula>$AQ29=2</formula>
    </cfRule>
    <cfRule type="expression" dxfId="319" priority="20">
      <formula>$AQ29=1</formula>
    </cfRule>
  </conditionalFormatting>
  <conditionalFormatting sqref="AG33:AJ33">
    <cfRule type="expression" dxfId="318" priority="17">
      <formula>$AQ29=2</formula>
    </cfRule>
    <cfRule type="expression" dxfId="317" priority="18">
      <formula>$AQ29=1</formula>
    </cfRule>
  </conditionalFormatting>
  <conditionalFormatting sqref="AG34:AJ34">
    <cfRule type="expression" dxfId="316" priority="15">
      <formula>$AQ29=2</formula>
    </cfRule>
    <cfRule type="expression" dxfId="315" priority="16">
      <formula>$AQ29=1</formula>
    </cfRule>
  </conditionalFormatting>
  <dataValidations count="2">
    <dataValidation type="list" allowBlank="1" showInputMessage="1" showErrorMessage="1" sqref="Y11:AB34" xr:uid="{070E49F5-8E03-40A7-A8F0-D86D9C1FDD8E}">
      <formula1>"〇,"</formula1>
    </dataValidation>
    <dataValidation type="list" allowBlank="1" showInputMessage="1" showErrorMessage="1" sqref="N11:O34" xr:uid="{DB79E75C-3028-48F6-89FC-0A07BE80DC1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A53D7A-CF54-46F6-B29D-DA75B8115E6F}">
          <x14:formula1>
            <xm:f>'(参考)リスト'!$B$16:$B$21</xm:f>
          </x14:formula1>
          <xm:sqref>L11:M34</xm:sqref>
        </x14:dataValidation>
        <x14:dataValidation type="list" allowBlank="1" showInputMessage="1" showErrorMessage="1" xr:uid="{BBD01B0D-0C3D-4A95-9342-D84ED2411FBB}">
          <x14:formula1>
            <xm:f>'(参考)リスト'!$E$16:$E$27</xm:f>
          </x14:formula1>
          <xm:sqref>R11:T34</xm:sqref>
        </x14:dataValidation>
        <x14:dataValidation type="list" allowBlank="1" showInputMessage="1" showErrorMessage="1" xr:uid="{4CF2B2EF-34E5-4C35-8207-F105E43FFC31}">
          <x14:formula1>
            <xm:f>'(参考)リスト'!$D$16:$D$18</xm:f>
          </x14:formula1>
          <xm:sqref>P11:Q34</xm:sqref>
        </x14:dataValidation>
        <x14:dataValidation type="list" allowBlank="1" showInputMessage="1" showErrorMessage="1" xr:uid="{CF8F6A54-790F-4FAD-808A-75DFF35C3E0D}">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B7DB1-5966-4DDE-B7E9-FD5D60F6B49A}">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4</v>
      </c>
      <c r="AW5" s="39">
        <f>R7</f>
        <v>3.6</v>
      </c>
      <c r="AX5" s="50" t="str">
        <f>AM35</f>
        <v>Ⅱ</v>
      </c>
      <c r="AY5" s="50">
        <f>Y37</f>
        <v>0</v>
      </c>
      <c r="AZ5" s="50">
        <f t="shared" ref="AZ5:BJ5" si="0">Z37</f>
        <v>0</v>
      </c>
      <c r="BA5" s="50">
        <f t="shared" si="0"/>
        <v>0</v>
      </c>
      <c r="BB5" s="50">
        <f>AB37</f>
        <v>0</v>
      </c>
      <c r="BC5" s="50">
        <f t="shared" si="0"/>
        <v>0</v>
      </c>
      <c r="BD5" s="50">
        <f>AD37</f>
        <v>0</v>
      </c>
      <c r="BE5" s="50">
        <f>AE37</f>
        <v>0</v>
      </c>
      <c r="BF5" s="50">
        <f t="shared" si="0"/>
        <v>2</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8.4999999999999992E-2</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4</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595</v>
      </c>
      <c r="V11" s="932"/>
      <c r="W11" s="931" t="s">
        <v>549</v>
      </c>
      <c r="X11" s="932"/>
      <c r="Y11" s="49"/>
      <c r="Z11" s="49"/>
      <c r="AA11" s="49"/>
      <c r="AB11" s="49"/>
      <c r="AC11" s="275"/>
      <c r="AD11" s="275"/>
      <c r="AE11" s="275"/>
      <c r="AF11" s="275">
        <v>0.06</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605</v>
      </c>
      <c r="O12" s="932"/>
      <c r="P12" s="931" t="s">
        <v>588</v>
      </c>
      <c r="Q12" s="932"/>
      <c r="R12" s="828" t="s">
        <v>469</v>
      </c>
      <c r="S12" s="828"/>
      <c r="T12" s="828"/>
      <c r="U12" s="931" t="s">
        <v>595</v>
      </c>
      <c r="V12" s="932"/>
      <c r="W12" s="931" t="s">
        <v>549</v>
      </c>
      <c r="X12" s="932"/>
      <c r="Y12" s="49"/>
      <c r="Z12" s="49"/>
      <c r="AA12" s="49"/>
      <c r="AB12" s="49"/>
      <c r="AC12" s="275"/>
      <c r="AD12" s="275"/>
      <c r="AE12" s="275"/>
      <c r="AF12" s="275">
        <v>2.5000000000000001E-2</v>
      </c>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605</v>
      </c>
      <c r="O13" s="932"/>
      <c r="P13" s="931" t="s">
        <v>588</v>
      </c>
      <c r="Q13" s="932"/>
      <c r="R13" s="933" t="s">
        <v>461</v>
      </c>
      <c r="S13" s="934"/>
      <c r="T13" s="935"/>
      <c r="U13" s="931" t="s">
        <v>590</v>
      </c>
      <c r="V13" s="932"/>
      <c r="W13" s="931" t="s">
        <v>549</v>
      </c>
      <c r="X13" s="932"/>
      <c r="Y13" s="49"/>
      <c r="Z13" s="49"/>
      <c r="AA13" s="49"/>
      <c r="AB13" s="49"/>
      <c r="AC13" s="275"/>
      <c r="AD13" s="275"/>
      <c r="AE13" s="275"/>
      <c r="AF13" s="275"/>
      <c r="AG13" s="55"/>
      <c r="AH13" s="55"/>
      <c r="AI13" s="55"/>
      <c r="AJ13" s="55"/>
      <c r="AK13" s="928"/>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599</v>
      </c>
      <c r="O14" s="932"/>
      <c r="P14" s="931" t="s">
        <v>588</v>
      </c>
      <c r="Q14" s="932"/>
      <c r="R14" s="933" t="s">
        <v>503</v>
      </c>
      <c r="S14" s="934"/>
      <c r="T14" s="935"/>
      <c r="U14" s="931" t="s">
        <v>590</v>
      </c>
      <c r="V14" s="932"/>
      <c r="W14" s="931" t="s">
        <v>549</v>
      </c>
      <c r="X14" s="932"/>
      <c r="Y14" s="49"/>
      <c r="Z14" s="49"/>
      <c r="AA14" s="49"/>
      <c r="AB14" s="49"/>
      <c r="AC14" s="275"/>
      <c r="AD14" s="275"/>
      <c r="AE14" s="275"/>
      <c r="AF14" s="275"/>
      <c r="AG14" s="55"/>
      <c r="AH14" s="55"/>
      <c r="AI14" s="55"/>
      <c r="AJ14" s="55"/>
      <c r="AK14" s="928" t="s">
        <v>729</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8.4999999999999992E-2</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2</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fRule type="expression" dxfId="312" priority="12">
      <formula>$AQ28=3</formula>
    </cfRule>
  </conditionalFormatting>
  <conditionalFormatting sqref="Y30:AB31">
    <cfRule type="expression" dxfId="311" priority="9">
      <formula>$AQ28=2</formula>
    </cfRule>
    <cfRule type="expression" dxfId="310" priority="10">
      <formula>$AQ28=3</formula>
    </cfRule>
  </conditionalFormatting>
  <conditionalFormatting sqref="Y32:AB32">
    <cfRule type="expression" dxfId="309" priority="7">
      <formula>$AQ29=2</formula>
    </cfRule>
    <cfRule type="expression" dxfId="308" priority="8">
      <formula>$AQ29=3</formula>
    </cfRule>
  </conditionalFormatting>
  <conditionalFormatting sqref="Y33:AB33">
    <cfRule type="expression" dxfId="307" priority="5">
      <formula>$AQ29=2</formula>
    </cfRule>
    <cfRule type="expression" dxfId="306" priority="6">
      <formula>$AQ29=3</formula>
    </cfRule>
  </conditionalFormatting>
  <conditionalFormatting sqref="Y34:AB34">
    <cfRule type="expression" dxfId="305" priority="3">
      <formula>$AQ29=2</formula>
    </cfRule>
    <cfRule type="expression" dxfId="304" priority="4">
      <formula>$AQ29=3</formula>
    </cfRule>
  </conditionalFormatting>
  <conditionalFormatting sqref="Y11:AF11 Y12:AB28 AC12:AF35">
    <cfRule type="expression" dxfId="303" priority="1">
      <formula>$AQ11=3</formula>
    </cfRule>
  </conditionalFormatting>
  <conditionalFormatting sqref="AC11:AJ11 AG12:AJ28 AC12:AF35">
    <cfRule type="expression" dxfId="302" priority="13">
      <formula>$AQ11=1</formula>
    </cfRule>
  </conditionalFormatting>
  <conditionalFormatting sqref="AG11:AJ28">
    <cfRule type="expression" dxfId="301" priority="14">
      <formula>$AQ11=2</formula>
    </cfRule>
  </conditionalFormatting>
  <conditionalFormatting sqref="AG29:AJ29">
    <cfRule type="expression" dxfId="300" priority="23">
      <formula>$AQ28=2</formula>
    </cfRule>
    <cfRule type="expression" dxfId="299" priority="24">
      <formula>$AQ28=1</formula>
    </cfRule>
  </conditionalFormatting>
  <conditionalFormatting sqref="AG30:AJ31">
    <cfRule type="expression" dxfId="298" priority="21">
      <formula>$AQ28=2</formula>
    </cfRule>
    <cfRule type="expression" dxfId="297" priority="22">
      <formula>$AQ28=1</formula>
    </cfRule>
  </conditionalFormatting>
  <conditionalFormatting sqref="AG32:AJ32">
    <cfRule type="expression" dxfId="296" priority="19">
      <formula>$AQ29=2</formula>
    </cfRule>
    <cfRule type="expression" dxfId="295" priority="20">
      <formula>$AQ29=1</formula>
    </cfRule>
  </conditionalFormatting>
  <conditionalFormatting sqref="AG33:AJ33">
    <cfRule type="expression" dxfId="294" priority="17">
      <formula>$AQ29=2</formula>
    </cfRule>
    <cfRule type="expression" dxfId="293" priority="18">
      <formula>$AQ29=1</formula>
    </cfRule>
  </conditionalFormatting>
  <conditionalFormatting sqref="AG34:AJ34">
    <cfRule type="expression" dxfId="292" priority="15">
      <formula>$AQ29=2</formula>
    </cfRule>
    <cfRule type="expression" dxfId="291" priority="16">
      <formula>$AQ29=1</formula>
    </cfRule>
  </conditionalFormatting>
  <dataValidations count="2">
    <dataValidation type="list" allowBlank="1" showInputMessage="1" showErrorMessage="1" sqref="Y11:AB34" xr:uid="{9ACD2844-5DA2-41B5-9101-A513B6030837}">
      <formula1>"〇,"</formula1>
    </dataValidation>
    <dataValidation type="list" allowBlank="1" showInputMessage="1" showErrorMessage="1" sqref="N11:O34" xr:uid="{14CE55A9-7994-47AC-9D69-F8F469CFE91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9ECEC07-469F-4672-A0E3-15A434B3D376}">
          <x14:formula1>
            <xm:f>'(参考)リスト'!$B$16:$B$21</xm:f>
          </x14:formula1>
          <xm:sqref>L11:M34</xm:sqref>
        </x14:dataValidation>
        <x14:dataValidation type="list" allowBlank="1" showInputMessage="1" showErrorMessage="1" xr:uid="{EFD1C369-8A78-44A0-AC00-8A0F1216EF57}">
          <x14:formula1>
            <xm:f>'(参考)リスト'!$E$16:$E$27</xm:f>
          </x14:formula1>
          <xm:sqref>R11:T34</xm:sqref>
        </x14:dataValidation>
        <x14:dataValidation type="list" allowBlank="1" showInputMessage="1" showErrorMessage="1" xr:uid="{525C49B7-78C9-4336-977F-3E06F499AEEA}">
          <x14:formula1>
            <xm:f>'(参考)リスト'!$D$16:$D$18</xm:f>
          </x14:formula1>
          <xm:sqref>P11:Q34</xm:sqref>
        </x14:dataValidation>
        <x14:dataValidation type="list" allowBlank="1" showInputMessage="1" showErrorMessage="1" xr:uid="{26B8A144-0014-4D8C-8F96-CE76C1201E28}">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E35A1-B56A-48B8-A688-35F068BEE3C8}">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5</v>
      </c>
      <c r="AW5" s="39">
        <f>R7</f>
        <v>3.6</v>
      </c>
      <c r="AX5" s="50" t="str">
        <f>AM35</f>
        <v>Ⅱ</v>
      </c>
      <c r="AY5" s="50">
        <f>Y37</f>
        <v>0</v>
      </c>
      <c r="AZ5" s="50">
        <f t="shared" ref="AZ5:BJ5" si="0">Z37</f>
        <v>0</v>
      </c>
      <c r="BA5" s="50">
        <f t="shared" si="0"/>
        <v>0</v>
      </c>
      <c r="BB5" s="50">
        <f>AB37</f>
        <v>0</v>
      </c>
      <c r="BC5" s="50">
        <f t="shared" si="0"/>
        <v>0</v>
      </c>
      <c r="BD5" s="50">
        <f>AD37</f>
        <v>0</v>
      </c>
      <c r="BE5" s="50">
        <f>AE37</f>
        <v>1</v>
      </c>
      <c r="BF5" s="50">
        <f t="shared" si="0"/>
        <v>2</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0.04</v>
      </c>
      <c r="BR5" s="50">
        <f>AF35</f>
        <v>2.17</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5</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595</v>
      </c>
      <c r="V11" s="932"/>
      <c r="W11" s="931" t="s">
        <v>549</v>
      </c>
      <c r="X11" s="932"/>
      <c r="Y11" s="49"/>
      <c r="Z11" s="49"/>
      <c r="AA11" s="49"/>
      <c r="AB11" s="49"/>
      <c r="AC11" s="275"/>
      <c r="AD11" s="275"/>
      <c r="AE11" s="275"/>
      <c r="AF11" s="275">
        <v>1.62</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593</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623</v>
      </c>
      <c r="O13" s="932"/>
      <c r="P13" s="931" t="s">
        <v>588</v>
      </c>
      <c r="Q13" s="932"/>
      <c r="R13" s="933" t="s">
        <v>503</v>
      </c>
      <c r="S13" s="934"/>
      <c r="T13" s="935"/>
      <c r="U13" s="931" t="s">
        <v>590</v>
      </c>
      <c r="V13" s="932"/>
      <c r="W13" s="931" t="s">
        <v>549</v>
      </c>
      <c r="X13" s="932"/>
      <c r="Y13" s="49"/>
      <c r="Z13" s="49"/>
      <c r="AA13" s="49"/>
      <c r="AB13" s="49"/>
      <c r="AC13" s="275"/>
      <c r="AD13" s="275"/>
      <c r="AE13" s="275"/>
      <c r="AF13" s="275"/>
      <c r="AG13" s="55"/>
      <c r="AH13" s="55"/>
      <c r="AI13" s="55"/>
      <c r="AJ13" s="55"/>
      <c r="AK13" s="928" t="s">
        <v>729</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623</v>
      </c>
      <c r="O14" s="932"/>
      <c r="P14" s="931" t="s">
        <v>588</v>
      </c>
      <c r="Q14" s="932"/>
      <c r="R14" s="933" t="s">
        <v>469</v>
      </c>
      <c r="S14" s="934"/>
      <c r="T14" s="935"/>
      <c r="U14" s="931" t="s">
        <v>626</v>
      </c>
      <c r="V14" s="932"/>
      <c r="W14" s="931" t="s">
        <v>549</v>
      </c>
      <c r="X14" s="932"/>
      <c r="Y14" s="49"/>
      <c r="Z14" s="49"/>
      <c r="AA14" s="49"/>
      <c r="AB14" s="49"/>
      <c r="AC14" s="275"/>
      <c r="AD14" s="275"/>
      <c r="AE14" s="275">
        <v>0.04</v>
      </c>
      <c r="AF14" s="275"/>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615</v>
      </c>
      <c r="O15" s="932"/>
      <c r="P15" s="931" t="s">
        <v>588</v>
      </c>
      <c r="Q15" s="932"/>
      <c r="R15" s="933" t="s">
        <v>503</v>
      </c>
      <c r="S15" s="934"/>
      <c r="T15" s="935"/>
      <c r="U15" s="931" t="s">
        <v>590</v>
      </c>
      <c r="V15" s="932"/>
      <c r="W15" s="931" t="s">
        <v>549</v>
      </c>
      <c r="X15" s="932"/>
      <c r="Y15" s="49"/>
      <c r="Z15" s="49"/>
      <c r="AA15" s="49"/>
      <c r="AB15" s="49"/>
      <c r="AC15" s="275"/>
      <c r="AD15" s="275"/>
      <c r="AE15" s="275"/>
      <c r="AF15" s="275"/>
      <c r="AG15" s="55"/>
      <c r="AH15" s="55"/>
      <c r="AI15" s="55"/>
      <c r="AJ15" s="55"/>
      <c r="AK15" s="928" t="s">
        <v>729</v>
      </c>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t="s">
        <v>586</v>
      </c>
      <c r="M16" s="932"/>
      <c r="N16" s="931" t="s">
        <v>605</v>
      </c>
      <c r="O16" s="932"/>
      <c r="P16" s="931" t="s">
        <v>588</v>
      </c>
      <c r="Q16" s="932"/>
      <c r="R16" s="933" t="s">
        <v>469</v>
      </c>
      <c r="S16" s="934"/>
      <c r="T16" s="935"/>
      <c r="U16" s="931" t="s">
        <v>549</v>
      </c>
      <c r="V16" s="932"/>
      <c r="W16" s="931" t="s">
        <v>549</v>
      </c>
      <c r="X16" s="932"/>
      <c r="Y16" s="49"/>
      <c r="Z16" s="49"/>
      <c r="AA16" s="49"/>
      <c r="AB16" s="49"/>
      <c r="AC16" s="275"/>
      <c r="AD16" s="275"/>
      <c r="AE16" s="275"/>
      <c r="AF16" s="275">
        <v>0.55000000000000004</v>
      </c>
      <c r="AG16" s="55"/>
      <c r="AH16" s="55"/>
      <c r="AI16" s="55"/>
      <c r="AJ16" s="55"/>
      <c r="AK16" s="928"/>
      <c r="AL16" s="929"/>
      <c r="AM16" s="929"/>
      <c r="AN16" s="929"/>
      <c r="AO16" s="930"/>
      <c r="AP16" s="2"/>
      <c r="AQ16" s="54">
        <f t="shared" si="2"/>
        <v>2</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0.04</v>
      </c>
      <c r="AF35" s="275">
        <f t="shared" si="7"/>
        <v>2.17</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1</v>
      </c>
      <c r="AF37" s="942">
        <f t="shared" si="8"/>
        <v>2</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fRule type="expression" dxfId="288" priority="12">
      <formula>$AQ28=3</formula>
    </cfRule>
  </conditionalFormatting>
  <conditionalFormatting sqref="Y30:AB31">
    <cfRule type="expression" dxfId="287" priority="9">
      <formula>$AQ28=2</formula>
    </cfRule>
    <cfRule type="expression" dxfId="286" priority="10">
      <formula>$AQ28=3</formula>
    </cfRule>
  </conditionalFormatting>
  <conditionalFormatting sqref="Y32:AB32">
    <cfRule type="expression" dxfId="285" priority="7">
      <formula>$AQ29=2</formula>
    </cfRule>
    <cfRule type="expression" dxfId="284" priority="8">
      <formula>$AQ29=3</formula>
    </cfRule>
  </conditionalFormatting>
  <conditionalFormatting sqref="Y33:AB33">
    <cfRule type="expression" dxfId="283" priority="5">
      <formula>$AQ29=2</formula>
    </cfRule>
    <cfRule type="expression" dxfId="282" priority="6">
      <formula>$AQ29=3</formula>
    </cfRule>
  </conditionalFormatting>
  <conditionalFormatting sqref="Y34:AB34">
    <cfRule type="expression" dxfId="281" priority="3">
      <formula>$AQ29=2</formula>
    </cfRule>
    <cfRule type="expression" dxfId="280" priority="4">
      <formula>$AQ29=3</formula>
    </cfRule>
  </conditionalFormatting>
  <conditionalFormatting sqref="Y11:AF11 Y12:AB28 AC12:AF35">
    <cfRule type="expression" dxfId="279" priority="1">
      <formula>$AQ11=3</formula>
    </cfRule>
  </conditionalFormatting>
  <conditionalFormatting sqref="AC11:AJ11 AG12:AJ28 AC12:AF35">
    <cfRule type="expression" dxfId="278" priority="13">
      <formula>$AQ11=1</formula>
    </cfRule>
  </conditionalFormatting>
  <conditionalFormatting sqref="AG11:AJ28">
    <cfRule type="expression" dxfId="277" priority="14">
      <formula>$AQ11=2</formula>
    </cfRule>
  </conditionalFormatting>
  <conditionalFormatting sqref="AG29:AJ29">
    <cfRule type="expression" dxfId="276" priority="23">
      <formula>$AQ28=2</formula>
    </cfRule>
    <cfRule type="expression" dxfId="275" priority="24">
      <formula>$AQ28=1</formula>
    </cfRule>
  </conditionalFormatting>
  <conditionalFormatting sqref="AG30:AJ31">
    <cfRule type="expression" dxfId="274" priority="21">
      <formula>$AQ28=2</formula>
    </cfRule>
    <cfRule type="expression" dxfId="273" priority="22">
      <formula>$AQ28=1</formula>
    </cfRule>
  </conditionalFormatting>
  <conditionalFormatting sqref="AG32:AJ32">
    <cfRule type="expression" dxfId="272" priority="19">
      <formula>$AQ29=2</formula>
    </cfRule>
    <cfRule type="expression" dxfId="271" priority="20">
      <formula>$AQ29=1</formula>
    </cfRule>
  </conditionalFormatting>
  <conditionalFormatting sqref="AG33:AJ33">
    <cfRule type="expression" dxfId="270" priority="17">
      <formula>$AQ29=2</formula>
    </cfRule>
    <cfRule type="expression" dxfId="269" priority="18">
      <formula>$AQ29=1</formula>
    </cfRule>
  </conditionalFormatting>
  <conditionalFormatting sqref="AG34:AJ34">
    <cfRule type="expression" dxfId="268" priority="15">
      <formula>$AQ29=2</formula>
    </cfRule>
    <cfRule type="expression" dxfId="267" priority="16">
      <formula>$AQ29=1</formula>
    </cfRule>
  </conditionalFormatting>
  <dataValidations count="2">
    <dataValidation type="list" allowBlank="1" showInputMessage="1" showErrorMessage="1" sqref="Y11:AB34" xr:uid="{5E9235CD-1555-4AFD-869B-B02713A1B741}">
      <formula1>"〇,"</formula1>
    </dataValidation>
    <dataValidation type="list" allowBlank="1" showInputMessage="1" showErrorMessage="1" sqref="N11:O34" xr:uid="{0C8F3209-8B1A-4E4C-B2C6-085D1845632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F125FE-C427-4C92-97EC-9DF0E8C28749}">
          <x14:formula1>
            <xm:f>'(参考)リスト'!$B$16:$B$21</xm:f>
          </x14:formula1>
          <xm:sqref>L11:M34</xm:sqref>
        </x14:dataValidation>
        <x14:dataValidation type="list" allowBlank="1" showInputMessage="1" showErrorMessage="1" xr:uid="{993C547C-2AB5-4B3C-B8F3-9C92D23908D7}">
          <x14:formula1>
            <xm:f>'(参考)リスト'!$E$16:$E$27</xm:f>
          </x14:formula1>
          <xm:sqref>R11:T34</xm:sqref>
        </x14:dataValidation>
        <x14:dataValidation type="list" allowBlank="1" showInputMessage="1" showErrorMessage="1" xr:uid="{ED70EEFE-4185-4042-96E0-43280EB64369}">
          <x14:formula1>
            <xm:f>'(参考)リスト'!$D$16:$D$18</xm:f>
          </x14:formula1>
          <xm:sqref>P11:Q34</xm:sqref>
        </x14:dataValidation>
        <x14:dataValidation type="list" allowBlank="1" showInputMessage="1" showErrorMessage="1" xr:uid="{105F2E0E-A6C2-4C0A-9183-86E45C3E2A7F}">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B5380-1F1C-4D86-AC68-1A80EA3F6745}">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6</v>
      </c>
      <c r="AW5" s="39">
        <f>R7</f>
        <v>3.6</v>
      </c>
      <c r="AX5" s="50" t="str">
        <f>AM35</f>
        <v>Ⅱ</v>
      </c>
      <c r="AY5" s="50">
        <f>Y37</f>
        <v>0</v>
      </c>
      <c r="AZ5" s="50">
        <f t="shared" ref="AZ5:BJ5" si="0">Z37</f>
        <v>0</v>
      </c>
      <c r="BA5" s="50">
        <f t="shared" si="0"/>
        <v>0</v>
      </c>
      <c r="BB5" s="50">
        <f>AB37</f>
        <v>0</v>
      </c>
      <c r="BC5" s="50">
        <f t="shared" si="0"/>
        <v>0</v>
      </c>
      <c r="BD5" s="50">
        <f>AD37</f>
        <v>0</v>
      </c>
      <c r="BE5" s="50">
        <f>AE37</f>
        <v>0</v>
      </c>
      <c r="BF5" s="50">
        <f t="shared" si="0"/>
        <v>3</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0.95500000000000007</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6</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595</v>
      </c>
      <c r="V11" s="932"/>
      <c r="W11" s="931" t="s">
        <v>549</v>
      </c>
      <c r="X11" s="932"/>
      <c r="Y11" s="49"/>
      <c r="Z11" s="49"/>
      <c r="AA11" s="49"/>
      <c r="AB11" s="49"/>
      <c r="AC11" s="275"/>
      <c r="AD11" s="275"/>
      <c r="AE11" s="275"/>
      <c r="AF11" s="275">
        <v>0.04</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605</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605</v>
      </c>
      <c r="O13" s="932"/>
      <c r="P13" s="931" t="s">
        <v>588</v>
      </c>
      <c r="Q13" s="932"/>
      <c r="R13" s="933" t="s">
        <v>469</v>
      </c>
      <c r="S13" s="934"/>
      <c r="T13" s="935"/>
      <c r="U13" s="931" t="s">
        <v>595</v>
      </c>
      <c r="V13" s="932"/>
      <c r="W13" s="931" t="s">
        <v>549</v>
      </c>
      <c r="X13" s="932"/>
      <c r="Y13" s="49"/>
      <c r="Z13" s="49"/>
      <c r="AA13" s="49"/>
      <c r="AB13" s="49"/>
      <c r="AC13" s="275"/>
      <c r="AD13" s="275"/>
      <c r="AE13" s="275"/>
      <c r="AF13" s="275">
        <v>0.26500000000000001</v>
      </c>
      <c r="AG13" s="55"/>
      <c r="AH13" s="55"/>
      <c r="AI13" s="55"/>
      <c r="AJ13" s="55"/>
      <c r="AK13" s="928"/>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605</v>
      </c>
      <c r="O14" s="932"/>
      <c r="P14" s="931" t="s">
        <v>588</v>
      </c>
      <c r="Q14" s="932"/>
      <c r="R14" s="933" t="s">
        <v>469</v>
      </c>
      <c r="S14" s="934"/>
      <c r="T14" s="935"/>
      <c r="U14" s="931" t="s">
        <v>549</v>
      </c>
      <c r="V14" s="932"/>
      <c r="W14" s="931" t="s">
        <v>549</v>
      </c>
      <c r="X14" s="932"/>
      <c r="Y14" s="49"/>
      <c r="Z14" s="49"/>
      <c r="AA14" s="49"/>
      <c r="AB14" s="49"/>
      <c r="AC14" s="275"/>
      <c r="AD14" s="275"/>
      <c r="AE14" s="275"/>
      <c r="AF14" s="275">
        <v>0.65</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0.95500000000000007</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3</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fRule type="expression" dxfId="264" priority="12">
      <formula>$AQ28=3</formula>
    </cfRule>
  </conditionalFormatting>
  <conditionalFormatting sqref="Y30:AB31">
    <cfRule type="expression" dxfId="263" priority="9">
      <formula>$AQ28=2</formula>
    </cfRule>
    <cfRule type="expression" dxfId="262" priority="10">
      <formula>$AQ28=3</formula>
    </cfRule>
  </conditionalFormatting>
  <conditionalFormatting sqref="Y32:AB32">
    <cfRule type="expression" dxfId="261" priority="7">
      <formula>$AQ29=2</formula>
    </cfRule>
    <cfRule type="expression" dxfId="260" priority="8">
      <formula>$AQ29=3</formula>
    </cfRule>
  </conditionalFormatting>
  <conditionalFormatting sqref="Y33:AB33">
    <cfRule type="expression" dxfId="259" priority="5">
      <formula>$AQ29=2</formula>
    </cfRule>
    <cfRule type="expression" dxfId="258" priority="6">
      <formula>$AQ29=3</formula>
    </cfRule>
  </conditionalFormatting>
  <conditionalFormatting sqref="Y34:AB34">
    <cfRule type="expression" dxfId="257" priority="3">
      <formula>$AQ29=2</formula>
    </cfRule>
    <cfRule type="expression" dxfId="256" priority="4">
      <formula>$AQ29=3</formula>
    </cfRule>
  </conditionalFormatting>
  <conditionalFormatting sqref="Y11:AF11 Y12:AB28 AC12:AF35">
    <cfRule type="expression" dxfId="255" priority="1">
      <formula>$AQ11=3</formula>
    </cfRule>
  </conditionalFormatting>
  <conditionalFormatting sqref="AC11:AJ11 AG12:AJ28 AC12:AF35">
    <cfRule type="expression" dxfId="254" priority="13">
      <formula>$AQ11=1</formula>
    </cfRule>
  </conditionalFormatting>
  <conditionalFormatting sqref="AG11:AJ28">
    <cfRule type="expression" dxfId="253" priority="14">
      <formula>$AQ11=2</formula>
    </cfRule>
  </conditionalFormatting>
  <conditionalFormatting sqref="AG29:AJ29">
    <cfRule type="expression" dxfId="252" priority="23">
      <formula>$AQ28=2</formula>
    </cfRule>
    <cfRule type="expression" dxfId="251" priority="24">
      <formula>$AQ28=1</formula>
    </cfRule>
  </conditionalFormatting>
  <conditionalFormatting sqref="AG30:AJ31">
    <cfRule type="expression" dxfId="250" priority="21">
      <formula>$AQ28=2</formula>
    </cfRule>
    <cfRule type="expression" dxfId="249" priority="22">
      <formula>$AQ28=1</formula>
    </cfRule>
  </conditionalFormatting>
  <conditionalFormatting sqref="AG32:AJ32">
    <cfRule type="expression" dxfId="248" priority="19">
      <formula>$AQ29=2</formula>
    </cfRule>
    <cfRule type="expression" dxfId="247" priority="20">
      <formula>$AQ29=1</formula>
    </cfRule>
  </conditionalFormatting>
  <conditionalFormatting sqref="AG33:AJ33">
    <cfRule type="expression" dxfId="246" priority="17">
      <formula>$AQ29=2</formula>
    </cfRule>
    <cfRule type="expression" dxfId="245" priority="18">
      <formula>$AQ29=1</formula>
    </cfRule>
  </conditionalFormatting>
  <conditionalFormatting sqref="AG34:AJ34">
    <cfRule type="expression" dxfId="244" priority="15">
      <formula>$AQ29=2</formula>
    </cfRule>
    <cfRule type="expression" dxfId="243" priority="16">
      <formula>$AQ29=1</formula>
    </cfRule>
  </conditionalFormatting>
  <dataValidations count="2">
    <dataValidation type="list" allowBlank="1" showInputMessage="1" showErrorMessage="1" sqref="Y11:AB34" xr:uid="{49D50916-9685-4735-8205-598A200F8D07}">
      <formula1>"〇,"</formula1>
    </dataValidation>
    <dataValidation type="list" allowBlank="1" showInputMessage="1" showErrorMessage="1" sqref="N11:O34" xr:uid="{F4613BEB-7070-462A-8D66-AEBCAB669D0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ACD5AC-D74B-4C44-889E-6E2B2B7562F1}">
          <x14:formula1>
            <xm:f>'(参考)リスト'!$B$16:$B$21</xm:f>
          </x14:formula1>
          <xm:sqref>L11:M34</xm:sqref>
        </x14:dataValidation>
        <x14:dataValidation type="list" allowBlank="1" showInputMessage="1" showErrorMessage="1" xr:uid="{83643FCE-5F7C-4A90-9573-3225596478A6}">
          <x14:formula1>
            <xm:f>'(参考)リスト'!$E$16:$E$27</xm:f>
          </x14:formula1>
          <xm:sqref>R11:T34</xm:sqref>
        </x14:dataValidation>
        <x14:dataValidation type="list" allowBlank="1" showInputMessage="1" showErrorMessage="1" xr:uid="{CC5603DE-8EEC-46EC-B5A8-8892A9BAD96E}">
          <x14:formula1>
            <xm:f>'(参考)リスト'!$D$16:$D$18</xm:f>
          </x14:formula1>
          <xm:sqref>P11:Q34</xm:sqref>
        </x14:dataValidation>
        <x14:dataValidation type="list" allowBlank="1" showInputMessage="1" showErrorMessage="1" xr:uid="{525A0F27-A45F-409B-858C-2DF4F24B792E}">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42519-AD60-4EA4-AD74-77AF80A7AA17}">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7</v>
      </c>
      <c r="AW5" s="39">
        <f>R7</f>
        <v>3.7</v>
      </c>
      <c r="AX5" s="50" t="str">
        <f>AM35</f>
        <v>Ⅰ</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7</v>
      </c>
      <c r="O7" s="908"/>
      <c r="P7" s="904" t="s">
        <v>364</v>
      </c>
      <c r="Q7" s="906"/>
      <c r="R7" s="909">
        <v>3.7</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623</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c r="M13" s="932"/>
      <c r="N13" s="931"/>
      <c r="O13" s="932"/>
      <c r="P13" s="931"/>
      <c r="Q13" s="932"/>
      <c r="R13" s="933"/>
      <c r="S13" s="934"/>
      <c r="T13" s="935"/>
      <c r="U13" s="931"/>
      <c r="V13" s="932"/>
      <c r="W13" s="931"/>
      <c r="X13" s="932"/>
      <c r="Y13" s="49"/>
      <c r="Z13" s="49"/>
      <c r="AA13" s="49"/>
      <c r="AB13" s="49"/>
      <c r="AC13" s="275"/>
      <c r="AD13" s="275"/>
      <c r="AE13" s="275"/>
      <c r="AF13" s="275"/>
      <c r="AG13" s="55"/>
      <c r="AH13" s="55"/>
      <c r="AI13" s="55"/>
      <c r="AJ13" s="55"/>
      <c r="AK13" s="928"/>
      <c r="AL13" s="929"/>
      <c r="AM13" s="929"/>
      <c r="AN13" s="929"/>
      <c r="AO13" s="930"/>
      <c r="AP13" s="2"/>
      <c r="AQ13" s="54">
        <f t="shared" ref="AQ13:AQ27" si="2">IF(P13="材質劣化",2,IF(P13="漏水",3,1))</f>
        <v>1</v>
      </c>
    </row>
    <row r="14" spans="2:86" ht="12" customHeight="1" x14ac:dyDescent="0.15">
      <c r="B14" s="892"/>
      <c r="C14" s="897"/>
      <c r="D14" s="895"/>
      <c r="E14" s="895"/>
      <c r="F14" s="895"/>
      <c r="G14" s="895"/>
      <c r="H14" s="895"/>
      <c r="I14" s="895"/>
      <c r="J14" s="896"/>
      <c r="K14" s="86">
        <v>4</v>
      </c>
      <c r="L14" s="931"/>
      <c r="M14" s="932"/>
      <c r="N14" s="931"/>
      <c r="O14" s="932"/>
      <c r="P14" s="931"/>
      <c r="Q14" s="932"/>
      <c r="R14" s="933"/>
      <c r="S14" s="934"/>
      <c r="T14" s="935"/>
      <c r="U14" s="931"/>
      <c r="V14" s="932"/>
      <c r="W14" s="931"/>
      <c r="X14" s="932"/>
      <c r="Y14" s="49"/>
      <c r="Z14" s="49"/>
      <c r="AA14" s="49"/>
      <c r="AB14" s="49"/>
      <c r="AC14" s="275"/>
      <c r="AD14" s="275"/>
      <c r="AE14" s="275"/>
      <c r="AF14" s="275"/>
      <c r="AG14" s="55"/>
      <c r="AH14" s="55"/>
      <c r="AI14" s="55"/>
      <c r="AJ14" s="55"/>
      <c r="AK14" s="928"/>
      <c r="AL14" s="929"/>
      <c r="AM14" s="929"/>
      <c r="AN14" s="929"/>
      <c r="AO14" s="930"/>
      <c r="AP14" s="2"/>
      <c r="AQ14" s="54">
        <f t="shared" si="2"/>
        <v>1</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v>
      </c>
      <c r="AG35" s="96">
        <f t="shared" si="7"/>
        <v>0</v>
      </c>
      <c r="AH35" s="96">
        <f t="shared" si="7"/>
        <v>0</v>
      </c>
      <c r="AI35" s="96">
        <f t="shared" si="7"/>
        <v>0</v>
      </c>
      <c r="AJ35" s="97">
        <f t="shared" si="7"/>
        <v>0</v>
      </c>
      <c r="AK35" s="918" t="s">
        <v>380</v>
      </c>
      <c r="AL35" s="918"/>
      <c r="AM35" s="953" t="str">
        <f>IF(Y37+AC37+AG37&gt;0,"Ⅳ",IF(Z37+AD37+AH37&gt;0,"Ⅲ",IF(AA37+AB37+AE37+AF37+AI37+AJ37&gt;0,"Ⅱ","Ⅰ")))</f>
        <v>Ⅰ</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0</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fRule type="expression" dxfId="240" priority="12">
      <formula>$AQ28=3</formula>
    </cfRule>
  </conditionalFormatting>
  <conditionalFormatting sqref="Y30:AB31">
    <cfRule type="expression" dxfId="239" priority="9">
      <formula>$AQ28=2</formula>
    </cfRule>
    <cfRule type="expression" dxfId="238" priority="10">
      <formula>$AQ28=3</formula>
    </cfRule>
  </conditionalFormatting>
  <conditionalFormatting sqref="Y32:AB32">
    <cfRule type="expression" dxfId="237" priority="7">
      <formula>$AQ29=2</formula>
    </cfRule>
    <cfRule type="expression" dxfId="236" priority="8">
      <formula>$AQ29=3</formula>
    </cfRule>
  </conditionalFormatting>
  <conditionalFormatting sqref="Y33:AB33">
    <cfRule type="expression" dxfId="235" priority="5">
      <formula>$AQ29=2</formula>
    </cfRule>
    <cfRule type="expression" dxfId="234" priority="6">
      <formula>$AQ29=3</formula>
    </cfRule>
  </conditionalFormatting>
  <conditionalFormatting sqref="Y34:AB34">
    <cfRule type="expression" dxfId="233" priority="3">
      <formula>$AQ29=2</formula>
    </cfRule>
    <cfRule type="expression" dxfId="232" priority="4">
      <formula>$AQ29=3</formula>
    </cfRule>
  </conditionalFormatting>
  <conditionalFormatting sqref="Y11:AF11 Y12:AB28 AC12:AF35">
    <cfRule type="expression" dxfId="231" priority="1">
      <formula>$AQ11=3</formula>
    </cfRule>
  </conditionalFormatting>
  <conditionalFormatting sqref="AC11:AJ11 AG12:AJ28 AC12:AF35">
    <cfRule type="expression" dxfId="230" priority="13">
      <formula>$AQ11=1</formula>
    </cfRule>
  </conditionalFormatting>
  <conditionalFormatting sqref="AG11:AJ28">
    <cfRule type="expression" dxfId="229" priority="14">
      <formula>$AQ11=2</formula>
    </cfRule>
  </conditionalFormatting>
  <conditionalFormatting sqref="AG29:AJ29">
    <cfRule type="expression" dxfId="228" priority="23">
      <formula>$AQ28=2</formula>
    </cfRule>
    <cfRule type="expression" dxfId="227" priority="24">
      <formula>$AQ28=1</formula>
    </cfRule>
  </conditionalFormatting>
  <conditionalFormatting sqref="AG30:AJ31">
    <cfRule type="expression" dxfId="226" priority="21">
      <formula>$AQ28=2</formula>
    </cfRule>
    <cfRule type="expression" dxfId="225" priority="22">
      <formula>$AQ28=1</formula>
    </cfRule>
  </conditionalFormatting>
  <conditionalFormatting sqref="AG32:AJ32">
    <cfRule type="expression" dxfId="224" priority="19">
      <formula>$AQ29=2</formula>
    </cfRule>
    <cfRule type="expression" dxfId="223" priority="20">
      <formula>$AQ29=1</formula>
    </cfRule>
  </conditionalFormatting>
  <conditionalFormatting sqref="AG33:AJ33">
    <cfRule type="expression" dxfId="222" priority="17">
      <formula>$AQ29=2</formula>
    </cfRule>
    <cfRule type="expression" dxfId="221" priority="18">
      <formula>$AQ29=1</formula>
    </cfRule>
  </conditionalFormatting>
  <conditionalFormatting sqref="AG34:AJ34">
    <cfRule type="expression" dxfId="220" priority="15">
      <formula>$AQ29=2</formula>
    </cfRule>
    <cfRule type="expression" dxfId="219" priority="16">
      <formula>$AQ29=1</formula>
    </cfRule>
  </conditionalFormatting>
  <dataValidations count="2">
    <dataValidation type="list" allowBlank="1" showInputMessage="1" showErrorMessage="1" sqref="Y11:AB34" xr:uid="{7DCA966F-13B2-4500-AB9A-4B16B81BAC14}">
      <formula1>"〇,"</formula1>
    </dataValidation>
    <dataValidation type="list" allowBlank="1" showInputMessage="1" showErrorMessage="1" sqref="N11:O34" xr:uid="{FF986525-00FB-49F2-98EC-68650298A0A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50D668-435A-4E3C-95FB-0175C608CB44}">
          <x14:formula1>
            <xm:f>'(参考)リスト'!$B$16:$B$21</xm:f>
          </x14:formula1>
          <xm:sqref>L11:M34</xm:sqref>
        </x14:dataValidation>
        <x14:dataValidation type="list" allowBlank="1" showInputMessage="1" showErrorMessage="1" xr:uid="{D5D1682E-D728-48A8-8075-629C7A6A61C2}">
          <x14:formula1>
            <xm:f>'(参考)リスト'!$E$16:$E$27</xm:f>
          </x14:formula1>
          <xm:sqref>R11:T34</xm:sqref>
        </x14:dataValidation>
        <x14:dataValidation type="list" allowBlank="1" showInputMessage="1" showErrorMessage="1" xr:uid="{E1E2CCE6-FAFB-48FB-87A6-D271430B81C9}">
          <x14:formula1>
            <xm:f>'(参考)リスト'!$D$16:$D$18</xm:f>
          </x14:formula1>
          <xm:sqref>P11:Q34</xm:sqref>
        </x14:dataValidation>
        <x14:dataValidation type="list" allowBlank="1" showInputMessage="1" showErrorMessage="1" xr:uid="{49B05EE0-B20D-4AFF-B8EE-5E60D2B72002}">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4CAF-531B-40E4-8C99-914CD200BFD4}">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8</v>
      </c>
      <c r="AW5" s="39">
        <f>R7</f>
        <v>3.6</v>
      </c>
      <c r="AX5" s="50" t="str">
        <f>AM35</f>
        <v>Ⅱ</v>
      </c>
      <c r="AY5" s="50">
        <f>Y37</f>
        <v>0</v>
      </c>
      <c r="AZ5" s="50">
        <f t="shared" ref="AZ5:BJ5" si="0">Z37</f>
        <v>0</v>
      </c>
      <c r="BA5" s="50">
        <f t="shared" si="0"/>
        <v>0</v>
      </c>
      <c r="BB5" s="50">
        <f>AB37</f>
        <v>0</v>
      </c>
      <c r="BC5" s="50">
        <f t="shared" si="0"/>
        <v>0</v>
      </c>
      <c r="BD5" s="50">
        <f>AD37</f>
        <v>0</v>
      </c>
      <c r="BE5" s="50">
        <f>AE37</f>
        <v>1</v>
      </c>
      <c r="BF5" s="50">
        <f t="shared" si="0"/>
        <v>2</v>
      </c>
      <c r="BG5" s="50">
        <f t="shared" si="0"/>
        <v>0</v>
      </c>
      <c r="BH5" s="50">
        <f t="shared" si="0"/>
        <v>0</v>
      </c>
      <c r="BI5" s="50">
        <f>AI37</f>
        <v>0</v>
      </c>
      <c r="BJ5" s="50">
        <f t="shared" si="0"/>
        <v>1</v>
      </c>
      <c r="BK5" s="50">
        <f>IF(Y37&gt;0,R7,0)</f>
        <v>0</v>
      </c>
      <c r="BL5" s="40">
        <f>IF(Y37&gt;0,0,IF(Z37&gt;0,R7,0))</f>
        <v>0</v>
      </c>
      <c r="BM5" s="40">
        <f>IF(Y37+Z37&gt;0,0,IF(AA37&gt;0,R7,0))</f>
        <v>0</v>
      </c>
      <c r="BN5" s="40">
        <f>IF(Y37+Z37+AA37&gt;0,0,IF(AB37&gt;0,R7,0))</f>
        <v>0</v>
      </c>
      <c r="BO5" s="50">
        <f>AC35</f>
        <v>0</v>
      </c>
      <c r="BP5" s="50">
        <f t="shared" ref="BP5:BQ5" si="1">AD35</f>
        <v>0</v>
      </c>
      <c r="BQ5" s="50">
        <f t="shared" si="1"/>
        <v>0.17499999999999999</v>
      </c>
      <c r="BR5" s="50">
        <f>AF35</f>
        <v>5.2450000000000001</v>
      </c>
      <c r="BS5" s="50">
        <f>AG35</f>
        <v>0</v>
      </c>
      <c r="BT5" s="50">
        <f>AH35</f>
        <v>0</v>
      </c>
      <c r="BU5" s="50">
        <f>AI35</f>
        <v>0</v>
      </c>
      <c r="BV5" s="50">
        <f>AJ35</f>
        <v>2.65</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8</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497</v>
      </c>
      <c r="Q11" s="932"/>
      <c r="R11" s="828" t="s">
        <v>497</v>
      </c>
      <c r="S11" s="828"/>
      <c r="T11" s="828"/>
      <c r="U11" s="931" t="s">
        <v>595</v>
      </c>
      <c r="V11" s="932"/>
      <c r="W11" s="931" t="s">
        <v>549</v>
      </c>
      <c r="X11" s="932"/>
      <c r="Y11" s="49"/>
      <c r="Z11" s="49"/>
      <c r="AA11" s="49"/>
      <c r="AB11" s="49"/>
      <c r="AC11" s="275"/>
      <c r="AD11" s="275"/>
      <c r="AE11" s="275"/>
      <c r="AF11" s="275"/>
      <c r="AG11" s="55"/>
      <c r="AH11" s="55"/>
      <c r="AI11" s="55"/>
      <c r="AJ11" s="55">
        <v>2.65</v>
      </c>
      <c r="AK11" s="928"/>
      <c r="AL11" s="929"/>
      <c r="AM11" s="929"/>
      <c r="AN11" s="929"/>
      <c r="AO11" s="930"/>
      <c r="AP11" s="2"/>
      <c r="AQ11" s="54">
        <f>IF(P11="材質劣化",2,IF(P11="漏水",3,1))</f>
        <v>3</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503</v>
      </c>
      <c r="S12" s="828"/>
      <c r="T12" s="828"/>
      <c r="U12" s="931" t="s">
        <v>590</v>
      </c>
      <c r="V12" s="932"/>
      <c r="W12" s="931" t="s">
        <v>549</v>
      </c>
      <c r="X12" s="932"/>
      <c r="Y12" s="49"/>
      <c r="Z12" s="49"/>
      <c r="AA12" s="49"/>
      <c r="AB12" s="49"/>
      <c r="AC12" s="275"/>
      <c r="AD12" s="275"/>
      <c r="AE12" s="275"/>
      <c r="AF12" s="275">
        <v>3.375</v>
      </c>
      <c r="AG12" s="55"/>
      <c r="AH12" s="55"/>
      <c r="AI12" s="55"/>
      <c r="AJ12" s="55"/>
      <c r="AK12" s="928" t="s">
        <v>728</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469</v>
      </c>
      <c r="S13" s="934"/>
      <c r="T13" s="935"/>
      <c r="U13" s="931" t="s">
        <v>595</v>
      </c>
      <c r="V13" s="932"/>
      <c r="W13" s="931" t="s">
        <v>549</v>
      </c>
      <c r="X13" s="932"/>
      <c r="Y13" s="49"/>
      <c r="Z13" s="49"/>
      <c r="AA13" s="49"/>
      <c r="AB13" s="49"/>
      <c r="AC13" s="275"/>
      <c r="AD13" s="275"/>
      <c r="AE13" s="275">
        <v>0.17499999999999999</v>
      </c>
      <c r="AF13" s="275"/>
      <c r="AG13" s="55"/>
      <c r="AH13" s="55"/>
      <c r="AI13" s="55"/>
      <c r="AJ13" s="55"/>
      <c r="AK13" s="928"/>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615</v>
      </c>
      <c r="O14" s="932"/>
      <c r="P14" s="931" t="s">
        <v>588</v>
      </c>
      <c r="Q14" s="932"/>
      <c r="R14" s="933" t="s">
        <v>469</v>
      </c>
      <c r="S14" s="934"/>
      <c r="T14" s="935"/>
      <c r="U14" s="931" t="s">
        <v>549</v>
      </c>
      <c r="V14" s="932"/>
      <c r="W14" s="931" t="s">
        <v>549</v>
      </c>
      <c r="X14" s="932"/>
      <c r="Y14" s="49"/>
      <c r="Z14" s="49"/>
      <c r="AA14" s="49"/>
      <c r="AB14" s="49"/>
      <c r="AC14" s="275"/>
      <c r="AD14" s="275"/>
      <c r="AE14" s="275"/>
      <c r="AF14" s="275">
        <v>1.87</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0.17499999999999999</v>
      </c>
      <c r="AF35" s="275">
        <f t="shared" si="7"/>
        <v>5.2450000000000001</v>
      </c>
      <c r="AG35" s="96">
        <f t="shared" si="7"/>
        <v>0</v>
      </c>
      <c r="AH35" s="96">
        <f t="shared" si="7"/>
        <v>0</v>
      </c>
      <c r="AI35" s="96">
        <f t="shared" si="7"/>
        <v>0</v>
      </c>
      <c r="AJ35" s="97">
        <f t="shared" si="7"/>
        <v>2.65</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1</v>
      </c>
      <c r="AF37" s="942">
        <f t="shared" si="8"/>
        <v>2</v>
      </c>
      <c r="AG37" s="942">
        <f t="shared" si="8"/>
        <v>0</v>
      </c>
      <c r="AH37" s="942">
        <f t="shared" si="8"/>
        <v>0</v>
      </c>
      <c r="AI37" s="942">
        <f t="shared" si="8"/>
        <v>0</v>
      </c>
      <c r="AJ37" s="942">
        <f>COUNTA(AJ11:AJ34)</f>
        <v>1</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fRule type="expression" dxfId="216" priority="12">
      <formula>$AQ28=3</formula>
    </cfRule>
  </conditionalFormatting>
  <conditionalFormatting sqref="Y30:AB31">
    <cfRule type="expression" dxfId="215" priority="9">
      <formula>$AQ28=2</formula>
    </cfRule>
    <cfRule type="expression" dxfId="214" priority="10">
      <formula>$AQ28=3</formula>
    </cfRule>
  </conditionalFormatting>
  <conditionalFormatting sqref="Y32:AB32">
    <cfRule type="expression" dxfId="213" priority="7">
      <formula>$AQ29=2</formula>
    </cfRule>
    <cfRule type="expression" dxfId="212" priority="8">
      <formula>$AQ29=3</formula>
    </cfRule>
  </conditionalFormatting>
  <conditionalFormatting sqref="Y33:AB33">
    <cfRule type="expression" dxfId="211" priority="5">
      <formula>$AQ29=2</formula>
    </cfRule>
    <cfRule type="expression" dxfId="210" priority="6">
      <formula>$AQ29=3</formula>
    </cfRule>
  </conditionalFormatting>
  <conditionalFormatting sqref="Y34:AB34">
    <cfRule type="expression" dxfId="209" priority="3">
      <formula>$AQ29=2</formula>
    </cfRule>
    <cfRule type="expression" dxfId="208" priority="4">
      <formula>$AQ29=3</formula>
    </cfRule>
  </conditionalFormatting>
  <conditionalFormatting sqref="Y11:AF11 Y12:AB28 AC12:AF35">
    <cfRule type="expression" dxfId="207" priority="1">
      <formula>$AQ11=3</formula>
    </cfRule>
  </conditionalFormatting>
  <conditionalFormatting sqref="AC11:AJ11 AG12:AJ28 AC12:AF35">
    <cfRule type="expression" dxfId="206" priority="13">
      <formula>$AQ11=1</formula>
    </cfRule>
  </conditionalFormatting>
  <conditionalFormatting sqref="AG11:AJ28">
    <cfRule type="expression" dxfId="205" priority="14">
      <formula>$AQ11=2</formula>
    </cfRule>
  </conditionalFormatting>
  <conditionalFormatting sqref="AG29:AJ29">
    <cfRule type="expression" dxfId="204" priority="23">
      <formula>$AQ28=2</formula>
    </cfRule>
    <cfRule type="expression" dxfId="203" priority="24">
      <formula>$AQ28=1</formula>
    </cfRule>
  </conditionalFormatting>
  <conditionalFormatting sqref="AG30:AJ31">
    <cfRule type="expression" dxfId="202" priority="21">
      <formula>$AQ28=2</formula>
    </cfRule>
    <cfRule type="expression" dxfId="201" priority="22">
      <formula>$AQ28=1</formula>
    </cfRule>
  </conditionalFormatting>
  <conditionalFormatting sqref="AG32:AJ32">
    <cfRule type="expression" dxfId="200" priority="19">
      <formula>$AQ29=2</formula>
    </cfRule>
    <cfRule type="expression" dxfId="199" priority="20">
      <formula>$AQ29=1</formula>
    </cfRule>
  </conditionalFormatting>
  <conditionalFormatting sqref="AG33:AJ33">
    <cfRule type="expression" dxfId="198" priority="17">
      <formula>$AQ29=2</formula>
    </cfRule>
    <cfRule type="expression" dxfId="197" priority="18">
      <formula>$AQ29=1</formula>
    </cfRule>
  </conditionalFormatting>
  <conditionalFormatting sqref="AG34:AJ34">
    <cfRule type="expression" dxfId="196" priority="15">
      <formula>$AQ29=2</formula>
    </cfRule>
    <cfRule type="expression" dxfId="195" priority="16">
      <formula>$AQ29=1</formula>
    </cfRule>
  </conditionalFormatting>
  <dataValidations count="2">
    <dataValidation type="list" allowBlank="1" showInputMessage="1" showErrorMessage="1" sqref="Y11:AB34" xr:uid="{2906B285-1110-49A2-B401-0A391819B2CB}">
      <formula1>"〇,"</formula1>
    </dataValidation>
    <dataValidation type="list" allowBlank="1" showInputMessage="1" showErrorMessage="1" sqref="N11:O34" xr:uid="{6746644F-6BD3-480C-BC58-229D1D90207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1E7760-101F-4D79-B189-4403C2132BD0}">
          <x14:formula1>
            <xm:f>'(参考)リスト'!$B$16:$B$21</xm:f>
          </x14:formula1>
          <xm:sqref>L11:M34</xm:sqref>
        </x14:dataValidation>
        <x14:dataValidation type="list" allowBlank="1" showInputMessage="1" showErrorMessage="1" xr:uid="{134629D5-811E-46DB-80A4-E9F7C6FC0169}">
          <x14:formula1>
            <xm:f>'(参考)リスト'!$E$16:$E$27</xm:f>
          </x14:formula1>
          <xm:sqref>R11:T34</xm:sqref>
        </x14:dataValidation>
        <x14:dataValidation type="list" allowBlank="1" showInputMessage="1" showErrorMessage="1" xr:uid="{7357421A-752E-43E6-A5FC-4C1BE2863CC2}">
          <x14:formula1>
            <xm:f>'(参考)リスト'!$D$16:$D$18</xm:f>
          </x14:formula1>
          <xm:sqref>P11:Q34</xm:sqref>
        </x14:dataValidation>
        <x14:dataValidation type="list" allowBlank="1" showInputMessage="1" showErrorMessage="1" xr:uid="{211FACFB-8492-4FBE-A9FE-7D1432ED0A43}">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1436-849A-4FB7-92FF-17FE374AEDB4}">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9</v>
      </c>
      <c r="AW5" s="39">
        <f>R7</f>
        <v>3.1</v>
      </c>
      <c r="AX5" s="50" t="str">
        <f>AM35</f>
        <v>Ⅱ</v>
      </c>
      <c r="AY5" s="50">
        <f>Y37</f>
        <v>0</v>
      </c>
      <c r="AZ5" s="50">
        <f t="shared" ref="AZ5:BJ5" si="0">Z37</f>
        <v>0</v>
      </c>
      <c r="BA5" s="50">
        <f t="shared" si="0"/>
        <v>0</v>
      </c>
      <c r="BB5" s="50">
        <f>AB37</f>
        <v>0</v>
      </c>
      <c r="BC5" s="50">
        <f t="shared" si="0"/>
        <v>0</v>
      </c>
      <c r="BD5" s="50">
        <f>AD37</f>
        <v>0</v>
      </c>
      <c r="BE5" s="50">
        <f>AE37</f>
        <v>1</v>
      </c>
      <c r="BF5" s="50">
        <f t="shared" si="0"/>
        <v>3</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0.215</v>
      </c>
      <c r="BR5" s="50">
        <f>AF35</f>
        <v>3.13</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9</v>
      </c>
      <c r="O7" s="908"/>
      <c r="P7" s="904" t="s">
        <v>364</v>
      </c>
      <c r="Q7" s="906"/>
      <c r="R7" s="909">
        <v>3.1</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469</v>
      </c>
      <c r="S12" s="828"/>
      <c r="T12" s="828"/>
      <c r="U12" s="931" t="s">
        <v>626</v>
      </c>
      <c r="V12" s="932"/>
      <c r="W12" s="931" t="s">
        <v>549</v>
      </c>
      <c r="X12" s="932"/>
      <c r="Y12" s="49"/>
      <c r="Z12" s="49"/>
      <c r="AA12" s="49"/>
      <c r="AB12" s="49"/>
      <c r="AC12" s="275"/>
      <c r="AD12" s="275"/>
      <c r="AE12" s="275">
        <v>0.215</v>
      </c>
      <c r="AF12" s="275"/>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615</v>
      </c>
      <c r="O13" s="932"/>
      <c r="P13" s="931" t="s">
        <v>588</v>
      </c>
      <c r="Q13" s="932"/>
      <c r="R13" s="933" t="s">
        <v>469</v>
      </c>
      <c r="S13" s="934"/>
      <c r="T13" s="935"/>
      <c r="U13" s="931" t="s">
        <v>590</v>
      </c>
      <c r="V13" s="932"/>
      <c r="W13" s="931" t="s">
        <v>549</v>
      </c>
      <c r="X13" s="932"/>
      <c r="Y13" s="49"/>
      <c r="Z13" s="49"/>
      <c r="AA13" s="49"/>
      <c r="AB13" s="49"/>
      <c r="AC13" s="275"/>
      <c r="AD13" s="275"/>
      <c r="AE13" s="275"/>
      <c r="AF13" s="275">
        <v>2.34</v>
      </c>
      <c r="AG13" s="55"/>
      <c r="AH13" s="55"/>
      <c r="AI13" s="55"/>
      <c r="AJ13" s="55"/>
      <c r="AK13" s="928"/>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605</v>
      </c>
      <c r="O14" s="932"/>
      <c r="P14" s="931" t="s">
        <v>588</v>
      </c>
      <c r="Q14" s="932"/>
      <c r="R14" s="933" t="s">
        <v>469</v>
      </c>
      <c r="S14" s="934"/>
      <c r="T14" s="935"/>
      <c r="U14" s="931" t="s">
        <v>549</v>
      </c>
      <c r="V14" s="932"/>
      <c r="W14" s="931" t="s">
        <v>549</v>
      </c>
      <c r="X14" s="932"/>
      <c r="Y14" s="49"/>
      <c r="Z14" s="49"/>
      <c r="AA14" s="49"/>
      <c r="AB14" s="49"/>
      <c r="AC14" s="275"/>
      <c r="AD14" s="275"/>
      <c r="AE14" s="275"/>
      <c r="AF14" s="275">
        <v>0.55000000000000004</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605</v>
      </c>
      <c r="O15" s="932"/>
      <c r="P15" s="931" t="s">
        <v>588</v>
      </c>
      <c r="Q15" s="932"/>
      <c r="R15" s="933" t="s">
        <v>469</v>
      </c>
      <c r="S15" s="934"/>
      <c r="T15" s="935"/>
      <c r="U15" s="931" t="s">
        <v>549</v>
      </c>
      <c r="V15" s="932"/>
      <c r="W15" s="931" t="s">
        <v>549</v>
      </c>
      <c r="X15" s="932"/>
      <c r="Y15" s="49"/>
      <c r="Z15" s="49"/>
      <c r="AA15" s="49"/>
      <c r="AB15" s="49"/>
      <c r="AC15" s="275"/>
      <c r="AD15" s="275"/>
      <c r="AE15" s="275"/>
      <c r="AF15" s="275">
        <v>0.24</v>
      </c>
      <c r="AG15" s="55"/>
      <c r="AH15" s="55"/>
      <c r="AI15" s="55"/>
      <c r="AJ15" s="55"/>
      <c r="AK15" s="928"/>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0.215</v>
      </c>
      <c r="AF35" s="275">
        <f t="shared" si="7"/>
        <v>3.13</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1</v>
      </c>
      <c r="AF37" s="942">
        <f t="shared" si="8"/>
        <v>3</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fRule type="expression" dxfId="192" priority="12">
      <formula>$AQ28=3</formula>
    </cfRule>
  </conditionalFormatting>
  <conditionalFormatting sqref="Y30:AB31">
    <cfRule type="expression" dxfId="191" priority="9">
      <formula>$AQ28=2</formula>
    </cfRule>
    <cfRule type="expression" dxfId="190" priority="10">
      <formula>$AQ28=3</formula>
    </cfRule>
  </conditionalFormatting>
  <conditionalFormatting sqref="Y32:AB32">
    <cfRule type="expression" dxfId="189" priority="7">
      <formula>$AQ29=2</formula>
    </cfRule>
    <cfRule type="expression" dxfId="188" priority="8">
      <formula>$AQ29=3</formula>
    </cfRule>
  </conditionalFormatting>
  <conditionalFormatting sqref="Y33:AB33">
    <cfRule type="expression" dxfId="187" priority="5">
      <formula>$AQ29=2</formula>
    </cfRule>
    <cfRule type="expression" dxfId="186" priority="6">
      <formula>$AQ29=3</formula>
    </cfRule>
  </conditionalFormatting>
  <conditionalFormatting sqref="Y34:AB34">
    <cfRule type="expression" dxfId="185" priority="3">
      <formula>$AQ29=2</formula>
    </cfRule>
    <cfRule type="expression" dxfId="184" priority="4">
      <formula>$AQ29=3</formula>
    </cfRule>
  </conditionalFormatting>
  <conditionalFormatting sqref="Y11:AF11 Y12:AB28 AC12:AF35">
    <cfRule type="expression" dxfId="183" priority="1">
      <formula>$AQ11=3</formula>
    </cfRule>
  </conditionalFormatting>
  <conditionalFormatting sqref="AC11:AJ11 AG12:AJ28 AC12:AF35">
    <cfRule type="expression" dxfId="182" priority="13">
      <formula>$AQ11=1</formula>
    </cfRule>
  </conditionalFormatting>
  <conditionalFormatting sqref="AG11:AJ28">
    <cfRule type="expression" dxfId="181" priority="14">
      <formula>$AQ11=2</formula>
    </cfRule>
  </conditionalFormatting>
  <conditionalFormatting sqref="AG29:AJ29">
    <cfRule type="expression" dxfId="180" priority="23">
      <formula>$AQ28=2</formula>
    </cfRule>
    <cfRule type="expression" dxfId="179" priority="24">
      <formula>$AQ28=1</formula>
    </cfRule>
  </conditionalFormatting>
  <conditionalFormatting sqref="AG30:AJ31">
    <cfRule type="expression" dxfId="178" priority="21">
      <formula>$AQ28=2</formula>
    </cfRule>
    <cfRule type="expression" dxfId="177" priority="22">
      <formula>$AQ28=1</formula>
    </cfRule>
  </conditionalFormatting>
  <conditionalFormatting sqref="AG32:AJ32">
    <cfRule type="expression" dxfId="176" priority="19">
      <formula>$AQ29=2</formula>
    </cfRule>
    <cfRule type="expression" dxfId="175" priority="20">
      <formula>$AQ29=1</formula>
    </cfRule>
  </conditionalFormatting>
  <conditionalFormatting sqref="AG33:AJ33">
    <cfRule type="expression" dxfId="174" priority="17">
      <formula>$AQ29=2</formula>
    </cfRule>
    <cfRule type="expression" dxfId="173" priority="18">
      <formula>$AQ29=1</formula>
    </cfRule>
  </conditionalFormatting>
  <conditionalFormatting sqref="AG34:AJ34">
    <cfRule type="expression" dxfId="172" priority="15">
      <formula>$AQ29=2</formula>
    </cfRule>
    <cfRule type="expression" dxfId="171" priority="16">
      <formula>$AQ29=1</formula>
    </cfRule>
  </conditionalFormatting>
  <dataValidations count="2">
    <dataValidation type="list" allowBlank="1" showInputMessage="1" showErrorMessage="1" sqref="Y11:AB34" xr:uid="{48DB2A1A-CA36-44BA-9F06-37DA665BF4F7}">
      <formula1>"〇,"</formula1>
    </dataValidation>
    <dataValidation type="list" allowBlank="1" showInputMessage="1" showErrorMessage="1" sqref="N11:O34" xr:uid="{F706788D-A1CD-4772-8F93-771A88A4537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8DC879-8288-47C7-9511-0BD29662A544}">
          <x14:formula1>
            <xm:f>'(参考)リスト'!$B$16:$B$21</xm:f>
          </x14:formula1>
          <xm:sqref>L11:M34</xm:sqref>
        </x14:dataValidation>
        <x14:dataValidation type="list" allowBlank="1" showInputMessage="1" showErrorMessage="1" xr:uid="{16758806-2E4D-4A33-B4FE-7094456457E0}">
          <x14:formula1>
            <xm:f>'(参考)リスト'!$E$16:$E$27</xm:f>
          </x14:formula1>
          <xm:sqref>R11:T34</xm:sqref>
        </x14:dataValidation>
        <x14:dataValidation type="list" allowBlank="1" showInputMessage="1" showErrorMessage="1" xr:uid="{B4AB18DB-E3B9-4CF7-955F-D628F6E5B35E}">
          <x14:formula1>
            <xm:f>'(参考)リスト'!$D$16:$D$18</xm:f>
          </x14:formula1>
          <xm:sqref>P11:Q34</xm:sqref>
        </x14:dataValidation>
        <x14:dataValidation type="list" allowBlank="1" showInputMessage="1" showErrorMessage="1" xr:uid="{E7CB6698-DE52-4B26-ACCC-3C820332FEF5}">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AAEA-AAB4-4C06-A2D5-DCF65DB2D97C}">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10</v>
      </c>
      <c r="AW5" s="39">
        <f>R7</f>
        <v>6.1</v>
      </c>
      <c r="AX5" s="50" t="str">
        <f>AM35</f>
        <v>Ⅱ</v>
      </c>
      <c r="AY5" s="50">
        <f>Y37</f>
        <v>0</v>
      </c>
      <c r="AZ5" s="50">
        <f t="shared" ref="AZ5:BJ5" si="0">Z37</f>
        <v>0</v>
      </c>
      <c r="BA5" s="50">
        <f t="shared" si="0"/>
        <v>0</v>
      </c>
      <c r="BB5" s="50">
        <f>AB37</f>
        <v>0</v>
      </c>
      <c r="BC5" s="50">
        <f t="shared" si="0"/>
        <v>0</v>
      </c>
      <c r="BD5" s="50">
        <f>AD37</f>
        <v>0</v>
      </c>
      <c r="BE5" s="50">
        <f>AE37</f>
        <v>0</v>
      </c>
      <c r="BF5" s="50">
        <f t="shared" si="0"/>
        <v>2</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3.4049999999999998</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10</v>
      </c>
      <c r="O7" s="908"/>
      <c r="P7" s="904" t="s">
        <v>364</v>
      </c>
      <c r="Q7" s="906"/>
      <c r="R7" s="909">
        <v>6.1</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593</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503</v>
      </c>
      <c r="S13" s="934"/>
      <c r="T13" s="935"/>
      <c r="U13" s="931" t="s">
        <v>590</v>
      </c>
      <c r="V13" s="932"/>
      <c r="W13" s="931" t="s">
        <v>549</v>
      </c>
      <c r="X13" s="932"/>
      <c r="Y13" s="49"/>
      <c r="Z13" s="49"/>
      <c r="AA13" s="49"/>
      <c r="AB13" s="49"/>
      <c r="AC13" s="275"/>
      <c r="AD13" s="275"/>
      <c r="AE13" s="275"/>
      <c r="AF13" s="275">
        <v>3.375</v>
      </c>
      <c r="AG13" s="55"/>
      <c r="AH13" s="55"/>
      <c r="AI13" s="55"/>
      <c r="AJ13" s="55"/>
      <c r="AK13" s="928" t="s">
        <v>728</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615</v>
      </c>
      <c r="O14" s="932"/>
      <c r="P14" s="931" t="s">
        <v>588</v>
      </c>
      <c r="Q14" s="932"/>
      <c r="R14" s="933" t="s">
        <v>469</v>
      </c>
      <c r="S14" s="934"/>
      <c r="T14" s="935"/>
      <c r="U14" s="931" t="s">
        <v>595</v>
      </c>
      <c r="V14" s="932"/>
      <c r="W14" s="931" t="s">
        <v>549</v>
      </c>
      <c r="X14" s="932"/>
      <c r="Y14" s="49"/>
      <c r="Z14" s="49"/>
      <c r="AA14" s="49"/>
      <c r="AB14" s="49"/>
      <c r="AC14" s="275"/>
      <c r="AD14" s="275"/>
      <c r="AE14" s="275"/>
      <c r="AF14" s="275">
        <v>0.03</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3.4049999999999998</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2</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fRule type="expression" dxfId="168" priority="12">
      <formula>$AQ28=3</formula>
    </cfRule>
  </conditionalFormatting>
  <conditionalFormatting sqref="Y30:AB31">
    <cfRule type="expression" dxfId="167" priority="9">
      <formula>$AQ28=2</formula>
    </cfRule>
    <cfRule type="expression" dxfId="166" priority="10">
      <formula>$AQ28=3</formula>
    </cfRule>
  </conditionalFormatting>
  <conditionalFormatting sqref="Y32:AB32">
    <cfRule type="expression" dxfId="165" priority="7">
      <formula>$AQ29=2</formula>
    </cfRule>
    <cfRule type="expression" dxfId="164" priority="8">
      <formula>$AQ29=3</formula>
    </cfRule>
  </conditionalFormatting>
  <conditionalFormatting sqref="Y33:AB33">
    <cfRule type="expression" dxfId="163" priority="5">
      <formula>$AQ29=2</formula>
    </cfRule>
    <cfRule type="expression" dxfId="162" priority="6">
      <formula>$AQ29=3</formula>
    </cfRule>
  </conditionalFormatting>
  <conditionalFormatting sqref="Y34:AB34">
    <cfRule type="expression" dxfId="161" priority="3">
      <formula>$AQ29=2</formula>
    </cfRule>
    <cfRule type="expression" dxfId="160" priority="4">
      <formula>$AQ29=3</formula>
    </cfRule>
  </conditionalFormatting>
  <conditionalFormatting sqref="Y11:AF11 Y12:AB28 AC12:AF35">
    <cfRule type="expression" dxfId="159" priority="1">
      <formula>$AQ11=3</formula>
    </cfRule>
  </conditionalFormatting>
  <conditionalFormatting sqref="AC11:AJ11 AG12:AJ28 AC12:AF35">
    <cfRule type="expression" dxfId="158" priority="13">
      <formula>$AQ11=1</formula>
    </cfRule>
  </conditionalFormatting>
  <conditionalFormatting sqref="AG11:AJ28">
    <cfRule type="expression" dxfId="157" priority="14">
      <formula>$AQ11=2</formula>
    </cfRule>
  </conditionalFormatting>
  <conditionalFormatting sqref="AG29:AJ29">
    <cfRule type="expression" dxfId="156" priority="23">
      <formula>$AQ28=2</formula>
    </cfRule>
    <cfRule type="expression" dxfId="155" priority="24">
      <formula>$AQ28=1</formula>
    </cfRule>
  </conditionalFormatting>
  <conditionalFormatting sqref="AG30:AJ31">
    <cfRule type="expression" dxfId="154" priority="21">
      <formula>$AQ28=2</formula>
    </cfRule>
    <cfRule type="expression" dxfId="153" priority="22">
      <formula>$AQ28=1</formula>
    </cfRule>
  </conditionalFormatting>
  <conditionalFormatting sqref="AG32:AJ32">
    <cfRule type="expression" dxfId="152" priority="19">
      <formula>$AQ29=2</formula>
    </cfRule>
    <cfRule type="expression" dxfId="151" priority="20">
      <formula>$AQ29=1</formula>
    </cfRule>
  </conditionalFormatting>
  <conditionalFormatting sqref="AG33:AJ33">
    <cfRule type="expression" dxfId="150" priority="17">
      <formula>$AQ29=2</formula>
    </cfRule>
    <cfRule type="expression" dxfId="149" priority="18">
      <formula>$AQ29=1</formula>
    </cfRule>
  </conditionalFormatting>
  <conditionalFormatting sqref="AG34:AJ34">
    <cfRule type="expression" dxfId="148" priority="15">
      <formula>$AQ29=2</formula>
    </cfRule>
    <cfRule type="expression" dxfId="147" priority="16">
      <formula>$AQ29=1</formula>
    </cfRule>
  </conditionalFormatting>
  <dataValidations count="2">
    <dataValidation type="list" allowBlank="1" showInputMessage="1" showErrorMessage="1" sqref="Y11:AB34" xr:uid="{C99393B9-2476-4EEA-80A3-222131E06667}">
      <formula1>"〇,"</formula1>
    </dataValidation>
    <dataValidation type="list" allowBlank="1" showInputMessage="1" showErrorMessage="1" sqref="N11:O34" xr:uid="{264CBBB5-D6AD-4BDA-899D-51DED7EECC8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93A1D6-1817-4A6B-9CBC-912D142BCB1C}">
          <x14:formula1>
            <xm:f>'(参考)リスト'!$B$16:$B$21</xm:f>
          </x14:formula1>
          <xm:sqref>L11:M34</xm:sqref>
        </x14:dataValidation>
        <x14:dataValidation type="list" allowBlank="1" showInputMessage="1" showErrorMessage="1" xr:uid="{656B642F-B9C0-4628-9628-7BFE49720B89}">
          <x14:formula1>
            <xm:f>'(参考)リスト'!$E$16:$E$27</xm:f>
          </x14:formula1>
          <xm:sqref>R11:T34</xm:sqref>
        </x14:dataValidation>
        <x14:dataValidation type="list" allowBlank="1" showInputMessage="1" showErrorMessage="1" xr:uid="{6DD3E8EB-2249-4EFD-AF93-B04CCA61A397}">
          <x14:formula1>
            <xm:f>'(参考)リスト'!$D$16:$D$18</xm:f>
          </x14:formula1>
          <xm:sqref>P11:Q34</xm:sqref>
        </x14:dataValidation>
        <x14:dataValidation type="list" allowBlank="1" showInputMessage="1" showErrorMessage="1" xr:uid="{FAE63820-4646-404F-B231-E37E86B2265D}">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47FB-AD7B-43AE-AEC6-5DE0F4D78D7A}">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11</v>
      </c>
      <c r="AW5" s="39">
        <f>R7</f>
        <v>6.1</v>
      </c>
      <c r="AX5" s="50" t="str">
        <f>AM35</f>
        <v>Ⅱ</v>
      </c>
      <c r="AY5" s="50">
        <f>Y37</f>
        <v>0</v>
      </c>
      <c r="AZ5" s="50">
        <f t="shared" ref="AZ5:BJ5" si="0">Z37</f>
        <v>0</v>
      </c>
      <c r="BA5" s="50">
        <f t="shared" si="0"/>
        <v>0</v>
      </c>
      <c r="BB5" s="50">
        <f>AB37</f>
        <v>0</v>
      </c>
      <c r="BC5" s="50">
        <f t="shared" si="0"/>
        <v>0</v>
      </c>
      <c r="BD5" s="50">
        <f>AD37</f>
        <v>0</v>
      </c>
      <c r="BE5" s="50">
        <f>AE37</f>
        <v>0</v>
      </c>
      <c r="BF5" s="50">
        <f t="shared" si="0"/>
        <v>5</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8.5625</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11</v>
      </c>
      <c r="O7" s="908"/>
      <c r="P7" s="904" t="s">
        <v>364</v>
      </c>
      <c r="Q7" s="906"/>
      <c r="R7" s="909">
        <v>6.1</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590</v>
      </c>
      <c r="V11" s="932"/>
      <c r="W11" s="931" t="s">
        <v>549</v>
      </c>
      <c r="X11" s="932"/>
      <c r="Y11" s="49"/>
      <c r="Z11" s="49"/>
      <c r="AA11" s="49"/>
      <c r="AB11" s="49"/>
      <c r="AC11" s="275"/>
      <c r="AD11" s="275"/>
      <c r="AE11" s="275"/>
      <c r="AF11" s="275">
        <v>5.04</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605</v>
      </c>
      <c r="O12" s="932"/>
      <c r="P12" s="931" t="s">
        <v>588</v>
      </c>
      <c r="Q12" s="932"/>
      <c r="R12" s="828" t="s">
        <v>469</v>
      </c>
      <c r="S12" s="828"/>
      <c r="T12" s="828"/>
      <c r="U12" s="931" t="s">
        <v>595</v>
      </c>
      <c r="V12" s="932"/>
      <c r="W12" s="931" t="s">
        <v>549</v>
      </c>
      <c r="X12" s="932"/>
      <c r="Y12" s="49"/>
      <c r="Z12" s="49"/>
      <c r="AA12" s="49"/>
      <c r="AB12" s="49"/>
      <c r="AC12" s="275"/>
      <c r="AD12" s="275"/>
      <c r="AE12" s="275"/>
      <c r="AF12" s="275">
        <v>0.12</v>
      </c>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605</v>
      </c>
      <c r="O13" s="932"/>
      <c r="P13" s="931" t="s">
        <v>588</v>
      </c>
      <c r="Q13" s="932"/>
      <c r="R13" s="933" t="s">
        <v>503</v>
      </c>
      <c r="S13" s="934"/>
      <c r="T13" s="935"/>
      <c r="U13" s="931" t="s">
        <v>590</v>
      </c>
      <c r="V13" s="932"/>
      <c r="W13" s="931" t="s">
        <v>549</v>
      </c>
      <c r="X13" s="932"/>
      <c r="Y13" s="49"/>
      <c r="Z13" s="49"/>
      <c r="AA13" s="49"/>
      <c r="AB13" s="49"/>
      <c r="AC13" s="275"/>
      <c r="AD13" s="275"/>
      <c r="AE13" s="275"/>
      <c r="AF13" s="275"/>
      <c r="AG13" s="55"/>
      <c r="AH13" s="55"/>
      <c r="AI13" s="55"/>
      <c r="AJ13" s="55"/>
      <c r="AK13" s="928" t="s">
        <v>729</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593</v>
      </c>
      <c r="O14" s="932"/>
      <c r="P14" s="931" t="s">
        <v>588</v>
      </c>
      <c r="Q14" s="932"/>
      <c r="R14" s="933" t="s">
        <v>503</v>
      </c>
      <c r="S14" s="934"/>
      <c r="T14" s="935"/>
      <c r="U14" s="931" t="s">
        <v>590</v>
      </c>
      <c r="V14" s="932"/>
      <c r="W14" s="931" t="s">
        <v>549</v>
      </c>
      <c r="X14" s="932"/>
      <c r="Y14" s="49"/>
      <c r="Z14" s="49"/>
      <c r="AA14" s="49"/>
      <c r="AB14" s="49"/>
      <c r="AC14" s="275"/>
      <c r="AD14" s="275"/>
      <c r="AE14" s="275"/>
      <c r="AF14" s="275"/>
      <c r="AG14" s="55"/>
      <c r="AH14" s="55"/>
      <c r="AI14" s="55"/>
      <c r="AJ14" s="55"/>
      <c r="AK14" s="928" t="s">
        <v>729</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593</v>
      </c>
      <c r="O15" s="932"/>
      <c r="P15" s="931" t="s">
        <v>588</v>
      </c>
      <c r="Q15" s="932"/>
      <c r="R15" s="933" t="s">
        <v>503</v>
      </c>
      <c r="S15" s="934"/>
      <c r="T15" s="935"/>
      <c r="U15" s="931" t="s">
        <v>590</v>
      </c>
      <c r="V15" s="932"/>
      <c r="W15" s="931" t="s">
        <v>549</v>
      </c>
      <c r="X15" s="932"/>
      <c r="Y15" s="49"/>
      <c r="Z15" s="49"/>
      <c r="AA15" s="49"/>
      <c r="AB15" s="49"/>
      <c r="AC15" s="275"/>
      <c r="AD15" s="275"/>
      <c r="AE15" s="275"/>
      <c r="AF15" s="275"/>
      <c r="AG15" s="55"/>
      <c r="AH15" s="55"/>
      <c r="AI15" s="55"/>
      <c r="AJ15" s="55"/>
      <c r="AK15" s="928" t="s">
        <v>729</v>
      </c>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t="s">
        <v>586</v>
      </c>
      <c r="M16" s="932"/>
      <c r="N16" s="931" t="s">
        <v>593</v>
      </c>
      <c r="O16" s="932"/>
      <c r="P16" s="931" t="s">
        <v>588</v>
      </c>
      <c r="Q16" s="932"/>
      <c r="R16" s="933" t="s">
        <v>503</v>
      </c>
      <c r="S16" s="934"/>
      <c r="T16" s="935"/>
      <c r="U16" s="931" t="s">
        <v>626</v>
      </c>
      <c r="V16" s="932"/>
      <c r="W16" s="931" t="s">
        <v>549</v>
      </c>
      <c r="X16" s="932"/>
      <c r="Y16" s="49"/>
      <c r="Z16" s="49"/>
      <c r="AA16" s="49"/>
      <c r="AB16" s="49"/>
      <c r="AC16" s="275"/>
      <c r="AD16" s="275"/>
      <c r="AE16" s="275"/>
      <c r="AF16" s="275">
        <v>1.4999999999999999E-2</v>
      </c>
      <c r="AG16" s="55"/>
      <c r="AH16" s="55"/>
      <c r="AI16" s="55"/>
      <c r="AJ16" s="55"/>
      <c r="AK16" s="928" t="s">
        <v>731</v>
      </c>
      <c r="AL16" s="929"/>
      <c r="AM16" s="929"/>
      <c r="AN16" s="929"/>
      <c r="AO16" s="930"/>
      <c r="AP16" s="2"/>
      <c r="AQ16" s="54">
        <f t="shared" si="2"/>
        <v>2</v>
      </c>
    </row>
    <row r="17" spans="2:46" ht="12" customHeight="1" x14ac:dyDescent="0.15">
      <c r="B17" s="892"/>
      <c r="C17" s="897"/>
      <c r="D17" s="895"/>
      <c r="E17" s="895"/>
      <c r="F17" s="895"/>
      <c r="G17" s="895"/>
      <c r="H17" s="895"/>
      <c r="I17" s="895"/>
      <c r="J17" s="896"/>
      <c r="K17" s="86">
        <v>7</v>
      </c>
      <c r="L17" s="931" t="s">
        <v>586</v>
      </c>
      <c r="M17" s="932"/>
      <c r="N17" s="931" t="s">
        <v>615</v>
      </c>
      <c r="O17" s="932"/>
      <c r="P17" s="931" t="s">
        <v>588</v>
      </c>
      <c r="Q17" s="932"/>
      <c r="R17" s="933" t="s">
        <v>503</v>
      </c>
      <c r="S17" s="934"/>
      <c r="T17" s="935"/>
      <c r="U17" s="931" t="s">
        <v>590</v>
      </c>
      <c r="V17" s="932"/>
      <c r="W17" s="931" t="s">
        <v>549</v>
      </c>
      <c r="X17" s="932"/>
      <c r="Y17" s="49"/>
      <c r="Z17" s="49"/>
      <c r="AA17" s="49"/>
      <c r="AB17" s="49"/>
      <c r="AC17" s="275"/>
      <c r="AD17" s="275"/>
      <c r="AE17" s="275"/>
      <c r="AF17" s="275"/>
      <c r="AG17" s="55"/>
      <c r="AH17" s="55"/>
      <c r="AI17" s="55"/>
      <c r="AJ17" s="55"/>
      <c r="AK17" s="928" t="s">
        <v>729</v>
      </c>
      <c r="AL17" s="929"/>
      <c r="AM17" s="929"/>
      <c r="AN17" s="929"/>
      <c r="AO17" s="930"/>
      <c r="AP17" s="2"/>
      <c r="AQ17" s="54">
        <f t="shared" si="2"/>
        <v>2</v>
      </c>
    </row>
    <row r="18" spans="2:46" ht="12" customHeight="1" x14ac:dyDescent="0.15">
      <c r="B18" s="892"/>
      <c r="C18" s="897"/>
      <c r="D18" s="895"/>
      <c r="E18" s="895"/>
      <c r="F18" s="895"/>
      <c r="G18" s="895"/>
      <c r="H18" s="895"/>
      <c r="I18" s="895"/>
      <c r="J18" s="896"/>
      <c r="K18" s="86">
        <v>8</v>
      </c>
      <c r="L18" s="931" t="s">
        <v>586</v>
      </c>
      <c r="M18" s="932"/>
      <c r="N18" s="931" t="s">
        <v>615</v>
      </c>
      <c r="O18" s="932"/>
      <c r="P18" s="931" t="s">
        <v>588</v>
      </c>
      <c r="Q18" s="932"/>
      <c r="R18" s="933" t="s">
        <v>469</v>
      </c>
      <c r="S18" s="934"/>
      <c r="T18" s="935"/>
      <c r="U18" s="931" t="s">
        <v>590</v>
      </c>
      <c r="V18" s="932"/>
      <c r="W18" s="931" t="s">
        <v>549</v>
      </c>
      <c r="X18" s="932"/>
      <c r="Y18" s="49"/>
      <c r="Z18" s="49"/>
      <c r="AA18" s="49"/>
      <c r="AB18" s="49"/>
      <c r="AC18" s="275"/>
      <c r="AD18" s="275"/>
      <c r="AE18" s="275"/>
      <c r="AF18" s="275">
        <v>3.3650000000000002</v>
      </c>
      <c r="AG18" s="55"/>
      <c r="AH18" s="55"/>
      <c r="AI18" s="55"/>
      <c r="AJ18" s="55"/>
      <c r="AK18" s="928"/>
      <c r="AL18" s="929"/>
      <c r="AM18" s="929"/>
      <c r="AN18" s="929"/>
      <c r="AO18" s="930"/>
      <c r="AP18" s="2"/>
      <c r="AQ18" s="54">
        <f t="shared" si="2"/>
        <v>2</v>
      </c>
    </row>
    <row r="19" spans="2:46" ht="12" customHeight="1" x14ac:dyDescent="0.15">
      <c r="B19" s="892"/>
      <c r="C19" s="897"/>
      <c r="D19" s="895"/>
      <c r="E19" s="895"/>
      <c r="F19" s="895"/>
      <c r="G19" s="895"/>
      <c r="H19" s="895"/>
      <c r="I19" s="895"/>
      <c r="J19" s="896"/>
      <c r="K19" s="86">
        <v>9</v>
      </c>
      <c r="L19" s="931" t="s">
        <v>586</v>
      </c>
      <c r="M19" s="932"/>
      <c r="N19" s="931" t="s">
        <v>593</v>
      </c>
      <c r="O19" s="932"/>
      <c r="P19" s="931" t="s">
        <v>588</v>
      </c>
      <c r="Q19" s="932"/>
      <c r="R19" s="933" t="s">
        <v>469</v>
      </c>
      <c r="S19" s="934"/>
      <c r="T19" s="935"/>
      <c r="U19" s="931" t="s">
        <v>549</v>
      </c>
      <c r="V19" s="932"/>
      <c r="W19" s="931" t="s">
        <v>549</v>
      </c>
      <c r="X19" s="932"/>
      <c r="Y19" s="49"/>
      <c r="Z19" s="49"/>
      <c r="AA19" s="49"/>
      <c r="AB19" s="49"/>
      <c r="AC19" s="275"/>
      <c r="AD19" s="275"/>
      <c r="AE19" s="275"/>
      <c r="AF19" s="275">
        <v>2.2499999999999999E-2</v>
      </c>
      <c r="AG19" s="55"/>
      <c r="AH19" s="55"/>
      <c r="AI19" s="55"/>
      <c r="AJ19" s="55"/>
      <c r="AK19" s="928"/>
      <c r="AL19" s="929"/>
      <c r="AM19" s="929"/>
      <c r="AN19" s="929"/>
      <c r="AO19" s="930"/>
      <c r="AP19" s="2"/>
      <c r="AQ19" s="54">
        <f t="shared" si="2"/>
        <v>2</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8.5625</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5</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fRule type="expression" dxfId="144" priority="12">
      <formula>$AQ28=3</formula>
    </cfRule>
  </conditionalFormatting>
  <conditionalFormatting sqref="Y30:AB31">
    <cfRule type="expression" dxfId="143" priority="9">
      <formula>$AQ28=2</formula>
    </cfRule>
    <cfRule type="expression" dxfId="142" priority="10">
      <formula>$AQ28=3</formula>
    </cfRule>
  </conditionalFormatting>
  <conditionalFormatting sqref="Y32:AB32">
    <cfRule type="expression" dxfId="141" priority="7">
      <formula>$AQ29=2</formula>
    </cfRule>
    <cfRule type="expression" dxfId="140" priority="8">
      <formula>$AQ29=3</formula>
    </cfRule>
  </conditionalFormatting>
  <conditionalFormatting sqref="Y33:AB33">
    <cfRule type="expression" dxfId="139" priority="5">
      <formula>$AQ29=2</formula>
    </cfRule>
    <cfRule type="expression" dxfId="138" priority="6">
      <formula>$AQ29=3</formula>
    </cfRule>
  </conditionalFormatting>
  <conditionalFormatting sqref="Y34:AB34">
    <cfRule type="expression" dxfId="137" priority="3">
      <formula>$AQ29=2</formula>
    </cfRule>
    <cfRule type="expression" dxfId="136" priority="4">
      <formula>$AQ29=3</formula>
    </cfRule>
  </conditionalFormatting>
  <conditionalFormatting sqref="Y11:AF11 Y12:AB28 AC12:AF35">
    <cfRule type="expression" dxfId="135" priority="1">
      <formula>$AQ11=3</formula>
    </cfRule>
  </conditionalFormatting>
  <conditionalFormatting sqref="AC11:AJ11 AG12:AJ28 AC12:AF35">
    <cfRule type="expression" dxfId="134" priority="13">
      <formula>$AQ11=1</formula>
    </cfRule>
  </conditionalFormatting>
  <conditionalFormatting sqref="AG11:AJ28">
    <cfRule type="expression" dxfId="133" priority="14">
      <formula>$AQ11=2</formula>
    </cfRule>
  </conditionalFormatting>
  <conditionalFormatting sqref="AG29:AJ29">
    <cfRule type="expression" dxfId="132" priority="23">
      <formula>$AQ28=2</formula>
    </cfRule>
    <cfRule type="expression" dxfId="131" priority="24">
      <formula>$AQ28=1</formula>
    </cfRule>
  </conditionalFormatting>
  <conditionalFormatting sqref="AG30:AJ31">
    <cfRule type="expression" dxfId="130" priority="21">
      <formula>$AQ28=2</formula>
    </cfRule>
    <cfRule type="expression" dxfId="129" priority="22">
      <formula>$AQ28=1</formula>
    </cfRule>
  </conditionalFormatting>
  <conditionalFormatting sqref="AG32:AJ32">
    <cfRule type="expression" dxfId="128" priority="19">
      <formula>$AQ29=2</formula>
    </cfRule>
    <cfRule type="expression" dxfId="127" priority="20">
      <formula>$AQ29=1</formula>
    </cfRule>
  </conditionalFormatting>
  <conditionalFormatting sqref="AG33:AJ33">
    <cfRule type="expression" dxfId="126" priority="17">
      <formula>$AQ29=2</formula>
    </cfRule>
    <cfRule type="expression" dxfId="125" priority="18">
      <formula>$AQ29=1</formula>
    </cfRule>
  </conditionalFormatting>
  <conditionalFormatting sqref="AG34:AJ34">
    <cfRule type="expression" dxfId="124" priority="15">
      <formula>$AQ29=2</formula>
    </cfRule>
    <cfRule type="expression" dxfId="123" priority="16">
      <formula>$AQ29=1</formula>
    </cfRule>
  </conditionalFormatting>
  <dataValidations count="2">
    <dataValidation type="list" allowBlank="1" showInputMessage="1" showErrorMessage="1" sqref="Y11:AB34" xr:uid="{8B6E213A-EFAC-4727-9EFC-C38236E50F7F}">
      <formula1>"〇,"</formula1>
    </dataValidation>
    <dataValidation type="list" allowBlank="1" showInputMessage="1" showErrorMessage="1" sqref="N11:O34" xr:uid="{D500BCB2-B9CE-4A7B-BA2C-917FE60DA0C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24EA2D-3AEE-4CAF-A3BF-3224740BA6DE}">
          <x14:formula1>
            <xm:f>'(参考)リスト'!$B$16:$B$21</xm:f>
          </x14:formula1>
          <xm:sqref>L11:M34</xm:sqref>
        </x14:dataValidation>
        <x14:dataValidation type="list" allowBlank="1" showInputMessage="1" showErrorMessage="1" xr:uid="{28A29522-B937-4F2A-816E-A9DF3989EC81}">
          <x14:formula1>
            <xm:f>'(参考)リスト'!$E$16:$E$27</xm:f>
          </x14:formula1>
          <xm:sqref>R11:T34</xm:sqref>
        </x14:dataValidation>
        <x14:dataValidation type="list" allowBlank="1" showInputMessage="1" showErrorMessage="1" xr:uid="{95A59970-4E66-47A0-A43C-F78001037DCD}">
          <x14:formula1>
            <xm:f>'(参考)リスト'!$D$16:$D$18</xm:f>
          </x14:formula1>
          <xm:sqref>P11:Q34</xm:sqref>
        </x14:dataValidation>
        <x14:dataValidation type="list" allowBlank="1" showInputMessage="1" showErrorMessage="1" xr:uid="{5CF5D06F-A6AC-4068-A718-F241034B7D71}">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F322E-F3F8-470C-9CF5-2DA29BCE147A}">
  <dimension ref="B1:CH53"/>
  <sheetViews>
    <sheetView showGridLines="0" view="pageBreakPreview" topLeftCell="A3" zoomScaleNormal="85" zoomScaleSheetLayoutView="100" workbookViewId="0">
      <selection activeCell="P20" sqref="P20:Q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12</v>
      </c>
      <c r="AW5" s="39">
        <f>R7</f>
        <v>4.8</v>
      </c>
      <c r="AX5" s="50" t="str">
        <f>AM35</f>
        <v>Ⅱ</v>
      </c>
      <c r="AY5" s="50">
        <f>Y37</f>
        <v>0</v>
      </c>
      <c r="AZ5" s="50">
        <f t="shared" ref="AZ5:BJ5" si="0">Z37</f>
        <v>0</v>
      </c>
      <c r="BA5" s="50">
        <f t="shared" si="0"/>
        <v>0</v>
      </c>
      <c r="BB5" s="50">
        <f>AB37</f>
        <v>0</v>
      </c>
      <c r="BC5" s="50">
        <f t="shared" si="0"/>
        <v>0</v>
      </c>
      <c r="BD5" s="50">
        <f>AD37</f>
        <v>0</v>
      </c>
      <c r="BE5" s="50">
        <f>AE37</f>
        <v>2</v>
      </c>
      <c r="BF5" s="50">
        <f t="shared" si="0"/>
        <v>3</v>
      </c>
      <c r="BG5" s="50">
        <f t="shared" si="0"/>
        <v>0</v>
      </c>
      <c r="BH5" s="50">
        <f t="shared" si="0"/>
        <v>0</v>
      </c>
      <c r="BI5" s="50">
        <f>AI37</f>
        <v>0</v>
      </c>
      <c r="BJ5" s="50">
        <f t="shared" si="0"/>
        <v>1</v>
      </c>
      <c r="BK5" s="50">
        <f>IF(Y37&gt;0,R7,0)</f>
        <v>0</v>
      </c>
      <c r="BL5" s="40">
        <f>IF(Y37&gt;0,0,IF(Z37&gt;0,R7,0))</f>
        <v>0</v>
      </c>
      <c r="BM5" s="40">
        <f>IF(Y37+Z37&gt;0,0,IF(AA37&gt;0,R7,0))</f>
        <v>0</v>
      </c>
      <c r="BN5" s="40">
        <f>IF(Y37+Z37+AA37&gt;0,0,IF(AB37&gt;0,R7,0))</f>
        <v>0</v>
      </c>
      <c r="BO5" s="50">
        <f>AC35</f>
        <v>0</v>
      </c>
      <c r="BP5" s="50">
        <f t="shared" ref="BP5:BQ5" si="1">AD35</f>
        <v>0</v>
      </c>
      <c r="BQ5" s="50">
        <f t="shared" si="1"/>
        <v>3.4000000000000002E-3</v>
      </c>
      <c r="BR5" s="50">
        <f>AF35</f>
        <v>0.37</v>
      </c>
      <c r="BS5" s="50">
        <f>AG35</f>
        <v>0</v>
      </c>
      <c r="BT5" s="50">
        <f>AH35</f>
        <v>0</v>
      </c>
      <c r="BU5" s="50">
        <f>AI35</f>
        <v>0</v>
      </c>
      <c r="BV5" s="50">
        <f>AJ35</f>
        <v>3</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12</v>
      </c>
      <c r="O7" s="908"/>
      <c r="P7" s="904" t="s">
        <v>364</v>
      </c>
      <c r="Q7" s="906"/>
      <c r="R7" s="909">
        <v>4.8</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605</v>
      </c>
      <c r="O12" s="932"/>
      <c r="P12" s="931" t="s">
        <v>588</v>
      </c>
      <c r="Q12" s="932"/>
      <c r="R12" s="828" t="s">
        <v>469</v>
      </c>
      <c r="S12" s="828"/>
      <c r="T12" s="828"/>
      <c r="U12" s="931" t="s">
        <v>595</v>
      </c>
      <c r="V12" s="932"/>
      <c r="W12" s="931" t="s">
        <v>549</v>
      </c>
      <c r="X12" s="932"/>
      <c r="Y12" s="49"/>
      <c r="Z12" s="49"/>
      <c r="AA12" s="49"/>
      <c r="AB12" s="49"/>
      <c r="AC12" s="275"/>
      <c r="AD12" s="275"/>
      <c r="AE12" s="275"/>
      <c r="AF12" s="275">
        <v>0.05</v>
      </c>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593</v>
      </c>
      <c r="O13" s="932"/>
      <c r="P13" s="931" t="s">
        <v>497</v>
      </c>
      <c r="Q13" s="932"/>
      <c r="R13" s="933" t="s">
        <v>497</v>
      </c>
      <c r="S13" s="934"/>
      <c r="T13" s="935"/>
      <c r="U13" s="931" t="s">
        <v>595</v>
      </c>
      <c r="V13" s="932"/>
      <c r="W13" s="931" t="s">
        <v>549</v>
      </c>
      <c r="X13" s="932"/>
      <c r="Y13" s="49"/>
      <c r="Z13" s="49"/>
      <c r="AA13" s="49"/>
      <c r="AB13" s="49"/>
      <c r="AC13" s="275"/>
      <c r="AD13" s="275"/>
      <c r="AE13" s="275"/>
      <c r="AF13" s="275"/>
      <c r="AG13" s="55"/>
      <c r="AH13" s="55"/>
      <c r="AI13" s="55"/>
      <c r="AJ13" s="55">
        <v>3</v>
      </c>
      <c r="AK13" s="928"/>
      <c r="AL13" s="929"/>
      <c r="AM13" s="929"/>
      <c r="AN13" s="929"/>
      <c r="AO13" s="930"/>
      <c r="AP13" s="2"/>
      <c r="AQ13" s="54">
        <f t="shared" ref="AQ13:AQ27" si="2">IF(P13="材質劣化",2,IF(P13="漏水",3,1))</f>
        <v>3</v>
      </c>
    </row>
    <row r="14" spans="2:86" ht="12" customHeight="1" x14ac:dyDescent="0.15">
      <c r="B14" s="892"/>
      <c r="C14" s="897"/>
      <c r="D14" s="895"/>
      <c r="E14" s="895"/>
      <c r="F14" s="895"/>
      <c r="G14" s="895"/>
      <c r="H14" s="895"/>
      <c r="I14" s="895"/>
      <c r="J14" s="896"/>
      <c r="K14" s="86">
        <v>4</v>
      </c>
      <c r="L14" s="931" t="s">
        <v>586</v>
      </c>
      <c r="M14" s="932"/>
      <c r="N14" s="931" t="s">
        <v>599</v>
      </c>
      <c r="O14" s="932"/>
      <c r="P14" s="931" t="s">
        <v>588</v>
      </c>
      <c r="Q14" s="932"/>
      <c r="R14" s="933" t="s">
        <v>503</v>
      </c>
      <c r="S14" s="934"/>
      <c r="T14" s="935"/>
      <c r="U14" s="931" t="s">
        <v>590</v>
      </c>
      <c r="V14" s="932"/>
      <c r="W14" s="931" t="s">
        <v>549</v>
      </c>
      <c r="X14" s="932"/>
      <c r="Y14" s="49"/>
      <c r="Z14" s="49"/>
      <c r="AA14" s="49"/>
      <c r="AB14" s="49"/>
      <c r="AC14" s="275"/>
      <c r="AD14" s="275"/>
      <c r="AE14" s="275"/>
      <c r="AF14" s="275">
        <v>0.1</v>
      </c>
      <c r="AG14" s="55"/>
      <c r="AH14" s="55"/>
      <c r="AI14" s="55"/>
      <c r="AJ14" s="55"/>
      <c r="AK14" s="928" t="s">
        <v>728</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657</v>
      </c>
      <c r="M15" s="932"/>
      <c r="N15" s="931" t="s">
        <v>658</v>
      </c>
      <c r="O15" s="932"/>
      <c r="P15" s="931" t="s">
        <v>588</v>
      </c>
      <c r="Q15" s="932"/>
      <c r="R15" s="933" t="s">
        <v>503</v>
      </c>
      <c r="S15" s="934"/>
      <c r="T15" s="935"/>
      <c r="U15" s="931" t="s">
        <v>590</v>
      </c>
      <c r="V15" s="932"/>
      <c r="W15" s="931" t="s">
        <v>549</v>
      </c>
      <c r="X15" s="932"/>
      <c r="Y15" s="49"/>
      <c r="Z15" s="49"/>
      <c r="AA15" s="49"/>
      <c r="AB15" s="49"/>
      <c r="AC15" s="275"/>
      <c r="AD15" s="275"/>
      <c r="AE15" s="275"/>
      <c r="AF15" s="275"/>
      <c r="AG15" s="55"/>
      <c r="AH15" s="55"/>
      <c r="AI15" s="55"/>
      <c r="AJ15" s="55"/>
      <c r="AK15" s="928" t="s">
        <v>730</v>
      </c>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t="s">
        <v>586</v>
      </c>
      <c r="M16" s="932"/>
      <c r="N16" s="931" t="s">
        <v>605</v>
      </c>
      <c r="O16" s="932"/>
      <c r="P16" s="931" t="s">
        <v>588</v>
      </c>
      <c r="Q16" s="932"/>
      <c r="R16" s="933" t="s">
        <v>469</v>
      </c>
      <c r="S16" s="934"/>
      <c r="T16" s="935"/>
      <c r="U16" s="931" t="s">
        <v>549</v>
      </c>
      <c r="V16" s="932"/>
      <c r="W16" s="931" t="s">
        <v>549</v>
      </c>
      <c r="X16" s="932"/>
      <c r="Y16" s="49"/>
      <c r="Z16" s="49"/>
      <c r="AA16" s="49"/>
      <c r="AB16" s="49"/>
      <c r="AC16" s="275"/>
      <c r="AD16" s="275"/>
      <c r="AE16" s="275"/>
      <c r="AF16" s="275">
        <v>0.22</v>
      </c>
      <c r="AG16" s="55"/>
      <c r="AH16" s="55"/>
      <c r="AI16" s="55"/>
      <c r="AJ16" s="55"/>
      <c r="AK16" s="928"/>
      <c r="AL16" s="929"/>
      <c r="AM16" s="929"/>
      <c r="AN16" s="929"/>
      <c r="AO16" s="930"/>
      <c r="AP16" s="2"/>
      <c r="AQ16" s="54">
        <f t="shared" si="2"/>
        <v>2</v>
      </c>
    </row>
    <row r="17" spans="2:46" ht="12" customHeight="1" x14ac:dyDescent="0.15">
      <c r="B17" s="892"/>
      <c r="C17" s="897"/>
      <c r="D17" s="895"/>
      <c r="E17" s="895"/>
      <c r="F17" s="895"/>
      <c r="G17" s="895"/>
      <c r="H17" s="895"/>
      <c r="I17" s="895"/>
      <c r="J17" s="896"/>
      <c r="K17" s="86">
        <v>7</v>
      </c>
      <c r="L17" s="931" t="s">
        <v>586</v>
      </c>
      <c r="M17" s="932"/>
      <c r="N17" s="931" t="s">
        <v>593</v>
      </c>
      <c r="O17" s="932"/>
      <c r="P17" s="931" t="s">
        <v>588</v>
      </c>
      <c r="Q17" s="932"/>
      <c r="R17" s="933" t="s">
        <v>493</v>
      </c>
      <c r="S17" s="934"/>
      <c r="T17" s="935"/>
      <c r="U17" s="931" t="s">
        <v>549</v>
      </c>
      <c r="V17" s="932"/>
      <c r="W17" s="931" t="s">
        <v>549</v>
      </c>
      <c r="X17" s="932"/>
      <c r="Y17" s="49"/>
      <c r="Z17" s="49"/>
      <c r="AA17" s="49"/>
      <c r="AB17" s="49"/>
      <c r="AC17" s="275"/>
      <c r="AD17" s="275"/>
      <c r="AE17" s="275">
        <v>8.9999999999999998E-4</v>
      </c>
      <c r="AF17" s="275"/>
      <c r="AG17" s="55"/>
      <c r="AH17" s="55"/>
      <c r="AI17" s="55"/>
      <c r="AJ17" s="55"/>
      <c r="AK17" s="928"/>
      <c r="AL17" s="929"/>
      <c r="AM17" s="929"/>
      <c r="AN17" s="929"/>
      <c r="AO17" s="930"/>
      <c r="AP17" s="2"/>
      <c r="AQ17" s="54">
        <f t="shared" si="2"/>
        <v>2</v>
      </c>
    </row>
    <row r="18" spans="2:46" ht="12" customHeight="1" x14ac:dyDescent="0.15">
      <c r="B18" s="892"/>
      <c r="C18" s="897"/>
      <c r="D18" s="895"/>
      <c r="E18" s="895"/>
      <c r="F18" s="895"/>
      <c r="G18" s="895"/>
      <c r="H18" s="895"/>
      <c r="I18" s="895"/>
      <c r="J18" s="896"/>
      <c r="K18" s="86">
        <v>8</v>
      </c>
      <c r="L18" s="931" t="s">
        <v>586</v>
      </c>
      <c r="M18" s="932"/>
      <c r="N18" s="931" t="s">
        <v>599</v>
      </c>
      <c r="O18" s="932"/>
      <c r="P18" s="931" t="s">
        <v>588</v>
      </c>
      <c r="Q18" s="932"/>
      <c r="R18" s="933" t="s">
        <v>493</v>
      </c>
      <c r="S18" s="934"/>
      <c r="T18" s="935"/>
      <c r="U18" s="931" t="s">
        <v>549</v>
      </c>
      <c r="V18" s="932"/>
      <c r="W18" s="931" t="s">
        <v>549</v>
      </c>
      <c r="X18" s="932"/>
      <c r="Y18" s="49"/>
      <c r="Z18" s="49"/>
      <c r="AA18" s="49"/>
      <c r="AB18" s="49"/>
      <c r="AC18" s="275"/>
      <c r="AD18" s="275"/>
      <c r="AE18" s="275">
        <v>2.5000000000000001E-3</v>
      </c>
      <c r="AF18" s="275"/>
      <c r="AG18" s="55"/>
      <c r="AH18" s="55"/>
      <c r="AI18" s="55"/>
      <c r="AJ18" s="55"/>
      <c r="AK18" s="928"/>
      <c r="AL18" s="929"/>
      <c r="AM18" s="929"/>
      <c r="AN18" s="929"/>
      <c r="AO18" s="930"/>
      <c r="AP18" s="2"/>
      <c r="AQ18" s="54">
        <f t="shared" si="2"/>
        <v>2</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3.4000000000000002E-3</v>
      </c>
      <c r="AF35" s="275">
        <f t="shared" si="7"/>
        <v>0.37</v>
      </c>
      <c r="AG35" s="96">
        <f t="shared" si="7"/>
        <v>0</v>
      </c>
      <c r="AH35" s="96">
        <f t="shared" si="7"/>
        <v>0</v>
      </c>
      <c r="AI35" s="96">
        <f t="shared" si="7"/>
        <v>0</v>
      </c>
      <c r="AJ35" s="97">
        <f t="shared" si="7"/>
        <v>3</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2</v>
      </c>
      <c r="AF37" s="942">
        <f t="shared" si="8"/>
        <v>3</v>
      </c>
      <c r="AG37" s="942">
        <f t="shared" si="8"/>
        <v>0</v>
      </c>
      <c r="AH37" s="942">
        <f t="shared" si="8"/>
        <v>0</v>
      </c>
      <c r="AI37" s="942">
        <f t="shared" si="8"/>
        <v>0</v>
      </c>
      <c r="AJ37" s="942">
        <f>COUNTA(AJ11:AJ34)</f>
        <v>1</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fRule type="expression" dxfId="120" priority="12">
      <formula>$AQ28=3</formula>
    </cfRule>
  </conditionalFormatting>
  <conditionalFormatting sqref="Y30:AB31">
    <cfRule type="expression" dxfId="119" priority="9">
      <formula>$AQ28=2</formula>
    </cfRule>
    <cfRule type="expression" dxfId="118" priority="10">
      <formula>$AQ28=3</formula>
    </cfRule>
  </conditionalFormatting>
  <conditionalFormatting sqref="Y32:AB32">
    <cfRule type="expression" dxfId="117" priority="7">
      <formula>$AQ29=2</formula>
    </cfRule>
    <cfRule type="expression" dxfId="116" priority="8">
      <formula>$AQ29=3</formula>
    </cfRule>
  </conditionalFormatting>
  <conditionalFormatting sqref="Y33:AB33">
    <cfRule type="expression" dxfId="115" priority="5">
      <formula>$AQ29=2</formula>
    </cfRule>
    <cfRule type="expression" dxfId="114" priority="6">
      <formula>$AQ29=3</formula>
    </cfRule>
  </conditionalFormatting>
  <conditionalFormatting sqref="Y34:AB34">
    <cfRule type="expression" dxfId="113" priority="3">
      <formula>$AQ29=2</formula>
    </cfRule>
    <cfRule type="expression" dxfId="112" priority="4">
      <formula>$AQ29=3</formula>
    </cfRule>
  </conditionalFormatting>
  <conditionalFormatting sqref="Y11:AF11 Y12:AB28 AC12:AF35">
    <cfRule type="expression" dxfId="111" priority="1">
      <formula>$AQ11=3</formula>
    </cfRule>
  </conditionalFormatting>
  <conditionalFormatting sqref="AC11:AJ11 AG12:AJ28 AC12:AF35">
    <cfRule type="expression" dxfId="110" priority="13">
      <formula>$AQ11=1</formula>
    </cfRule>
  </conditionalFormatting>
  <conditionalFormatting sqref="AG11:AJ28">
    <cfRule type="expression" dxfId="109" priority="14">
      <formula>$AQ11=2</formula>
    </cfRule>
  </conditionalFormatting>
  <conditionalFormatting sqref="AG29:AJ29">
    <cfRule type="expression" dxfId="108" priority="23">
      <formula>$AQ28=2</formula>
    </cfRule>
    <cfRule type="expression" dxfId="107" priority="24">
      <formula>$AQ28=1</formula>
    </cfRule>
  </conditionalFormatting>
  <conditionalFormatting sqref="AG30:AJ31">
    <cfRule type="expression" dxfId="106" priority="21">
      <formula>$AQ28=2</formula>
    </cfRule>
    <cfRule type="expression" dxfId="105" priority="22">
      <formula>$AQ28=1</formula>
    </cfRule>
  </conditionalFormatting>
  <conditionalFormatting sqref="AG32:AJ32">
    <cfRule type="expression" dxfId="104" priority="19">
      <formula>$AQ29=2</formula>
    </cfRule>
    <cfRule type="expression" dxfId="103" priority="20">
      <formula>$AQ29=1</formula>
    </cfRule>
  </conditionalFormatting>
  <conditionalFormatting sqref="AG33:AJ33">
    <cfRule type="expression" dxfId="102" priority="17">
      <formula>$AQ29=2</formula>
    </cfRule>
    <cfRule type="expression" dxfId="101" priority="18">
      <formula>$AQ29=1</formula>
    </cfRule>
  </conditionalFormatting>
  <conditionalFormatting sqref="AG34:AJ34">
    <cfRule type="expression" dxfId="100" priority="15">
      <formula>$AQ29=2</formula>
    </cfRule>
    <cfRule type="expression" dxfId="99" priority="16">
      <formula>$AQ29=1</formula>
    </cfRule>
  </conditionalFormatting>
  <dataValidations count="2">
    <dataValidation type="list" allowBlank="1" showInputMessage="1" showErrorMessage="1" sqref="Y11:AB34" xr:uid="{05359D98-9E9D-4669-BF78-FC8AB5DB036C}">
      <formula1>"〇,"</formula1>
    </dataValidation>
    <dataValidation type="list" allowBlank="1" showInputMessage="1" showErrorMessage="1" sqref="N11:O34" xr:uid="{D995C171-A23C-456F-A646-6CC617F486C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A8DDFA-9832-429E-83B8-55A8FFD79D1A}">
          <x14:formula1>
            <xm:f>'(参考)リスト'!$B$16:$B$21</xm:f>
          </x14:formula1>
          <xm:sqref>L11:M34</xm:sqref>
        </x14:dataValidation>
        <x14:dataValidation type="list" allowBlank="1" showInputMessage="1" showErrorMessage="1" xr:uid="{ADF25235-0C6A-4EF2-85D9-0B123A3FE241}">
          <x14:formula1>
            <xm:f>'(参考)リスト'!$E$16:$E$27</xm:f>
          </x14:formula1>
          <xm:sqref>R11:T34</xm:sqref>
        </x14:dataValidation>
        <x14:dataValidation type="list" allowBlank="1" showInputMessage="1" showErrorMessage="1" xr:uid="{B8C9A351-B855-44A2-9534-9C495DF6227E}">
          <x14:formula1>
            <xm:f>'(参考)リスト'!$D$16:$D$18</xm:f>
          </x14:formula1>
          <xm:sqref>P11:Q34</xm:sqref>
        </x14:dataValidation>
        <x14:dataValidation type="list" allowBlank="1" showInputMessage="1" showErrorMessage="1" xr:uid="{3110751C-B4F3-4E86-94BD-DE5E66F6F559}">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B4DBC-9C08-4863-BD9B-5D3E225A6F02}">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13</v>
      </c>
      <c r="AW5" s="39">
        <f>R7</f>
        <v>2.5</v>
      </c>
      <c r="AX5" s="50" t="str">
        <f>AM35</f>
        <v>Ⅱ</v>
      </c>
      <c r="AY5" s="50">
        <f>Y37</f>
        <v>0</v>
      </c>
      <c r="AZ5" s="50">
        <f t="shared" ref="AZ5:BJ5" si="0">Z37</f>
        <v>0</v>
      </c>
      <c r="BA5" s="50">
        <f t="shared" si="0"/>
        <v>0</v>
      </c>
      <c r="BB5" s="50">
        <f>AB37</f>
        <v>0</v>
      </c>
      <c r="BC5" s="50">
        <f t="shared" si="0"/>
        <v>0</v>
      </c>
      <c r="BD5" s="50">
        <f>AD37</f>
        <v>0</v>
      </c>
      <c r="BE5" s="50">
        <f>AE37</f>
        <v>0</v>
      </c>
      <c r="BF5" s="50">
        <f t="shared" si="0"/>
        <v>1</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0.18</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13</v>
      </c>
      <c r="O7" s="908"/>
      <c r="P7" s="904" t="s">
        <v>364</v>
      </c>
      <c r="Q7" s="906"/>
      <c r="R7" s="909">
        <v>2.5</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469</v>
      </c>
      <c r="S11" s="828"/>
      <c r="T11" s="828"/>
      <c r="U11" s="931" t="s">
        <v>595</v>
      </c>
      <c r="V11" s="932"/>
      <c r="W11" s="931" t="s">
        <v>549</v>
      </c>
      <c r="X11" s="932"/>
      <c r="Y11" s="49"/>
      <c r="Z11" s="49"/>
      <c r="AA11" s="49"/>
      <c r="AB11" s="49"/>
      <c r="AC11" s="275"/>
      <c r="AD11" s="275"/>
      <c r="AE11" s="275"/>
      <c r="AF11" s="275">
        <v>0.18</v>
      </c>
      <c r="AG11" s="55"/>
      <c r="AH11" s="55"/>
      <c r="AI11" s="55"/>
      <c r="AJ11" s="55"/>
      <c r="AK11" s="928"/>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469</v>
      </c>
      <c r="S12" s="828"/>
      <c r="T12" s="828"/>
      <c r="U12" s="931" t="s">
        <v>595</v>
      </c>
      <c r="V12" s="932"/>
      <c r="W12" s="931" t="s">
        <v>549</v>
      </c>
      <c r="X12" s="932"/>
      <c r="Y12" s="49"/>
      <c r="Z12" s="49"/>
      <c r="AA12" s="49"/>
      <c r="AB12" s="49"/>
      <c r="AC12" s="275"/>
      <c r="AD12" s="275"/>
      <c r="AE12" s="275"/>
      <c r="AF12" s="275"/>
      <c r="AG12" s="55"/>
      <c r="AH12" s="55"/>
      <c r="AI12" s="55"/>
      <c r="AJ12" s="55"/>
      <c r="AK12" s="928"/>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461</v>
      </c>
      <c r="S13" s="934"/>
      <c r="T13" s="935"/>
      <c r="U13" s="931" t="s">
        <v>590</v>
      </c>
      <c r="V13" s="932"/>
      <c r="W13" s="931" t="s">
        <v>549</v>
      </c>
      <c r="X13" s="932"/>
      <c r="Y13" s="49"/>
      <c r="Z13" s="49"/>
      <c r="AA13" s="49"/>
      <c r="AB13" s="49"/>
      <c r="AC13" s="275"/>
      <c r="AD13" s="275"/>
      <c r="AE13" s="275"/>
      <c r="AF13" s="275"/>
      <c r="AG13" s="55"/>
      <c r="AH13" s="55"/>
      <c r="AI13" s="55"/>
      <c r="AJ13" s="55"/>
      <c r="AK13" s="928"/>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599</v>
      </c>
      <c r="O14" s="932"/>
      <c r="P14" s="931" t="s">
        <v>588</v>
      </c>
      <c r="Q14" s="932"/>
      <c r="R14" s="933" t="s">
        <v>503</v>
      </c>
      <c r="S14" s="934"/>
      <c r="T14" s="935"/>
      <c r="U14" s="931" t="s">
        <v>590</v>
      </c>
      <c r="V14" s="932"/>
      <c r="W14" s="931" t="s">
        <v>549</v>
      </c>
      <c r="X14" s="932"/>
      <c r="Y14" s="49"/>
      <c r="Z14" s="49"/>
      <c r="AA14" s="49"/>
      <c r="AB14" s="49"/>
      <c r="AC14" s="275"/>
      <c r="AD14" s="275"/>
      <c r="AE14" s="275"/>
      <c r="AF14" s="275"/>
      <c r="AG14" s="55"/>
      <c r="AH14" s="55"/>
      <c r="AI14" s="55"/>
      <c r="AJ14" s="55"/>
      <c r="AK14" s="928" t="s">
        <v>729</v>
      </c>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0.18</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1</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fRule type="expression" dxfId="96" priority="12">
      <formula>$AQ28=3</formula>
    </cfRule>
  </conditionalFormatting>
  <conditionalFormatting sqref="Y30:AB31">
    <cfRule type="expression" dxfId="95" priority="9">
      <formula>$AQ28=2</formula>
    </cfRule>
    <cfRule type="expression" dxfId="94" priority="10">
      <formula>$AQ28=3</formula>
    </cfRule>
  </conditionalFormatting>
  <conditionalFormatting sqref="Y32:AB32">
    <cfRule type="expression" dxfId="93" priority="7">
      <formula>$AQ29=2</formula>
    </cfRule>
    <cfRule type="expression" dxfId="92" priority="8">
      <formula>$AQ29=3</formula>
    </cfRule>
  </conditionalFormatting>
  <conditionalFormatting sqref="Y33:AB33">
    <cfRule type="expression" dxfId="91" priority="5">
      <formula>$AQ29=2</formula>
    </cfRule>
    <cfRule type="expression" dxfId="90" priority="6">
      <formula>$AQ29=3</formula>
    </cfRule>
  </conditionalFormatting>
  <conditionalFormatting sqref="Y34:AB34">
    <cfRule type="expression" dxfId="89" priority="3">
      <formula>$AQ29=2</formula>
    </cfRule>
    <cfRule type="expression" dxfId="88" priority="4">
      <formula>$AQ29=3</formula>
    </cfRule>
  </conditionalFormatting>
  <conditionalFormatting sqref="Y11:AF11 Y12:AB28 AC12:AF35">
    <cfRule type="expression" dxfId="87" priority="1">
      <formula>$AQ11=3</formula>
    </cfRule>
  </conditionalFormatting>
  <conditionalFormatting sqref="AC11:AJ11 AG12:AJ28 AC12:AF35">
    <cfRule type="expression" dxfId="86" priority="13">
      <formula>$AQ11=1</formula>
    </cfRule>
  </conditionalFormatting>
  <conditionalFormatting sqref="AG11:AJ28">
    <cfRule type="expression" dxfId="85" priority="14">
      <formula>$AQ11=2</formula>
    </cfRule>
  </conditionalFormatting>
  <conditionalFormatting sqref="AG29:AJ29">
    <cfRule type="expression" dxfId="84" priority="23">
      <formula>$AQ28=2</formula>
    </cfRule>
    <cfRule type="expression" dxfId="83" priority="24">
      <formula>$AQ28=1</formula>
    </cfRule>
  </conditionalFormatting>
  <conditionalFormatting sqref="AG30:AJ31">
    <cfRule type="expression" dxfId="82" priority="21">
      <formula>$AQ28=2</formula>
    </cfRule>
    <cfRule type="expression" dxfId="81" priority="22">
      <formula>$AQ28=1</formula>
    </cfRule>
  </conditionalFormatting>
  <conditionalFormatting sqref="AG32:AJ32">
    <cfRule type="expression" dxfId="80" priority="19">
      <formula>$AQ29=2</formula>
    </cfRule>
    <cfRule type="expression" dxfId="79" priority="20">
      <formula>$AQ29=1</formula>
    </cfRule>
  </conditionalFormatting>
  <conditionalFormatting sqref="AG33:AJ33">
    <cfRule type="expression" dxfId="78" priority="17">
      <formula>$AQ29=2</formula>
    </cfRule>
    <cfRule type="expression" dxfId="77" priority="18">
      <formula>$AQ29=1</formula>
    </cfRule>
  </conditionalFormatting>
  <conditionalFormatting sqref="AG34:AJ34">
    <cfRule type="expression" dxfId="76" priority="15">
      <formula>$AQ29=2</formula>
    </cfRule>
    <cfRule type="expression" dxfId="75" priority="16">
      <formula>$AQ29=1</formula>
    </cfRule>
  </conditionalFormatting>
  <dataValidations count="2">
    <dataValidation type="list" allowBlank="1" showInputMessage="1" showErrorMessage="1" sqref="Y11:AB34" xr:uid="{9876C262-219C-4104-8DC3-B6A2AAEA4787}">
      <formula1>"〇,"</formula1>
    </dataValidation>
    <dataValidation type="list" allowBlank="1" showInputMessage="1" showErrorMessage="1" sqref="N11:O34" xr:uid="{1D3A683A-1285-451F-BC47-3D691C9F14D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FBF6F4-50A4-40D2-BAAB-C159EB9B3798}">
          <x14:formula1>
            <xm:f>'(参考)リスト'!$B$16:$B$21</xm:f>
          </x14:formula1>
          <xm:sqref>L11:M34</xm:sqref>
        </x14:dataValidation>
        <x14:dataValidation type="list" allowBlank="1" showInputMessage="1" showErrorMessage="1" xr:uid="{16FB1C4C-FEB6-4AC7-810E-6760E528ECCC}">
          <x14:formula1>
            <xm:f>'(参考)リスト'!$E$16:$E$27</xm:f>
          </x14:formula1>
          <xm:sqref>R11:T34</xm:sqref>
        </x14:dataValidation>
        <x14:dataValidation type="list" allowBlank="1" showInputMessage="1" showErrorMessage="1" xr:uid="{2119C03F-8D49-44D0-9703-62FF908213E2}">
          <x14:formula1>
            <xm:f>'(参考)リスト'!$D$16:$D$18</xm:f>
          </x14:formula1>
          <xm:sqref>P11:Q34</xm:sqref>
        </x14:dataValidation>
        <x14:dataValidation type="list" allowBlank="1" showInputMessage="1" showErrorMessage="1" xr:uid="{12EA3433-D5EC-4E83-9337-03AEA19E9072}">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27F92-4E08-4FF4-937B-0EF01AB39A50}">
  <dimension ref="B1:CH53"/>
  <sheetViews>
    <sheetView showGridLines="0" view="pageBreakPreview" zoomScale="85" zoomScaleNormal="85" zoomScaleSheetLayoutView="85" workbookViewId="0">
      <selection activeCell="AV34" sqref="AV3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14</v>
      </c>
      <c r="AW5" s="39">
        <f>R7</f>
        <v>3.7</v>
      </c>
      <c r="AX5" s="50" t="str">
        <f>AM35</f>
        <v>Ⅱ</v>
      </c>
      <c r="AY5" s="50">
        <f>Y37</f>
        <v>0</v>
      </c>
      <c r="AZ5" s="50">
        <f t="shared" ref="AZ5:BJ5" si="0">Z37</f>
        <v>0</v>
      </c>
      <c r="BA5" s="50">
        <f t="shared" si="0"/>
        <v>0</v>
      </c>
      <c r="BB5" s="50">
        <f>AB37</f>
        <v>0</v>
      </c>
      <c r="BC5" s="50">
        <f t="shared" si="0"/>
        <v>0</v>
      </c>
      <c r="BD5" s="50">
        <f>AD37</f>
        <v>0</v>
      </c>
      <c r="BE5" s="50">
        <f>AE37</f>
        <v>1</v>
      </c>
      <c r="BF5" s="50">
        <f t="shared" si="0"/>
        <v>2</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2.5000000000000001E-3</v>
      </c>
      <c r="BR5" s="50">
        <f>AF35</f>
        <v>0.22999999999999998</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14</v>
      </c>
      <c r="O7" s="908"/>
      <c r="P7" s="904" t="s">
        <v>364</v>
      </c>
      <c r="Q7" s="906"/>
      <c r="R7" s="909">
        <v>3.7</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593</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599</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615</v>
      </c>
      <c r="O13" s="932"/>
      <c r="P13" s="931" t="s">
        <v>588</v>
      </c>
      <c r="Q13" s="932"/>
      <c r="R13" s="933" t="s">
        <v>503</v>
      </c>
      <c r="S13" s="934"/>
      <c r="T13" s="935"/>
      <c r="U13" s="931" t="s">
        <v>590</v>
      </c>
      <c r="V13" s="932"/>
      <c r="W13" s="931" t="s">
        <v>549</v>
      </c>
      <c r="X13" s="932"/>
      <c r="Y13" s="49"/>
      <c r="Z13" s="49"/>
      <c r="AA13" s="49"/>
      <c r="AB13" s="49"/>
      <c r="AC13" s="275"/>
      <c r="AD13" s="275"/>
      <c r="AE13" s="275"/>
      <c r="AF13" s="275"/>
      <c r="AG13" s="55"/>
      <c r="AH13" s="55"/>
      <c r="AI13" s="55"/>
      <c r="AJ13" s="55"/>
      <c r="AK13" s="928" t="s">
        <v>729</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605</v>
      </c>
      <c r="O14" s="932"/>
      <c r="P14" s="931" t="s">
        <v>588</v>
      </c>
      <c r="Q14" s="932"/>
      <c r="R14" s="933" t="s">
        <v>469</v>
      </c>
      <c r="S14" s="934"/>
      <c r="T14" s="935"/>
      <c r="U14" s="931" t="s">
        <v>549</v>
      </c>
      <c r="V14" s="932"/>
      <c r="W14" s="931" t="s">
        <v>549</v>
      </c>
      <c r="X14" s="932"/>
      <c r="Y14" s="49"/>
      <c r="Z14" s="49"/>
      <c r="AA14" s="49"/>
      <c r="AB14" s="49"/>
      <c r="AC14" s="275"/>
      <c r="AD14" s="275"/>
      <c r="AE14" s="275"/>
      <c r="AF14" s="275">
        <v>0.21</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t="s">
        <v>586</v>
      </c>
      <c r="M15" s="932"/>
      <c r="N15" s="931" t="s">
        <v>599</v>
      </c>
      <c r="O15" s="932"/>
      <c r="P15" s="931" t="s">
        <v>588</v>
      </c>
      <c r="Q15" s="932"/>
      <c r="R15" s="933" t="s">
        <v>493</v>
      </c>
      <c r="S15" s="934"/>
      <c r="T15" s="935"/>
      <c r="U15" s="931" t="s">
        <v>549</v>
      </c>
      <c r="V15" s="932"/>
      <c r="W15" s="931" t="s">
        <v>549</v>
      </c>
      <c r="X15" s="932"/>
      <c r="Y15" s="49"/>
      <c r="Z15" s="49"/>
      <c r="AA15" s="49"/>
      <c r="AB15" s="49"/>
      <c r="AC15" s="275"/>
      <c r="AD15" s="275"/>
      <c r="AE15" s="275">
        <v>2.5000000000000001E-3</v>
      </c>
      <c r="AF15" s="275"/>
      <c r="AG15" s="55"/>
      <c r="AH15" s="55"/>
      <c r="AI15" s="55"/>
      <c r="AJ15" s="55"/>
      <c r="AK15" s="928"/>
      <c r="AL15" s="929"/>
      <c r="AM15" s="929"/>
      <c r="AN15" s="929"/>
      <c r="AO15" s="930"/>
      <c r="AP15" s="2"/>
      <c r="AQ15" s="54">
        <f t="shared" si="2"/>
        <v>2</v>
      </c>
    </row>
    <row r="16" spans="2:86" ht="12" customHeight="1" x14ac:dyDescent="0.15">
      <c r="B16" s="892"/>
      <c r="C16" s="897"/>
      <c r="D16" s="895"/>
      <c r="E16" s="895"/>
      <c r="F16" s="895"/>
      <c r="G16" s="895"/>
      <c r="H16" s="895"/>
      <c r="I16" s="895"/>
      <c r="J16" s="896"/>
      <c r="K16" s="86">
        <v>6</v>
      </c>
      <c r="L16" s="931" t="s">
        <v>586</v>
      </c>
      <c r="M16" s="932"/>
      <c r="N16" s="931" t="s">
        <v>599</v>
      </c>
      <c r="O16" s="932"/>
      <c r="P16" s="931" t="s">
        <v>588</v>
      </c>
      <c r="Q16" s="932"/>
      <c r="R16" s="933" t="s">
        <v>495</v>
      </c>
      <c r="S16" s="934"/>
      <c r="T16" s="935"/>
      <c r="U16" s="931" t="s">
        <v>549</v>
      </c>
      <c r="V16" s="932"/>
      <c r="W16" s="931" t="s">
        <v>549</v>
      </c>
      <c r="X16" s="932"/>
      <c r="Y16" s="49"/>
      <c r="Z16" s="49"/>
      <c r="AA16" s="49"/>
      <c r="AB16" s="49"/>
      <c r="AC16" s="275"/>
      <c r="AD16" s="275"/>
      <c r="AE16" s="275"/>
      <c r="AF16" s="275">
        <v>0.02</v>
      </c>
      <c r="AG16" s="55"/>
      <c r="AH16" s="55"/>
      <c r="AI16" s="55"/>
      <c r="AJ16" s="55"/>
      <c r="AK16" s="928"/>
      <c r="AL16" s="929"/>
      <c r="AM16" s="929"/>
      <c r="AN16" s="929"/>
      <c r="AO16" s="930"/>
      <c r="AP16" s="2"/>
      <c r="AQ16" s="54">
        <f t="shared" si="2"/>
        <v>2</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2.5000000000000001E-3</v>
      </c>
      <c r="AF35" s="275">
        <f t="shared" si="7"/>
        <v>0.22999999999999998</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1</v>
      </c>
      <c r="AF37" s="942">
        <f t="shared" si="8"/>
        <v>2</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fRule type="expression" dxfId="72" priority="12">
      <formula>$AQ28=3</formula>
    </cfRule>
  </conditionalFormatting>
  <conditionalFormatting sqref="Y30:AB31">
    <cfRule type="expression" dxfId="71" priority="9">
      <formula>$AQ28=2</formula>
    </cfRule>
    <cfRule type="expression" dxfId="70" priority="10">
      <formula>$AQ28=3</formula>
    </cfRule>
  </conditionalFormatting>
  <conditionalFormatting sqref="Y32:AB32">
    <cfRule type="expression" dxfId="69" priority="7">
      <formula>$AQ29=2</formula>
    </cfRule>
    <cfRule type="expression" dxfId="68" priority="8">
      <formula>$AQ29=3</formula>
    </cfRule>
  </conditionalFormatting>
  <conditionalFormatting sqref="Y33:AB33">
    <cfRule type="expression" dxfId="67" priority="5">
      <formula>$AQ29=2</formula>
    </cfRule>
    <cfRule type="expression" dxfId="66" priority="6">
      <formula>$AQ29=3</formula>
    </cfRule>
  </conditionalFormatting>
  <conditionalFormatting sqref="Y34:AB34">
    <cfRule type="expression" dxfId="65" priority="3">
      <formula>$AQ29=2</formula>
    </cfRule>
    <cfRule type="expression" dxfId="64" priority="4">
      <formula>$AQ29=3</formula>
    </cfRule>
  </conditionalFormatting>
  <conditionalFormatting sqref="Y11:AF11 Y12:AB28 AC12:AF35">
    <cfRule type="expression" dxfId="63" priority="1">
      <formula>$AQ11=3</formula>
    </cfRule>
  </conditionalFormatting>
  <conditionalFormatting sqref="AC11:AJ11 AG12:AJ28 AC12:AF35">
    <cfRule type="expression" dxfId="62" priority="13">
      <formula>$AQ11=1</formula>
    </cfRule>
  </conditionalFormatting>
  <conditionalFormatting sqref="AG11:AJ28">
    <cfRule type="expression" dxfId="61" priority="14">
      <formula>$AQ11=2</formula>
    </cfRule>
  </conditionalFormatting>
  <conditionalFormatting sqref="AG29:AJ29">
    <cfRule type="expression" dxfId="60" priority="23">
      <formula>$AQ28=2</formula>
    </cfRule>
    <cfRule type="expression" dxfId="59" priority="24">
      <formula>$AQ28=1</formula>
    </cfRule>
  </conditionalFormatting>
  <conditionalFormatting sqref="AG30:AJ31">
    <cfRule type="expression" dxfId="58" priority="21">
      <formula>$AQ28=2</formula>
    </cfRule>
    <cfRule type="expression" dxfId="57" priority="22">
      <formula>$AQ28=1</formula>
    </cfRule>
  </conditionalFormatting>
  <conditionalFormatting sqref="AG32:AJ32">
    <cfRule type="expression" dxfId="56" priority="19">
      <formula>$AQ29=2</formula>
    </cfRule>
    <cfRule type="expression" dxfId="55" priority="20">
      <formula>$AQ29=1</formula>
    </cfRule>
  </conditionalFormatting>
  <conditionalFormatting sqref="AG33:AJ33">
    <cfRule type="expression" dxfId="54" priority="17">
      <formula>$AQ29=2</formula>
    </cfRule>
    <cfRule type="expression" dxfId="53" priority="18">
      <formula>$AQ29=1</formula>
    </cfRule>
  </conditionalFormatting>
  <conditionalFormatting sqref="AG34:AJ34">
    <cfRule type="expression" dxfId="52" priority="15">
      <formula>$AQ29=2</formula>
    </cfRule>
    <cfRule type="expression" dxfId="51" priority="16">
      <formula>$AQ29=1</formula>
    </cfRule>
  </conditionalFormatting>
  <dataValidations count="2">
    <dataValidation type="list" allowBlank="1" showInputMessage="1" showErrorMessage="1" sqref="Y11:AB34" xr:uid="{60D30066-6659-4F48-8945-E9E89F5A187E}">
      <formula1>"〇,"</formula1>
    </dataValidation>
    <dataValidation type="list" allowBlank="1" showInputMessage="1" showErrorMessage="1" sqref="N11:O34" xr:uid="{FB73AC03-AA5D-4C7D-A502-89ED33174F9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5C154F-F8CF-4EEA-8210-696752F9FF4C}">
          <x14:formula1>
            <xm:f>'(参考)リスト'!$B$16:$B$21</xm:f>
          </x14:formula1>
          <xm:sqref>L11:M34</xm:sqref>
        </x14:dataValidation>
        <x14:dataValidation type="list" allowBlank="1" showInputMessage="1" showErrorMessage="1" xr:uid="{93FA29DD-E4D3-4459-B29B-3E1841159D26}">
          <x14:formula1>
            <xm:f>'(参考)リスト'!$E$16:$E$27</xm:f>
          </x14:formula1>
          <xm:sqref>R11:T34</xm:sqref>
        </x14:dataValidation>
        <x14:dataValidation type="list" allowBlank="1" showInputMessage="1" showErrorMessage="1" xr:uid="{86544151-A933-47B4-93F3-B19007FB0A4E}">
          <x14:formula1>
            <xm:f>'(参考)リスト'!$D$16:$D$18</xm:f>
          </x14:formula1>
          <xm:sqref>P11:Q34</xm:sqref>
        </x14:dataValidation>
        <x14:dataValidation type="list" allowBlank="1" showInputMessage="1" showErrorMessage="1" xr:uid="{B9E53159-7538-4E87-930A-EABACFB3AA8F}">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DFC1D-25F5-4FED-B381-6D8C457864AC}">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f>N7</f>
        <v>15</v>
      </c>
      <c r="AW5" s="39">
        <f>R7</f>
        <v>3.6</v>
      </c>
      <c r="AX5" s="50" t="str">
        <f>AM35</f>
        <v>Ⅱ</v>
      </c>
      <c r="AY5" s="50">
        <f>Y37</f>
        <v>0</v>
      </c>
      <c r="AZ5" s="50">
        <f t="shared" ref="AZ5:BJ5" si="0">Z37</f>
        <v>0</v>
      </c>
      <c r="BA5" s="50">
        <f t="shared" si="0"/>
        <v>0</v>
      </c>
      <c r="BB5" s="50">
        <f>AB37</f>
        <v>0</v>
      </c>
      <c r="BC5" s="50">
        <f t="shared" si="0"/>
        <v>0</v>
      </c>
      <c r="BD5" s="50">
        <f>AD37</f>
        <v>0</v>
      </c>
      <c r="BE5" s="50">
        <f>AE37</f>
        <v>0</v>
      </c>
      <c r="BF5" s="50">
        <f t="shared" si="0"/>
        <v>2</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0.245</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v>15</v>
      </c>
      <c r="O7" s="908"/>
      <c r="P7" s="904" t="s">
        <v>364</v>
      </c>
      <c r="Q7" s="906"/>
      <c r="R7" s="909">
        <v>3.6</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605</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623</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t="s">
        <v>586</v>
      </c>
      <c r="M13" s="932"/>
      <c r="N13" s="931" t="s">
        <v>599</v>
      </c>
      <c r="O13" s="932"/>
      <c r="P13" s="931" t="s">
        <v>588</v>
      </c>
      <c r="Q13" s="932"/>
      <c r="R13" s="933" t="s">
        <v>503</v>
      </c>
      <c r="S13" s="934"/>
      <c r="T13" s="935"/>
      <c r="U13" s="931" t="s">
        <v>590</v>
      </c>
      <c r="V13" s="932"/>
      <c r="W13" s="931" t="s">
        <v>549</v>
      </c>
      <c r="X13" s="932"/>
      <c r="Y13" s="49"/>
      <c r="Z13" s="49"/>
      <c r="AA13" s="49"/>
      <c r="AB13" s="49"/>
      <c r="AC13" s="275"/>
      <c r="AD13" s="275"/>
      <c r="AE13" s="275"/>
      <c r="AF13" s="275">
        <v>0.2</v>
      </c>
      <c r="AG13" s="55"/>
      <c r="AH13" s="55"/>
      <c r="AI13" s="55"/>
      <c r="AJ13" s="55"/>
      <c r="AK13" s="928" t="s">
        <v>728</v>
      </c>
      <c r="AL13" s="929"/>
      <c r="AM13" s="929"/>
      <c r="AN13" s="929"/>
      <c r="AO13" s="930"/>
      <c r="AP13" s="2"/>
      <c r="AQ13" s="54">
        <f t="shared" ref="AQ13:AQ27" si="2">IF(P13="材質劣化",2,IF(P13="漏水",3,1))</f>
        <v>2</v>
      </c>
    </row>
    <row r="14" spans="2:86" ht="12" customHeight="1" x14ac:dyDescent="0.15">
      <c r="B14" s="892"/>
      <c r="C14" s="897"/>
      <c r="D14" s="895"/>
      <c r="E14" s="895"/>
      <c r="F14" s="895"/>
      <c r="G14" s="895"/>
      <c r="H14" s="895"/>
      <c r="I14" s="895"/>
      <c r="J14" s="896"/>
      <c r="K14" s="86">
        <v>4</v>
      </c>
      <c r="L14" s="931" t="s">
        <v>586</v>
      </c>
      <c r="M14" s="932"/>
      <c r="N14" s="931" t="s">
        <v>615</v>
      </c>
      <c r="O14" s="932"/>
      <c r="P14" s="931" t="s">
        <v>588</v>
      </c>
      <c r="Q14" s="932"/>
      <c r="R14" s="933" t="s">
        <v>469</v>
      </c>
      <c r="S14" s="934"/>
      <c r="T14" s="935"/>
      <c r="U14" s="931" t="s">
        <v>549</v>
      </c>
      <c r="V14" s="932"/>
      <c r="W14" s="931" t="s">
        <v>549</v>
      </c>
      <c r="X14" s="932"/>
      <c r="Y14" s="49"/>
      <c r="Z14" s="49"/>
      <c r="AA14" s="49"/>
      <c r="AB14" s="49"/>
      <c r="AC14" s="275"/>
      <c r="AD14" s="275"/>
      <c r="AE14" s="275"/>
      <c r="AF14" s="275">
        <v>4.4999999999999998E-2</v>
      </c>
      <c r="AG14" s="55"/>
      <c r="AH14" s="55"/>
      <c r="AI14" s="55"/>
      <c r="AJ14" s="55"/>
      <c r="AK14" s="928"/>
      <c r="AL14" s="929"/>
      <c r="AM14" s="929"/>
      <c r="AN14" s="929"/>
      <c r="AO14" s="930"/>
      <c r="AP14" s="2"/>
      <c r="AQ14" s="54">
        <f t="shared" si="2"/>
        <v>2</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0.245</v>
      </c>
      <c r="AG35" s="96">
        <f t="shared" si="7"/>
        <v>0</v>
      </c>
      <c r="AH35" s="96">
        <f t="shared" si="7"/>
        <v>0</v>
      </c>
      <c r="AI35" s="96">
        <f t="shared" si="7"/>
        <v>0</v>
      </c>
      <c r="AJ35" s="97">
        <f t="shared" si="7"/>
        <v>0</v>
      </c>
      <c r="AK35" s="918" t="s">
        <v>380</v>
      </c>
      <c r="AL35" s="918"/>
      <c r="AM35" s="953" t="str">
        <f>IF(Y37+AC37+AG37&gt;0,"Ⅳ",IF(Z37+AD37+AH37&gt;0,"Ⅲ",IF(AA37+AB37+AE37+AF37+AI37+AJ37&gt;0,"Ⅱ","Ⅰ")))</f>
        <v>Ⅱ</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2</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2">
      <formula>$AQ11=2</formula>
    </cfRule>
  </conditionalFormatting>
  <conditionalFormatting sqref="Y29:AB29">
    <cfRule type="expression" dxfId="49" priority="11">
      <formula>$AQ28=2</formula>
    </cfRule>
    <cfRule type="expression" dxfId="48" priority="12">
      <formula>$AQ28=3</formula>
    </cfRule>
  </conditionalFormatting>
  <conditionalFormatting sqref="Y30:AB31">
    <cfRule type="expression" dxfId="47" priority="9">
      <formula>$AQ28=2</formula>
    </cfRule>
    <cfRule type="expression" dxfId="46" priority="10">
      <formula>$AQ28=3</formula>
    </cfRule>
  </conditionalFormatting>
  <conditionalFormatting sqref="Y32:AB32">
    <cfRule type="expression" dxfId="45" priority="7">
      <formula>$AQ29=2</formula>
    </cfRule>
    <cfRule type="expression" dxfId="44" priority="8">
      <formula>$AQ29=3</formula>
    </cfRule>
  </conditionalFormatting>
  <conditionalFormatting sqref="Y33:AB33">
    <cfRule type="expression" dxfId="43" priority="5">
      <formula>$AQ29=2</formula>
    </cfRule>
    <cfRule type="expression" dxfId="42" priority="6">
      <formula>$AQ29=3</formula>
    </cfRule>
  </conditionalFormatting>
  <conditionalFormatting sqref="Y34:AB34">
    <cfRule type="expression" dxfId="41" priority="3">
      <formula>$AQ29=2</formula>
    </cfRule>
    <cfRule type="expression" dxfId="40" priority="4">
      <formula>$AQ29=3</formula>
    </cfRule>
  </conditionalFormatting>
  <conditionalFormatting sqref="Y11:AF11 Y12:AB28 AC12:AF35">
    <cfRule type="expression" dxfId="39" priority="1">
      <formula>$AQ11=3</formula>
    </cfRule>
  </conditionalFormatting>
  <conditionalFormatting sqref="AC11:AJ11 AG12:AJ28 AC12:AF35">
    <cfRule type="expression" dxfId="38" priority="13">
      <formula>$AQ11=1</formula>
    </cfRule>
  </conditionalFormatting>
  <conditionalFormatting sqref="AG11:AJ28">
    <cfRule type="expression" dxfId="37" priority="14">
      <formula>$AQ11=2</formula>
    </cfRule>
  </conditionalFormatting>
  <conditionalFormatting sqref="AG29:AJ29">
    <cfRule type="expression" dxfId="36" priority="23">
      <formula>$AQ28=2</formula>
    </cfRule>
    <cfRule type="expression" dxfId="35" priority="24">
      <formula>$AQ28=1</formula>
    </cfRule>
  </conditionalFormatting>
  <conditionalFormatting sqref="AG30:AJ31">
    <cfRule type="expression" dxfId="34" priority="21">
      <formula>$AQ28=2</formula>
    </cfRule>
    <cfRule type="expression" dxfId="33" priority="22">
      <formula>$AQ28=1</formula>
    </cfRule>
  </conditionalFormatting>
  <conditionalFormatting sqref="AG32:AJ32">
    <cfRule type="expression" dxfId="32" priority="19">
      <formula>$AQ29=2</formula>
    </cfRule>
    <cfRule type="expression" dxfId="31" priority="20">
      <formula>$AQ29=1</formula>
    </cfRule>
  </conditionalFormatting>
  <conditionalFormatting sqref="AG33:AJ33">
    <cfRule type="expression" dxfId="30" priority="17">
      <formula>$AQ29=2</formula>
    </cfRule>
    <cfRule type="expression" dxfId="29" priority="18">
      <formula>$AQ29=1</formula>
    </cfRule>
  </conditionalFormatting>
  <conditionalFormatting sqref="AG34:AJ34">
    <cfRule type="expression" dxfId="28" priority="15">
      <formula>$AQ29=2</formula>
    </cfRule>
    <cfRule type="expression" dxfId="27" priority="16">
      <formula>$AQ29=1</formula>
    </cfRule>
  </conditionalFormatting>
  <dataValidations count="2">
    <dataValidation type="list" allowBlank="1" showInputMessage="1" showErrorMessage="1" sqref="Y11:AB34" xr:uid="{A7C1E990-29A1-473C-9849-23D80A28A832}">
      <formula1>"〇,"</formula1>
    </dataValidation>
    <dataValidation type="list" allowBlank="1" showInputMessage="1" showErrorMessage="1" sqref="N11:O34" xr:uid="{61FA02C3-F3D5-4D63-9A91-8A0FEFEB2CE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528820-21C3-4FDE-B203-9A3DE9562CEA}">
          <x14:formula1>
            <xm:f>'(参考)リスト'!$B$16:$B$21</xm:f>
          </x14:formula1>
          <xm:sqref>L11:M34</xm:sqref>
        </x14:dataValidation>
        <x14:dataValidation type="list" allowBlank="1" showInputMessage="1" showErrorMessage="1" xr:uid="{F42B7C01-E3D5-4C38-9284-6EFD8E55367C}">
          <x14:formula1>
            <xm:f>'(参考)リスト'!$E$16:$E$27</xm:f>
          </x14:formula1>
          <xm:sqref>R11:T34</xm:sqref>
        </x14:dataValidation>
        <x14:dataValidation type="list" allowBlank="1" showInputMessage="1" showErrorMessage="1" xr:uid="{58C56AA1-FEBB-4EF2-84D9-D8985BA6903C}">
          <x14:formula1>
            <xm:f>'(参考)リスト'!$D$16:$D$18</xm:f>
          </x14:formula1>
          <xm:sqref>P11:Q34</xm:sqref>
        </x14:dataValidation>
        <x14:dataValidation type="list" allowBlank="1" showInputMessage="1" showErrorMessage="1" xr:uid="{73B7CEB9-2E54-4ECA-8479-A4FFBDE1EA2F}">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EB7F0-3E47-4ED1-BB72-20D42A5E561B}">
  <dimension ref="B1:CH53"/>
  <sheetViews>
    <sheetView showGridLines="0" view="pageBreakPreview" zoomScale="85" zoomScaleNormal="85" zoomScaleSheetLayoutView="85" workbookViewId="0">
      <selection activeCell="AD20" sqref="AD2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7"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76" t="s">
        <v>342</v>
      </c>
      <c r="AV1" s="877" t="s">
        <v>343</v>
      </c>
      <c r="AW1" s="877"/>
      <c r="AX1" s="877"/>
      <c r="AY1" s="871" t="s">
        <v>344</v>
      </c>
      <c r="AZ1" s="871"/>
      <c r="BA1" s="871"/>
      <c r="BB1" s="871"/>
      <c r="BC1" s="871"/>
      <c r="BD1" s="871"/>
      <c r="BE1" s="871"/>
      <c r="BF1" s="871"/>
      <c r="BG1" s="871"/>
      <c r="BH1" s="871"/>
      <c r="BI1" s="871"/>
      <c r="BJ1" s="871"/>
      <c r="BK1" s="871" t="s">
        <v>345</v>
      </c>
      <c r="BL1" s="871"/>
      <c r="BM1" s="871"/>
      <c r="BN1" s="871"/>
      <c r="BO1" s="871"/>
      <c r="BP1" s="871"/>
      <c r="BQ1" s="871"/>
      <c r="BR1" s="871"/>
      <c r="BS1" s="871"/>
      <c r="BT1" s="871"/>
      <c r="BU1" s="871"/>
      <c r="BV1" s="871"/>
      <c r="BW1" s="873"/>
      <c r="BX1" s="873"/>
      <c r="BY1" s="873"/>
      <c r="BZ1" s="873"/>
      <c r="CA1" s="873"/>
      <c r="CB1" s="873"/>
      <c r="CC1" s="873"/>
      <c r="CD1" s="873"/>
      <c r="CE1" s="873"/>
      <c r="CF1" s="873"/>
      <c r="CG1" s="873"/>
      <c r="CH1" s="873"/>
    </row>
    <row r="2" spans="2:86" ht="8.25" customHeight="1" x14ac:dyDescent="0.15">
      <c r="AU2" s="876"/>
      <c r="AV2" s="877" t="s">
        <v>346</v>
      </c>
      <c r="AW2" s="878" t="s">
        <v>347</v>
      </c>
      <c r="AX2" s="878" t="s">
        <v>348</v>
      </c>
      <c r="AY2" s="871" t="s">
        <v>349</v>
      </c>
      <c r="AZ2" s="871"/>
      <c r="BA2" s="871"/>
      <c r="BB2" s="871"/>
      <c r="BC2" s="871"/>
      <c r="BD2" s="871"/>
      <c r="BE2" s="871"/>
      <c r="BF2" s="871"/>
      <c r="BG2" s="871"/>
      <c r="BH2" s="871"/>
      <c r="BI2" s="871"/>
      <c r="BJ2" s="871"/>
      <c r="BK2" s="871" t="s">
        <v>350</v>
      </c>
      <c r="BL2" s="871"/>
      <c r="BM2" s="871"/>
      <c r="BN2" s="871"/>
      <c r="BO2" s="871" t="s">
        <v>351</v>
      </c>
      <c r="BP2" s="871"/>
      <c r="BQ2" s="871"/>
      <c r="BR2" s="871"/>
      <c r="BS2" s="871"/>
      <c r="BT2" s="871"/>
      <c r="BU2" s="871"/>
      <c r="BV2" s="871"/>
      <c r="BW2" s="872"/>
      <c r="BX2" s="872"/>
      <c r="BY2" s="872"/>
      <c r="BZ2" s="872"/>
      <c r="CA2" s="873"/>
      <c r="CB2" s="873"/>
      <c r="CC2" s="873"/>
      <c r="CD2" s="873"/>
      <c r="CE2" s="873"/>
      <c r="CF2" s="873"/>
      <c r="CG2" s="873"/>
      <c r="CH2" s="873"/>
    </row>
    <row r="3" spans="2:86" ht="24.95" customHeight="1" x14ac:dyDescent="0.15">
      <c r="B3" s="633" t="s">
        <v>352</v>
      </c>
      <c r="C3" s="874"/>
      <c r="D3" s="874"/>
      <c r="E3" s="875"/>
      <c r="F3" s="875"/>
      <c r="G3" s="875"/>
      <c r="H3" s="875"/>
      <c r="I3" s="875"/>
      <c r="J3" s="875"/>
      <c r="K3" s="874"/>
      <c r="L3" s="874"/>
      <c r="M3" s="874"/>
      <c r="N3" s="874"/>
      <c r="O3" s="874"/>
      <c r="P3" s="874"/>
      <c r="Q3" s="874"/>
      <c r="R3" s="874"/>
      <c r="S3" s="874"/>
      <c r="T3" s="874"/>
      <c r="U3" s="874"/>
      <c r="V3" s="874"/>
      <c r="W3" s="874"/>
      <c r="X3" s="874"/>
      <c r="Y3" s="874"/>
      <c r="Z3" s="874"/>
      <c r="AA3" s="874"/>
      <c r="AB3" s="874"/>
      <c r="AC3" s="874"/>
      <c r="AD3" s="874"/>
      <c r="AE3" s="874"/>
      <c r="AF3" s="874"/>
      <c r="AG3" s="874"/>
      <c r="AH3" s="874"/>
      <c r="AI3" s="874"/>
      <c r="AJ3" s="874"/>
      <c r="AK3" s="874"/>
      <c r="AL3" s="874"/>
      <c r="AM3" s="874"/>
      <c r="AN3" s="874"/>
      <c r="AO3" s="874"/>
      <c r="AU3" s="876"/>
      <c r="AV3" s="877"/>
      <c r="AW3" s="878"/>
      <c r="AX3" s="878"/>
      <c r="AY3" s="871" t="s">
        <v>353</v>
      </c>
      <c r="AZ3" s="871"/>
      <c r="BA3" s="871"/>
      <c r="BB3" s="871"/>
      <c r="BC3" s="871" t="s">
        <v>354</v>
      </c>
      <c r="BD3" s="871"/>
      <c r="BE3" s="871"/>
      <c r="BF3" s="871"/>
      <c r="BG3" s="871" t="s">
        <v>355</v>
      </c>
      <c r="BH3" s="871"/>
      <c r="BI3" s="871"/>
      <c r="BJ3" s="871"/>
      <c r="BK3" s="871" t="s">
        <v>356</v>
      </c>
      <c r="BL3" s="871"/>
      <c r="BM3" s="871"/>
      <c r="BN3" s="871"/>
      <c r="BO3" s="871" t="s">
        <v>354</v>
      </c>
      <c r="BP3" s="871"/>
      <c r="BQ3" s="871"/>
      <c r="BR3" s="871"/>
      <c r="BS3" s="871" t="s">
        <v>355</v>
      </c>
      <c r="BT3" s="871"/>
      <c r="BU3" s="871"/>
      <c r="BV3" s="871"/>
      <c r="BW3" s="873"/>
      <c r="BX3" s="873"/>
      <c r="BY3" s="873"/>
      <c r="BZ3" s="873"/>
      <c r="CA3" s="873"/>
      <c r="CB3" s="873"/>
      <c r="CC3" s="873"/>
      <c r="CD3" s="873"/>
      <c r="CE3" s="873"/>
      <c r="CF3" s="873"/>
      <c r="CG3" s="873"/>
      <c r="CH3" s="873"/>
    </row>
    <row r="4" spans="2:86" ht="18" customHeight="1" x14ac:dyDescent="0.15">
      <c r="B4" s="443" t="s">
        <v>60</v>
      </c>
      <c r="C4" s="443"/>
      <c r="D4" s="443"/>
      <c r="E4" s="886" t="s">
        <v>550</v>
      </c>
      <c r="F4" s="887"/>
      <c r="G4" s="887"/>
      <c r="H4" s="887"/>
      <c r="I4" s="887"/>
      <c r="J4" s="888"/>
      <c r="K4" s="529" t="s">
        <v>61</v>
      </c>
      <c r="L4" s="529"/>
      <c r="M4" s="529"/>
      <c r="N4" s="884" t="s">
        <v>572</v>
      </c>
      <c r="O4" s="884"/>
      <c r="P4" s="884"/>
      <c r="Q4" s="884"/>
      <c r="R4" s="884"/>
      <c r="S4" s="884"/>
      <c r="T4" s="299" t="s">
        <v>247</v>
      </c>
      <c r="U4" s="300"/>
      <c r="V4" s="300"/>
      <c r="W4" s="300"/>
      <c r="X4" s="301"/>
      <c r="Y4" s="889" t="s">
        <v>578</v>
      </c>
      <c r="Z4" s="889"/>
      <c r="AA4" s="889"/>
      <c r="AB4" s="889"/>
      <c r="AC4" s="889"/>
      <c r="AD4" s="889"/>
      <c r="AE4" s="889"/>
      <c r="AF4" s="889"/>
      <c r="AG4" s="299" t="s">
        <v>248</v>
      </c>
      <c r="AH4" s="300"/>
      <c r="AI4" s="300"/>
      <c r="AJ4" s="301"/>
      <c r="AK4" s="853">
        <v>45924</v>
      </c>
      <c r="AL4" s="879"/>
      <c r="AM4" s="879"/>
      <c r="AN4" s="879"/>
      <c r="AO4" s="880"/>
      <c r="AU4" s="876"/>
      <c r="AV4" s="877"/>
      <c r="AW4" s="878"/>
      <c r="AX4" s="878"/>
      <c r="AY4" s="251" t="s">
        <v>357</v>
      </c>
      <c r="AZ4" s="251" t="s">
        <v>358</v>
      </c>
      <c r="BA4" s="251" t="s">
        <v>359</v>
      </c>
      <c r="BB4" s="251" t="s">
        <v>360</v>
      </c>
      <c r="BC4" s="251" t="s">
        <v>357</v>
      </c>
      <c r="BD4" s="251" t="s">
        <v>358</v>
      </c>
      <c r="BE4" s="251" t="s">
        <v>359</v>
      </c>
      <c r="BF4" s="251" t="s">
        <v>360</v>
      </c>
      <c r="BG4" s="251" t="s">
        <v>357</v>
      </c>
      <c r="BH4" s="251" t="s">
        <v>358</v>
      </c>
      <c r="BI4" s="251" t="s">
        <v>359</v>
      </c>
      <c r="BJ4" s="251" t="s">
        <v>360</v>
      </c>
      <c r="BK4" s="251" t="s">
        <v>357</v>
      </c>
      <c r="BL4" s="251" t="s">
        <v>358</v>
      </c>
      <c r="BM4" s="251" t="s">
        <v>359</v>
      </c>
      <c r="BN4" s="251" t="s">
        <v>360</v>
      </c>
      <c r="BO4" s="251" t="s">
        <v>357</v>
      </c>
      <c r="BP4" s="251" t="s">
        <v>358</v>
      </c>
      <c r="BQ4" s="251" t="s">
        <v>359</v>
      </c>
      <c r="BR4" s="251" t="s">
        <v>360</v>
      </c>
      <c r="BS4" s="251" t="s">
        <v>357</v>
      </c>
      <c r="BT4" s="251" t="s">
        <v>358</v>
      </c>
      <c r="BU4" s="251" t="s">
        <v>359</v>
      </c>
      <c r="BV4" s="251" t="s">
        <v>360</v>
      </c>
      <c r="BW4" s="252"/>
      <c r="BX4" s="252"/>
      <c r="BY4" s="252"/>
      <c r="BZ4" s="252"/>
      <c r="CA4" s="252"/>
      <c r="CB4" s="252"/>
      <c r="CC4" s="252"/>
      <c r="CD4" s="252"/>
      <c r="CE4" s="252"/>
      <c r="CF4" s="252"/>
      <c r="CG4" s="252"/>
      <c r="CH4" s="252"/>
    </row>
    <row r="5" spans="2:86" ht="18" customHeight="1" x14ac:dyDescent="0.15">
      <c r="B5" s="451" t="s">
        <v>165</v>
      </c>
      <c r="C5" s="451"/>
      <c r="D5" s="451"/>
      <c r="E5" s="881" t="s">
        <v>571</v>
      </c>
      <c r="F5" s="882"/>
      <c r="G5" s="882"/>
      <c r="H5" s="882"/>
      <c r="I5" s="882"/>
      <c r="J5" s="883"/>
      <c r="K5" s="543" t="s">
        <v>166</v>
      </c>
      <c r="L5" s="543"/>
      <c r="M5" s="543"/>
      <c r="N5" s="884" t="s">
        <v>573</v>
      </c>
      <c r="O5" s="884"/>
      <c r="P5" s="884"/>
      <c r="Q5" s="884"/>
      <c r="R5" s="884"/>
      <c r="S5" s="884"/>
      <c r="T5" s="302"/>
      <c r="U5" s="303"/>
      <c r="V5" s="303"/>
      <c r="W5" s="303"/>
      <c r="X5" s="304"/>
      <c r="Y5" s="885" t="s">
        <v>580</v>
      </c>
      <c r="Z5" s="885"/>
      <c r="AA5" s="885"/>
      <c r="AB5" s="885"/>
      <c r="AC5" s="885"/>
      <c r="AD5" s="885"/>
      <c r="AE5" s="885"/>
      <c r="AF5" s="885"/>
      <c r="AG5" s="820"/>
      <c r="AH5" s="890"/>
      <c r="AI5" s="890"/>
      <c r="AJ5" s="821"/>
      <c r="AK5" s="672"/>
      <c r="AL5" s="673"/>
      <c r="AM5" s="673"/>
      <c r="AN5" s="673"/>
      <c r="AO5" s="674"/>
      <c r="AU5" s="876"/>
      <c r="AV5" s="45" t="str">
        <f>N7</f>
        <v>PE</v>
      </c>
      <c r="AW5" s="39">
        <f>R7</f>
        <v>1.1000000000000001</v>
      </c>
      <c r="AX5" s="50" t="str">
        <f>AM35</f>
        <v>Ⅰ</v>
      </c>
      <c r="AY5" s="50">
        <f>Y37</f>
        <v>0</v>
      </c>
      <c r="AZ5" s="50">
        <f t="shared" ref="AZ5:BJ5" si="0">Z37</f>
        <v>0</v>
      </c>
      <c r="BA5" s="50">
        <f t="shared" si="0"/>
        <v>0</v>
      </c>
      <c r="BB5" s="50">
        <f>AB37</f>
        <v>0</v>
      </c>
      <c r="BC5" s="50">
        <f t="shared" si="0"/>
        <v>0</v>
      </c>
      <c r="BD5" s="50">
        <f>AD37</f>
        <v>0</v>
      </c>
      <c r="BE5" s="50">
        <f>AE37</f>
        <v>0</v>
      </c>
      <c r="BF5" s="50">
        <f t="shared" si="0"/>
        <v>0</v>
      </c>
      <c r="BG5" s="50">
        <f t="shared" si="0"/>
        <v>0</v>
      </c>
      <c r="BH5" s="50">
        <f t="shared" si="0"/>
        <v>0</v>
      </c>
      <c r="BI5" s="50">
        <f>AI37</f>
        <v>0</v>
      </c>
      <c r="BJ5" s="50">
        <f t="shared" si="0"/>
        <v>0</v>
      </c>
      <c r="BK5" s="50">
        <f>IF(Y37&gt;0,R7,0)</f>
        <v>0</v>
      </c>
      <c r="BL5" s="40">
        <f>IF(Y37&gt;0,0,IF(Z37&gt;0,R7,0))</f>
        <v>0</v>
      </c>
      <c r="BM5" s="40">
        <f>IF(Y37+Z37&gt;0,0,IF(AA37&gt;0,R7,0))</f>
        <v>0</v>
      </c>
      <c r="BN5" s="40">
        <f>IF(Y37+Z37+AA37&gt;0,0,IF(AB37&gt;0,R7,0))</f>
        <v>0</v>
      </c>
      <c r="BO5" s="50">
        <f>AC35</f>
        <v>0</v>
      </c>
      <c r="BP5" s="50">
        <f t="shared" ref="BP5:BQ5" si="1">AD35</f>
        <v>0</v>
      </c>
      <c r="BQ5" s="50">
        <f t="shared" si="1"/>
        <v>0</v>
      </c>
      <c r="BR5" s="50">
        <f>AF35</f>
        <v>0</v>
      </c>
      <c r="BS5" s="50">
        <f>AG35</f>
        <v>0</v>
      </c>
      <c r="BT5" s="50">
        <f>AH35</f>
        <v>0</v>
      </c>
      <c r="BU5" s="50">
        <f>AI35</f>
        <v>0</v>
      </c>
      <c r="BV5" s="50">
        <f>AJ35</f>
        <v>0</v>
      </c>
      <c r="BW5" s="142"/>
      <c r="BX5" s="143"/>
      <c r="BY5" s="143"/>
      <c r="BZ5" s="143"/>
      <c r="CA5" s="144"/>
      <c r="CB5" s="144"/>
      <c r="CC5" s="144"/>
      <c r="CD5" s="144"/>
      <c r="CE5" s="144"/>
      <c r="CF5" s="144"/>
      <c r="CG5" s="144"/>
      <c r="CH5" s="144"/>
    </row>
    <row r="6" spans="2:86" ht="12" customHeight="1" x14ac:dyDescent="0.15">
      <c r="B6" s="891" t="s">
        <v>361</v>
      </c>
      <c r="C6" s="893"/>
      <c r="D6" s="894"/>
      <c r="E6" s="895"/>
      <c r="F6" s="895"/>
      <c r="G6" s="895"/>
      <c r="H6" s="895"/>
      <c r="I6" s="895"/>
      <c r="J6" s="896"/>
      <c r="K6" s="901" t="s">
        <v>362</v>
      </c>
      <c r="L6" s="902"/>
      <c r="M6" s="902"/>
      <c r="N6" s="902"/>
      <c r="O6" s="902"/>
      <c r="P6" s="902"/>
      <c r="Q6" s="902"/>
      <c r="R6" s="902"/>
      <c r="S6" s="902"/>
      <c r="T6" s="902"/>
      <c r="U6" s="902"/>
      <c r="V6" s="902"/>
      <c r="W6" s="902"/>
      <c r="X6" s="902"/>
      <c r="Y6" s="902"/>
      <c r="Z6" s="902"/>
      <c r="AA6" s="902"/>
      <c r="AB6" s="902"/>
      <c r="AC6" s="902"/>
      <c r="AD6" s="902"/>
      <c r="AE6" s="902"/>
      <c r="AF6" s="902"/>
      <c r="AG6" s="902"/>
      <c r="AH6" s="902"/>
      <c r="AI6" s="902"/>
      <c r="AJ6" s="902"/>
      <c r="AK6" s="902"/>
      <c r="AL6" s="902"/>
      <c r="AM6" s="902"/>
      <c r="AN6" s="902"/>
      <c r="AO6" s="903"/>
      <c r="AP6" s="2"/>
    </row>
    <row r="7" spans="2:86" ht="12" customHeight="1" x14ac:dyDescent="0.15">
      <c r="B7" s="892"/>
      <c r="C7" s="897"/>
      <c r="D7" s="895"/>
      <c r="E7" s="895"/>
      <c r="F7" s="895"/>
      <c r="G7" s="895"/>
      <c r="H7" s="895"/>
      <c r="I7" s="895"/>
      <c r="J7" s="896"/>
      <c r="K7" s="904" t="s">
        <v>363</v>
      </c>
      <c r="L7" s="905"/>
      <c r="M7" s="906"/>
      <c r="N7" s="907" t="s">
        <v>563</v>
      </c>
      <c r="O7" s="908"/>
      <c r="P7" s="904" t="s">
        <v>364</v>
      </c>
      <c r="Q7" s="906"/>
      <c r="R7" s="909">
        <v>1.1000000000000001</v>
      </c>
      <c r="S7" s="910"/>
      <c r="T7" s="911"/>
      <c r="U7" s="912" t="s">
        <v>365</v>
      </c>
      <c r="V7" s="913"/>
      <c r="W7" s="912" t="s">
        <v>366</v>
      </c>
      <c r="X7" s="913"/>
      <c r="Y7" s="906" t="s">
        <v>367</v>
      </c>
      <c r="Z7" s="918"/>
      <c r="AA7" s="918"/>
      <c r="AB7" s="918"/>
      <c r="AC7" s="912" t="s">
        <v>368</v>
      </c>
      <c r="AD7" s="919"/>
      <c r="AE7" s="919"/>
      <c r="AF7" s="919"/>
      <c r="AG7" s="919"/>
      <c r="AH7" s="919"/>
      <c r="AI7" s="919"/>
      <c r="AJ7" s="913"/>
      <c r="AK7" s="912" t="s">
        <v>369</v>
      </c>
      <c r="AL7" s="919"/>
      <c r="AM7" s="919"/>
      <c r="AN7" s="921"/>
      <c r="AO7" s="922"/>
      <c r="AP7" s="2"/>
      <c r="AW7" s="53"/>
    </row>
    <row r="8" spans="2:86" ht="12" customHeight="1" x14ac:dyDescent="0.15">
      <c r="B8" s="892"/>
      <c r="C8" s="897"/>
      <c r="D8" s="895"/>
      <c r="E8" s="895"/>
      <c r="F8" s="895"/>
      <c r="G8" s="895"/>
      <c r="H8" s="895"/>
      <c r="I8" s="895"/>
      <c r="J8" s="896"/>
      <c r="K8" s="918" t="s">
        <v>310</v>
      </c>
      <c r="L8" s="918" t="s">
        <v>259</v>
      </c>
      <c r="M8" s="918"/>
      <c r="N8" s="918" t="s">
        <v>260</v>
      </c>
      <c r="O8" s="918"/>
      <c r="P8" s="918" t="s">
        <v>370</v>
      </c>
      <c r="Q8" s="918"/>
      <c r="R8" s="918" t="s">
        <v>371</v>
      </c>
      <c r="S8" s="918"/>
      <c r="T8" s="918"/>
      <c r="U8" s="914"/>
      <c r="V8" s="915"/>
      <c r="W8" s="914"/>
      <c r="X8" s="915"/>
      <c r="Y8" s="906"/>
      <c r="Z8" s="918"/>
      <c r="AA8" s="918"/>
      <c r="AB8" s="918"/>
      <c r="AC8" s="916"/>
      <c r="AD8" s="920"/>
      <c r="AE8" s="920"/>
      <c r="AF8" s="920"/>
      <c r="AG8" s="920"/>
      <c r="AH8" s="920"/>
      <c r="AI8" s="920"/>
      <c r="AJ8" s="917"/>
      <c r="AK8" s="914"/>
      <c r="AL8" s="923"/>
      <c r="AM8" s="923"/>
      <c r="AN8" s="924"/>
      <c r="AO8" s="925"/>
      <c r="AP8" s="2"/>
    </row>
    <row r="9" spans="2:86" ht="12" customHeight="1" x14ac:dyDescent="0.15">
      <c r="B9" s="892"/>
      <c r="C9" s="897"/>
      <c r="D9" s="895"/>
      <c r="E9" s="895"/>
      <c r="F9" s="895"/>
      <c r="G9" s="895"/>
      <c r="H9" s="895"/>
      <c r="I9" s="895"/>
      <c r="J9" s="896"/>
      <c r="K9" s="918"/>
      <c r="L9" s="918"/>
      <c r="M9" s="918"/>
      <c r="N9" s="918"/>
      <c r="O9" s="918"/>
      <c r="P9" s="918"/>
      <c r="Q9" s="918"/>
      <c r="R9" s="918"/>
      <c r="S9" s="918"/>
      <c r="T9" s="918"/>
      <c r="U9" s="914"/>
      <c r="V9" s="915"/>
      <c r="W9" s="914"/>
      <c r="X9" s="915"/>
      <c r="Y9" s="906" t="s">
        <v>372</v>
      </c>
      <c r="Z9" s="918"/>
      <c r="AA9" s="918"/>
      <c r="AB9" s="918"/>
      <c r="AC9" s="918" t="s">
        <v>373</v>
      </c>
      <c r="AD9" s="918"/>
      <c r="AE9" s="918"/>
      <c r="AF9" s="918"/>
      <c r="AG9" s="918" t="s">
        <v>374</v>
      </c>
      <c r="AH9" s="918"/>
      <c r="AI9" s="918"/>
      <c r="AJ9" s="918"/>
      <c r="AK9" s="914"/>
      <c r="AL9" s="923"/>
      <c r="AM9" s="923"/>
      <c r="AN9" s="924"/>
      <c r="AO9" s="925"/>
      <c r="AP9" s="2"/>
    </row>
    <row r="10" spans="2:86" ht="12" customHeight="1" x14ac:dyDescent="0.15">
      <c r="B10" s="892"/>
      <c r="C10" s="897"/>
      <c r="D10" s="895"/>
      <c r="E10" s="895"/>
      <c r="F10" s="895"/>
      <c r="G10" s="895"/>
      <c r="H10" s="895"/>
      <c r="I10" s="895"/>
      <c r="J10" s="896"/>
      <c r="K10" s="918"/>
      <c r="L10" s="918"/>
      <c r="M10" s="918"/>
      <c r="N10" s="918"/>
      <c r="O10" s="918"/>
      <c r="P10" s="918"/>
      <c r="Q10" s="918"/>
      <c r="R10" s="918"/>
      <c r="S10" s="918"/>
      <c r="T10" s="918"/>
      <c r="U10" s="916"/>
      <c r="V10" s="917"/>
      <c r="W10" s="916"/>
      <c r="X10" s="917"/>
      <c r="Y10" s="48" t="s">
        <v>233</v>
      </c>
      <c r="Z10" s="44" t="s">
        <v>232</v>
      </c>
      <c r="AA10" s="44" t="s">
        <v>375</v>
      </c>
      <c r="AB10" s="44" t="s">
        <v>376</v>
      </c>
      <c r="AC10" s="44" t="s">
        <v>233</v>
      </c>
      <c r="AD10" s="44" t="s">
        <v>232</v>
      </c>
      <c r="AE10" s="44" t="s">
        <v>375</v>
      </c>
      <c r="AF10" s="44" t="s">
        <v>376</v>
      </c>
      <c r="AG10" s="44" t="s">
        <v>233</v>
      </c>
      <c r="AH10" s="44" t="s">
        <v>232</v>
      </c>
      <c r="AI10" s="44" t="s">
        <v>375</v>
      </c>
      <c r="AJ10" s="44" t="s">
        <v>376</v>
      </c>
      <c r="AK10" s="916"/>
      <c r="AL10" s="920"/>
      <c r="AM10" s="920"/>
      <c r="AN10" s="926"/>
      <c r="AO10" s="927"/>
      <c r="AP10" s="2"/>
    </row>
    <row r="11" spans="2:86" ht="12" customHeight="1" x14ac:dyDescent="0.15">
      <c r="B11" s="892"/>
      <c r="C11" s="897"/>
      <c r="D11" s="895"/>
      <c r="E11" s="895"/>
      <c r="F11" s="895"/>
      <c r="G11" s="895"/>
      <c r="H11" s="895"/>
      <c r="I11" s="895"/>
      <c r="J11" s="896"/>
      <c r="K11" s="86">
        <v>1</v>
      </c>
      <c r="L11" s="931" t="s">
        <v>586</v>
      </c>
      <c r="M11" s="932"/>
      <c r="N11" s="931" t="s">
        <v>587</v>
      </c>
      <c r="O11" s="932"/>
      <c r="P11" s="931" t="s">
        <v>588</v>
      </c>
      <c r="Q11" s="932"/>
      <c r="R11" s="828" t="s">
        <v>503</v>
      </c>
      <c r="S11" s="828"/>
      <c r="T11" s="828"/>
      <c r="U11" s="931" t="s">
        <v>590</v>
      </c>
      <c r="V11" s="932"/>
      <c r="W11" s="931" t="s">
        <v>549</v>
      </c>
      <c r="X11" s="932"/>
      <c r="Y11" s="49"/>
      <c r="Z11" s="49"/>
      <c r="AA11" s="49"/>
      <c r="AB11" s="49"/>
      <c r="AC11" s="275"/>
      <c r="AD11" s="275"/>
      <c r="AE11" s="275"/>
      <c r="AF11" s="275"/>
      <c r="AG11" s="55"/>
      <c r="AH11" s="55"/>
      <c r="AI11" s="55"/>
      <c r="AJ11" s="55"/>
      <c r="AK11" s="928" t="s">
        <v>729</v>
      </c>
      <c r="AL11" s="929"/>
      <c r="AM11" s="929"/>
      <c r="AN11" s="929"/>
      <c r="AO11" s="930"/>
      <c r="AP11" s="2"/>
      <c r="AQ11" s="54">
        <f>IF(P11="材質劣化",2,IF(P11="漏水",3,1))</f>
        <v>2</v>
      </c>
      <c r="AS11" s="38" t="str">
        <f>IF(Y11&lt;&gt;"",1,"")</f>
        <v/>
      </c>
    </row>
    <row r="12" spans="2:86" ht="12" customHeight="1" x14ac:dyDescent="0.15">
      <c r="B12" s="892"/>
      <c r="C12" s="897"/>
      <c r="D12" s="895"/>
      <c r="E12" s="895"/>
      <c r="F12" s="895"/>
      <c r="G12" s="895"/>
      <c r="H12" s="895"/>
      <c r="I12" s="895"/>
      <c r="J12" s="896"/>
      <c r="K12" s="86">
        <v>2</v>
      </c>
      <c r="L12" s="931" t="s">
        <v>586</v>
      </c>
      <c r="M12" s="932"/>
      <c r="N12" s="931" t="s">
        <v>587</v>
      </c>
      <c r="O12" s="932"/>
      <c r="P12" s="931" t="s">
        <v>588</v>
      </c>
      <c r="Q12" s="932"/>
      <c r="R12" s="828" t="s">
        <v>503</v>
      </c>
      <c r="S12" s="828"/>
      <c r="T12" s="828"/>
      <c r="U12" s="931" t="s">
        <v>590</v>
      </c>
      <c r="V12" s="932"/>
      <c r="W12" s="931" t="s">
        <v>549</v>
      </c>
      <c r="X12" s="932"/>
      <c r="Y12" s="49"/>
      <c r="Z12" s="49"/>
      <c r="AA12" s="49"/>
      <c r="AB12" s="49"/>
      <c r="AC12" s="275"/>
      <c r="AD12" s="275"/>
      <c r="AE12" s="275"/>
      <c r="AF12" s="275"/>
      <c r="AG12" s="55"/>
      <c r="AH12" s="55"/>
      <c r="AI12" s="55"/>
      <c r="AJ12" s="55"/>
      <c r="AK12" s="928" t="s">
        <v>729</v>
      </c>
      <c r="AL12" s="929"/>
      <c r="AM12" s="929"/>
      <c r="AN12" s="929"/>
      <c r="AO12" s="930"/>
      <c r="AP12" s="2"/>
      <c r="AQ12" s="54">
        <f>IF(P12="材質劣化",2,IF(P12="漏水",3,1))</f>
        <v>2</v>
      </c>
    </row>
    <row r="13" spans="2:86" ht="12" customHeight="1" x14ac:dyDescent="0.15">
      <c r="B13" s="892"/>
      <c r="C13" s="897"/>
      <c r="D13" s="895"/>
      <c r="E13" s="895"/>
      <c r="F13" s="895"/>
      <c r="G13" s="895"/>
      <c r="H13" s="895"/>
      <c r="I13" s="895"/>
      <c r="J13" s="896"/>
      <c r="K13" s="86">
        <v>3</v>
      </c>
      <c r="L13" s="931"/>
      <c r="M13" s="932"/>
      <c r="N13" s="931"/>
      <c r="O13" s="932"/>
      <c r="P13" s="931"/>
      <c r="Q13" s="932"/>
      <c r="R13" s="933"/>
      <c r="S13" s="934"/>
      <c r="T13" s="935"/>
      <c r="U13" s="931"/>
      <c r="V13" s="932"/>
      <c r="W13" s="931"/>
      <c r="X13" s="932"/>
      <c r="Y13" s="49"/>
      <c r="Z13" s="49"/>
      <c r="AA13" s="49"/>
      <c r="AB13" s="49"/>
      <c r="AC13" s="275"/>
      <c r="AD13" s="275"/>
      <c r="AE13" s="275"/>
      <c r="AF13" s="275"/>
      <c r="AG13" s="55"/>
      <c r="AH13" s="55"/>
      <c r="AI13" s="55"/>
      <c r="AJ13" s="55"/>
      <c r="AK13" s="928"/>
      <c r="AL13" s="929"/>
      <c r="AM13" s="929"/>
      <c r="AN13" s="929"/>
      <c r="AO13" s="930"/>
      <c r="AP13" s="2"/>
      <c r="AQ13" s="54">
        <f t="shared" ref="AQ13:AQ27" si="2">IF(P13="材質劣化",2,IF(P13="漏水",3,1))</f>
        <v>1</v>
      </c>
    </row>
    <row r="14" spans="2:86" ht="12" customHeight="1" x14ac:dyDescent="0.15">
      <c r="B14" s="892"/>
      <c r="C14" s="897"/>
      <c r="D14" s="895"/>
      <c r="E14" s="895"/>
      <c r="F14" s="895"/>
      <c r="G14" s="895"/>
      <c r="H14" s="895"/>
      <c r="I14" s="895"/>
      <c r="J14" s="896"/>
      <c r="K14" s="86">
        <v>4</v>
      </c>
      <c r="L14" s="931"/>
      <c r="M14" s="932"/>
      <c r="N14" s="931"/>
      <c r="O14" s="932"/>
      <c r="P14" s="931"/>
      <c r="Q14" s="932"/>
      <c r="R14" s="933"/>
      <c r="S14" s="934"/>
      <c r="T14" s="935"/>
      <c r="U14" s="931"/>
      <c r="V14" s="932"/>
      <c r="W14" s="931"/>
      <c r="X14" s="932"/>
      <c r="Y14" s="49"/>
      <c r="Z14" s="49"/>
      <c r="AA14" s="49"/>
      <c r="AB14" s="49"/>
      <c r="AC14" s="275"/>
      <c r="AD14" s="275"/>
      <c r="AE14" s="275"/>
      <c r="AF14" s="275"/>
      <c r="AG14" s="55"/>
      <c r="AH14" s="55"/>
      <c r="AI14" s="55"/>
      <c r="AJ14" s="55"/>
      <c r="AK14" s="928"/>
      <c r="AL14" s="929"/>
      <c r="AM14" s="929"/>
      <c r="AN14" s="929"/>
      <c r="AO14" s="930"/>
      <c r="AP14" s="2"/>
      <c r="AQ14" s="54">
        <f t="shared" si="2"/>
        <v>1</v>
      </c>
    </row>
    <row r="15" spans="2:86" ht="12" customHeight="1" x14ac:dyDescent="0.15">
      <c r="B15" s="892"/>
      <c r="C15" s="897"/>
      <c r="D15" s="895"/>
      <c r="E15" s="895"/>
      <c r="F15" s="895"/>
      <c r="G15" s="895"/>
      <c r="H15" s="895"/>
      <c r="I15" s="895"/>
      <c r="J15" s="896"/>
      <c r="K15" s="86">
        <v>5</v>
      </c>
      <c r="L15" s="931"/>
      <c r="M15" s="932"/>
      <c r="N15" s="931"/>
      <c r="O15" s="932"/>
      <c r="P15" s="931"/>
      <c r="Q15" s="932"/>
      <c r="R15" s="933"/>
      <c r="S15" s="934"/>
      <c r="T15" s="935"/>
      <c r="U15" s="931"/>
      <c r="V15" s="932"/>
      <c r="W15" s="931"/>
      <c r="X15" s="932"/>
      <c r="Y15" s="49"/>
      <c r="Z15" s="49"/>
      <c r="AA15" s="49"/>
      <c r="AB15" s="49"/>
      <c r="AC15" s="275"/>
      <c r="AD15" s="275"/>
      <c r="AE15" s="275"/>
      <c r="AF15" s="275"/>
      <c r="AG15" s="55"/>
      <c r="AH15" s="55"/>
      <c r="AI15" s="55"/>
      <c r="AJ15" s="55"/>
      <c r="AK15" s="928"/>
      <c r="AL15" s="929"/>
      <c r="AM15" s="929"/>
      <c r="AN15" s="929"/>
      <c r="AO15" s="930"/>
      <c r="AP15" s="2"/>
      <c r="AQ15" s="54">
        <f t="shared" si="2"/>
        <v>1</v>
      </c>
    </row>
    <row r="16" spans="2:86" ht="12" customHeight="1" x14ac:dyDescent="0.15">
      <c r="B16" s="892"/>
      <c r="C16" s="897"/>
      <c r="D16" s="895"/>
      <c r="E16" s="895"/>
      <c r="F16" s="895"/>
      <c r="G16" s="895"/>
      <c r="H16" s="895"/>
      <c r="I16" s="895"/>
      <c r="J16" s="896"/>
      <c r="K16" s="86">
        <v>6</v>
      </c>
      <c r="L16" s="931"/>
      <c r="M16" s="932"/>
      <c r="N16" s="931"/>
      <c r="O16" s="932"/>
      <c r="P16" s="931"/>
      <c r="Q16" s="932"/>
      <c r="R16" s="933"/>
      <c r="S16" s="934"/>
      <c r="T16" s="935"/>
      <c r="U16" s="931"/>
      <c r="V16" s="932"/>
      <c r="W16" s="931"/>
      <c r="X16" s="932"/>
      <c r="Y16" s="49"/>
      <c r="Z16" s="49"/>
      <c r="AA16" s="49"/>
      <c r="AB16" s="49"/>
      <c r="AC16" s="275"/>
      <c r="AD16" s="275"/>
      <c r="AE16" s="275"/>
      <c r="AF16" s="275"/>
      <c r="AG16" s="55"/>
      <c r="AH16" s="55"/>
      <c r="AI16" s="55"/>
      <c r="AJ16" s="55"/>
      <c r="AK16" s="928"/>
      <c r="AL16" s="929"/>
      <c r="AM16" s="929"/>
      <c r="AN16" s="929"/>
      <c r="AO16" s="930"/>
      <c r="AP16" s="2"/>
      <c r="AQ16" s="54">
        <f t="shared" si="2"/>
        <v>1</v>
      </c>
    </row>
    <row r="17" spans="2:46" ht="12" customHeight="1" x14ac:dyDescent="0.15">
      <c r="B17" s="892"/>
      <c r="C17" s="897"/>
      <c r="D17" s="895"/>
      <c r="E17" s="895"/>
      <c r="F17" s="895"/>
      <c r="G17" s="895"/>
      <c r="H17" s="895"/>
      <c r="I17" s="895"/>
      <c r="J17" s="896"/>
      <c r="K17" s="86">
        <v>7</v>
      </c>
      <c r="L17" s="931"/>
      <c r="M17" s="932"/>
      <c r="N17" s="931"/>
      <c r="O17" s="932"/>
      <c r="P17" s="931"/>
      <c r="Q17" s="932"/>
      <c r="R17" s="933"/>
      <c r="S17" s="934"/>
      <c r="T17" s="935"/>
      <c r="U17" s="931"/>
      <c r="V17" s="932"/>
      <c r="W17" s="931"/>
      <c r="X17" s="932"/>
      <c r="Y17" s="49"/>
      <c r="Z17" s="49"/>
      <c r="AA17" s="49"/>
      <c r="AB17" s="49"/>
      <c r="AC17" s="275"/>
      <c r="AD17" s="275"/>
      <c r="AE17" s="275"/>
      <c r="AF17" s="275"/>
      <c r="AG17" s="55"/>
      <c r="AH17" s="55"/>
      <c r="AI17" s="55"/>
      <c r="AJ17" s="55"/>
      <c r="AK17" s="928"/>
      <c r="AL17" s="929"/>
      <c r="AM17" s="929"/>
      <c r="AN17" s="929"/>
      <c r="AO17" s="930"/>
      <c r="AP17" s="2"/>
      <c r="AQ17" s="54">
        <f t="shared" si="2"/>
        <v>1</v>
      </c>
    </row>
    <row r="18" spans="2:46" ht="12" customHeight="1" x14ac:dyDescent="0.15">
      <c r="B18" s="892"/>
      <c r="C18" s="897"/>
      <c r="D18" s="895"/>
      <c r="E18" s="895"/>
      <c r="F18" s="895"/>
      <c r="G18" s="895"/>
      <c r="H18" s="895"/>
      <c r="I18" s="895"/>
      <c r="J18" s="896"/>
      <c r="K18" s="86">
        <v>8</v>
      </c>
      <c r="L18" s="931"/>
      <c r="M18" s="932"/>
      <c r="N18" s="931"/>
      <c r="O18" s="932"/>
      <c r="P18" s="931"/>
      <c r="Q18" s="932"/>
      <c r="R18" s="933"/>
      <c r="S18" s="934"/>
      <c r="T18" s="935"/>
      <c r="U18" s="931"/>
      <c r="V18" s="932"/>
      <c r="W18" s="931"/>
      <c r="X18" s="932"/>
      <c r="Y18" s="49"/>
      <c r="Z18" s="49"/>
      <c r="AA18" s="49"/>
      <c r="AB18" s="49"/>
      <c r="AC18" s="275"/>
      <c r="AD18" s="275"/>
      <c r="AE18" s="275"/>
      <c r="AF18" s="275"/>
      <c r="AG18" s="55"/>
      <c r="AH18" s="55"/>
      <c r="AI18" s="55"/>
      <c r="AJ18" s="55"/>
      <c r="AK18" s="928"/>
      <c r="AL18" s="929"/>
      <c r="AM18" s="929"/>
      <c r="AN18" s="929"/>
      <c r="AO18" s="930"/>
      <c r="AP18" s="2"/>
      <c r="AQ18" s="54">
        <f t="shared" si="2"/>
        <v>1</v>
      </c>
    </row>
    <row r="19" spans="2:46" ht="12" customHeight="1" x14ac:dyDescent="0.15">
      <c r="B19" s="892"/>
      <c r="C19" s="897"/>
      <c r="D19" s="895"/>
      <c r="E19" s="895"/>
      <c r="F19" s="895"/>
      <c r="G19" s="895"/>
      <c r="H19" s="895"/>
      <c r="I19" s="895"/>
      <c r="J19" s="896"/>
      <c r="K19" s="86">
        <v>9</v>
      </c>
      <c r="L19" s="931"/>
      <c r="M19" s="932"/>
      <c r="N19" s="931"/>
      <c r="O19" s="932"/>
      <c r="P19" s="931"/>
      <c r="Q19" s="932"/>
      <c r="R19" s="933"/>
      <c r="S19" s="934"/>
      <c r="T19" s="935"/>
      <c r="U19" s="931"/>
      <c r="V19" s="932"/>
      <c r="W19" s="931"/>
      <c r="X19" s="932"/>
      <c r="Y19" s="49"/>
      <c r="Z19" s="49"/>
      <c r="AA19" s="49"/>
      <c r="AB19" s="49"/>
      <c r="AC19" s="275"/>
      <c r="AD19" s="275"/>
      <c r="AE19" s="275"/>
      <c r="AF19" s="275"/>
      <c r="AG19" s="55"/>
      <c r="AH19" s="55"/>
      <c r="AI19" s="55"/>
      <c r="AJ19" s="55"/>
      <c r="AK19" s="928"/>
      <c r="AL19" s="929"/>
      <c r="AM19" s="929"/>
      <c r="AN19" s="929"/>
      <c r="AO19" s="930"/>
      <c r="AP19" s="2"/>
      <c r="AQ19" s="54">
        <f t="shared" si="2"/>
        <v>1</v>
      </c>
    </row>
    <row r="20" spans="2:46" ht="12" customHeight="1" x14ac:dyDescent="0.15">
      <c r="B20" s="892"/>
      <c r="C20" s="897"/>
      <c r="D20" s="895"/>
      <c r="E20" s="895"/>
      <c r="F20" s="895"/>
      <c r="G20" s="895"/>
      <c r="H20" s="895"/>
      <c r="I20" s="895"/>
      <c r="J20" s="896"/>
      <c r="K20" s="86">
        <v>10</v>
      </c>
      <c r="L20" s="931"/>
      <c r="M20" s="932"/>
      <c r="N20" s="931"/>
      <c r="O20" s="932"/>
      <c r="P20" s="931"/>
      <c r="Q20" s="932"/>
      <c r="R20" s="933"/>
      <c r="S20" s="934"/>
      <c r="T20" s="935"/>
      <c r="U20" s="931"/>
      <c r="V20" s="932"/>
      <c r="W20" s="931"/>
      <c r="X20" s="932"/>
      <c r="Y20" s="49"/>
      <c r="Z20" s="49"/>
      <c r="AA20" s="49"/>
      <c r="AB20" s="49"/>
      <c r="AC20" s="275"/>
      <c r="AD20" s="275"/>
      <c r="AE20" s="275"/>
      <c r="AF20" s="275"/>
      <c r="AG20" s="55"/>
      <c r="AH20" s="55"/>
      <c r="AI20" s="55"/>
      <c r="AJ20" s="55"/>
      <c r="AK20" s="928"/>
      <c r="AL20" s="929"/>
      <c r="AM20" s="929"/>
      <c r="AN20" s="929"/>
      <c r="AO20" s="930"/>
      <c r="AP20" s="2"/>
      <c r="AQ20" s="54">
        <f t="shared" si="2"/>
        <v>1</v>
      </c>
    </row>
    <row r="21" spans="2:46" ht="12" customHeight="1" x14ac:dyDescent="0.15">
      <c r="B21" s="892"/>
      <c r="C21" s="897"/>
      <c r="D21" s="895"/>
      <c r="E21" s="895"/>
      <c r="F21" s="895"/>
      <c r="G21" s="895"/>
      <c r="H21" s="895"/>
      <c r="I21" s="895"/>
      <c r="J21" s="896"/>
      <c r="K21" s="86">
        <v>11</v>
      </c>
      <c r="L21" s="931"/>
      <c r="M21" s="932"/>
      <c r="N21" s="931"/>
      <c r="O21" s="932"/>
      <c r="P21" s="931"/>
      <c r="Q21" s="932"/>
      <c r="R21" s="933"/>
      <c r="S21" s="934"/>
      <c r="T21" s="935"/>
      <c r="U21" s="931"/>
      <c r="V21" s="932"/>
      <c r="W21" s="931"/>
      <c r="X21" s="932"/>
      <c r="Y21" s="49"/>
      <c r="Z21" s="49"/>
      <c r="AA21" s="49"/>
      <c r="AB21" s="49"/>
      <c r="AC21" s="275"/>
      <c r="AD21" s="275"/>
      <c r="AE21" s="275"/>
      <c r="AF21" s="275"/>
      <c r="AG21" s="55"/>
      <c r="AH21" s="55"/>
      <c r="AI21" s="55"/>
      <c r="AJ21" s="55"/>
      <c r="AK21" s="928"/>
      <c r="AL21" s="929"/>
      <c r="AM21" s="929"/>
      <c r="AN21" s="929"/>
      <c r="AO21" s="930"/>
      <c r="AP21" s="2"/>
      <c r="AQ21" s="54">
        <f>IF(P21="材質劣化",2,IF(P21="漏水",3,1))</f>
        <v>1</v>
      </c>
    </row>
    <row r="22" spans="2:46" ht="12" customHeight="1" x14ac:dyDescent="0.15">
      <c r="B22" s="892"/>
      <c r="C22" s="897"/>
      <c r="D22" s="895"/>
      <c r="E22" s="895"/>
      <c r="F22" s="895"/>
      <c r="G22" s="895"/>
      <c r="H22" s="895"/>
      <c r="I22" s="895"/>
      <c r="J22" s="896"/>
      <c r="K22" s="86">
        <v>12</v>
      </c>
      <c r="L22" s="931"/>
      <c r="M22" s="932"/>
      <c r="N22" s="931"/>
      <c r="O22" s="932"/>
      <c r="P22" s="931"/>
      <c r="Q22" s="932"/>
      <c r="R22" s="933"/>
      <c r="S22" s="934"/>
      <c r="T22" s="935"/>
      <c r="U22" s="931"/>
      <c r="V22" s="932"/>
      <c r="W22" s="931"/>
      <c r="X22" s="932"/>
      <c r="Y22" s="49"/>
      <c r="Z22" s="49"/>
      <c r="AA22" s="49"/>
      <c r="AB22" s="49"/>
      <c r="AC22" s="275"/>
      <c r="AD22" s="275"/>
      <c r="AE22" s="275"/>
      <c r="AF22" s="275"/>
      <c r="AG22" s="55"/>
      <c r="AH22" s="55"/>
      <c r="AI22" s="55"/>
      <c r="AJ22" s="55"/>
      <c r="AK22" s="928"/>
      <c r="AL22" s="929"/>
      <c r="AM22" s="929"/>
      <c r="AN22" s="929"/>
      <c r="AO22" s="930"/>
      <c r="AP22" s="2"/>
      <c r="AQ22" s="54">
        <f t="shared" si="2"/>
        <v>1</v>
      </c>
    </row>
    <row r="23" spans="2:46" ht="12" customHeight="1" x14ac:dyDescent="0.15">
      <c r="B23" s="892"/>
      <c r="C23" s="897"/>
      <c r="D23" s="895"/>
      <c r="E23" s="895"/>
      <c r="F23" s="895"/>
      <c r="G23" s="895"/>
      <c r="H23" s="895"/>
      <c r="I23" s="895"/>
      <c r="J23" s="896"/>
      <c r="K23" s="86">
        <v>13</v>
      </c>
      <c r="L23" s="931"/>
      <c r="M23" s="932"/>
      <c r="N23" s="931"/>
      <c r="O23" s="932"/>
      <c r="P23" s="931"/>
      <c r="Q23" s="932"/>
      <c r="R23" s="933"/>
      <c r="S23" s="934"/>
      <c r="T23" s="935"/>
      <c r="U23" s="931"/>
      <c r="V23" s="932"/>
      <c r="W23" s="931"/>
      <c r="X23" s="932"/>
      <c r="Y23" s="49"/>
      <c r="Z23" s="49"/>
      <c r="AA23" s="49"/>
      <c r="AB23" s="49"/>
      <c r="AC23" s="275"/>
      <c r="AD23" s="275"/>
      <c r="AE23" s="275"/>
      <c r="AF23" s="275"/>
      <c r="AG23" s="55"/>
      <c r="AH23" s="55"/>
      <c r="AI23" s="55"/>
      <c r="AJ23" s="55"/>
      <c r="AK23" s="928"/>
      <c r="AL23" s="929"/>
      <c r="AM23" s="929"/>
      <c r="AN23" s="929"/>
      <c r="AO23" s="930"/>
      <c r="AP23" s="2"/>
      <c r="AQ23" s="54">
        <f t="shared" si="2"/>
        <v>1</v>
      </c>
    </row>
    <row r="24" spans="2:46" ht="12" customHeight="1" x14ac:dyDescent="0.15">
      <c r="B24" s="892"/>
      <c r="C24" s="897"/>
      <c r="D24" s="895"/>
      <c r="E24" s="895"/>
      <c r="F24" s="895"/>
      <c r="G24" s="895"/>
      <c r="H24" s="895"/>
      <c r="I24" s="895"/>
      <c r="J24" s="896"/>
      <c r="K24" s="86">
        <v>14</v>
      </c>
      <c r="L24" s="931"/>
      <c r="M24" s="932"/>
      <c r="N24" s="931"/>
      <c r="O24" s="932"/>
      <c r="P24" s="931"/>
      <c r="Q24" s="932"/>
      <c r="R24" s="933"/>
      <c r="S24" s="934"/>
      <c r="T24" s="935"/>
      <c r="U24" s="931"/>
      <c r="V24" s="932"/>
      <c r="W24" s="931"/>
      <c r="X24" s="932"/>
      <c r="Y24" s="49"/>
      <c r="Z24" s="49"/>
      <c r="AA24" s="49"/>
      <c r="AB24" s="49"/>
      <c r="AC24" s="275"/>
      <c r="AD24" s="275"/>
      <c r="AE24" s="275"/>
      <c r="AF24" s="275"/>
      <c r="AG24" s="55"/>
      <c r="AH24" s="55"/>
      <c r="AI24" s="55"/>
      <c r="AJ24" s="55"/>
      <c r="AK24" s="928"/>
      <c r="AL24" s="929"/>
      <c r="AM24" s="929"/>
      <c r="AN24" s="929"/>
      <c r="AO24" s="930"/>
      <c r="AP24" s="2"/>
      <c r="AQ24" s="54">
        <f t="shared" si="2"/>
        <v>1</v>
      </c>
    </row>
    <row r="25" spans="2:46" ht="12" customHeight="1" x14ac:dyDescent="0.15">
      <c r="B25" s="892"/>
      <c r="C25" s="897"/>
      <c r="D25" s="895"/>
      <c r="E25" s="895"/>
      <c r="F25" s="895"/>
      <c r="G25" s="895"/>
      <c r="H25" s="895"/>
      <c r="I25" s="895"/>
      <c r="J25" s="896"/>
      <c r="K25" s="86">
        <v>15</v>
      </c>
      <c r="L25" s="931"/>
      <c r="M25" s="932"/>
      <c r="N25" s="931"/>
      <c r="O25" s="932"/>
      <c r="P25" s="931"/>
      <c r="Q25" s="932"/>
      <c r="R25" s="933"/>
      <c r="S25" s="934"/>
      <c r="T25" s="935"/>
      <c r="U25" s="931"/>
      <c r="V25" s="932"/>
      <c r="W25" s="931"/>
      <c r="X25" s="932"/>
      <c r="Y25" s="49"/>
      <c r="Z25" s="49"/>
      <c r="AA25" s="49"/>
      <c r="AB25" s="49"/>
      <c r="AC25" s="275"/>
      <c r="AD25" s="275"/>
      <c r="AE25" s="275"/>
      <c r="AF25" s="275"/>
      <c r="AG25" s="55"/>
      <c r="AH25" s="55"/>
      <c r="AI25" s="55"/>
      <c r="AJ25" s="55"/>
      <c r="AK25" s="928"/>
      <c r="AL25" s="929"/>
      <c r="AM25" s="929"/>
      <c r="AN25" s="929"/>
      <c r="AO25" s="930"/>
      <c r="AP25" s="2"/>
      <c r="AQ25" s="54">
        <f t="shared" si="2"/>
        <v>1</v>
      </c>
    </row>
    <row r="26" spans="2:46" ht="12" customHeight="1" x14ac:dyDescent="0.15">
      <c r="B26" s="892"/>
      <c r="C26" s="897"/>
      <c r="D26" s="895"/>
      <c r="E26" s="895"/>
      <c r="F26" s="895"/>
      <c r="G26" s="895"/>
      <c r="H26" s="895"/>
      <c r="I26" s="895"/>
      <c r="J26" s="896"/>
      <c r="K26" s="86">
        <v>16</v>
      </c>
      <c r="L26" s="931"/>
      <c r="M26" s="932"/>
      <c r="N26" s="931"/>
      <c r="O26" s="932"/>
      <c r="P26" s="931"/>
      <c r="Q26" s="932"/>
      <c r="R26" s="933"/>
      <c r="S26" s="934"/>
      <c r="T26" s="935"/>
      <c r="U26" s="931"/>
      <c r="V26" s="932"/>
      <c r="W26" s="931"/>
      <c r="X26" s="932"/>
      <c r="Y26" s="49"/>
      <c r="Z26" s="49"/>
      <c r="AA26" s="49"/>
      <c r="AB26" s="49"/>
      <c r="AC26" s="275"/>
      <c r="AD26" s="275"/>
      <c r="AE26" s="275"/>
      <c r="AF26" s="275"/>
      <c r="AG26" s="55"/>
      <c r="AH26" s="55"/>
      <c r="AI26" s="55"/>
      <c r="AJ26" s="55"/>
      <c r="AK26" s="928"/>
      <c r="AL26" s="929"/>
      <c r="AM26" s="929"/>
      <c r="AN26" s="929"/>
      <c r="AO26" s="930"/>
      <c r="AP26" s="2"/>
      <c r="AQ26" s="54">
        <f>IF(P26="材質劣化",2,IF(P26="漏水",3,1))</f>
        <v>1</v>
      </c>
    </row>
    <row r="27" spans="2:46" ht="12" customHeight="1" x14ac:dyDescent="0.15">
      <c r="B27" s="892"/>
      <c r="C27" s="897"/>
      <c r="D27" s="895"/>
      <c r="E27" s="895"/>
      <c r="F27" s="895"/>
      <c r="G27" s="895"/>
      <c r="H27" s="895"/>
      <c r="I27" s="895"/>
      <c r="J27" s="896"/>
      <c r="K27" s="86">
        <v>17</v>
      </c>
      <c r="L27" s="931"/>
      <c r="M27" s="932"/>
      <c r="N27" s="931"/>
      <c r="O27" s="932"/>
      <c r="P27" s="931"/>
      <c r="Q27" s="932"/>
      <c r="R27" s="933"/>
      <c r="S27" s="934"/>
      <c r="T27" s="935"/>
      <c r="U27" s="931"/>
      <c r="V27" s="932"/>
      <c r="W27" s="931"/>
      <c r="X27" s="932"/>
      <c r="Y27" s="49"/>
      <c r="Z27" s="49"/>
      <c r="AA27" s="49"/>
      <c r="AB27" s="49"/>
      <c r="AC27" s="275"/>
      <c r="AD27" s="275"/>
      <c r="AE27" s="275"/>
      <c r="AF27" s="275"/>
      <c r="AG27" s="55"/>
      <c r="AH27" s="55"/>
      <c r="AI27" s="55"/>
      <c r="AJ27" s="55"/>
      <c r="AK27" s="928"/>
      <c r="AL27" s="929"/>
      <c r="AM27" s="929"/>
      <c r="AN27" s="929"/>
      <c r="AO27" s="930"/>
      <c r="AP27" s="2"/>
      <c r="AQ27" s="54">
        <f t="shared" si="2"/>
        <v>1</v>
      </c>
    </row>
    <row r="28" spans="2:46" ht="12" customHeight="1" x14ac:dyDescent="0.15">
      <c r="B28" s="892"/>
      <c r="C28" s="897"/>
      <c r="D28" s="895"/>
      <c r="E28" s="895"/>
      <c r="F28" s="895"/>
      <c r="G28" s="895"/>
      <c r="H28" s="895"/>
      <c r="I28" s="895"/>
      <c r="J28" s="896"/>
      <c r="K28" s="86">
        <v>18</v>
      </c>
      <c r="L28" s="931"/>
      <c r="M28" s="932"/>
      <c r="N28" s="931"/>
      <c r="O28" s="932"/>
      <c r="P28" s="931"/>
      <c r="Q28" s="932"/>
      <c r="R28" s="933"/>
      <c r="S28" s="934"/>
      <c r="T28" s="935"/>
      <c r="U28" s="931"/>
      <c r="V28" s="932"/>
      <c r="W28" s="931"/>
      <c r="X28" s="932"/>
      <c r="Y28" s="49"/>
      <c r="Z28" s="49"/>
      <c r="AA28" s="49"/>
      <c r="AB28" s="49"/>
      <c r="AC28" s="275"/>
      <c r="AD28" s="275"/>
      <c r="AE28" s="275"/>
      <c r="AF28" s="275"/>
      <c r="AG28" s="55"/>
      <c r="AH28" s="55"/>
      <c r="AI28" s="55"/>
      <c r="AJ28" s="55"/>
      <c r="AK28" s="928"/>
      <c r="AL28" s="929"/>
      <c r="AM28" s="929"/>
      <c r="AN28" s="929"/>
      <c r="AO28" s="930"/>
      <c r="AP28" s="2"/>
      <c r="AQ28" s="54">
        <f>IF(P30="材質劣化",2,IF(P30="漏水",3,1))</f>
        <v>1</v>
      </c>
    </row>
    <row r="29" spans="2:46" ht="12" customHeight="1" x14ac:dyDescent="0.15">
      <c r="B29" s="892"/>
      <c r="C29" s="897"/>
      <c r="D29" s="895"/>
      <c r="E29" s="895"/>
      <c r="F29" s="895"/>
      <c r="G29" s="895"/>
      <c r="H29" s="895"/>
      <c r="I29" s="895"/>
      <c r="J29" s="896"/>
      <c r="K29" s="86">
        <v>19</v>
      </c>
      <c r="L29" s="931"/>
      <c r="M29" s="932"/>
      <c r="N29" s="931"/>
      <c r="O29" s="932"/>
      <c r="P29" s="931"/>
      <c r="Q29" s="932"/>
      <c r="R29" s="933"/>
      <c r="S29" s="934"/>
      <c r="T29" s="935"/>
      <c r="U29" s="931"/>
      <c r="V29" s="932"/>
      <c r="W29" s="931"/>
      <c r="X29" s="932"/>
      <c r="Y29" s="49"/>
      <c r="Z29" s="49"/>
      <c r="AA29" s="49"/>
      <c r="AB29" s="49"/>
      <c r="AC29" s="275"/>
      <c r="AD29" s="275"/>
      <c r="AE29" s="275"/>
      <c r="AF29" s="275"/>
      <c r="AG29" s="55"/>
      <c r="AH29" s="55"/>
      <c r="AI29" s="55"/>
      <c r="AJ29" s="55"/>
      <c r="AK29" s="928"/>
      <c r="AL29" s="929"/>
      <c r="AM29" s="929"/>
      <c r="AN29" s="929"/>
      <c r="AO29" s="930"/>
      <c r="AP29" s="2"/>
      <c r="AQ29" s="54">
        <f>IF(P34="材質劣化",2,IF(P34="漏水",3,1))</f>
        <v>1</v>
      </c>
    </row>
    <row r="30" spans="2:46" ht="12" customHeight="1" x14ac:dyDescent="0.15">
      <c r="B30" s="892"/>
      <c r="C30" s="897"/>
      <c r="D30" s="895"/>
      <c r="E30" s="895"/>
      <c r="F30" s="895"/>
      <c r="G30" s="895"/>
      <c r="H30" s="895"/>
      <c r="I30" s="895"/>
      <c r="J30" s="896"/>
      <c r="K30" s="86">
        <v>20</v>
      </c>
      <c r="L30" s="931"/>
      <c r="M30" s="932"/>
      <c r="N30" s="931"/>
      <c r="O30" s="932"/>
      <c r="P30" s="931"/>
      <c r="Q30" s="932"/>
      <c r="R30" s="933"/>
      <c r="S30" s="934"/>
      <c r="T30" s="935"/>
      <c r="U30" s="931"/>
      <c r="V30" s="932"/>
      <c r="W30" s="931"/>
      <c r="X30" s="932"/>
      <c r="Y30" s="49"/>
      <c r="Z30" s="49"/>
      <c r="AA30" s="49"/>
      <c r="AB30" s="49"/>
      <c r="AC30" s="275"/>
      <c r="AD30" s="275"/>
      <c r="AE30" s="275"/>
      <c r="AF30" s="275"/>
      <c r="AG30" s="55"/>
      <c r="AH30" s="55"/>
      <c r="AI30" s="55"/>
      <c r="AJ30" s="55"/>
      <c r="AK30" s="928"/>
      <c r="AL30" s="929"/>
      <c r="AM30" s="929"/>
      <c r="AN30" s="929"/>
      <c r="AO30" s="930"/>
      <c r="AP30" s="2"/>
      <c r="AQ30" s="54">
        <f t="shared" ref="AQ30:AQ33" si="3">IF(P30="材質劣化",2,IF(P30="漏水",3,1))</f>
        <v>1</v>
      </c>
    </row>
    <row r="31" spans="2:46" ht="12" customHeight="1" x14ac:dyDescent="0.15">
      <c r="B31" s="892"/>
      <c r="C31" s="897"/>
      <c r="D31" s="895"/>
      <c r="E31" s="895"/>
      <c r="F31" s="895"/>
      <c r="G31" s="895"/>
      <c r="H31" s="895"/>
      <c r="I31" s="895"/>
      <c r="J31" s="896"/>
      <c r="K31" s="86">
        <v>21</v>
      </c>
      <c r="L31" s="931"/>
      <c r="M31" s="932"/>
      <c r="N31" s="931"/>
      <c r="O31" s="932"/>
      <c r="P31" s="931"/>
      <c r="Q31" s="932"/>
      <c r="R31" s="933"/>
      <c r="S31" s="934"/>
      <c r="T31" s="935"/>
      <c r="U31" s="931"/>
      <c r="V31" s="932"/>
      <c r="W31" s="931"/>
      <c r="X31" s="932"/>
      <c r="Y31" s="49"/>
      <c r="Z31" s="49"/>
      <c r="AA31" s="49"/>
      <c r="AB31" s="49"/>
      <c r="AC31" s="275"/>
      <c r="AD31" s="275"/>
      <c r="AE31" s="275"/>
      <c r="AF31" s="275"/>
      <c r="AG31" s="55"/>
      <c r="AH31" s="55"/>
      <c r="AI31" s="55"/>
      <c r="AJ31" s="55"/>
      <c r="AK31" s="928"/>
      <c r="AL31" s="929"/>
      <c r="AM31" s="929"/>
      <c r="AN31" s="929"/>
      <c r="AO31" s="930"/>
      <c r="AP31" s="2"/>
      <c r="AQ31" s="54">
        <f t="shared" ref="AQ31" si="4">IF(P33="材質劣化",2,IF(P33="漏水",3,1))</f>
        <v>1</v>
      </c>
    </row>
    <row r="32" spans="2:46" ht="12" customHeight="1" x14ac:dyDescent="0.15">
      <c r="B32" s="892"/>
      <c r="C32" s="897"/>
      <c r="D32" s="895"/>
      <c r="E32" s="895"/>
      <c r="F32" s="895"/>
      <c r="G32" s="895"/>
      <c r="H32" s="895"/>
      <c r="I32" s="895"/>
      <c r="J32" s="896"/>
      <c r="K32" s="86">
        <v>22</v>
      </c>
      <c r="L32" s="931"/>
      <c r="M32" s="932"/>
      <c r="N32" s="931"/>
      <c r="O32" s="932"/>
      <c r="P32" s="931"/>
      <c r="Q32" s="932"/>
      <c r="R32" s="933"/>
      <c r="S32" s="934"/>
      <c r="T32" s="935"/>
      <c r="U32" s="931"/>
      <c r="V32" s="932"/>
      <c r="W32" s="931"/>
      <c r="X32" s="932"/>
      <c r="Y32" s="49"/>
      <c r="Z32" s="49"/>
      <c r="AA32" s="49"/>
      <c r="AB32" s="49"/>
      <c r="AC32" s="275"/>
      <c r="AD32" s="275"/>
      <c r="AE32" s="275"/>
      <c r="AF32" s="275"/>
      <c r="AG32" s="55"/>
      <c r="AH32" s="55"/>
      <c r="AI32" s="55"/>
      <c r="AJ32" s="55"/>
      <c r="AK32" s="928"/>
      <c r="AL32" s="929"/>
      <c r="AM32" s="929"/>
      <c r="AN32" s="929"/>
      <c r="AO32" s="930"/>
      <c r="AP32" s="2"/>
      <c r="AQ32" s="54">
        <f t="shared" ref="AQ32" si="5">IF(P37="材質劣化",2,IF(P37="漏水",3,1))</f>
        <v>1</v>
      </c>
      <c r="AS32" s="259"/>
      <c r="AT32" s="259"/>
    </row>
    <row r="33" spans="2:86" ht="12" customHeight="1" x14ac:dyDescent="0.15">
      <c r="B33" s="892"/>
      <c r="C33" s="897"/>
      <c r="D33" s="895"/>
      <c r="E33" s="895"/>
      <c r="F33" s="895"/>
      <c r="G33" s="895"/>
      <c r="H33" s="895"/>
      <c r="I33" s="895"/>
      <c r="J33" s="896"/>
      <c r="K33" s="86">
        <v>23</v>
      </c>
      <c r="L33" s="931"/>
      <c r="M33" s="932"/>
      <c r="N33" s="931"/>
      <c r="O33" s="932"/>
      <c r="P33" s="931"/>
      <c r="Q33" s="932"/>
      <c r="R33" s="933"/>
      <c r="S33" s="934"/>
      <c r="T33" s="935"/>
      <c r="U33" s="931"/>
      <c r="V33" s="932"/>
      <c r="W33" s="931"/>
      <c r="X33" s="932"/>
      <c r="Y33" s="49"/>
      <c r="Z33" s="49"/>
      <c r="AA33" s="49"/>
      <c r="AB33" s="49"/>
      <c r="AC33" s="275"/>
      <c r="AD33" s="275"/>
      <c r="AE33" s="275"/>
      <c r="AF33" s="275"/>
      <c r="AG33" s="55"/>
      <c r="AH33" s="55"/>
      <c r="AI33" s="55"/>
      <c r="AJ33" s="55"/>
      <c r="AK33" s="928"/>
      <c r="AL33" s="929"/>
      <c r="AM33" s="929"/>
      <c r="AN33" s="929"/>
      <c r="AO33" s="930"/>
      <c r="AP33" s="2"/>
      <c r="AQ33" s="54">
        <f t="shared" si="3"/>
        <v>1</v>
      </c>
      <c r="AS33" s="158"/>
      <c r="AT33" s="158"/>
    </row>
    <row r="34" spans="2:86" ht="12" customHeight="1" x14ac:dyDescent="0.15">
      <c r="B34" s="892"/>
      <c r="C34" s="897"/>
      <c r="D34" s="895"/>
      <c r="E34" s="895"/>
      <c r="F34" s="895"/>
      <c r="G34" s="895"/>
      <c r="H34" s="895"/>
      <c r="I34" s="895"/>
      <c r="J34" s="896"/>
      <c r="K34" s="86">
        <v>24</v>
      </c>
      <c r="L34" s="931"/>
      <c r="M34" s="932"/>
      <c r="N34" s="931"/>
      <c r="O34" s="932"/>
      <c r="P34" s="931"/>
      <c r="Q34" s="932"/>
      <c r="R34" s="933"/>
      <c r="S34" s="934"/>
      <c r="T34" s="935"/>
      <c r="U34" s="931"/>
      <c r="V34" s="932"/>
      <c r="W34" s="931"/>
      <c r="X34" s="932"/>
      <c r="Y34" s="49"/>
      <c r="Z34" s="49"/>
      <c r="AA34" s="49"/>
      <c r="AB34" s="49"/>
      <c r="AC34" s="275"/>
      <c r="AD34" s="275"/>
      <c r="AE34" s="275"/>
      <c r="AF34" s="275"/>
      <c r="AG34" s="55"/>
      <c r="AH34" s="55"/>
      <c r="AI34" s="55"/>
      <c r="AJ34" s="55"/>
      <c r="AK34" s="928"/>
      <c r="AL34" s="929"/>
      <c r="AM34" s="929"/>
      <c r="AN34" s="929"/>
      <c r="AO34" s="930"/>
      <c r="AP34" s="2"/>
      <c r="AQ34" s="54">
        <f t="shared" ref="AQ34" si="6">IF(P36="材質劣化",2,IF(P36="漏水",3,1))</f>
        <v>1</v>
      </c>
      <c r="AS34" s="159"/>
      <c r="AT34" s="159"/>
    </row>
    <row r="35" spans="2:86" ht="12" customHeight="1" x14ac:dyDescent="0.15">
      <c r="B35" s="892"/>
      <c r="C35" s="897"/>
      <c r="D35" s="895"/>
      <c r="E35" s="895"/>
      <c r="F35" s="895"/>
      <c r="G35" s="895"/>
      <c r="H35" s="895"/>
      <c r="I35" s="895"/>
      <c r="J35" s="896"/>
      <c r="K35" s="951" t="s">
        <v>377</v>
      </c>
      <c r="L35" s="918" t="s">
        <v>378</v>
      </c>
      <c r="M35" s="918"/>
      <c r="N35" s="918"/>
      <c r="O35" s="918"/>
      <c r="P35" s="918"/>
      <c r="Q35" s="918"/>
      <c r="R35" s="918"/>
      <c r="S35" s="918"/>
      <c r="T35" s="918"/>
      <c r="U35" s="918"/>
      <c r="V35" s="918"/>
      <c r="W35" s="918"/>
      <c r="X35" s="918"/>
      <c r="Y35" s="904" t="s">
        <v>379</v>
      </c>
      <c r="Z35" s="905"/>
      <c r="AA35" s="905"/>
      <c r="AB35" s="906"/>
      <c r="AC35" s="275">
        <f t="shared" ref="AC35:AJ35" si="7">SUM(AC11:AC34)</f>
        <v>0</v>
      </c>
      <c r="AD35" s="275">
        <f t="shared" si="7"/>
        <v>0</v>
      </c>
      <c r="AE35" s="275">
        <f>SUM(AE11:AE34)</f>
        <v>0</v>
      </c>
      <c r="AF35" s="275">
        <f t="shared" si="7"/>
        <v>0</v>
      </c>
      <c r="AG35" s="96">
        <f t="shared" si="7"/>
        <v>0</v>
      </c>
      <c r="AH35" s="96">
        <f t="shared" si="7"/>
        <v>0</v>
      </c>
      <c r="AI35" s="96">
        <f t="shared" si="7"/>
        <v>0</v>
      </c>
      <c r="AJ35" s="97">
        <f t="shared" si="7"/>
        <v>0</v>
      </c>
      <c r="AK35" s="918" t="s">
        <v>380</v>
      </c>
      <c r="AL35" s="918"/>
      <c r="AM35" s="953" t="str">
        <f>IF(Y37+AC37+AG37&gt;0,"Ⅳ",IF(Z37+AD37+AH37&gt;0,"Ⅲ",IF(AA37+AB37+AE37+AF37+AI37+AJ37&gt;0,"Ⅱ","Ⅰ")))</f>
        <v>Ⅰ</v>
      </c>
      <c r="AN35" s="953"/>
      <c r="AO35" s="953"/>
      <c r="AP35" s="2"/>
    </row>
    <row r="36" spans="2:86" ht="12" customHeight="1" x14ac:dyDescent="0.15">
      <c r="B36" s="892"/>
      <c r="C36" s="897"/>
      <c r="D36" s="895"/>
      <c r="E36" s="895"/>
      <c r="F36" s="895"/>
      <c r="G36" s="895"/>
      <c r="H36" s="895"/>
      <c r="I36" s="895"/>
      <c r="J36" s="896"/>
      <c r="K36" s="952"/>
      <c r="L36" s="912" t="s">
        <v>381</v>
      </c>
      <c r="M36" s="919"/>
      <c r="N36" s="913"/>
      <c r="O36" s="912" t="s">
        <v>382</v>
      </c>
      <c r="P36" s="919"/>
      <c r="Q36" s="919"/>
      <c r="R36" s="919"/>
      <c r="S36" s="919"/>
      <c r="T36" s="919"/>
      <c r="U36" s="919"/>
      <c r="V36" s="919"/>
      <c r="W36" s="919"/>
      <c r="X36" s="913"/>
      <c r="Y36" s="48" t="s">
        <v>233</v>
      </c>
      <c r="Z36" s="44" t="s">
        <v>232</v>
      </c>
      <c r="AA36" s="44" t="s">
        <v>375</v>
      </c>
      <c r="AB36" s="44" t="s">
        <v>376</v>
      </c>
      <c r="AC36" s="44" t="s">
        <v>233</v>
      </c>
      <c r="AD36" s="44" t="s">
        <v>232</v>
      </c>
      <c r="AE36" s="44" t="s">
        <v>375</v>
      </c>
      <c r="AF36" s="44" t="s">
        <v>376</v>
      </c>
      <c r="AG36" s="44" t="s">
        <v>233</v>
      </c>
      <c r="AH36" s="44" t="s">
        <v>232</v>
      </c>
      <c r="AI36" s="44" t="s">
        <v>375</v>
      </c>
      <c r="AJ36" s="71" t="s">
        <v>376</v>
      </c>
      <c r="AK36" s="918"/>
      <c r="AL36" s="918"/>
      <c r="AM36" s="953"/>
      <c r="AN36" s="953"/>
      <c r="AO36" s="953"/>
      <c r="AP36" s="2"/>
    </row>
    <row r="37" spans="2:86" ht="14.25" customHeight="1" x14ac:dyDescent="0.15">
      <c r="B37" s="892"/>
      <c r="C37" s="897"/>
      <c r="D37" s="895"/>
      <c r="E37" s="895"/>
      <c r="F37" s="895"/>
      <c r="G37" s="895"/>
      <c r="H37" s="895"/>
      <c r="I37" s="895"/>
      <c r="J37" s="896"/>
      <c r="K37" s="952"/>
      <c r="L37" s="914"/>
      <c r="M37" s="923"/>
      <c r="N37" s="915"/>
      <c r="O37" s="914"/>
      <c r="P37" s="923"/>
      <c r="Q37" s="923"/>
      <c r="R37" s="923"/>
      <c r="S37" s="923"/>
      <c r="T37" s="923"/>
      <c r="U37" s="923"/>
      <c r="V37" s="923"/>
      <c r="W37" s="923"/>
      <c r="X37" s="915"/>
      <c r="Y37" s="942">
        <f>IF(COUNTIF(Y11:Y34,"〇")&gt;0,1,0)</f>
        <v>0</v>
      </c>
      <c r="Z37" s="942">
        <f>IF(COUNTIF(Z11:Z34,"〇")&gt;0,1,0)</f>
        <v>0</v>
      </c>
      <c r="AA37" s="942">
        <f>IF(COUNTIF(AA11:AA34,"〇")&gt;0,1,0)</f>
        <v>0</v>
      </c>
      <c r="AB37" s="942">
        <f>IF(COUNTIF(AB11:AB34,"〇")&gt;0,1,0)</f>
        <v>0</v>
      </c>
      <c r="AC37" s="942">
        <f>COUNTA(AC11:AC34)</f>
        <v>0</v>
      </c>
      <c r="AD37" s="942">
        <f t="shared" ref="AD37:AI37" si="8">COUNTA(AD11:AD34)</f>
        <v>0</v>
      </c>
      <c r="AE37" s="942">
        <f t="shared" si="8"/>
        <v>0</v>
      </c>
      <c r="AF37" s="942">
        <f t="shared" si="8"/>
        <v>0</v>
      </c>
      <c r="AG37" s="942">
        <f t="shared" si="8"/>
        <v>0</v>
      </c>
      <c r="AH37" s="942">
        <f t="shared" si="8"/>
        <v>0</v>
      </c>
      <c r="AI37" s="942">
        <f t="shared" si="8"/>
        <v>0</v>
      </c>
      <c r="AJ37" s="942">
        <f>COUNTA(AJ11:AJ34)</f>
        <v>0</v>
      </c>
      <c r="AK37" s="918"/>
      <c r="AL37" s="918"/>
      <c r="AM37" s="953"/>
      <c r="AN37" s="953"/>
      <c r="AO37" s="953"/>
      <c r="AP37" s="2"/>
    </row>
    <row r="38" spans="2:86" ht="14.25" customHeight="1" x14ac:dyDescent="0.15">
      <c r="B38" s="892"/>
      <c r="C38" s="897"/>
      <c r="D38" s="895"/>
      <c r="E38" s="895"/>
      <c r="F38" s="895"/>
      <c r="G38" s="895"/>
      <c r="H38" s="895"/>
      <c r="I38" s="895"/>
      <c r="J38" s="896"/>
      <c r="K38" s="952"/>
      <c r="L38" s="916"/>
      <c r="M38" s="920"/>
      <c r="N38" s="917"/>
      <c r="O38" s="916"/>
      <c r="P38" s="920"/>
      <c r="Q38" s="920"/>
      <c r="R38" s="920"/>
      <c r="S38" s="920"/>
      <c r="T38" s="920"/>
      <c r="U38" s="920"/>
      <c r="V38" s="920"/>
      <c r="W38" s="920"/>
      <c r="X38" s="917"/>
      <c r="Y38" s="942"/>
      <c r="Z38" s="942"/>
      <c r="AA38" s="942"/>
      <c r="AB38" s="942"/>
      <c r="AC38" s="942"/>
      <c r="AD38" s="942"/>
      <c r="AE38" s="942"/>
      <c r="AF38" s="942"/>
      <c r="AG38" s="942"/>
      <c r="AH38" s="942"/>
      <c r="AI38" s="942"/>
      <c r="AJ38" s="942"/>
      <c r="AK38" s="918"/>
      <c r="AL38" s="918"/>
      <c r="AM38" s="953"/>
      <c r="AN38" s="953"/>
      <c r="AO38" s="953"/>
      <c r="AP38" s="2"/>
    </row>
    <row r="39" spans="2:86" ht="12" customHeight="1" x14ac:dyDescent="0.15">
      <c r="B39" s="892"/>
      <c r="C39" s="897"/>
      <c r="D39" s="895"/>
      <c r="E39" s="895"/>
      <c r="F39" s="895"/>
      <c r="G39" s="895"/>
      <c r="H39" s="895"/>
      <c r="I39" s="895"/>
      <c r="J39" s="895"/>
      <c r="K39" s="943" t="s">
        <v>383</v>
      </c>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6"/>
      <c r="AL39" s="946"/>
      <c r="AM39" s="946"/>
      <c r="AN39" s="946"/>
      <c r="AO39" s="947"/>
      <c r="AP39" s="2"/>
    </row>
    <row r="40" spans="2:86" ht="12" customHeight="1" x14ac:dyDescent="0.15">
      <c r="B40" s="892"/>
      <c r="C40" s="897"/>
      <c r="D40" s="895"/>
      <c r="E40" s="895"/>
      <c r="F40" s="895"/>
      <c r="G40" s="895"/>
      <c r="H40" s="895"/>
      <c r="I40" s="895"/>
      <c r="J40" s="895"/>
      <c r="K40" s="944"/>
      <c r="L40" s="946"/>
      <c r="M40" s="946"/>
      <c r="N40" s="946"/>
      <c r="O40" s="946"/>
      <c r="P40" s="946"/>
      <c r="Q40" s="946"/>
      <c r="R40" s="946"/>
      <c r="S40" s="946"/>
      <c r="T40" s="946"/>
      <c r="U40" s="946"/>
      <c r="V40" s="946"/>
      <c r="W40" s="946"/>
      <c r="X40" s="946"/>
      <c r="Y40" s="946"/>
      <c r="Z40" s="946"/>
      <c r="AA40" s="946"/>
      <c r="AB40" s="946"/>
      <c r="AC40" s="946"/>
      <c r="AD40" s="946"/>
      <c r="AE40" s="946"/>
      <c r="AF40" s="946"/>
      <c r="AG40" s="946"/>
      <c r="AH40" s="946"/>
      <c r="AI40" s="946"/>
      <c r="AJ40" s="946"/>
      <c r="AK40" s="946"/>
      <c r="AL40" s="946"/>
      <c r="AM40" s="946"/>
      <c r="AN40" s="946"/>
      <c r="AO40" s="947"/>
      <c r="AP40" s="2"/>
    </row>
    <row r="41" spans="2:86" ht="12" customHeight="1" x14ac:dyDescent="0.15">
      <c r="B41" s="892"/>
      <c r="C41" s="897"/>
      <c r="D41" s="895"/>
      <c r="E41" s="895"/>
      <c r="F41" s="895"/>
      <c r="G41" s="895"/>
      <c r="H41" s="895"/>
      <c r="I41" s="895"/>
      <c r="J41" s="895"/>
      <c r="K41" s="944"/>
      <c r="L41" s="946"/>
      <c r="M41" s="946"/>
      <c r="N41" s="946"/>
      <c r="O41" s="946"/>
      <c r="P41" s="946"/>
      <c r="Q41" s="946"/>
      <c r="R41" s="946"/>
      <c r="S41" s="946"/>
      <c r="T41" s="946"/>
      <c r="U41" s="946"/>
      <c r="V41" s="946"/>
      <c r="W41" s="946"/>
      <c r="X41" s="946"/>
      <c r="Y41" s="946"/>
      <c r="Z41" s="946"/>
      <c r="AA41" s="946"/>
      <c r="AB41" s="946"/>
      <c r="AC41" s="946"/>
      <c r="AD41" s="946"/>
      <c r="AE41" s="946"/>
      <c r="AF41" s="946"/>
      <c r="AG41" s="946"/>
      <c r="AH41" s="946"/>
      <c r="AI41" s="946"/>
      <c r="AJ41" s="946"/>
      <c r="AK41" s="946"/>
      <c r="AL41" s="946"/>
      <c r="AM41" s="946"/>
      <c r="AN41" s="946"/>
      <c r="AO41" s="947"/>
      <c r="AP41" s="2"/>
    </row>
    <row r="42" spans="2:86" ht="12" customHeight="1" x14ac:dyDescent="0.15">
      <c r="B42" s="892"/>
      <c r="C42" s="897"/>
      <c r="D42" s="895"/>
      <c r="E42" s="895"/>
      <c r="F42" s="895"/>
      <c r="G42" s="895"/>
      <c r="H42" s="895"/>
      <c r="I42" s="895"/>
      <c r="J42" s="895"/>
      <c r="K42" s="944"/>
      <c r="L42" s="948"/>
      <c r="M42" s="948"/>
      <c r="N42" s="948"/>
      <c r="O42" s="948"/>
      <c r="P42" s="948"/>
      <c r="Q42" s="948"/>
      <c r="R42" s="948"/>
      <c r="S42" s="948"/>
      <c r="T42" s="948"/>
      <c r="U42" s="948"/>
      <c r="V42" s="948"/>
      <c r="W42" s="948"/>
      <c r="X42" s="948"/>
      <c r="Y42" s="948"/>
      <c r="Z42" s="948"/>
      <c r="AA42" s="948"/>
      <c r="AB42" s="948"/>
      <c r="AC42" s="948"/>
      <c r="AD42" s="948"/>
      <c r="AE42" s="948"/>
      <c r="AF42" s="948"/>
      <c r="AG42" s="948"/>
      <c r="AH42" s="948"/>
      <c r="AI42" s="948"/>
      <c r="AJ42" s="948"/>
      <c r="AK42" s="948"/>
      <c r="AL42" s="948"/>
      <c r="AM42" s="948"/>
      <c r="AN42" s="948"/>
      <c r="AO42" s="949"/>
      <c r="AP42" s="38"/>
      <c r="CD42" s="2"/>
      <c r="CE42" s="2"/>
      <c r="CF42" s="2"/>
      <c r="CG42" s="2"/>
      <c r="CH42" s="2"/>
    </row>
    <row r="43" spans="2:86" ht="12" customHeight="1" x14ac:dyDescent="0.15">
      <c r="B43" s="892"/>
      <c r="C43" s="897"/>
      <c r="D43" s="895"/>
      <c r="E43" s="895"/>
      <c r="F43" s="895"/>
      <c r="G43" s="895"/>
      <c r="H43" s="895"/>
      <c r="I43" s="895"/>
      <c r="J43" s="896"/>
      <c r="K43" s="950" t="s">
        <v>384</v>
      </c>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0"/>
      <c r="AJ43" s="950"/>
      <c r="AK43" s="950"/>
      <c r="AL43" s="950"/>
      <c r="AM43" s="950"/>
      <c r="AN43" s="950"/>
      <c r="AO43" s="950"/>
      <c r="AP43" s="38"/>
      <c r="CD43" s="2"/>
      <c r="CE43" s="2"/>
      <c r="CF43" s="2"/>
      <c r="CG43" s="2"/>
      <c r="CH43" s="2"/>
    </row>
    <row r="44" spans="2:86" ht="12" customHeight="1" x14ac:dyDescent="0.15">
      <c r="B44" s="892"/>
      <c r="C44" s="897"/>
      <c r="D44" s="895"/>
      <c r="E44" s="895"/>
      <c r="F44" s="895"/>
      <c r="G44" s="895"/>
      <c r="H44" s="895"/>
      <c r="I44" s="895"/>
      <c r="J44" s="896"/>
      <c r="K44" s="936" t="s">
        <v>385</v>
      </c>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937"/>
      <c r="AK44" s="937"/>
      <c r="AL44" s="937"/>
      <c r="AM44" s="937"/>
      <c r="AN44" s="937"/>
      <c r="AO44" s="938"/>
      <c r="AP44" s="38"/>
      <c r="CD44" s="2"/>
      <c r="CE44" s="2"/>
      <c r="CF44" s="2"/>
      <c r="CG44" s="2"/>
      <c r="CH44" s="2"/>
    </row>
    <row r="45" spans="2:86" ht="12" customHeight="1" x14ac:dyDescent="0.15">
      <c r="B45" s="497"/>
      <c r="C45" s="898"/>
      <c r="D45" s="899"/>
      <c r="E45" s="899"/>
      <c r="F45" s="899"/>
      <c r="G45" s="899"/>
      <c r="H45" s="899"/>
      <c r="I45" s="899"/>
      <c r="J45" s="900"/>
      <c r="K45" s="939" t="s">
        <v>386</v>
      </c>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1"/>
      <c r="AP45" s="38"/>
      <c r="CD45" s="2"/>
      <c r="CE45" s="2"/>
      <c r="CF45" s="2"/>
      <c r="CG45" s="2"/>
      <c r="CH45" s="2"/>
    </row>
    <row r="46" spans="2:86" ht="12" customHeight="1" x14ac:dyDescent="0.2">
      <c r="B46" s="4" t="s">
        <v>387</v>
      </c>
      <c r="C46" s="253"/>
      <c r="D46" s="253"/>
      <c r="E46" s="253"/>
      <c r="F46" s="253"/>
      <c r="G46" s="253"/>
      <c r="H46" s="253"/>
      <c r="I46" s="253"/>
      <c r="J46" s="253"/>
      <c r="K46" s="254"/>
      <c r="L46" s="254"/>
      <c r="M46" s="254"/>
      <c r="N46" s="254"/>
      <c r="O46" s="254"/>
      <c r="P46" s="254"/>
      <c r="Q46" s="254"/>
      <c r="R46" s="254"/>
      <c r="S46" s="254"/>
      <c r="T46" s="254"/>
      <c r="U46" s="254"/>
      <c r="V46" s="254"/>
      <c r="W46" s="254"/>
      <c r="X46" s="254"/>
      <c r="Y46" s="254"/>
      <c r="Z46" s="254"/>
      <c r="AA46" s="254"/>
      <c r="AB46" s="254"/>
      <c r="AC46" s="254"/>
      <c r="AD46" s="254"/>
      <c r="AE46" s="254"/>
      <c r="AF46" s="254"/>
      <c r="AG46" s="254"/>
      <c r="AH46" s="254"/>
      <c r="AI46" s="254"/>
      <c r="AJ46" s="254"/>
      <c r="AK46" s="254"/>
      <c r="AL46" s="254"/>
      <c r="AM46" s="254"/>
      <c r="AN46" s="254"/>
      <c r="AO46" s="254"/>
      <c r="AP46" s="38"/>
      <c r="CD46" s="2"/>
      <c r="CE46" s="2"/>
      <c r="CF46" s="2"/>
      <c r="CG46" s="2"/>
      <c r="CH46" s="2"/>
    </row>
    <row r="47" spans="2:86" s="4" customFormat="1" ht="12" customHeight="1" x14ac:dyDescent="0.15">
      <c r="B47" s="2" t="s">
        <v>388</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389</v>
      </c>
      <c r="AP48" s="38"/>
      <c r="CD48" s="2"/>
      <c r="CE48" s="2"/>
      <c r="CF48" s="2"/>
      <c r="CG48" s="2"/>
      <c r="CH48" s="2"/>
    </row>
    <row r="49" spans="2:86" ht="12" customHeight="1" x14ac:dyDescent="0.15">
      <c r="B49" s="2" t="s">
        <v>390</v>
      </c>
      <c r="AP49" s="38"/>
      <c r="CD49" s="2"/>
      <c r="CE49" s="2"/>
      <c r="CF49" s="2"/>
      <c r="CG49" s="2"/>
      <c r="CH49" s="2"/>
    </row>
    <row r="50" spans="2:86" ht="12" customHeight="1" x14ac:dyDescent="0.15">
      <c r="B50" s="2" t="s">
        <v>391</v>
      </c>
    </row>
    <row r="51" spans="2:86" ht="12" customHeight="1" x14ac:dyDescent="0.15">
      <c r="B51" s="2" t="s">
        <v>392</v>
      </c>
    </row>
    <row r="52" spans="2:86" ht="12" customHeight="1" x14ac:dyDescent="0.15">
      <c r="B52" s="2" t="s">
        <v>393</v>
      </c>
    </row>
    <row r="53" spans="2:86" x14ac:dyDescent="0.15">
      <c r="B53" s="2" t="s">
        <v>394</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fRule type="expression" dxfId="24" priority="12">
      <formula>$AQ28=3</formula>
    </cfRule>
  </conditionalFormatting>
  <conditionalFormatting sqref="Y30:AB31">
    <cfRule type="expression" dxfId="23" priority="9">
      <formula>$AQ28=2</formula>
    </cfRule>
    <cfRule type="expression" dxfId="22" priority="10">
      <formula>$AQ28=3</formula>
    </cfRule>
  </conditionalFormatting>
  <conditionalFormatting sqref="Y32:AB32">
    <cfRule type="expression" dxfId="21" priority="7">
      <formula>$AQ29=2</formula>
    </cfRule>
    <cfRule type="expression" dxfId="20" priority="8">
      <formula>$AQ29=3</formula>
    </cfRule>
  </conditionalFormatting>
  <conditionalFormatting sqref="Y33:AB33">
    <cfRule type="expression" dxfId="19" priority="5">
      <formula>$AQ29=2</formula>
    </cfRule>
    <cfRule type="expression" dxfId="18" priority="6">
      <formula>$AQ29=3</formula>
    </cfRule>
  </conditionalFormatting>
  <conditionalFormatting sqref="Y34:AB34">
    <cfRule type="expression" dxfId="17" priority="3">
      <formula>$AQ29=2</formula>
    </cfRule>
    <cfRule type="expression" dxfId="16" priority="4">
      <formula>$AQ29=3</formula>
    </cfRule>
  </conditionalFormatting>
  <conditionalFormatting sqref="Y11:AF11 Y12:AB28 AC12:AF35">
    <cfRule type="expression" dxfId="15" priority="1">
      <formula>$AQ11=3</formula>
    </cfRule>
  </conditionalFormatting>
  <conditionalFormatting sqref="AC11:AJ11 AG12:AJ28 AC12:AF35">
    <cfRule type="expression" dxfId="14" priority="13">
      <formula>$AQ11=1</formula>
    </cfRule>
  </conditionalFormatting>
  <conditionalFormatting sqref="AG11:AJ28">
    <cfRule type="expression" dxfId="13" priority="14">
      <formula>$AQ11=2</formula>
    </cfRule>
  </conditionalFormatting>
  <conditionalFormatting sqref="AG29:AJ29">
    <cfRule type="expression" dxfId="12" priority="23">
      <formula>$AQ28=2</formula>
    </cfRule>
    <cfRule type="expression" dxfId="11" priority="24">
      <formula>$AQ28=1</formula>
    </cfRule>
  </conditionalFormatting>
  <conditionalFormatting sqref="AG30:AJ31">
    <cfRule type="expression" dxfId="10" priority="21">
      <formula>$AQ28=2</formula>
    </cfRule>
    <cfRule type="expression" dxfId="9" priority="22">
      <formula>$AQ28=1</formula>
    </cfRule>
  </conditionalFormatting>
  <conditionalFormatting sqref="AG32:AJ32">
    <cfRule type="expression" dxfId="8" priority="19">
      <formula>$AQ29=2</formula>
    </cfRule>
    <cfRule type="expression" dxfId="7" priority="20">
      <formula>$AQ29=1</formula>
    </cfRule>
  </conditionalFormatting>
  <conditionalFormatting sqref="AG33:AJ33">
    <cfRule type="expression" dxfId="6" priority="17">
      <formula>$AQ29=2</formula>
    </cfRule>
    <cfRule type="expression" dxfId="5" priority="18">
      <formula>$AQ29=1</formula>
    </cfRule>
  </conditionalFormatting>
  <conditionalFormatting sqref="AG34:AJ34">
    <cfRule type="expression" dxfId="4" priority="15">
      <formula>$AQ29=2</formula>
    </cfRule>
    <cfRule type="expression" dxfId="3" priority="16">
      <formula>$AQ29=1</formula>
    </cfRule>
  </conditionalFormatting>
  <dataValidations count="2">
    <dataValidation type="list" allowBlank="1" showInputMessage="1" showErrorMessage="1" sqref="Y11:AB34" xr:uid="{A1620DF7-D555-485F-B3DB-E52F791E0359}">
      <formula1>"〇,"</formula1>
    </dataValidation>
    <dataValidation type="list" allowBlank="1" showInputMessage="1" showErrorMessage="1" sqref="N11:O34" xr:uid="{D00D13B1-5BA9-47DB-A0C8-759E3D68652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B63266-F878-495B-A569-C1B2E0980507}">
          <x14:formula1>
            <xm:f>'(参考)リスト'!$B$16:$B$21</xm:f>
          </x14:formula1>
          <xm:sqref>L11:M34</xm:sqref>
        </x14:dataValidation>
        <x14:dataValidation type="list" allowBlank="1" showInputMessage="1" showErrorMessage="1" xr:uid="{297EABCC-DB77-4678-9042-BD829681BF2E}">
          <x14:formula1>
            <xm:f>'(参考)リスト'!$E$16:$E$27</xm:f>
          </x14:formula1>
          <xm:sqref>R11:T34</xm:sqref>
        </x14:dataValidation>
        <x14:dataValidation type="list" allowBlank="1" showInputMessage="1" showErrorMessage="1" xr:uid="{669A371E-BB01-4E64-B22B-9E09F7142780}">
          <x14:formula1>
            <xm:f>'(参考)リスト'!$D$16:$D$18</xm:f>
          </x14:formula1>
          <xm:sqref>P11:Q34</xm:sqref>
        </x14:dataValidation>
        <x14:dataValidation type="list" allowBlank="1" showInputMessage="1" showErrorMessage="1" xr:uid="{0F26D1F5-C289-4276-A29E-D7F35CB2D64F}">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55" zoomScaleSheetLayoutView="100" workbookViewId="0">
      <selection activeCell="AD20" sqref="AD20"/>
    </sheetView>
  </sheetViews>
  <sheetFormatPr defaultColWidth="8.875" defaultRowHeight="13.5" x14ac:dyDescent="0.15"/>
  <cols>
    <col min="1" max="1" width="1.875" style="33" customWidth="1"/>
    <col min="2" max="60" width="2.125" style="98" customWidth="1"/>
    <col min="61" max="61" width="0.625" style="98" customWidth="1"/>
    <col min="62" max="62" width="2.125" style="98" customWidth="1"/>
    <col min="63" max="63" width="1" style="98" customWidth="1"/>
    <col min="64" max="65" width="2.125" style="98" customWidth="1"/>
    <col min="66" max="16384" width="8.875" style="33"/>
  </cols>
  <sheetData>
    <row r="2" spans="2:63" s="99" customFormat="1" ht="14.25" customHeight="1" x14ac:dyDescent="0.15">
      <c r="B2" s="100" t="s">
        <v>395</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row>
    <row r="3" spans="2:63" s="102" customFormat="1" ht="17.25" customHeight="1" x14ac:dyDescent="0.15">
      <c r="B3" s="956" t="s">
        <v>60</v>
      </c>
      <c r="C3" s="957"/>
      <c r="D3" s="957"/>
      <c r="E3" s="958"/>
      <c r="F3" s="1008" t="s">
        <v>550</v>
      </c>
      <c r="G3" s="1009"/>
      <c r="H3" s="1009"/>
      <c r="I3" s="1009"/>
      <c r="J3" s="1009"/>
      <c r="K3" s="1009"/>
      <c r="L3" s="1009"/>
      <c r="M3" s="1009"/>
      <c r="N3" s="1009"/>
      <c r="O3" s="1009"/>
      <c r="P3" s="1009"/>
      <c r="Q3" s="1009"/>
      <c r="R3" s="1009"/>
      <c r="S3" s="1009"/>
      <c r="T3" s="1010"/>
      <c r="U3" s="997" t="s">
        <v>396</v>
      </c>
      <c r="V3" s="998"/>
      <c r="W3" s="998"/>
      <c r="X3" s="973"/>
      <c r="Y3" s="973"/>
      <c r="Z3" s="972" t="s">
        <v>572</v>
      </c>
      <c r="AA3" s="973"/>
      <c r="AB3" s="973"/>
      <c r="AC3" s="973"/>
      <c r="AD3" s="973"/>
      <c r="AE3" s="973"/>
      <c r="AF3" s="973"/>
      <c r="AG3" s="973"/>
      <c r="AH3" s="974"/>
      <c r="AI3" s="978" t="s">
        <v>247</v>
      </c>
      <c r="AJ3" s="979"/>
      <c r="AK3" s="979"/>
      <c r="AL3" s="979"/>
      <c r="AM3" s="979"/>
      <c r="AN3" s="980"/>
      <c r="AO3" s="999" t="s">
        <v>578</v>
      </c>
      <c r="AP3" s="1000"/>
      <c r="AQ3" s="1000"/>
      <c r="AR3" s="1000"/>
      <c r="AS3" s="1000"/>
      <c r="AT3" s="1000"/>
      <c r="AU3" s="1000"/>
      <c r="AV3" s="1001"/>
      <c r="AW3" s="985" t="s">
        <v>248</v>
      </c>
      <c r="AX3" s="986"/>
      <c r="AY3" s="986"/>
      <c r="AZ3" s="986"/>
      <c r="BA3" s="986"/>
      <c r="BB3" s="987"/>
      <c r="BC3" s="991">
        <v>45924</v>
      </c>
      <c r="BD3" s="992"/>
      <c r="BE3" s="992"/>
      <c r="BF3" s="992"/>
      <c r="BG3" s="992"/>
      <c r="BH3" s="992"/>
      <c r="BI3" s="992"/>
      <c r="BJ3" s="992"/>
      <c r="BK3" s="993"/>
    </row>
    <row r="4" spans="2:63" s="102" customFormat="1" ht="17.25" customHeight="1" x14ac:dyDescent="0.15">
      <c r="B4" s="965" t="s">
        <v>397</v>
      </c>
      <c r="C4" s="966"/>
      <c r="D4" s="966"/>
      <c r="E4" s="967"/>
      <c r="F4" s="968" t="s">
        <v>571</v>
      </c>
      <c r="G4" s="969"/>
      <c r="H4" s="969"/>
      <c r="I4" s="969"/>
      <c r="J4" s="969"/>
      <c r="K4" s="969"/>
      <c r="L4" s="969"/>
      <c r="M4" s="969"/>
      <c r="N4" s="969"/>
      <c r="O4" s="969"/>
      <c r="P4" s="969"/>
      <c r="Q4" s="969"/>
      <c r="R4" s="969"/>
      <c r="S4" s="969"/>
      <c r="T4" s="970"/>
      <c r="U4" s="997" t="s">
        <v>398</v>
      </c>
      <c r="V4" s="998"/>
      <c r="W4" s="998"/>
      <c r="X4" s="973"/>
      <c r="Y4" s="973"/>
      <c r="Z4" s="975" t="s">
        <v>573</v>
      </c>
      <c r="AA4" s="976"/>
      <c r="AB4" s="976"/>
      <c r="AC4" s="976"/>
      <c r="AD4" s="976"/>
      <c r="AE4" s="976"/>
      <c r="AF4" s="976"/>
      <c r="AG4" s="976"/>
      <c r="AH4" s="977"/>
      <c r="AI4" s="981"/>
      <c r="AJ4" s="982"/>
      <c r="AK4" s="982"/>
      <c r="AL4" s="982"/>
      <c r="AM4" s="982"/>
      <c r="AN4" s="983"/>
      <c r="AO4" s="1002" t="s">
        <v>580</v>
      </c>
      <c r="AP4" s="1003"/>
      <c r="AQ4" s="1003"/>
      <c r="AR4" s="1003"/>
      <c r="AS4" s="1003"/>
      <c r="AT4" s="1003"/>
      <c r="AU4" s="1003"/>
      <c r="AV4" s="1004"/>
      <c r="AW4" s="988"/>
      <c r="AX4" s="989"/>
      <c r="AY4" s="989"/>
      <c r="AZ4" s="989"/>
      <c r="BA4" s="989"/>
      <c r="BB4" s="990"/>
      <c r="BC4" s="994"/>
      <c r="BD4" s="995"/>
      <c r="BE4" s="995"/>
      <c r="BF4" s="995"/>
      <c r="BG4" s="995"/>
      <c r="BH4" s="995"/>
      <c r="BI4" s="995"/>
      <c r="BJ4" s="995"/>
      <c r="BK4" s="996"/>
    </row>
    <row r="5" spans="2:63" ht="42.75" customHeight="1" x14ac:dyDescent="0.15">
      <c r="B5" s="1016" t="s">
        <v>309</v>
      </c>
      <c r="C5" s="1013"/>
      <c r="D5" s="1013"/>
      <c r="E5" s="1013"/>
      <c r="F5" s="1013"/>
      <c r="G5" s="1014"/>
      <c r="H5" s="1012" t="s">
        <v>284</v>
      </c>
      <c r="I5" s="1013"/>
      <c r="J5" s="1013"/>
      <c r="K5" s="1013"/>
      <c r="L5" s="1013"/>
      <c r="M5" s="1013"/>
      <c r="N5" s="1013"/>
      <c r="O5" s="1014"/>
      <c r="P5" s="1015" t="s">
        <v>399</v>
      </c>
      <c r="Q5" s="902"/>
      <c r="R5" s="902"/>
      <c r="S5" s="902"/>
      <c r="T5" s="902"/>
      <c r="U5" s="902"/>
      <c r="V5" s="902"/>
      <c r="W5" s="902"/>
      <c r="X5" s="902"/>
      <c r="Y5" s="902"/>
      <c r="Z5" s="902"/>
      <c r="AA5" s="902"/>
      <c r="AB5" s="902"/>
      <c r="AC5" s="902"/>
      <c r="AD5" s="902"/>
      <c r="AE5" s="902"/>
      <c r="AF5" s="902"/>
      <c r="AG5" s="902"/>
      <c r="AH5" s="902"/>
      <c r="AI5" s="902"/>
      <c r="AJ5" s="902"/>
      <c r="AK5" s="902"/>
      <c r="AL5" s="902"/>
      <c r="AM5" s="902"/>
      <c r="AN5" s="1015" t="s">
        <v>400</v>
      </c>
      <c r="AO5" s="902"/>
      <c r="AP5" s="902"/>
      <c r="AQ5" s="902"/>
      <c r="AR5" s="902"/>
      <c r="AS5" s="902"/>
      <c r="AT5" s="902"/>
      <c r="AU5" s="902"/>
      <c r="AV5" s="902"/>
      <c r="AW5" s="902"/>
      <c r="AX5" s="902"/>
      <c r="AY5" s="902"/>
      <c r="AZ5" s="902"/>
      <c r="BA5" s="902"/>
      <c r="BB5" s="902"/>
      <c r="BC5" s="902"/>
      <c r="BD5" s="902"/>
      <c r="BE5" s="902"/>
      <c r="BF5" s="902"/>
      <c r="BG5" s="902"/>
      <c r="BH5" s="902"/>
      <c r="BI5" s="902"/>
      <c r="BJ5" s="902"/>
      <c r="BK5" s="903"/>
    </row>
    <row r="6" spans="2:63" ht="29.25" customHeight="1" x14ac:dyDescent="0.15">
      <c r="B6" s="1011"/>
      <c r="C6" s="664"/>
      <c r="D6" s="664"/>
      <c r="E6" s="664"/>
      <c r="F6" s="664"/>
      <c r="G6" s="665"/>
      <c r="H6" s="971"/>
      <c r="I6" s="971"/>
      <c r="J6" s="971"/>
      <c r="K6" s="971"/>
      <c r="L6" s="971"/>
      <c r="M6" s="971"/>
      <c r="N6" s="971"/>
      <c r="O6" s="971"/>
      <c r="P6" s="954"/>
      <c r="Q6" s="955"/>
      <c r="R6" s="955"/>
      <c r="S6" s="955"/>
      <c r="T6" s="955"/>
      <c r="U6" s="955"/>
      <c r="V6" s="955"/>
      <c r="W6" s="955"/>
      <c r="X6" s="955"/>
      <c r="Y6" s="955"/>
      <c r="Z6" s="955"/>
      <c r="AA6" s="955"/>
      <c r="AB6" s="955"/>
      <c r="AC6" s="955"/>
      <c r="AD6" s="955"/>
      <c r="AE6" s="955"/>
      <c r="AF6" s="955"/>
      <c r="AG6" s="955"/>
      <c r="AH6" s="955"/>
      <c r="AI6" s="955"/>
      <c r="AJ6" s="955"/>
      <c r="AK6" s="955"/>
      <c r="AL6" s="955"/>
      <c r="AM6" s="955"/>
      <c r="AN6" s="1005"/>
      <c r="AO6" s="1006"/>
      <c r="AP6" s="1006"/>
      <c r="AQ6" s="1006"/>
      <c r="AR6" s="1006"/>
      <c r="AS6" s="1006"/>
      <c r="AT6" s="1006"/>
      <c r="AU6" s="1006"/>
      <c r="AV6" s="1006"/>
      <c r="AW6" s="1006"/>
      <c r="AX6" s="1006"/>
      <c r="AY6" s="1006"/>
      <c r="AZ6" s="1006"/>
      <c r="BA6" s="1006"/>
      <c r="BB6" s="1006"/>
      <c r="BC6" s="1006"/>
      <c r="BD6" s="1006"/>
      <c r="BE6" s="1006"/>
      <c r="BF6" s="1006"/>
      <c r="BG6" s="1006"/>
      <c r="BH6" s="1006"/>
      <c r="BI6" s="1006"/>
      <c r="BJ6" s="1006"/>
      <c r="BK6" s="1007"/>
    </row>
    <row r="7" spans="2:63" ht="29.25" customHeight="1" x14ac:dyDescent="0.15">
      <c r="B7" s="1011"/>
      <c r="C7" s="664"/>
      <c r="D7" s="664"/>
      <c r="E7" s="664"/>
      <c r="F7" s="664"/>
      <c r="G7" s="665"/>
      <c r="H7" s="971"/>
      <c r="I7" s="971"/>
      <c r="J7" s="971"/>
      <c r="K7" s="971"/>
      <c r="L7" s="971"/>
      <c r="M7" s="971"/>
      <c r="N7" s="971"/>
      <c r="O7" s="971"/>
      <c r="P7" s="954"/>
      <c r="Q7" s="955"/>
      <c r="R7" s="955"/>
      <c r="S7" s="955"/>
      <c r="T7" s="955"/>
      <c r="U7" s="955"/>
      <c r="V7" s="955"/>
      <c r="W7" s="955"/>
      <c r="X7" s="955"/>
      <c r="Y7" s="955"/>
      <c r="Z7" s="955"/>
      <c r="AA7" s="955"/>
      <c r="AB7" s="955"/>
      <c r="AC7" s="955"/>
      <c r="AD7" s="955"/>
      <c r="AE7" s="955"/>
      <c r="AF7" s="955"/>
      <c r="AG7" s="955"/>
      <c r="AH7" s="955"/>
      <c r="AI7" s="955"/>
      <c r="AJ7" s="955"/>
      <c r="AK7" s="955"/>
      <c r="AL7" s="955"/>
      <c r="AM7" s="955"/>
      <c r="AN7" s="1005"/>
      <c r="AO7" s="1006"/>
      <c r="AP7" s="1006"/>
      <c r="AQ7" s="1006"/>
      <c r="AR7" s="1006"/>
      <c r="AS7" s="1006"/>
      <c r="AT7" s="1006"/>
      <c r="AU7" s="1006"/>
      <c r="AV7" s="1006"/>
      <c r="AW7" s="1006"/>
      <c r="AX7" s="1006"/>
      <c r="AY7" s="1006"/>
      <c r="AZ7" s="1006"/>
      <c r="BA7" s="1006"/>
      <c r="BB7" s="1006"/>
      <c r="BC7" s="1006"/>
      <c r="BD7" s="1006"/>
      <c r="BE7" s="1006"/>
      <c r="BF7" s="1006"/>
      <c r="BG7" s="1006"/>
      <c r="BH7" s="1006"/>
      <c r="BI7" s="1006"/>
      <c r="BJ7" s="1006"/>
      <c r="BK7" s="1007"/>
    </row>
    <row r="8" spans="2:63" ht="29.25" customHeight="1" x14ac:dyDescent="0.15">
      <c r="B8" s="959"/>
      <c r="C8" s="960"/>
      <c r="D8" s="960"/>
      <c r="E8" s="960"/>
      <c r="F8" s="960"/>
      <c r="G8" s="961"/>
      <c r="H8" s="962"/>
      <c r="I8" s="962"/>
      <c r="J8" s="962"/>
      <c r="K8" s="962"/>
      <c r="L8" s="962"/>
      <c r="M8" s="962"/>
      <c r="N8" s="962"/>
      <c r="O8" s="962"/>
      <c r="P8" s="963"/>
      <c r="Q8" s="964"/>
      <c r="R8" s="964"/>
      <c r="S8" s="964"/>
      <c r="T8" s="964"/>
      <c r="U8" s="964"/>
      <c r="V8" s="964"/>
      <c r="W8" s="964"/>
      <c r="X8" s="964"/>
      <c r="Y8" s="964"/>
      <c r="Z8" s="964"/>
      <c r="AA8" s="964"/>
      <c r="AB8" s="964"/>
      <c r="AC8" s="964"/>
      <c r="AD8" s="964"/>
      <c r="AE8" s="964"/>
      <c r="AF8" s="964"/>
      <c r="AG8" s="964"/>
      <c r="AH8" s="964"/>
      <c r="AI8" s="964"/>
      <c r="AJ8" s="964"/>
      <c r="AK8" s="964"/>
      <c r="AL8" s="964"/>
      <c r="AM8" s="964"/>
      <c r="AN8" s="963"/>
      <c r="AO8" s="964"/>
      <c r="AP8" s="964"/>
      <c r="AQ8" s="964"/>
      <c r="AR8" s="964"/>
      <c r="AS8" s="964"/>
      <c r="AT8" s="964"/>
      <c r="AU8" s="964"/>
      <c r="AV8" s="964"/>
      <c r="AW8" s="964"/>
      <c r="AX8" s="964"/>
      <c r="AY8" s="964"/>
      <c r="AZ8" s="964"/>
      <c r="BA8" s="964"/>
      <c r="BB8" s="964"/>
      <c r="BC8" s="964"/>
      <c r="BD8" s="964"/>
      <c r="BE8" s="964"/>
      <c r="BF8" s="964"/>
      <c r="BG8" s="964"/>
      <c r="BH8" s="964"/>
      <c r="BI8" s="964"/>
      <c r="BJ8" s="964"/>
      <c r="BK8" s="984"/>
    </row>
    <row r="9" spans="2:63" ht="29.25" customHeight="1" x14ac:dyDescent="0.15">
      <c r="B9" s="959"/>
      <c r="C9" s="960"/>
      <c r="D9" s="960"/>
      <c r="E9" s="960"/>
      <c r="F9" s="960"/>
      <c r="G9" s="961"/>
      <c r="H9" s="962"/>
      <c r="I9" s="962"/>
      <c r="J9" s="962"/>
      <c r="K9" s="962"/>
      <c r="L9" s="962"/>
      <c r="M9" s="962"/>
      <c r="N9" s="962"/>
      <c r="O9" s="962"/>
      <c r="P9" s="963"/>
      <c r="Q9" s="964"/>
      <c r="R9" s="964"/>
      <c r="S9" s="964"/>
      <c r="T9" s="964"/>
      <c r="U9" s="964"/>
      <c r="V9" s="964"/>
      <c r="W9" s="964"/>
      <c r="X9" s="964"/>
      <c r="Y9" s="964"/>
      <c r="Z9" s="964"/>
      <c r="AA9" s="964"/>
      <c r="AB9" s="964"/>
      <c r="AC9" s="964"/>
      <c r="AD9" s="964"/>
      <c r="AE9" s="964"/>
      <c r="AF9" s="964"/>
      <c r="AG9" s="964"/>
      <c r="AH9" s="964"/>
      <c r="AI9" s="964"/>
      <c r="AJ9" s="964"/>
      <c r="AK9" s="964"/>
      <c r="AL9" s="964"/>
      <c r="AM9" s="964"/>
      <c r="AN9" s="963"/>
      <c r="AO9" s="964"/>
      <c r="AP9" s="964"/>
      <c r="AQ9" s="964"/>
      <c r="AR9" s="964"/>
      <c r="AS9" s="964"/>
      <c r="AT9" s="964"/>
      <c r="AU9" s="964"/>
      <c r="AV9" s="964"/>
      <c r="AW9" s="964"/>
      <c r="AX9" s="964"/>
      <c r="AY9" s="964"/>
      <c r="AZ9" s="964"/>
      <c r="BA9" s="964"/>
      <c r="BB9" s="964"/>
      <c r="BC9" s="964"/>
      <c r="BD9" s="964"/>
      <c r="BE9" s="964"/>
      <c r="BF9" s="964"/>
      <c r="BG9" s="964"/>
      <c r="BH9" s="964"/>
      <c r="BI9" s="964"/>
      <c r="BJ9" s="964"/>
      <c r="BK9" s="984"/>
    </row>
    <row r="10" spans="2:63" ht="29.25" customHeight="1" x14ac:dyDescent="0.15">
      <c r="B10" s="959"/>
      <c r="C10" s="960"/>
      <c r="D10" s="960"/>
      <c r="E10" s="960"/>
      <c r="F10" s="960"/>
      <c r="G10" s="961"/>
      <c r="H10" s="962"/>
      <c r="I10" s="962"/>
      <c r="J10" s="962"/>
      <c r="K10" s="962"/>
      <c r="L10" s="962"/>
      <c r="M10" s="962"/>
      <c r="N10" s="962"/>
      <c r="O10" s="962"/>
      <c r="P10" s="963"/>
      <c r="Q10" s="964"/>
      <c r="R10" s="964"/>
      <c r="S10" s="964"/>
      <c r="T10" s="964"/>
      <c r="U10" s="964"/>
      <c r="V10" s="964"/>
      <c r="W10" s="964"/>
      <c r="X10" s="964"/>
      <c r="Y10" s="964"/>
      <c r="Z10" s="964"/>
      <c r="AA10" s="964"/>
      <c r="AB10" s="964"/>
      <c r="AC10" s="964"/>
      <c r="AD10" s="964"/>
      <c r="AE10" s="964"/>
      <c r="AF10" s="964"/>
      <c r="AG10" s="964"/>
      <c r="AH10" s="964"/>
      <c r="AI10" s="964"/>
      <c r="AJ10" s="964"/>
      <c r="AK10" s="964"/>
      <c r="AL10" s="964"/>
      <c r="AM10" s="964"/>
      <c r="AN10" s="963"/>
      <c r="AO10" s="964"/>
      <c r="AP10" s="964"/>
      <c r="AQ10" s="964"/>
      <c r="AR10" s="964"/>
      <c r="AS10" s="964"/>
      <c r="AT10" s="964"/>
      <c r="AU10" s="964"/>
      <c r="AV10" s="964"/>
      <c r="AW10" s="964"/>
      <c r="AX10" s="964"/>
      <c r="AY10" s="964"/>
      <c r="AZ10" s="964"/>
      <c r="BA10" s="964"/>
      <c r="BB10" s="964"/>
      <c r="BC10" s="964"/>
      <c r="BD10" s="964"/>
      <c r="BE10" s="964"/>
      <c r="BF10" s="964"/>
      <c r="BG10" s="964"/>
      <c r="BH10" s="964"/>
      <c r="BI10" s="964"/>
      <c r="BJ10" s="964"/>
      <c r="BK10" s="984"/>
    </row>
    <row r="11" spans="2:63" ht="29.25" customHeight="1" x14ac:dyDescent="0.15">
      <c r="B11" s="959"/>
      <c r="C11" s="960"/>
      <c r="D11" s="960"/>
      <c r="E11" s="960"/>
      <c r="F11" s="960"/>
      <c r="G11" s="961"/>
      <c r="H11" s="962"/>
      <c r="I11" s="962"/>
      <c r="J11" s="962"/>
      <c r="K11" s="962"/>
      <c r="L11" s="962"/>
      <c r="M11" s="962"/>
      <c r="N11" s="962"/>
      <c r="O11" s="962"/>
      <c r="P11" s="963"/>
      <c r="Q11" s="964"/>
      <c r="R11" s="964"/>
      <c r="S11" s="964"/>
      <c r="T11" s="964"/>
      <c r="U11" s="964"/>
      <c r="V11" s="964"/>
      <c r="W11" s="964"/>
      <c r="X11" s="964"/>
      <c r="Y11" s="964"/>
      <c r="Z11" s="964"/>
      <c r="AA11" s="964"/>
      <c r="AB11" s="964"/>
      <c r="AC11" s="964"/>
      <c r="AD11" s="964"/>
      <c r="AE11" s="964"/>
      <c r="AF11" s="964"/>
      <c r="AG11" s="964"/>
      <c r="AH11" s="964"/>
      <c r="AI11" s="964"/>
      <c r="AJ11" s="964"/>
      <c r="AK11" s="964"/>
      <c r="AL11" s="964"/>
      <c r="AM11" s="964"/>
      <c r="AN11" s="963"/>
      <c r="AO11" s="964"/>
      <c r="AP11" s="964"/>
      <c r="AQ11" s="964"/>
      <c r="AR11" s="964"/>
      <c r="AS11" s="964"/>
      <c r="AT11" s="964"/>
      <c r="AU11" s="964"/>
      <c r="AV11" s="964"/>
      <c r="AW11" s="964"/>
      <c r="AX11" s="964"/>
      <c r="AY11" s="964"/>
      <c r="AZ11" s="964"/>
      <c r="BA11" s="964"/>
      <c r="BB11" s="964"/>
      <c r="BC11" s="964"/>
      <c r="BD11" s="964"/>
      <c r="BE11" s="964"/>
      <c r="BF11" s="964"/>
      <c r="BG11" s="964"/>
      <c r="BH11" s="964"/>
      <c r="BI11" s="964"/>
      <c r="BJ11" s="964"/>
      <c r="BK11" s="984"/>
    </row>
    <row r="12" spans="2:63" ht="29.25" customHeight="1" x14ac:dyDescent="0.15">
      <c r="B12" s="959"/>
      <c r="C12" s="960"/>
      <c r="D12" s="960"/>
      <c r="E12" s="960"/>
      <c r="F12" s="960"/>
      <c r="G12" s="961"/>
      <c r="H12" s="962"/>
      <c r="I12" s="962"/>
      <c r="J12" s="962"/>
      <c r="K12" s="962"/>
      <c r="L12" s="962"/>
      <c r="M12" s="962"/>
      <c r="N12" s="962"/>
      <c r="O12" s="962"/>
      <c r="P12" s="963"/>
      <c r="Q12" s="964"/>
      <c r="R12" s="964"/>
      <c r="S12" s="964"/>
      <c r="T12" s="964"/>
      <c r="U12" s="964"/>
      <c r="V12" s="964"/>
      <c r="W12" s="964"/>
      <c r="X12" s="964"/>
      <c r="Y12" s="964"/>
      <c r="Z12" s="964"/>
      <c r="AA12" s="964"/>
      <c r="AB12" s="964"/>
      <c r="AC12" s="964"/>
      <c r="AD12" s="964"/>
      <c r="AE12" s="964"/>
      <c r="AF12" s="964"/>
      <c r="AG12" s="964"/>
      <c r="AH12" s="964"/>
      <c r="AI12" s="964"/>
      <c r="AJ12" s="964"/>
      <c r="AK12" s="964"/>
      <c r="AL12" s="964"/>
      <c r="AM12" s="964"/>
      <c r="AN12" s="963"/>
      <c r="AO12" s="964"/>
      <c r="AP12" s="964"/>
      <c r="AQ12" s="964"/>
      <c r="AR12" s="964"/>
      <c r="AS12" s="964"/>
      <c r="AT12" s="964"/>
      <c r="AU12" s="964"/>
      <c r="AV12" s="964"/>
      <c r="AW12" s="964"/>
      <c r="AX12" s="964"/>
      <c r="AY12" s="964"/>
      <c r="AZ12" s="964"/>
      <c r="BA12" s="964"/>
      <c r="BB12" s="964"/>
      <c r="BC12" s="964"/>
      <c r="BD12" s="964"/>
      <c r="BE12" s="964"/>
      <c r="BF12" s="964"/>
      <c r="BG12" s="964"/>
      <c r="BH12" s="964"/>
      <c r="BI12" s="964"/>
      <c r="BJ12" s="964"/>
      <c r="BK12" s="984"/>
    </row>
    <row r="13" spans="2:63" ht="29.25" customHeight="1" x14ac:dyDescent="0.15">
      <c r="B13" s="959"/>
      <c r="C13" s="960"/>
      <c r="D13" s="960"/>
      <c r="E13" s="960"/>
      <c r="F13" s="960"/>
      <c r="G13" s="961"/>
      <c r="H13" s="962"/>
      <c r="I13" s="962"/>
      <c r="J13" s="962"/>
      <c r="K13" s="962"/>
      <c r="L13" s="962"/>
      <c r="M13" s="962"/>
      <c r="N13" s="962"/>
      <c r="O13" s="962"/>
      <c r="P13" s="963"/>
      <c r="Q13" s="964"/>
      <c r="R13" s="964"/>
      <c r="S13" s="964"/>
      <c r="T13" s="964"/>
      <c r="U13" s="964"/>
      <c r="V13" s="964"/>
      <c r="W13" s="964"/>
      <c r="X13" s="964"/>
      <c r="Y13" s="964"/>
      <c r="Z13" s="964"/>
      <c r="AA13" s="964"/>
      <c r="AB13" s="964"/>
      <c r="AC13" s="964"/>
      <c r="AD13" s="964"/>
      <c r="AE13" s="964"/>
      <c r="AF13" s="964"/>
      <c r="AG13" s="964"/>
      <c r="AH13" s="964"/>
      <c r="AI13" s="964"/>
      <c r="AJ13" s="964"/>
      <c r="AK13" s="964"/>
      <c r="AL13" s="964"/>
      <c r="AM13" s="964"/>
      <c r="AN13" s="963"/>
      <c r="AO13" s="964"/>
      <c r="AP13" s="964"/>
      <c r="AQ13" s="964"/>
      <c r="AR13" s="964"/>
      <c r="AS13" s="964"/>
      <c r="AT13" s="964"/>
      <c r="AU13" s="964"/>
      <c r="AV13" s="964"/>
      <c r="AW13" s="964"/>
      <c r="AX13" s="964"/>
      <c r="AY13" s="964"/>
      <c r="AZ13" s="964"/>
      <c r="BA13" s="964"/>
      <c r="BB13" s="964"/>
      <c r="BC13" s="964"/>
      <c r="BD13" s="964"/>
      <c r="BE13" s="964"/>
      <c r="BF13" s="964"/>
      <c r="BG13" s="964"/>
      <c r="BH13" s="964"/>
      <c r="BI13" s="964"/>
      <c r="BJ13" s="964"/>
      <c r="BK13" s="984"/>
    </row>
    <row r="14" spans="2:63" ht="29.25" customHeight="1" x14ac:dyDescent="0.15">
      <c r="B14" s="959"/>
      <c r="C14" s="960"/>
      <c r="D14" s="960"/>
      <c r="E14" s="960"/>
      <c r="F14" s="960"/>
      <c r="G14" s="961"/>
      <c r="H14" s="962"/>
      <c r="I14" s="962"/>
      <c r="J14" s="962"/>
      <c r="K14" s="962"/>
      <c r="L14" s="962"/>
      <c r="M14" s="962"/>
      <c r="N14" s="962"/>
      <c r="O14" s="962"/>
      <c r="P14" s="963"/>
      <c r="Q14" s="964"/>
      <c r="R14" s="964"/>
      <c r="S14" s="964"/>
      <c r="T14" s="964"/>
      <c r="U14" s="964"/>
      <c r="V14" s="964"/>
      <c r="W14" s="964"/>
      <c r="X14" s="964"/>
      <c r="Y14" s="964"/>
      <c r="Z14" s="964"/>
      <c r="AA14" s="964"/>
      <c r="AB14" s="964"/>
      <c r="AC14" s="964"/>
      <c r="AD14" s="964"/>
      <c r="AE14" s="964"/>
      <c r="AF14" s="964"/>
      <c r="AG14" s="964"/>
      <c r="AH14" s="964"/>
      <c r="AI14" s="964"/>
      <c r="AJ14" s="964"/>
      <c r="AK14" s="964"/>
      <c r="AL14" s="964"/>
      <c r="AM14" s="964"/>
      <c r="AN14" s="963"/>
      <c r="AO14" s="964"/>
      <c r="AP14" s="964"/>
      <c r="AQ14" s="964"/>
      <c r="AR14" s="964"/>
      <c r="AS14" s="964"/>
      <c r="AT14" s="964"/>
      <c r="AU14" s="964"/>
      <c r="AV14" s="964"/>
      <c r="AW14" s="964"/>
      <c r="AX14" s="964"/>
      <c r="AY14" s="964"/>
      <c r="AZ14" s="964"/>
      <c r="BA14" s="964"/>
      <c r="BB14" s="964"/>
      <c r="BC14" s="964"/>
      <c r="BD14" s="964"/>
      <c r="BE14" s="964"/>
      <c r="BF14" s="964"/>
      <c r="BG14" s="964"/>
      <c r="BH14" s="964"/>
      <c r="BI14" s="964"/>
      <c r="BJ14" s="964"/>
      <c r="BK14" s="984"/>
    </row>
    <row r="15" spans="2:63" ht="29.25" customHeight="1" x14ac:dyDescent="0.15">
      <c r="B15" s="959"/>
      <c r="C15" s="960"/>
      <c r="D15" s="960"/>
      <c r="E15" s="960"/>
      <c r="F15" s="960"/>
      <c r="G15" s="961"/>
      <c r="H15" s="962"/>
      <c r="I15" s="962"/>
      <c r="J15" s="962"/>
      <c r="K15" s="962"/>
      <c r="L15" s="962"/>
      <c r="M15" s="962"/>
      <c r="N15" s="962"/>
      <c r="O15" s="962"/>
      <c r="P15" s="963"/>
      <c r="Q15" s="964"/>
      <c r="R15" s="964"/>
      <c r="S15" s="964"/>
      <c r="T15" s="964"/>
      <c r="U15" s="964"/>
      <c r="V15" s="964"/>
      <c r="W15" s="964"/>
      <c r="X15" s="964"/>
      <c r="Y15" s="964"/>
      <c r="Z15" s="964"/>
      <c r="AA15" s="964"/>
      <c r="AB15" s="964"/>
      <c r="AC15" s="964"/>
      <c r="AD15" s="964"/>
      <c r="AE15" s="964"/>
      <c r="AF15" s="964"/>
      <c r="AG15" s="964"/>
      <c r="AH15" s="964"/>
      <c r="AI15" s="964"/>
      <c r="AJ15" s="964"/>
      <c r="AK15" s="964"/>
      <c r="AL15" s="964"/>
      <c r="AM15" s="964"/>
      <c r="AN15" s="963"/>
      <c r="AO15" s="964"/>
      <c r="AP15" s="964"/>
      <c r="AQ15" s="964"/>
      <c r="AR15" s="964"/>
      <c r="AS15" s="964"/>
      <c r="AT15" s="964"/>
      <c r="AU15" s="964"/>
      <c r="AV15" s="964"/>
      <c r="AW15" s="964"/>
      <c r="AX15" s="964"/>
      <c r="AY15" s="964"/>
      <c r="AZ15" s="964"/>
      <c r="BA15" s="964"/>
      <c r="BB15" s="964"/>
      <c r="BC15" s="964"/>
      <c r="BD15" s="964"/>
      <c r="BE15" s="964"/>
      <c r="BF15" s="964"/>
      <c r="BG15" s="964"/>
      <c r="BH15" s="964"/>
      <c r="BI15" s="964"/>
      <c r="BJ15" s="964"/>
      <c r="BK15" s="984"/>
    </row>
    <row r="16" spans="2:63" ht="29.25" customHeight="1" x14ac:dyDescent="0.15">
      <c r="B16" s="959"/>
      <c r="C16" s="960"/>
      <c r="D16" s="960"/>
      <c r="E16" s="960"/>
      <c r="F16" s="960"/>
      <c r="G16" s="961"/>
      <c r="H16" s="962"/>
      <c r="I16" s="962"/>
      <c r="J16" s="962"/>
      <c r="K16" s="962"/>
      <c r="L16" s="962"/>
      <c r="M16" s="962"/>
      <c r="N16" s="962"/>
      <c r="O16" s="962"/>
      <c r="P16" s="963"/>
      <c r="Q16" s="964"/>
      <c r="R16" s="964"/>
      <c r="S16" s="964"/>
      <c r="T16" s="964"/>
      <c r="U16" s="964"/>
      <c r="V16" s="964"/>
      <c r="W16" s="964"/>
      <c r="X16" s="964"/>
      <c r="Y16" s="964"/>
      <c r="Z16" s="964"/>
      <c r="AA16" s="964"/>
      <c r="AB16" s="964"/>
      <c r="AC16" s="964"/>
      <c r="AD16" s="964"/>
      <c r="AE16" s="964"/>
      <c r="AF16" s="964"/>
      <c r="AG16" s="964"/>
      <c r="AH16" s="964"/>
      <c r="AI16" s="964"/>
      <c r="AJ16" s="964"/>
      <c r="AK16" s="964"/>
      <c r="AL16" s="964"/>
      <c r="AM16" s="964"/>
      <c r="AN16" s="963"/>
      <c r="AO16" s="964"/>
      <c r="AP16" s="964"/>
      <c r="AQ16" s="964"/>
      <c r="AR16" s="964"/>
      <c r="AS16" s="964"/>
      <c r="AT16" s="964"/>
      <c r="AU16" s="964"/>
      <c r="AV16" s="964"/>
      <c r="AW16" s="964"/>
      <c r="AX16" s="964"/>
      <c r="AY16" s="964"/>
      <c r="AZ16" s="964"/>
      <c r="BA16" s="964"/>
      <c r="BB16" s="964"/>
      <c r="BC16" s="964"/>
      <c r="BD16" s="964"/>
      <c r="BE16" s="964"/>
      <c r="BF16" s="964"/>
      <c r="BG16" s="964"/>
      <c r="BH16" s="964"/>
      <c r="BI16" s="964"/>
      <c r="BJ16" s="964"/>
      <c r="BK16" s="984"/>
    </row>
    <row r="17" spans="2:63" ht="29.25" customHeight="1" x14ac:dyDescent="0.15">
      <c r="B17" s="959"/>
      <c r="C17" s="960"/>
      <c r="D17" s="960"/>
      <c r="E17" s="960"/>
      <c r="F17" s="960"/>
      <c r="G17" s="961"/>
      <c r="H17" s="962"/>
      <c r="I17" s="962"/>
      <c r="J17" s="962"/>
      <c r="K17" s="962"/>
      <c r="L17" s="962"/>
      <c r="M17" s="962"/>
      <c r="N17" s="962"/>
      <c r="O17" s="962"/>
      <c r="P17" s="963"/>
      <c r="Q17" s="964"/>
      <c r="R17" s="964"/>
      <c r="S17" s="964"/>
      <c r="T17" s="964"/>
      <c r="U17" s="964"/>
      <c r="V17" s="964"/>
      <c r="W17" s="964"/>
      <c r="X17" s="964"/>
      <c r="Y17" s="964"/>
      <c r="Z17" s="964"/>
      <c r="AA17" s="964"/>
      <c r="AB17" s="964"/>
      <c r="AC17" s="964"/>
      <c r="AD17" s="964"/>
      <c r="AE17" s="964"/>
      <c r="AF17" s="964"/>
      <c r="AG17" s="964"/>
      <c r="AH17" s="964"/>
      <c r="AI17" s="964"/>
      <c r="AJ17" s="964"/>
      <c r="AK17" s="964"/>
      <c r="AL17" s="964"/>
      <c r="AM17" s="964"/>
      <c r="AN17" s="963"/>
      <c r="AO17" s="964"/>
      <c r="AP17" s="964"/>
      <c r="AQ17" s="964"/>
      <c r="AR17" s="964"/>
      <c r="AS17" s="964"/>
      <c r="AT17" s="964"/>
      <c r="AU17" s="964"/>
      <c r="AV17" s="964"/>
      <c r="AW17" s="964"/>
      <c r="AX17" s="964"/>
      <c r="AY17" s="964"/>
      <c r="AZ17" s="964"/>
      <c r="BA17" s="964"/>
      <c r="BB17" s="964"/>
      <c r="BC17" s="964"/>
      <c r="BD17" s="964"/>
      <c r="BE17" s="964"/>
      <c r="BF17" s="964"/>
      <c r="BG17" s="964"/>
      <c r="BH17" s="964"/>
      <c r="BI17" s="964"/>
      <c r="BJ17" s="964"/>
      <c r="BK17" s="984"/>
    </row>
    <row r="18" spans="2:63" ht="29.25" customHeight="1" x14ac:dyDescent="0.15">
      <c r="B18" s="959"/>
      <c r="C18" s="960"/>
      <c r="D18" s="960"/>
      <c r="E18" s="960"/>
      <c r="F18" s="960"/>
      <c r="G18" s="961"/>
      <c r="H18" s="962"/>
      <c r="I18" s="962"/>
      <c r="J18" s="962"/>
      <c r="K18" s="962"/>
      <c r="L18" s="962"/>
      <c r="M18" s="962"/>
      <c r="N18" s="962"/>
      <c r="O18" s="962"/>
      <c r="P18" s="963"/>
      <c r="Q18" s="964"/>
      <c r="R18" s="964"/>
      <c r="S18" s="964"/>
      <c r="T18" s="964"/>
      <c r="U18" s="964"/>
      <c r="V18" s="964"/>
      <c r="W18" s="964"/>
      <c r="X18" s="964"/>
      <c r="Y18" s="964"/>
      <c r="Z18" s="964"/>
      <c r="AA18" s="964"/>
      <c r="AB18" s="964"/>
      <c r="AC18" s="964"/>
      <c r="AD18" s="964"/>
      <c r="AE18" s="964"/>
      <c r="AF18" s="964"/>
      <c r="AG18" s="964"/>
      <c r="AH18" s="964"/>
      <c r="AI18" s="964"/>
      <c r="AJ18" s="964"/>
      <c r="AK18" s="964"/>
      <c r="AL18" s="964"/>
      <c r="AM18" s="964"/>
      <c r="AN18" s="963"/>
      <c r="AO18" s="964"/>
      <c r="AP18" s="964"/>
      <c r="AQ18" s="964"/>
      <c r="AR18" s="964"/>
      <c r="AS18" s="964"/>
      <c r="AT18" s="964"/>
      <c r="AU18" s="964"/>
      <c r="AV18" s="964"/>
      <c r="AW18" s="964"/>
      <c r="AX18" s="964"/>
      <c r="AY18" s="964"/>
      <c r="AZ18" s="964"/>
      <c r="BA18" s="964"/>
      <c r="BB18" s="964"/>
      <c r="BC18" s="964"/>
      <c r="BD18" s="964"/>
      <c r="BE18" s="964"/>
      <c r="BF18" s="964"/>
      <c r="BG18" s="964"/>
      <c r="BH18" s="964"/>
      <c r="BI18" s="964"/>
      <c r="BJ18" s="964"/>
      <c r="BK18" s="984"/>
    </row>
    <row r="19" spans="2:63" ht="29.25" customHeight="1" x14ac:dyDescent="0.15">
      <c r="B19" s="959"/>
      <c r="C19" s="960"/>
      <c r="D19" s="960"/>
      <c r="E19" s="960"/>
      <c r="F19" s="960"/>
      <c r="G19" s="961"/>
      <c r="H19" s="962"/>
      <c r="I19" s="962"/>
      <c r="J19" s="962"/>
      <c r="K19" s="962"/>
      <c r="L19" s="962"/>
      <c r="M19" s="962"/>
      <c r="N19" s="962"/>
      <c r="O19" s="962"/>
      <c r="P19" s="963"/>
      <c r="Q19" s="964"/>
      <c r="R19" s="964"/>
      <c r="S19" s="964"/>
      <c r="T19" s="964"/>
      <c r="U19" s="964"/>
      <c r="V19" s="964"/>
      <c r="W19" s="964"/>
      <c r="X19" s="964"/>
      <c r="Y19" s="964"/>
      <c r="Z19" s="964"/>
      <c r="AA19" s="964"/>
      <c r="AB19" s="964"/>
      <c r="AC19" s="964"/>
      <c r="AD19" s="964"/>
      <c r="AE19" s="964"/>
      <c r="AF19" s="964"/>
      <c r="AG19" s="964"/>
      <c r="AH19" s="964"/>
      <c r="AI19" s="964"/>
      <c r="AJ19" s="964"/>
      <c r="AK19" s="964"/>
      <c r="AL19" s="964"/>
      <c r="AM19" s="964"/>
      <c r="AN19" s="963"/>
      <c r="AO19" s="964"/>
      <c r="AP19" s="964"/>
      <c r="AQ19" s="964"/>
      <c r="AR19" s="964"/>
      <c r="AS19" s="964"/>
      <c r="AT19" s="964"/>
      <c r="AU19" s="964"/>
      <c r="AV19" s="964"/>
      <c r="AW19" s="964"/>
      <c r="AX19" s="964"/>
      <c r="AY19" s="964"/>
      <c r="AZ19" s="964"/>
      <c r="BA19" s="964"/>
      <c r="BB19" s="964"/>
      <c r="BC19" s="964"/>
      <c r="BD19" s="964"/>
      <c r="BE19" s="964"/>
      <c r="BF19" s="964"/>
      <c r="BG19" s="964"/>
      <c r="BH19" s="964"/>
      <c r="BI19" s="964"/>
      <c r="BJ19" s="964"/>
      <c r="BK19" s="984"/>
    </row>
    <row r="20" spans="2:63" x14ac:dyDescent="0.15">
      <c r="B20" s="103"/>
      <c r="C20" s="103"/>
      <c r="D20" s="35" t="s">
        <v>401</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row>
    <row r="21" spans="2:63" x14ac:dyDescent="0.15">
      <c r="D21" s="3" t="s">
        <v>402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1"/>
  <sheetViews>
    <sheetView showGridLines="0" showZeros="0" tabSelected="1" view="pageBreakPreview" zoomScaleNormal="85" zoomScaleSheetLayoutView="100" workbookViewId="0">
      <selection activeCell="S19" sqref="S19"/>
    </sheetView>
  </sheetViews>
  <sheetFormatPr defaultColWidth="9" defaultRowHeight="12" x14ac:dyDescent="0.15"/>
  <cols>
    <col min="1" max="1" width="2.75" style="104" customWidth="1"/>
    <col min="2" max="3" width="5.75" style="106" customWidth="1"/>
    <col min="4" max="4" width="5.625" style="106" customWidth="1"/>
    <col min="5" max="16" width="4.75" style="104" customWidth="1"/>
    <col min="17" max="28" width="6.375" style="104" customWidth="1"/>
    <col min="29" max="29" width="4" style="104" customWidth="1"/>
    <col min="30" max="16384" width="9" style="104"/>
  </cols>
  <sheetData>
    <row r="1" spans="1:36" ht="20.25" customHeight="1" x14ac:dyDescent="0.15">
      <c r="B1" s="105" t="s">
        <v>403</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31" t="s">
        <v>404</v>
      </c>
      <c r="C2" s="1031"/>
      <c r="D2" s="1031"/>
      <c r="E2" s="1031"/>
      <c r="F2" s="1028" t="s">
        <v>550</v>
      </c>
      <c r="G2" s="1028"/>
      <c r="H2" s="1028"/>
      <c r="I2" s="1028"/>
      <c r="J2" s="1028"/>
      <c r="K2" s="1028"/>
      <c r="L2" s="1029" t="s">
        <v>405</v>
      </c>
      <c r="M2" s="1029"/>
      <c r="N2" s="1029"/>
      <c r="O2" s="1028" t="s">
        <v>572</v>
      </c>
      <c r="P2" s="1028"/>
      <c r="Q2" s="1028"/>
      <c r="R2" s="1028"/>
      <c r="S2" s="1028"/>
      <c r="T2" s="1024" t="s">
        <v>305</v>
      </c>
      <c r="U2" s="1025"/>
      <c r="V2" s="1067" t="s">
        <v>578</v>
      </c>
      <c r="W2" s="1068"/>
      <c r="X2" s="1068"/>
      <c r="Y2" s="1037" t="s">
        <v>406</v>
      </c>
      <c r="Z2" s="1017">
        <v>45924</v>
      </c>
      <c r="AA2" s="1018"/>
      <c r="AB2" s="1019"/>
    </row>
    <row r="3" spans="1:36" ht="12" customHeight="1" x14ac:dyDescent="0.15">
      <c r="A3" s="104" t="s">
        <v>407</v>
      </c>
      <c r="B3" s="1023" t="s">
        <v>408</v>
      </c>
      <c r="C3" s="1023"/>
      <c r="D3" s="1023"/>
      <c r="E3" s="1023"/>
      <c r="F3" s="1030" t="s">
        <v>571</v>
      </c>
      <c r="G3" s="1030"/>
      <c r="H3" s="1030"/>
      <c r="I3" s="1030"/>
      <c r="J3" s="1030"/>
      <c r="K3" s="1030"/>
      <c r="L3" s="1029" t="s">
        <v>409</v>
      </c>
      <c r="M3" s="1029"/>
      <c r="N3" s="1029"/>
      <c r="O3" s="1066" t="s">
        <v>573</v>
      </c>
      <c r="P3" s="1066"/>
      <c r="Q3" s="1066"/>
      <c r="R3" s="1066"/>
      <c r="S3" s="1066"/>
      <c r="T3" s="1026"/>
      <c r="U3" s="1027"/>
      <c r="V3" s="1069"/>
      <c r="W3" s="1070"/>
      <c r="X3" s="1070"/>
      <c r="Y3" s="1038"/>
      <c r="Z3" s="1020"/>
      <c r="AA3" s="1021"/>
      <c r="AB3" s="1022"/>
    </row>
    <row r="4" spans="1:36" ht="12" customHeight="1" x14ac:dyDescent="0.15">
      <c r="B4" s="1067"/>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20"/>
      <c r="AA4" s="61"/>
      <c r="AB4" s="121"/>
      <c r="AC4" s="62"/>
      <c r="AD4" s="259"/>
      <c r="AE4" s="259"/>
      <c r="AF4" s="259"/>
      <c r="AG4" s="259"/>
      <c r="AH4" s="259"/>
      <c r="AI4" s="259"/>
      <c r="AJ4" s="259"/>
    </row>
    <row r="5" spans="1:36" ht="12.75" customHeight="1" thickBot="1" x14ac:dyDescent="0.2">
      <c r="B5" s="1071" t="s">
        <v>410</v>
      </c>
      <c r="C5" s="1072"/>
      <c r="D5" s="1072"/>
      <c r="E5" s="1072"/>
      <c r="F5" s="1072"/>
      <c r="G5" s="1072"/>
      <c r="H5" s="1072"/>
      <c r="I5" s="1072"/>
      <c r="J5" s="1072"/>
      <c r="K5" s="1072"/>
      <c r="L5" s="1072"/>
      <c r="M5" s="1072"/>
      <c r="N5" s="1072"/>
      <c r="O5" s="1072"/>
      <c r="P5" s="1072"/>
      <c r="Q5" s="1072"/>
      <c r="R5" s="1072"/>
      <c r="S5" s="1072"/>
      <c r="T5" s="1072"/>
      <c r="U5" s="1072"/>
      <c r="V5" s="1072"/>
      <c r="W5" s="1072"/>
      <c r="X5" s="1072"/>
      <c r="Y5" s="1072"/>
      <c r="Z5" s="1072"/>
      <c r="AA5" s="1072"/>
      <c r="AB5" s="1073"/>
      <c r="AC5" s="37"/>
      <c r="AD5" s="259"/>
      <c r="AE5" s="259"/>
      <c r="AF5" s="259"/>
      <c r="AG5" s="259"/>
      <c r="AH5" s="259"/>
      <c r="AI5" s="259"/>
      <c r="AJ5" s="259"/>
    </row>
    <row r="6" spans="1:36" ht="13.5" customHeight="1" x14ac:dyDescent="0.15">
      <c r="B6" s="1044" t="s">
        <v>343</v>
      </c>
      <c r="C6" s="1045"/>
      <c r="D6" s="1046"/>
      <c r="E6" s="1047" t="s">
        <v>344</v>
      </c>
      <c r="F6" s="1048"/>
      <c r="G6" s="1048"/>
      <c r="H6" s="1048"/>
      <c r="I6" s="1048"/>
      <c r="J6" s="1048"/>
      <c r="K6" s="1048"/>
      <c r="L6" s="1048"/>
      <c r="M6" s="1048"/>
      <c r="N6" s="1048"/>
      <c r="O6" s="1048"/>
      <c r="P6" s="1048"/>
      <c r="Q6" s="1047" t="s">
        <v>345</v>
      </c>
      <c r="R6" s="1048"/>
      <c r="S6" s="1048"/>
      <c r="T6" s="1048"/>
      <c r="U6" s="1048"/>
      <c r="V6" s="1048"/>
      <c r="W6" s="1048"/>
      <c r="X6" s="1048"/>
      <c r="Y6" s="1048"/>
      <c r="Z6" s="1048"/>
      <c r="AA6" s="1048"/>
      <c r="AB6" s="1063"/>
      <c r="AC6" s="59"/>
      <c r="AD6" s="59"/>
    </row>
    <row r="7" spans="1:36" ht="13.5" x14ac:dyDescent="0.15">
      <c r="B7" s="1034" t="s">
        <v>346</v>
      </c>
      <c r="C7" s="1039" t="s">
        <v>347</v>
      </c>
      <c r="D7" s="1042" t="s">
        <v>348</v>
      </c>
      <c r="E7" s="1032" t="s">
        <v>411</v>
      </c>
      <c r="F7" s="1033"/>
      <c r="G7" s="1033"/>
      <c r="H7" s="1033"/>
      <c r="I7" s="1033"/>
      <c r="J7" s="1033"/>
      <c r="K7" s="1033"/>
      <c r="L7" s="1033"/>
      <c r="M7" s="1033"/>
      <c r="N7" s="1033"/>
      <c r="O7" s="1033"/>
      <c r="P7" s="1036"/>
      <c r="Q7" s="1032" t="s">
        <v>350</v>
      </c>
      <c r="R7" s="1033"/>
      <c r="S7" s="1033"/>
      <c r="T7" s="1033"/>
      <c r="U7" s="1064" t="s">
        <v>351</v>
      </c>
      <c r="V7" s="1033"/>
      <c r="W7" s="1033"/>
      <c r="X7" s="1033"/>
      <c r="Y7" s="1033"/>
      <c r="Z7" s="1033"/>
      <c r="AA7" s="1033"/>
      <c r="AB7" s="1065"/>
      <c r="AC7" s="59"/>
      <c r="AD7" s="59"/>
    </row>
    <row r="8" spans="1:36" ht="13.5" x14ac:dyDescent="0.15">
      <c r="B8" s="1034"/>
      <c r="C8" s="1040"/>
      <c r="D8" s="1042"/>
      <c r="E8" s="1032" t="s">
        <v>353</v>
      </c>
      <c r="F8" s="1033"/>
      <c r="G8" s="1033"/>
      <c r="H8" s="1036"/>
      <c r="I8" s="1033" t="s">
        <v>354</v>
      </c>
      <c r="J8" s="1033"/>
      <c r="K8" s="1033"/>
      <c r="L8" s="1036"/>
      <c r="M8" s="1033" t="s">
        <v>355</v>
      </c>
      <c r="N8" s="1033"/>
      <c r="O8" s="1033"/>
      <c r="P8" s="1036"/>
      <c r="Q8" s="1032" t="s">
        <v>356</v>
      </c>
      <c r="R8" s="1033"/>
      <c r="S8" s="1033"/>
      <c r="T8" s="1033"/>
      <c r="U8" s="1064" t="s">
        <v>354</v>
      </c>
      <c r="V8" s="1033"/>
      <c r="W8" s="1033"/>
      <c r="X8" s="1033"/>
      <c r="Y8" s="1064" t="s">
        <v>355</v>
      </c>
      <c r="Z8" s="1033"/>
      <c r="AA8" s="1033"/>
      <c r="AB8" s="1065"/>
      <c r="AC8" s="58"/>
      <c r="AD8" s="58"/>
      <c r="AE8" s="58"/>
      <c r="AF8" s="58"/>
      <c r="AG8" s="58"/>
      <c r="AH8" s="58"/>
      <c r="AI8" s="58"/>
      <c r="AJ8" s="58"/>
    </row>
    <row r="9" spans="1:36" s="106" customFormat="1" x14ac:dyDescent="0.15">
      <c r="B9" s="1035"/>
      <c r="C9" s="1041"/>
      <c r="D9" s="1043"/>
      <c r="E9" s="63" t="s">
        <v>357</v>
      </c>
      <c r="F9" s="64" t="s">
        <v>358</v>
      </c>
      <c r="G9" s="64" t="s">
        <v>359</v>
      </c>
      <c r="H9" s="257" t="s">
        <v>360</v>
      </c>
      <c r="I9" s="65" t="s">
        <v>357</v>
      </c>
      <c r="J9" s="64" t="s">
        <v>358</v>
      </c>
      <c r="K9" s="64" t="s">
        <v>359</v>
      </c>
      <c r="L9" s="257" t="s">
        <v>360</v>
      </c>
      <c r="M9" s="65" t="s">
        <v>357</v>
      </c>
      <c r="N9" s="64" t="s">
        <v>358</v>
      </c>
      <c r="O9" s="64" t="s">
        <v>359</v>
      </c>
      <c r="P9" s="257" t="s">
        <v>360</v>
      </c>
      <c r="Q9" s="255" t="s">
        <v>357</v>
      </c>
      <c r="R9" s="73" t="s">
        <v>358</v>
      </c>
      <c r="S9" s="64" t="s">
        <v>359</v>
      </c>
      <c r="T9" s="256" t="s">
        <v>360</v>
      </c>
      <c r="U9" s="258" t="s">
        <v>357</v>
      </c>
      <c r="V9" s="73" t="s">
        <v>358</v>
      </c>
      <c r="W9" s="64" t="s">
        <v>359</v>
      </c>
      <c r="X9" s="256" t="s">
        <v>360</v>
      </c>
      <c r="Y9" s="258" t="s">
        <v>357</v>
      </c>
      <c r="Z9" s="73" t="s">
        <v>358</v>
      </c>
      <c r="AA9" s="64" t="s">
        <v>359</v>
      </c>
      <c r="AB9" s="87" t="s">
        <v>360</v>
      </c>
      <c r="AC9" s="58"/>
      <c r="AD9" s="58"/>
      <c r="AE9" s="58"/>
      <c r="AF9" s="58"/>
      <c r="AG9" s="58"/>
      <c r="AH9" s="58"/>
      <c r="AI9" s="58"/>
      <c r="AJ9" s="58"/>
    </row>
    <row r="10" spans="1:36" x14ac:dyDescent="0.15">
      <c r="B10" s="273" t="str">
        <f>'様式D-3_PS'!AV5</f>
        <v>PS</v>
      </c>
      <c r="C10" s="107">
        <f>'様式D-3_PS'!AW5</f>
        <v>1.1000000000000001</v>
      </c>
      <c r="D10" s="145" t="str">
        <f>'様式D-3_PS'!AX5</f>
        <v>Ⅱ</v>
      </c>
      <c r="E10" s="108">
        <f>'様式D-3_PS'!AY5</f>
        <v>0</v>
      </c>
      <c r="F10" s="109">
        <f>'様式D-3_PS'!AZ5</f>
        <v>0</v>
      </c>
      <c r="G10" s="109">
        <f>'様式D-3_PS'!BA5</f>
        <v>0</v>
      </c>
      <c r="H10" s="110">
        <f>'様式D-3_PS'!BB5</f>
        <v>0</v>
      </c>
      <c r="I10" s="111">
        <f>'様式D-3_PS'!BC5</f>
        <v>0</v>
      </c>
      <c r="J10" s="109">
        <f>'様式D-3_PS'!BD5</f>
        <v>0</v>
      </c>
      <c r="K10" s="109">
        <f>'様式D-3_PS'!BE5</f>
        <v>0</v>
      </c>
      <c r="L10" s="110">
        <f>'様式D-3_PS'!BF5</f>
        <v>3</v>
      </c>
      <c r="M10" s="111">
        <f>'様式D-3_PS'!BG5</f>
        <v>0</v>
      </c>
      <c r="N10" s="109">
        <f>'様式D-3_PS'!BH5</f>
        <v>0</v>
      </c>
      <c r="O10" s="109">
        <f>'様式D-3_PS'!BI5</f>
        <v>0</v>
      </c>
      <c r="P10" s="110">
        <f>'様式D-3_PS'!BJ5</f>
        <v>0</v>
      </c>
      <c r="Q10" s="112">
        <f>'様式D-3_PS'!BK5</f>
        <v>0</v>
      </c>
      <c r="R10" s="113">
        <f>'様式D-3_PS'!BL5</f>
        <v>0</v>
      </c>
      <c r="S10" s="113">
        <f>'様式D-3_PS'!BM5</f>
        <v>0</v>
      </c>
      <c r="T10" s="114">
        <f>'様式D-3_PS'!BN5</f>
        <v>0</v>
      </c>
      <c r="U10" s="276">
        <f>'様式D-3_PS'!BO5</f>
        <v>0</v>
      </c>
      <c r="V10" s="277">
        <f>'様式D-3_PS'!BP5</f>
        <v>0</v>
      </c>
      <c r="W10" s="277">
        <f>'様式D-3_PS'!BQ5</f>
        <v>0</v>
      </c>
      <c r="X10" s="278">
        <f>'様式D-3_PS'!BR5</f>
        <v>2.0474999999999999</v>
      </c>
      <c r="Y10" s="116">
        <f>'様式D-3_PS'!BS5</f>
        <v>0</v>
      </c>
      <c r="Z10" s="115">
        <f>'様式D-3_PS'!BT5</f>
        <v>0</v>
      </c>
      <c r="AA10" s="115">
        <f>'様式D-3_PS'!BU5</f>
        <v>0</v>
      </c>
      <c r="AB10" s="117">
        <f>'様式D-3_PS'!BV5</f>
        <v>0</v>
      </c>
      <c r="AC10" s="58"/>
      <c r="AD10" s="58"/>
      <c r="AE10" s="58"/>
      <c r="AF10" s="58"/>
      <c r="AG10" s="58"/>
      <c r="AH10" s="58"/>
      <c r="AI10" s="58"/>
      <c r="AJ10" s="58"/>
    </row>
    <row r="11" spans="1:36" x14ac:dyDescent="0.15">
      <c r="B11" s="273">
        <f>'様式D-3_001'!AV5</f>
        <v>1</v>
      </c>
      <c r="C11" s="107">
        <f>'様式D-3_001'!AW5</f>
        <v>2.5</v>
      </c>
      <c r="D11" s="145" t="str">
        <f>'様式D-3_001'!AX5</f>
        <v>Ⅱ</v>
      </c>
      <c r="E11" s="108">
        <f>'様式D-3_001'!AY5</f>
        <v>0</v>
      </c>
      <c r="F11" s="109">
        <f>'様式D-3_001'!AZ5</f>
        <v>0</v>
      </c>
      <c r="G11" s="109">
        <f>'様式D-3_001'!BA5</f>
        <v>0</v>
      </c>
      <c r="H11" s="110">
        <f>'様式D-3_001'!BB5</f>
        <v>0</v>
      </c>
      <c r="I11" s="111">
        <f>'様式D-3_001'!BC5</f>
        <v>0</v>
      </c>
      <c r="J11" s="109">
        <f>'様式D-3_001'!BD5</f>
        <v>0</v>
      </c>
      <c r="K11" s="109">
        <f>'様式D-3_001'!BE5</f>
        <v>0</v>
      </c>
      <c r="L11" s="110">
        <f>'様式D-3_001'!BF5</f>
        <v>1</v>
      </c>
      <c r="M11" s="111">
        <f>'様式D-3_001'!BG5</f>
        <v>0</v>
      </c>
      <c r="N11" s="109">
        <f>'様式D-3_001'!BH5</f>
        <v>0</v>
      </c>
      <c r="O11" s="109">
        <f>'様式D-3_001'!BI5</f>
        <v>0</v>
      </c>
      <c r="P11" s="110">
        <f>'様式D-3_001'!BJ5</f>
        <v>0</v>
      </c>
      <c r="Q11" s="112">
        <f>'様式D-3_001'!BK5</f>
        <v>0</v>
      </c>
      <c r="R11" s="113">
        <f>'様式D-3_001'!BL5</f>
        <v>0</v>
      </c>
      <c r="S11" s="113">
        <f>'様式D-3_001'!BM5</f>
        <v>0</v>
      </c>
      <c r="T11" s="114">
        <f>'様式D-3_001'!BN5</f>
        <v>0</v>
      </c>
      <c r="U11" s="276">
        <f>'様式D-3_001'!BO5</f>
        <v>0</v>
      </c>
      <c r="V11" s="277">
        <f>'様式D-3_001'!BP5</f>
        <v>0</v>
      </c>
      <c r="W11" s="277">
        <f>'様式D-3_001'!BQ5</f>
        <v>0</v>
      </c>
      <c r="X11" s="278">
        <f>'様式D-3_001'!BR5</f>
        <v>3.375</v>
      </c>
      <c r="Y11" s="116">
        <f>'様式D-3_001'!BS5</f>
        <v>0</v>
      </c>
      <c r="Z11" s="115">
        <f>'様式D-3_001'!BT5</f>
        <v>0</v>
      </c>
      <c r="AA11" s="115">
        <f>'様式D-3_001'!BU5</f>
        <v>0</v>
      </c>
      <c r="AB11" s="117">
        <f>'様式D-3_001'!BV5</f>
        <v>0</v>
      </c>
      <c r="AC11" s="58"/>
      <c r="AD11" s="58"/>
      <c r="AE11" s="58"/>
      <c r="AF11" s="58"/>
      <c r="AG11" s="58"/>
      <c r="AH11" s="58"/>
      <c r="AI11" s="58"/>
      <c r="AJ11" s="58"/>
    </row>
    <row r="12" spans="1:36" x14ac:dyDescent="0.15">
      <c r="B12" s="273">
        <f>'様式D-3_002'!AV5</f>
        <v>2</v>
      </c>
      <c r="C12" s="107">
        <f>'様式D-3_002'!AW5</f>
        <v>3.6</v>
      </c>
      <c r="D12" s="145" t="str">
        <f>'様式D-3_002'!AX5</f>
        <v>Ⅱ</v>
      </c>
      <c r="E12" s="108">
        <f>'様式D-3_002'!AY5</f>
        <v>0</v>
      </c>
      <c r="F12" s="109">
        <f>'様式D-3_002'!AZ5</f>
        <v>0</v>
      </c>
      <c r="G12" s="109">
        <f>'様式D-3_002'!BA5</f>
        <v>0</v>
      </c>
      <c r="H12" s="110">
        <f>'様式D-3_002'!BB5</f>
        <v>0</v>
      </c>
      <c r="I12" s="111">
        <f>'様式D-3_002'!BC5</f>
        <v>0</v>
      </c>
      <c r="J12" s="109">
        <f>'様式D-3_002'!BD5</f>
        <v>0</v>
      </c>
      <c r="K12" s="109">
        <f>'様式D-3_002'!BE5</f>
        <v>0</v>
      </c>
      <c r="L12" s="110">
        <f>'様式D-3_002'!BF5</f>
        <v>4</v>
      </c>
      <c r="M12" s="111">
        <f>'様式D-3_002'!BG5</f>
        <v>0</v>
      </c>
      <c r="N12" s="109">
        <f>'様式D-3_002'!BH5</f>
        <v>0</v>
      </c>
      <c r="O12" s="109">
        <f>'様式D-3_002'!BI5</f>
        <v>0</v>
      </c>
      <c r="P12" s="110">
        <f>'様式D-3_002'!BJ5</f>
        <v>0</v>
      </c>
      <c r="Q12" s="112">
        <f>'様式D-3_002'!BK5</f>
        <v>0</v>
      </c>
      <c r="R12" s="113">
        <f>'様式D-3_002'!BL5</f>
        <v>0</v>
      </c>
      <c r="S12" s="113">
        <f>'様式D-3_002'!BM5</f>
        <v>0</v>
      </c>
      <c r="T12" s="114">
        <f>'様式D-3_002'!BN5</f>
        <v>0</v>
      </c>
      <c r="U12" s="276">
        <f>'様式D-3_002'!BO5</f>
        <v>0</v>
      </c>
      <c r="V12" s="277">
        <f>'様式D-3_002'!BP5</f>
        <v>0</v>
      </c>
      <c r="W12" s="277">
        <f>'様式D-3_002'!BQ5</f>
        <v>0</v>
      </c>
      <c r="X12" s="278">
        <f>'様式D-3_002'!BR5</f>
        <v>2.86</v>
      </c>
      <c r="Y12" s="116">
        <f>'様式D-3_002'!BS5</f>
        <v>0</v>
      </c>
      <c r="Z12" s="115">
        <f>'様式D-3_002'!BT5</f>
        <v>0</v>
      </c>
      <c r="AA12" s="115">
        <f>'様式D-3_002'!BU5</f>
        <v>0</v>
      </c>
      <c r="AB12" s="117">
        <f>'様式D-3_002'!BV5</f>
        <v>0</v>
      </c>
      <c r="AC12" s="58"/>
      <c r="AD12" s="58"/>
      <c r="AE12" s="58"/>
      <c r="AF12" s="58"/>
      <c r="AG12" s="58"/>
      <c r="AH12" s="58"/>
      <c r="AI12" s="58"/>
      <c r="AJ12" s="58"/>
    </row>
    <row r="13" spans="1:36" x14ac:dyDescent="0.15">
      <c r="B13" s="273">
        <f>'様式D-3_003'!AV5</f>
        <v>3</v>
      </c>
      <c r="C13" s="107">
        <f>'様式D-3_003'!AW5</f>
        <v>3.7</v>
      </c>
      <c r="D13" s="145" t="str">
        <f>'様式D-3_003'!AX5</f>
        <v>Ⅱ</v>
      </c>
      <c r="E13" s="108">
        <f>'様式D-3_003'!AY5</f>
        <v>0</v>
      </c>
      <c r="F13" s="109">
        <f>'様式D-3_003'!AZ5</f>
        <v>0</v>
      </c>
      <c r="G13" s="109">
        <f>'様式D-3_003'!BA5</f>
        <v>0</v>
      </c>
      <c r="H13" s="110">
        <f>'様式D-3_003'!BB5</f>
        <v>0</v>
      </c>
      <c r="I13" s="111">
        <f>'様式D-3_003'!BC5</f>
        <v>0</v>
      </c>
      <c r="J13" s="109">
        <f>'様式D-3_003'!BD5</f>
        <v>0</v>
      </c>
      <c r="K13" s="109">
        <f>'様式D-3_003'!BE5</f>
        <v>0</v>
      </c>
      <c r="L13" s="110">
        <f>'様式D-3_003'!BF5</f>
        <v>3</v>
      </c>
      <c r="M13" s="111">
        <f>'様式D-3_003'!BG5</f>
        <v>0</v>
      </c>
      <c r="N13" s="109">
        <f>'様式D-3_003'!BH5</f>
        <v>0</v>
      </c>
      <c r="O13" s="109">
        <f>'様式D-3_003'!BI5</f>
        <v>0</v>
      </c>
      <c r="P13" s="110">
        <f>'様式D-3_003'!BJ5</f>
        <v>0</v>
      </c>
      <c r="Q13" s="112">
        <f>'様式D-3_003'!BK5</f>
        <v>0</v>
      </c>
      <c r="R13" s="113">
        <f>'様式D-3_003'!BL5</f>
        <v>0</v>
      </c>
      <c r="S13" s="113">
        <f>'様式D-3_003'!BM5</f>
        <v>0</v>
      </c>
      <c r="T13" s="114">
        <f>'様式D-3_003'!BN5</f>
        <v>0</v>
      </c>
      <c r="U13" s="276">
        <f>'様式D-3_003'!BO5</f>
        <v>0</v>
      </c>
      <c r="V13" s="277">
        <f>'様式D-3_003'!BP5</f>
        <v>0</v>
      </c>
      <c r="W13" s="277">
        <f>'様式D-3_003'!BQ5</f>
        <v>0</v>
      </c>
      <c r="X13" s="278">
        <f>'様式D-3_003'!BR5</f>
        <v>0.62390000000000012</v>
      </c>
      <c r="Y13" s="116">
        <f>'様式D-3_003'!BS5</f>
        <v>0</v>
      </c>
      <c r="Z13" s="115">
        <f>'様式D-3_003'!BT5</f>
        <v>0</v>
      </c>
      <c r="AA13" s="115">
        <f>'様式D-3_003'!BU5</f>
        <v>0</v>
      </c>
      <c r="AB13" s="117">
        <f>'様式D-3_003'!BV5</f>
        <v>0</v>
      </c>
      <c r="AC13" s="58"/>
      <c r="AD13" s="58"/>
      <c r="AE13" s="58"/>
      <c r="AF13" s="58"/>
      <c r="AG13" s="58"/>
      <c r="AH13" s="58"/>
      <c r="AI13" s="58"/>
      <c r="AJ13" s="58"/>
    </row>
    <row r="14" spans="1:36" x14ac:dyDescent="0.15">
      <c r="B14" s="273">
        <f>'様式D-3_004'!AV5</f>
        <v>4</v>
      </c>
      <c r="C14" s="107">
        <f>'様式D-3_004'!AW5</f>
        <v>3.6</v>
      </c>
      <c r="D14" s="145" t="str">
        <f>'様式D-3_004'!AX5</f>
        <v>Ⅱ</v>
      </c>
      <c r="E14" s="108">
        <f>'様式D-3_004'!AY5</f>
        <v>0</v>
      </c>
      <c r="F14" s="109">
        <f>'様式D-3_004'!AZ5</f>
        <v>0</v>
      </c>
      <c r="G14" s="109">
        <f>'様式D-3_004'!BA5</f>
        <v>0</v>
      </c>
      <c r="H14" s="110">
        <f>'様式D-3_004'!BB5</f>
        <v>0</v>
      </c>
      <c r="I14" s="111">
        <f>'様式D-3_004'!BC5</f>
        <v>0</v>
      </c>
      <c r="J14" s="109">
        <f>'様式D-3_004'!BD5</f>
        <v>0</v>
      </c>
      <c r="K14" s="109">
        <f>'様式D-3_004'!BE5</f>
        <v>0</v>
      </c>
      <c r="L14" s="110">
        <f>'様式D-3_004'!BF5</f>
        <v>2</v>
      </c>
      <c r="M14" s="111">
        <f>'様式D-3_004'!BG5</f>
        <v>0</v>
      </c>
      <c r="N14" s="109">
        <f>'様式D-3_004'!BH5</f>
        <v>0</v>
      </c>
      <c r="O14" s="109">
        <f>'様式D-3_004'!BI5</f>
        <v>0</v>
      </c>
      <c r="P14" s="110">
        <f>'様式D-3_004'!BJ5</f>
        <v>0</v>
      </c>
      <c r="Q14" s="112">
        <f>'様式D-3_004'!BK5</f>
        <v>0</v>
      </c>
      <c r="R14" s="113">
        <f>'様式D-3_004'!BL5</f>
        <v>0</v>
      </c>
      <c r="S14" s="113">
        <f>'様式D-3_004'!BM5</f>
        <v>0</v>
      </c>
      <c r="T14" s="114">
        <f>'様式D-3_004'!BN5</f>
        <v>0</v>
      </c>
      <c r="U14" s="276">
        <f>'様式D-3_004'!BO5</f>
        <v>0</v>
      </c>
      <c r="V14" s="277">
        <f>'様式D-3_004'!BP5</f>
        <v>0</v>
      </c>
      <c r="W14" s="277">
        <f>'様式D-3_004'!BQ5</f>
        <v>0</v>
      </c>
      <c r="X14" s="278">
        <f>'様式D-3_004'!BR5</f>
        <v>8.4999999999999992E-2</v>
      </c>
      <c r="Y14" s="116">
        <f>'様式D-3_004'!BS5</f>
        <v>0</v>
      </c>
      <c r="Z14" s="115">
        <f>'様式D-3_004'!BT5</f>
        <v>0</v>
      </c>
      <c r="AA14" s="115">
        <f>'様式D-3_004'!BU5</f>
        <v>0</v>
      </c>
      <c r="AB14" s="117">
        <f>'様式D-3_004'!BV5</f>
        <v>0</v>
      </c>
      <c r="AC14" s="58"/>
      <c r="AD14" s="58"/>
      <c r="AE14" s="58"/>
      <c r="AF14" s="58"/>
      <c r="AG14" s="58"/>
      <c r="AH14" s="58"/>
      <c r="AI14" s="58"/>
      <c r="AJ14" s="58"/>
    </row>
    <row r="15" spans="1:36" x14ac:dyDescent="0.15">
      <c r="B15" s="273">
        <f>'様式D-3_005'!AV5</f>
        <v>5</v>
      </c>
      <c r="C15" s="107">
        <f>'様式D-3_005'!AW5</f>
        <v>3.6</v>
      </c>
      <c r="D15" s="145" t="str">
        <f>'様式D-3_005'!AX5</f>
        <v>Ⅱ</v>
      </c>
      <c r="E15" s="108">
        <f>'様式D-3_005'!AY5</f>
        <v>0</v>
      </c>
      <c r="F15" s="109">
        <f>'様式D-3_005'!AZ5</f>
        <v>0</v>
      </c>
      <c r="G15" s="109">
        <f>'様式D-3_005'!BA5</f>
        <v>0</v>
      </c>
      <c r="H15" s="110">
        <f>'様式D-3_005'!BB5</f>
        <v>0</v>
      </c>
      <c r="I15" s="111">
        <f>'様式D-3_005'!BC5</f>
        <v>0</v>
      </c>
      <c r="J15" s="109">
        <f>'様式D-3_005'!BD5</f>
        <v>0</v>
      </c>
      <c r="K15" s="109">
        <f>'様式D-3_005'!BE5</f>
        <v>1</v>
      </c>
      <c r="L15" s="110">
        <f>'様式D-3_005'!BF5</f>
        <v>2</v>
      </c>
      <c r="M15" s="111">
        <f>'様式D-3_005'!BG5</f>
        <v>0</v>
      </c>
      <c r="N15" s="109">
        <f>'様式D-3_005'!BH5</f>
        <v>0</v>
      </c>
      <c r="O15" s="109">
        <f>'様式D-3_005'!BI5</f>
        <v>0</v>
      </c>
      <c r="P15" s="110">
        <f>'様式D-3_005'!BJ5</f>
        <v>0</v>
      </c>
      <c r="Q15" s="112">
        <f>'様式D-3_005'!BK5</f>
        <v>0</v>
      </c>
      <c r="R15" s="113">
        <f>'様式D-3_005'!BL5</f>
        <v>0</v>
      </c>
      <c r="S15" s="113">
        <f>'様式D-3_005'!BM5</f>
        <v>0</v>
      </c>
      <c r="T15" s="114">
        <f>'様式D-3_005'!BN5</f>
        <v>0</v>
      </c>
      <c r="U15" s="276">
        <f>'様式D-3_005'!BO5</f>
        <v>0</v>
      </c>
      <c r="V15" s="277">
        <f>'様式D-3_005'!BP5</f>
        <v>0</v>
      </c>
      <c r="W15" s="277">
        <f>'様式D-3_005'!BQ5</f>
        <v>0.04</v>
      </c>
      <c r="X15" s="278">
        <f>'様式D-3_005'!BR5</f>
        <v>2.17</v>
      </c>
      <c r="Y15" s="116">
        <f>'様式D-3_005'!BS5</f>
        <v>0</v>
      </c>
      <c r="Z15" s="115">
        <f>'様式D-3_005'!BT5</f>
        <v>0</v>
      </c>
      <c r="AA15" s="115">
        <f>'様式D-3_005'!BU5</f>
        <v>0</v>
      </c>
      <c r="AB15" s="117">
        <f>'様式D-3_005'!BV5</f>
        <v>0</v>
      </c>
      <c r="AC15" s="58"/>
      <c r="AD15" s="58"/>
      <c r="AE15" s="58"/>
      <c r="AF15" s="58"/>
      <c r="AG15" s="58"/>
      <c r="AH15" s="58"/>
      <c r="AI15" s="58"/>
      <c r="AJ15" s="58"/>
    </row>
    <row r="16" spans="1:36" x14ac:dyDescent="0.15">
      <c r="B16" s="273">
        <f>'様式D-3_006'!AV5</f>
        <v>6</v>
      </c>
      <c r="C16" s="107">
        <f>'様式D-3_006'!AW5</f>
        <v>3.6</v>
      </c>
      <c r="D16" s="145" t="str">
        <f>'様式D-3_006'!AX5</f>
        <v>Ⅱ</v>
      </c>
      <c r="E16" s="108">
        <f>'様式D-3_006'!AY5</f>
        <v>0</v>
      </c>
      <c r="F16" s="109">
        <f>'様式D-3_006'!AZ5</f>
        <v>0</v>
      </c>
      <c r="G16" s="109">
        <f>'様式D-3_006'!BA5</f>
        <v>0</v>
      </c>
      <c r="H16" s="110">
        <f>'様式D-3_006'!BB5</f>
        <v>0</v>
      </c>
      <c r="I16" s="111">
        <f>'様式D-3_006'!BC5</f>
        <v>0</v>
      </c>
      <c r="J16" s="109">
        <f>'様式D-3_006'!BD5</f>
        <v>0</v>
      </c>
      <c r="K16" s="109">
        <f>'様式D-3_006'!BE5</f>
        <v>0</v>
      </c>
      <c r="L16" s="110">
        <f>'様式D-3_006'!BF5</f>
        <v>3</v>
      </c>
      <c r="M16" s="111">
        <f>'様式D-3_006'!BG5</f>
        <v>0</v>
      </c>
      <c r="N16" s="109">
        <f>'様式D-3_006'!BH5</f>
        <v>0</v>
      </c>
      <c r="O16" s="109">
        <f>'様式D-3_006'!BI5</f>
        <v>0</v>
      </c>
      <c r="P16" s="110">
        <f>'様式D-3_006'!BJ5</f>
        <v>0</v>
      </c>
      <c r="Q16" s="112">
        <f>'様式D-3_006'!BK5</f>
        <v>0</v>
      </c>
      <c r="R16" s="113">
        <f>'様式D-3_006'!BL5</f>
        <v>0</v>
      </c>
      <c r="S16" s="113">
        <f>'様式D-3_006'!BM5</f>
        <v>0</v>
      </c>
      <c r="T16" s="114">
        <f>'様式D-3_006'!BN5</f>
        <v>0</v>
      </c>
      <c r="U16" s="276">
        <f>'様式D-3_006'!BO5</f>
        <v>0</v>
      </c>
      <c r="V16" s="277">
        <f>'様式D-3_006'!BP5</f>
        <v>0</v>
      </c>
      <c r="W16" s="277">
        <f>'様式D-3_006'!BQ5</f>
        <v>0</v>
      </c>
      <c r="X16" s="278">
        <f>'様式D-3_006'!BR5</f>
        <v>0.95500000000000007</v>
      </c>
      <c r="Y16" s="116">
        <f>'様式D-3_006'!BS5</f>
        <v>0</v>
      </c>
      <c r="Z16" s="115">
        <f>'様式D-3_006'!BT5</f>
        <v>0</v>
      </c>
      <c r="AA16" s="115">
        <f>'様式D-3_006'!BU5</f>
        <v>0</v>
      </c>
      <c r="AB16" s="117">
        <f>'様式D-3_006'!BV5</f>
        <v>0</v>
      </c>
      <c r="AC16" s="58"/>
      <c r="AD16" s="58"/>
      <c r="AE16" s="58"/>
      <c r="AF16" s="58"/>
      <c r="AG16" s="58"/>
      <c r="AH16" s="58"/>
      <c r="AI16" s="58"/>
      <c r="AJ16" s="58"/>
    </row>
    <row r="17" spans="2:36" x14ac:dyDescent="0.15">
      <c r="B17" s="273">
        <f>'様式D-3_007'!AV5</f>
        <v>7</v>
      </c>
      <c r="C17" s="107">
        <f>'様式D-3_007'!AW5</f>
        <v>3.7</v>
      </c>
      <c r="D17" s="145" t="str">
        <f>'様式D-3_007'!AX5</f>
        <v>Ⅰ</v>
      </c>
      <c r="E17" s="108">
        <f>'様式D-3_007'!AY5</f>
        <v>0</v>
      </c>
      <c r="F17" s="109">
        <f>'様式D-3_007'!AZ5</f>
        <v>0</v>
      </c>
      <c r="G17" s="109">
        <f>'様式D-3_007'!BA5</f>
        <v>0</v>
      </c>
      <c r="H17" s="110">
        <f>'様式D-3_007'!BB5</f>
        <v>0</v>
      </c>
      <c r="I17" s="111">
        <f>'様式D-3_007'!BC5</f>
        <v>0</v>
      </c>
      <c r="J17" s="109">
        <f>'様式D-3_007'!BD5</f>
        <v>0</v>
      </c>
      <c r="K17" s="109">
        <f>'様式D-3_007'!BE5</f>
        <v>0</v>
      </c>
      <c r="L17" s="110">
        <f>'様式D-3_007'!BF5</f>
        <v>0</v>
      </c>
      <c r="M17" s="111">
        <f>'様式D-3_007'!BG5</f>
        <v>0</v>
      </c>
      <c r="N17" s="109">
        <f>'様式D-3_007'!BH5</f>
        <v>0</v>
      </c>
      <c r="O17" s="109">
        <f>'様式D-3_007'!BI5</f>
        <v>0</v>
      </c>
      <c r="P17" s="110">
        <f>'様式D-3_007'!BJ5</f>
        <v>0</v>
      </c>
      <c r="Q17" s="112">
        <f>'様式D-3_007'!BK5</f>
        <v>0</v>
      </c>
      <c r="R17" s="113">
        <f>'様式D-3_007'!BL5</f>
        <v>0</v>
      </c>
      <c r="S17" s="113">
        <f>'様式D-3_007'!BM5</f>
        <v>0</v>
      </c>
      <c r="T17" s="114">
        <f>'様式D-3_007'!BN5</f>
        <v>0</v>
      </c>
      <c r="U17" s="276">
        <f>'様式D-3_007'!BO5</f>
        <v>0</v>
      </c>
      <c r="V17" s="277">
        <f>'様式D-3_007'!BP5</f>
        <v>0</v>
      </c>
      <c r="W17" s="277">
        <f>'様式D-3_007'!BQ5</f>
        <v>0</v>
      </c>
      <c r="X17" s="278">
        <f>'様式D-3_007'!BR5</f>
        <v>0</v>
      </c>
      <c r="Y17" s="116">
        <f>'様式D-3_007'!BS5</f>
        <v>0</v>
      </c>
      <c r="Z17" s="115">
        <f>'様式D-3_007'!BT5</f>
        <v>0</v>
      </c>
      <c r="AA17" s="115">
        <f>'様式D-3_007'!BU5</f>
        <v>0</v>
      </c>
      <c r="AB17" s="117">
        <f>'様式D-3_007'!BV5</f>
        <v>0</v>
      </c>
      <c r="AC17" s="58"/>
      <c r="AD17" s="58"/>
      <c r="AE17" s="58"/>
      <c r="AF17" s="58"/>
      <c r="AG17" s="58"/>
      <c r="AH17" s="58"/>
      <c r="AI17" s="58"/>
      <c r="AJ17" s="58"/>
    </row>
    <row r="18" spans="2:36" x14ac:dyDescent="0.15">
      <c r="B18" s="273">
        <f>'様式D-3_008'!AV5</f>
        <v>8</v>
      </c>
      <c r="C18" s="107">
        <f>'様式D-3_008'!AW5</f>
        <v>3.6</v>
      </c>
      <c r="D18" s="145" t="str">
        <f>'様式D-3_008'!AX5</f>
        <v>Ⅱ</v>
      </c>
      <c r="E18" s="108">
        <f>'様式D-3_008'!AY5</f>
        <v>0</v>
      </c>
      <c r="F18" s="109">
        <f>'様式D-3_008'!AZ5</f>
        <v>0</v>
      </c>
      <c r="G18" s="109">
        <f>'様式D-3_008'!BA5</f>
        <v>0</v>
      </c>
      <c r="H18" s="110">
        <f>'様式D-3_008'!BB5</f>
        <v>0</v>
      </c>
      <c r="I18" s="111">
        <f>'様式D-3_008'!BC5</f>
        <v>0</v>
      </c>
      <c r="J18" s="109">
        <f>'様式D-3_008'!BD5</f>
        <v>0</v>
      </c>
      <c r="K18" s="109">
        <f>'様式D-3_008'!BE5</f>
        <v>1</v>
      </c>
      <c r="L18" s="110">
        <f>'様式D-3_008'!BF5</f>
        <v>2</v>
      </c>
      <c r="M18" s="111">
        <f>'様式D-3_008'!BG5</f>
        <v>0</v>
      </c>
      <c r="N18" s="109">
        <f>'様式D-3_008'!BH5</f>
        <v>0</v>
      </c>
      <c r="O18" s="109">
        <f>'様式D-3_008'!BI5</f>
        <v>0</v>
      </c>
      <c r="P18" s="110">
        <f>'様式D-3_008'!BJ5</f>
        <v>1</v>
      </c>
      <c r="Q18" s="112">
        <f>'様式D-3_008'!BK5</f>
        <v>0</v>
      </c>
      <c r="R18" s="113">
        <f>'様式D-3_008'!BL5</f>
        <v>0</v>
      </c>
      <c r="S18" s="113">
        <f>'様式D-3_008'!BM5</f>
        <v>0</v>
      </c>
      <c r="T18" s="114">
        <f>'様式D-3_008'!BN5</f>
        <v>0</v>
      </c>
      <c r="U18" s="276">
        <f>'様式D-3_008'!BO5</f>
        <v>0</v>
      </c>
      <c r="V18" s="277">
        <f>'様式D-3_008'!BP5</f>
        <v>0</v>
      </c>
      <c r="W18" s="277">
        <f>'様式D-3_008'!BQ5</f>
        <v>0.17499999999999999</v>
      </c>
      <c r="X18" s="278">
        <f>'様式D-3_008'!BR5</f>
        <v>5.2450000000000001</v>
      </c>
      <c r="Y18" s="116">
        <f>'様式D-3_008'!BS5</f>
        <v>0</v>
      </c>
      <c r="Z18" s="115">
        <f>'様式D-3_008'!BT5</f>
        <v>0</v>
      </c>
      <c r="AA18" s="115">
        <f>'様式D-3_008'!BU5</f>
        <v>0</v>
      </c>
      <c r="AB18" s="117">
        <f>'様式D-3_008'!BV5</f>
        <v>2.65</v>
      </c>
      <c r="AC18" s="58"/>
      <c r="AD18" s="58"/>
      <c r="AE18" s="58"/>
      <c r="AF18" s="58"/>
      <c r="AG18" s="58"/>
      <c r="AH18" s="58"/>
      <c r="AI18" s="58"/>
      <c r="AJ18" s="58"/>
    </row>
    <row r="19" spans="2:36" x14ac:dyDescent="0.15">
      <c r="B19" s="273">
        <f>'様式D-3_009'!AV5</f>
        <v>9</v>
      </c>
      <c r="C19" s="107">
        <f>'様式D-3_009'!AW5</f>
        <v>3.1</v>
      </c>
      <c r="D19" s="145" t="str">
        <f>'様式D-3_009'!AX5</f>
        <v>Ⅱ</v>
      </c>
      <c r="E19" s="108">
        <f>'様式D-3_009'!AY5</f>
        <v>0</v>
      </c>
      <c r="F19" s="109">
        <f>'様式D-3_009'!AZ5</f>
        <v>0</v>
      </c>
      <c r="G19" s="109">
        <f>'様式D-3_009'!BA5</f>
        <v>0</v>
      </c>
      <c r="H19" s="110">
        <f>'様式D-3_009'!BB5</f>
        <v>0</v>
      </c>
      <c r="I19" s="111">
        <f>'様式D-3_009'!BC5</f>
        <v>0</v>
      </c>
      <c r="J19" s="109">
        <f>'様式D-3_009'!BD5</f>
        <v>0</v>
      </c>
      <c r="K19" s="109">
        <f>'様式D-3_009'!BE5</f>
        <v>1</v>
      </c>
      <c r="L19" s="110">
        <f>'様式D-3_009'!BF5</f>
        <v>3</v>
      </c>
      <c r="M19" s="111">
        <f>'様式D-3_009'!BG5</f>
        <v>0</v>
      </c>
      <c r="N19" s="109">
        <f>'様式D-3_009'!BH5</f>
        <v>0</v>
      </c>
      <c r="O19" s="109">
        <f>'様式D-3_009'!BI5</f>
        <v>0</v>
      </c>
      <c r="P19" s="110">
        <f>'様式D-3_009'!BJ5</f>
        <v>0</v>
      </c>
      <c r="Q19" s="112">
        <f>'様式D-3_009'!BK5</f>
        <v>0</v>
      </c>
      <c r="R19" s="113">
        <f>'様式D-3_009'!BL5</f>
        <v>0</v>
      </c>
      <c r="S19" s="113">
        <f>'様式D-3_009'!BM5</f>
        <v>0</v>
      </c>
      <c r="T19" s="114">
        <f>'様式D-3_009'!BN5</f>
        <v>0</v>
      </c>
      <c r="U19" s="276">
        <f>'様式D-3_009'!BO5</f>
        <v>0</v>
      </c>
      <c r="V19" s="277">
        <f>'様式D-3_009'!BP5</f>
        <v>0</v>
      </c>
      <c r="W19" s="277">
        <f>'様式D-3_009'!BQ5</f>
        <v>0.215</v>
      </c>
      <c r="X19" s="278">
        <f>'様式D-3_009'!BR5</f>
        <v>3.13</v>
      </c>
      <c r="Y19" s="116">
        <f>'様式D-3_009'!BS5</f>
        <v>0</v>
      </c>
      <c r="Z19" s="115">
        <f>'様式D-3_009'!BT5</f>
        <v>0</v>
      </c>
      <c r="AA19" s="115">
        <f>'様式D-3_009'!BU5</f>
        <v>0</v>
      </c>
      <c r="AB19" s="117">
        <f>'様式D-3_009'!BV5</f>
        <v>0</v>
      </c>
      <c r="AC19" s="58"/>
      <c r="AD19" s="58"/>
      <c r="AE19" s="58"/>
      <c r="AF19" s="58"/>
      <c r="AG19" s="58"/>
      <c r="AH19" s="58"/>
      <c r="AI19" s="58"/>
      <c r="AJ19" s="58"/>
    </row>
    <row r="20" spans="2:36" x14ac:dyDescent="0.15">
      <c r="B20" s="273">
        <f>'様式D-3_010'!AV5</f>
        <v>10</v>
      </c>
      <c r="C20" s="107">
        <f>'様式D-3_010'!AW5</f>
        <v>6.1</v>
      </c>
      <c r="D20" s="145" t="str">
        <f>'様式D-3_010'!AX5</f>
        <v>Ⅱ</v>
      </c>
      <c r="E20" s="108">
        <f>'様式D-3_010'!AY5</f>
        <v>0</v>
      </c>
      <c r="F20" s="109">
        <f>'様式D-3_010'!AZ5</f>
        <v>0</v>
      </c>
      <c r="G20" s="109">
        <f>'様式D-3_010'!BA5</f>
        <v>0</v>
      </c>
      <c r="H20" s="110">
        <f>'様式D-3_010'!BB5</f>
        <v>0</v>
      </c>
      <c r="I20" s="111">
        <f>'様式D-3_010'!BC5</f>
        <v>0</v>
      </c>
      <c r="J20" s="109">
        <f>'様式D-3_010'!BD5</f>
        <v>0</v>
      </c>
      <c r="K20" s="109">
        <f>'様式D-3_010'!BE5</f>
        <v>0</v>
      </c>
      <c r="L20" s="110">
        <f>'様式D-3_010'!BF5</f>
        <v>2</v>
      </c>
      <c r="M20" s="111">
        <f>'様式D-3_010'!BG5</f>
        <v>0</v>
      </c>
      <c r="N20" s="109">
        <f>'様式D-3_010'!BH5</f>
        <v>0</v>
      </c>
      <c r="O20" s="109">
        <f>'様式D-3_010'!BI5</f>
        <v>0</v>
      </c>
      <c r="P20" s="110">
        <f>'様式D-3_010'!BJ5</f>
        <v>0</v>
      </c>
      <c r="Q20" s="112">
        <f>'様式D-3_010'!BK5</f>
        <v>0</v>
      </c>
      <c r="R20" s="113">
        <f>'様式D-3_010'!BL5</f>
        <v>0</v>
      </c>
      <c r="S20" s="113">
        <f>'様式D-3_010'!BM5</f>
        <v>0</v>
      </c>
      <c r="T20" s="114">
        <f>'様式D-3_010'!BN5</f>
        <v>0</v>
      </c>
      <c r="U20" s="276">
        <f>'様式D-3_010'!BO5</f>
        <v>0</v>
      </c>
      <c r="V20" s="277">
        <f>'様式D-3_010'!BP5</f>
        <v>0</v>
      </c>
      <c r="W20" s="277">
        <f>'様式D-3_010'!BQ5</f>
        <v>0</v>
      </c>
      <c r="X20" s="278">
        <f>'様式D-3_010'!BR5</f>
        <v>3.4049999999999998</v>
      </c>
      <c r="Y20" s="116">
        <f>'様式D-3_010'!BS5</f>
        <v>0</v>
      </c>
      <c r="Z20" s="115">
        <f>'様式D-3_010'!BT5</f>
        <v>0</v>
      </c>
      <c r="AA20" s="115">
        <f>'様式D-3_010'!BU5</f>
        <v>0</v>
      </c>
      <c r="AB20" s="117">
        <f>'様式D-3_010'!BV5</f>
        <v>0</v>
      </c>
      <c r="AC20" s="58"/>
      <c r="AD20" s="58"/>
      <c r="AE20" s="58"/>
      <c r="AF20" s="58"/>
      <c r="AG20" s="58"/>
      <c r="AH20" s="58"/>
      <c r="AI20" s="58"/>
      <c r="AJ20" s="58"/>
    </row>
    <row r="21" spans="2:36" x14ac:dyDescent="0.15">
      <c r="B21" s="273">
        <f>'様式D-3_011'!AV5</f>
        <v>11</v>
      </c>
      <c r="C21" s="107">
        <f>'様式D-3_011'!AW5</f>
        <v>6.1</v>
      </c>
      <c r="D21" s="145" t="str">
        <f>'様式D-3_011'!AX5</f>
        <v>Ⅱ</v>
      </c>
      <c r="E21" s="108">
        <f>'様式D-3_011'!AY5</f>
        <v>0</v>
      </c>
      <c r="F21" s="109">
        <f>'様式D-3_011'!AZ5</f>
        <v>0</v>
      </c>
      <c r="G21" s="109">
        <f>'様式D-3_011'!BA5</f>
        <v>0</v>
      </c>
      <c r="H21" s="110">
        <f>'様式D-3_011'!BB5</f>
        <v>0</v>
      </c>
      <c r="I21" s="111">
        <f>'様式D-3_011'!BC5</f>
        <v>0</v>
      </c>
      <c r="J21" s="109">
        <f>'様式D-3_011'!BD5</f>
        <v>0</v>
      </c>
      <c r="K21" s="109">
        <f>'様式D-3_011'!BE5</f>
        <v>0</v>
      </c>
      <c r="L21" s="110">
        <f>'様式D-3_011'!BF5</f>
        <v>5</v>
      </c>
      <c r="M21" s="111">
        <f>'様式D-3_011'!BG5</f>
        <v>0</v>
      </c>
      <c r="N21" s="109">
        <f>'様式D-3_011'!BH5</f>
        <v>0</v>
      </c>
      <c r="O21" s="109">
        <f>'様式D-3_011'!BI5</f>
        <v>0</v>
      </c>
      <c r="P21" s="110">
        <f>'様式D-3_011'!BJ5</f>
        <v>0</v>
      </c>
      <c r="Q21" s="112">
        <f>'様式D-3_011'!BK5</f>
        <v>0</v>
      </c>
      <c r="R21" s="113">
        <f>'様式D-3_011'!BL5</f>
        <v>0</v>
      </c>
      <c r="S21" s="113">
        <f>'様式D-3_011'!BM5</f>
        <v>0</v>
      </c>
      <c r="T21" s="114">
        <f>'様式D-3_011'!BN5</f>
        <v>0</v>
      </c>
      <c r="U21" s="276">
        <f>'様式D-3_011'!BO5</f>
        <v>0</v>
      </c>
      <c r="V21" s="277">
        <f>'様式D-3_011'!BP5</f>
        <v>0</v>
      </c>
      <c r="W21" s="277">
        <f>'様式D-3_011'!BQ5</f>
        <v>0</v>
      </c>
      <c r="X21" s="278">
        <f>'様式D-3_011'!BR5</f>
        <v>8.5625</v>
      </c>
      <c r="Y21" s="116">
        <f>'様式D-3_011'!BS5</f>
        <v>0</v>
      </c>
      <c r="Z21" s="115">
        <f>'様式D-3_011'!BT5</f>
        <v>0</v>
      </c>
      <c r="AA21" s="115">
        <f>'様式D-3_011'!BU5</f>
        <v>0</v>
      </c>
      <c r="AB21" s="117">
        <f>'様式D-3_011'!BV5</f>
        <v>0</v>
      </c>
      <c r="AC21" s="58"/>
      <c r="AD21" s="58"/>
      <c r="AE21" s="58"/>
      <c r="AF21" s="58"/>
      <c r="AG21" s="58"/>
      <c r="AH21" s="58"/>
      <c r="AI21" s="58"/>
      <c r="AJ21" s="58"/>
    </row>
    <row r="22" spans="2:36" x14ac:dyDescent="0.15">
      <c r="B22" s="273">
        <f>'様式D-3_012'!AV5</f>
        <v>12</v>
      </c>
      <c r="C22" s="107">
        <f>'様式D-3_012'!AW5</f>
        <v>4.8</v>
      </c>
      <c r="D22" s="145" t="str">
        <f>'様式D-3_012'!AX5</f>
        <v>Ⅱ</v>
      </c>
      <c r="E22" s="108">
        <f>'様式D-3_012'!AY5</f>
        <v>0</v>
      </c>
      <c r="F22" s="109">
        <f>'様式D-3_012'!AZ5</f>
        <v>0</v>
      </c>
      <c r="G22" s="109">
        <f>'様式D-3_012'!BA5</f>
        <v>0</v>
      </c>
      <c r="H22" s="110">
        <f>'様式D-3_012'!BB5</f>
        <v>0</v>
      </c>
      <c r="I22" s="111">
        <f>'様式D-3_012'!BC5</f>
        <v>0</v>
      </c>
      <c r="J22" s="109">
        <f>'様式D-3_012'!BD5</f>
        <v>0</v>
      </c>
      <c r="K22" s="109">
        <f>'様式D-3_012'!BE5</f>
        <v>2</v>
      </c>
      <c r="L22" s="110">
        <f>'様式D-3_012'!BF5</f>
        <v>3</v>
      </c>
      <c r="M22" s="111">
        <f>'様式D-3_012'!BG5</f>
        <v>0</v>
      </c>
      <c r="N22" s="109">
        <f>'様式D-3_012'!BH5</f>
        <v>0</v>
      </c>
      <c r="O22" s="109">
        <f>'様式D-3_012'!BI5</f>
        <v>0</v>
      </c>
      <c r="P22" s="110">
        <f>'様式D-3_012'!BJ5</f>
        <v>1</v>
      </c>
      <c r="Q22" s="112">
        <f>'様式D-3_012'!BK5</f>
        <v>0</v>
      </c>
      <c r="R22" s="113">
        <f>'様式D-3_012'!BL5</f>
        <v>0</v>
      </c>
      <c r="S22" s="113">
        <f>'様式D-3_012'!BM5</f>
        <v>0</v>
      </c>
      <c r="T22" s="114">
        <f>'様式D-3_012'!BN5</f>
        <v>0</v>
      </c>
      <c r="U22" s="276">
        <f>'様式D-3_012'!BO5</f>
        <v>0</v>
      </c>
      <c r="V22" s="277">
        <f>'様式D-3_012'!BP5</f>
        <v>0</v>
      </c>
      <c r="W22" s="277">
        <f>'様式D-3_012'!BQ5</f>
        <v>3.4000000000000002E-3</v>
      </c>
      <c r="X22" s="278">
        <f>'様式D-3_012'!BR5</f>
        <v>0.37</v>
      </c>
      <c r="Y22" s="116">
        <f>'様式D-3_012'!BS5</f>
        <v>0</v>
      </c>
      <c r="Z22" s="115">
        <f>'様式D-3_012'!BT5</f>
        <v>0</v>
      </c>
      <c r="AA22" s="115">
        <f>'様式D-3_012'!BU5</f>
        <v>0</v>
      </c>
      <c r="AB22" s="117">
        <f>'様式D-3_012'!BV5</f>
        <v>3</v>
      </c>
      <c r="AC22" s="58"/>
      <c r="AD22" s="58"/>
      <c r="AE22" s="58"/>
      <c r="AF22" s="58"/>
      <c r="AG22" s="58"/>
      <c r="AH22" s="58"/>
      <c r="AI22" s="58"/>
      <c r="AJ22" s="58"/>
    </row>
    <row r="23" spans="2:36" x14ac:dyDescent="0.15">
      <c r="B23" s="273">
        <f>'様式D-3_013'!AV5</f>
        <v>13</v>
      </c>
      <c r="C23" s="107">
        <f>'様式D-3_013'!AW5</f>
        <v>2.5</v>
      </c>
      <c r="D23" s="145" t="str">
        <f>'様式D-3_013'!AX5</f>
        <v>Ⅱ</v>
      </c>
      <c r="E23" s="108">
        <f>'様式D-3_013'!AY5</f>
        <v>0</v>
      </c>
      <c r="F23" s="109">
        <f>'様式D-3_013'!AZ5</f>
        <v>0</v>
      </c>
      <c r="G23" s="109">
        <f>'様式D-3_013'!BA5</f>
        <v>0</v>
      </c>
      <c r="H23" s="110">
        <f>'様式D-3_013'!BB5</f>
        <v>0</v>
      </c>
      <c r="I23" s="111">
        <f>'様式D-3_013'!BC5</f>
        <v>0</v>
      </c>
      <c r="J23" s="109">
        <f>'様式D-3_013'!BD5</f>
        <v>0</v>
      </c>
      <c r="K23" s="109">
        <f>'様式D-3_013'!BE5</f>
        <v>0</v>
      </c>
      <c r="L23" s="110">
        <f>'様式D-3_013'!BF5</f>
        <v>1</v>
      </c>
      <c r="M23" s="111">
        <f>'様式D-3_013'!BG5</f>
        <v>0</v>
      </c>
      <c r="N23" s="109">
        <f>'様式D-3_013'!BH5</f>
        <v>0</v>
      </c>
      <c r="O23" s="109">
        <f>'様式D-3_013'!BI5</f>
        <v>0</v>
      </c>
      <c r="P23" s="110">
        <f>'様式D-3_013'!BJ5</f>
        <v>0</v>
      </c>
      <c r="Q23" s="112">
        <f>'様式D-3_013'!BK5</f>
        <v>0</v>
      </c>
      <c r="R23" s="113">
        <f>'様式D-3_013'!BL5</f>
        <v>0</v>
      </c>
      <c r="S23" s="113">
        <f>'様式D-3_013'!BM5</f>
        <v>0</v>
      </c>
      <c r="T23" s="114">
        <f>'様式D-3_013'!BN5</f>
        <v>0</v>
      </c>
      <c r="U23" s="276">
        <f>'様式D-3_013'!BO5</f>
        <v>0</v>
      </c>
      <c r="V23" s="277">
        <f>'様式D-3_013'!BP5</f>
        <v>0</v>
      </c>
      <c r="W23" s="277">
        <f>'様式D-3_013'!BQ5</f>
        <v>0</v>
      </c>
      <c r="X23" s="278">
        <f>'様式D-3_013'!BR5</f>
        <v>0.18</v>
      </c>
      <c r="Y23" s="116">
        <f>'様式D-3_013'!BS5</f>
        <v>0</v>
      </c>
      <c r="Z23" s="115">
        <f>'様式D-3_013'!BT5</f>
        <v>0</v>
      </c>
      <c r="AA23" s="115">
        <f>'様式D-3_013'!BU5</f>
        <v>0</v>
      </c>
      <c r="AB23" s="117">
        <f>'様式D-3_013'!BV5</f>
        <v>0</v>
      </c>
      <c r="AC23" s="58"/>
      <c r="AD23" s="58"/>
      <c r="AE23" s="58"/>
      <c r="AF23" s="58"/>
      <c r="AG23" s="58"/>
      <c r="AH23" s="58"/>
      <c r="AI23" s="58"/>
      <c r="AJ23" s="58"/>
    </row>
    <row r="24" spans="2:36" x14ac:dyDescent="0.15">
      <c r="B24" s="273">
        <f>'様式D-3_014'!AV5</f>
        <v>14</v>
      </c>
      <c r="C24" s="107">
        <f>'様式D-3_014'!AW5</f>
        <v>3.7</v>
      </c>
      <c r="D24" s="145" t="str">
        <f>'様式D-3_014'!AX5</f>
        <v>Ⅱ</v>
      </c>
      <c r="E24" s="108">
        <f>'様式D-3_014'!AY5</f>
        <v>0</v>
      </c>
      <c r="F24" s="109">
        <f>'様式D-3_014'!AZ5</f>
        <v>0</v>
      </c>
      <c r="G24" s="109">
        <f>'様式D-3_014'!BA5</f>
        <v>0</v>
      </c>
      <c r="H24" s="110">
        <f>'様式D-3_014'!BB5</f>
        <v>0</v>
      </c>
      <c r="I24" s="111">
        <f>'様式D-3_014'!BC5</f>
        <v>0</v>
      </c>
      <c r="J24" s="109">
        <f>'様式D-3_014'!BD5</f>
        <v>0</v>
      </c>
      <c r="K24" s="109">
        <f>'様式D-3_014'!BE5</f>
        <v>1</v>
      </c>
      <c r="L24" s="110">
        <f>'様式D-3_014'!BF5</f>
        <v>2</v>
      </c>
      <c r="M24" s="111">
        <f>'様式D-3_014'!BG5</f>
        <v>0</v>
      </c>
      <c r="N24" s="109">
        <f>'様式D-3_014'!BH5</f>
        <v>0</v>
      </c>
      <c r="O24" s="109">
        <f>'様式D-3_014'!BI5</f>
        <v>0</v>
      </c>
      <c r="P24" s="110">
        <f>'様式D-3_014'!BJ5</f>
        <v>0</v>
      </c>
      <c r="Q24" s="112">
        <f>'様式D-3_014'!BK5</f>
        <v>0</v>
      </c>
      <c r="R24" s="113">
        <f>'様式D-3_014'!BL5</f>
        <v>0</v>
      </c>
      <c r="S24" s="113">
        <f>'様式D-3_014'!BM5</f>
        <v>0</v>
      </c>
      <c r="T24" s="114">
        <f>'様式D-3_014'!BN5</f>
        <v>0</v>
      </c>
      <c r="U24" s="276">
        <f>'様式D-3_014'!BO5</f>
        <v>0</v>
      </c>
      <c r="V24" s="277">
        <f>'様式D-3_014'!BP5</f>
        <v>0</v>
      </c>
      <c r="W24" s="277">
        <f>'様式D-3_014'!BQ5</f>
        <v>2.5000000000000001E-3</v>
      </c>
      <c r="X24" s="278">
        <f>'様式D-3_014'!BR5</f>
        <v>0.22999999999999998</v>
      </c>
      <c r="Y24" s="116">
        <f>'様式D-3_014'!BS5</f>
        <v>0</v>
      </c>
      <c r="Z24" s="115">
        <f>'様式D-3_014'!BT5</f>
        <v>0</v>
      </c>
      <c r="AA24" s="115">
        <f>'様式D-3_014'!BU5</f>
        <v>0</v>
      </c>
      <c r="AB24" s="117">
        <f>'様式D-3_014'!BV5</f>
        <v>0</v>
      </c>
      <c r="AC24" s="58"/>
      <c r="AD24" s="58"/>
      <c r="AE24" s="58"/>
      <c r="AF24" s="58"/>
      <c r="AG24" s="58"/>
      <c r="AH24" s="58"/>
      <c r="AI24" s="58"/>
      <c r="AJ24" s="58"/>
    </row>
    <row r="25" spans="2:36" x14ac:dyDescent="0.15">
      <c r="B25" s="273">
        <f>'様式D-3_015'!AV5</f>
        <v>15</v>
      </c>
      <c r="C25" s="107">
        <f>'様式D-3_015'!AW5</f>
        <v>3.6</v>
      </c>
      <c r="D25" s="145" t="str">
        <f>'様式D-3_015'!AX5</f>
        <v>Ⅱ</v>
      </c>
      <c r="E25" s="108">
        <f>'様式D-3_015'!AY5</f>
        <v>0</v>
      </c>
      <c r="F25" s="109">
        <f>'様式D-3_015'!AZ5</f>
        <v>0</v>
      </c>
      <c r="G25" s="109">
        <f>'様式D-3_015'!BA5</f>
        <v>0</v>
      </c>
      <c r="H25" s="110">
        <f>'様式D-3_015'!BB5</f>
        <v>0</v>
      </c>
      <c r="I25" s="111">
        <f>'様式D-3_015'!BC5</f>
        <v>0</v>
      </c>
      <c r="J25" s="109">
        <f>'様式D-3_015'!BD5</f>
        <v>0</v>
      </c>
      <c r="K25" s="109">
        <f>'様式D-3_015'!BE5</f>
        <v>0</v>
      </c>
      <c r="L25" s="110">
        <f>'様式D-3_015'!BF5</f>
        <v>2</v>
      </c>
      <c r="M25" s="111">
        <f>'様式D-3_015'!BG5</f>
        <v>0</v>
      </c>
      <c r="N25" s="109">
        <f>'様式D-3_015'!BH5</f>
        <v>0</v>
      </c>
      <c r="O25" s="109">
        <f>'様式D-3_015'!BI5</f>
        <v>0</v>
      </c>
      <c r="P25" s="110">
        <f>'様式D-3_015'!BJ5</f>
        <v>0</v>
      </c>
      <c r="Q25" s="112">
        <f>'様式D-3_015'!BK5</f>
        <v>0</v>
      </c>
      <c r="R25" s="113">
        <f>'様式D-3_015'!BL5</f>
        <v>0</v>
      </c>
      <c r="S25" s="113">
        <f>'様式D-3_015'!BM5</f>
        <v>0</v>
      </c>
      <c r="T25" s="114">
        <f>'様式D-3_015'!BN5</f>
        <v>0</v>
      </c>
      <c r="U25" s="276">
        <f>'様式D-3_015'!BO5</f>
        <v>0</v>
      </c>
      <c r="V25" s="277">
        <f>'様式D-3_015'!BP5</f>
        <v>0</v>
      </c>
      <c r="W25" s="277">
        <f>'様式D-3_015'!BQ5</f>
        <v>0</v>
      </c>
      <c r="X25" s="278">
        <f>'様式D-3_015'!BR5</f>
        <v>0.245</v>
      </c>
      <c r="Y25" s="116">
        <f>'様式D-3_015'!BS5</f>
        <v>0</v>
      </c>
      <c r="Z25" s="115">
        <f>'様式D-3_015'!BT5</f>
        <v>0</v>
      </c>
      <c r="AA25" s="115">
        <f>'様式D-3_015'!BU5</f>
        <v>0</v>
      </c>
      <c r="AB25" s="117">
        <f>'様式D-3_015'!BV5</f>
        <v>0</v>
      </c>
      <c r="AC25" s="58"/>
      <c r="AD25" s="58"/>
      <c r="AE25" s="58"/>
      <c r="AF25" s="58"/>
      <c r="AG25" s="58"/>
      <c r="AH25" s="58"/>
      <c r="AI25" s="58"/>
      <c r="AJ25" s="58"/>
    </row>
    <row r="26" spans="2:36" x14ac:dyDescent="0.15">
      <c r="B26" s="273" t="str">
        <f>'様式D-3_PE'!AV5</f>
        <v>PE</v>
      </c>
      <c r="C26" s="107">
        <f>'様式D-3_PE'!AW5</f>
        <v>1.1000000000000001</v>
      </c>
      <c r="D26" s="145" t="str">
        <f>'様式D-3_PE'!AX5</f>
        <v>Ⅰ</v>
      </c>
      <c r="E26" s="108">
        <f>'様式D-3_PE'!AY5</f>
        <v>0</v>
      </c>
      <c r="F26" s="109">
        <f>'様式D-3_PE'!AZ5</f>
        <v>0</v>
      </c>
      <c r="G26" s="109">
        <f>'様式D-3_PE'!BA5</f>
        <v>0</v>
      </c>
      <c r="H26" s="110">
        <f>'様式D-3_PE'!BB5</f>
        <v>0</v>
      </c>
      <c r="I26" s="111">
        <f>'様式D-3_PE'!BC5</f>
        <v>0</v>
      </c>
      <c r="J26" s="109">
        <f>'様式D-3_PE'!BD5</f>
        <v>0</v>
      </c>
      <c r="K26" s="109">
        <f>'様式D-3_PE'!BE5</f>
        <v>0</v>
      </c>
      <c r="L26" s="110">
        <f>'様式D-3_PE'!BF5</f>
        <v>0</v>
      </c>
      <c r="M26" s="111">
        <f>'様式D-3_PE'!BG5</f>
        <v>0</v>
      </c>
      <c r="N26" s="109">
        <f>'様式D-3_PE'!BH5</f>
        <v>0</v>
      </c>
      <c r="O26" s="109">
        <f>'様式D-3_PE'!BI5</f>
        <v>0</v>
      </c>
      <c r="P26" s="110">
        <f>'様式D-3_PE'!BJ5</f>
        <v>0</v>
      </c>
      <c r="Q26" s="112">
        <f>'様式D-3_PE'!BK5</f>
        <v>0</v>
      </c>
      <c r="R26" s="113">
        <f>'様式D-3_PE'!BL5</f>
        <v>0</v>
      </c>
      <c r="S26" s="113">
        <f>'様式D-3_PE'!BM5</f>
        <v>0</v>
      </c>
      <c r="T26" s="114">
        <f>'様式D-3_PE'!BN5</f>
        <v>0</v>
      </c>
      <c r="U26" s="276">
        <f>'様式D-3_PE'!BO5</f>
        <v>0</v>
      </c>
      <c r="V26" s="277">
        <f>'様式D-3_PE'!BP5</f>
        <v>0</v>
      </c>
      <c r="W26" s="277">
        <f>'様式D-3_PE'!BQ5</f>
        <v>0</v>
      </c>
      <c r="X26" s="278">
        <f>'様式D-3_PE'!BR5</f>
        <v>0</v>
      </c>
      <c r="Y26" s="116">
        <f>'様式D-3_PE'!BS5</f>
        <v>0</v>
      </c>
      <c r="Z26" s="115">
        <f>'様式D-3_PE'!BT5</f>
        <v>0</v>
      </c>
      <c r="AA26" s="115">
        <f>'様式D-3_PE'!BU5</f>
        <v>0</v>
      </c>
      <c r="AB26" s="117">
        <f>'様式D-3_PE'!BV5</f>
        <v>0</v>
      </c>
      <c r="AC26" s="58"/>
      <c r="AD26" s="58"/>
      <c r="AE26" s="58"/>
      <c r="AF26" s="58"/>
      <c r="AG26" s="58"/>
      <c r="AH26" s="58"/>
      <c r="AI26" s="58"/>
      <c r="AJ26" s="58"/>
    </row>
    <row r="27" spans="2:36" x14ac:dyDescent="0.15">
      <c r="B27" s="273"/>
      <c r="C27" s="107"/>
      <c r="D27" s="145"/>
      <c r="E27" s="108"/>
      <c r="F27" s="109"/>
      <c r="G27" s="109"/>
      <c r="H27" s="110"/>
      <c r="I27" s="111"/>
      <c r="J27" s="109"/>
      <c r="K27" s="109"/>
      <c r="L27" s="110"/>
      <c r="M27" s="111"/>
      <c r="N27" s="109"/>
      <c r="O27" s="109"/>
      <c r="P27" s="110"/>
      <c r="Q27" s="112"/>
      <c r="R27" s="113"/>
      <c r="S27" s="113"/>
      <c r="T27" s="114"/>
      <c r="U27" s="276"/>
      <c r="V27" s="277"/>
      <c r="W27" s="277"/>
      <c r="X27" s="278"/>
      <c r="Y27" s="116"/>
      <c r="Z27" s="115"/>
      <c r="AA27" s="115"/>
      <c r="AB27" s="117"/>
      <c r="AC27" s="58"/>
      <c r="AD27" s="58"/>
      <c r="AE27" s="58"/>
      <c r="AF27" s="58"/>
      <c r="AG27" s="58"/>
      <c r="AH27" s="58"/>
      <c r="AI27" s="58"/>
      <c r="AJ27" s="58"/>
    </row>
    <row r="28" spans="2:36" x14ac:dyDescent="0.15">
      <c r="B28" s="273"/>
      <c r="C28" s="107"/>
      <c r="D28" s="145"/>
      <c r="E28" s="108"/>
      <c r="F28" s="109"/>
      <c r="G28" s="109"/>
      <c r="H28" s="110"/>
      <c r="I28" s="111"/>
      <c r="J28" s="109"/>
      <c r="K28" s="109"/>
      <c r="L28" s="110"/>
      <c r="M28" s="111"/>
      <c r="N28" s="109"/>
      <c r="O28" s="109"/>
      <c r="P28" s="110"/>
      <c r="Q28" s="112"/>
      <c r="R28" s="113"/>
      <c r="S28" s="113"/>
      <c r="T28" s="114"/>
      <c r="U28" s="276"/>
      <c r="V28" s="277"/>
      <c r="W28" s="277"/>
      <c r="X28" s="278"/>
      <c r="Y28" s="116"/>
      <c r="Z28" s="115"/>
      <c r="AA28" s="115"/>
      <c r="AB28" s="117"/>
      <c r="AC28" s="58"/>
      <c r="AD28" s="58"/>
      <c r="AE28" s="58"/>
      <c r="AF28" s="58"/>
      <c r="AG28" s="58"/>
      <c r="AH28" s="58"/>
      <c r="AI28" s="58"/>
      <c r="AJ28" s="58"/>
    </row>
    <row r="29" spans="2:36" x14ac:dyDescent="0.15">
      <c r="B29" s="273"/>
      <c r="C29" s="107"/>
      <c r="D29" s="145"/>
      <c r="E29" s="108"/>
      <c r="F29" s="109"/>
      <c r="G29" s="109"/>
      <c r="H29" s="110"/>
      <c r="I29" s="111"/>
      <c r="J29" s="109"/>
      <c r="K29" s="109"/>
      <c r="L29" s="110"/>
      <c r="M29" s="111"/>
      <c r="N29" s="109"/>
      <c r="O29" s="109"/>
      <c r="P29" s="110"/>
      <c r="Q29" s="112"/>
      <c r="R29" s="113"/>
      <c r="S29" s="113"/>
      <c r="T29" s="114"/>
      <c r="U29" s="276"/>
      <c r="V29" s="277"/>
      <c r="W29" s="277"/>
      <c r="X29" s="278"/>
      <c r="Y29" s="116"/>
      <c r="Z29" s="115"/>
      <c r="AA29" s="115"/>
      <c r="AB29" s="117"/>
      <c r="AC29" s="58"/>
      <c r="AD29" s="58"/>
      <c r="AE29" s="58"/>
      <c r="AF29" s="58"/>
      <c r="AG29" s="58"/>
      <c r="AH29" s="58"/>
      <c r="AI29" s="58"/>
      <c r="AJ29" s="58"/>
    </row>
    <row r="30" spans="2:36" x14ac:dyDescent="0.15">
      <c r="B30" s="273"/>
      <c r="C30" s="107"/>
      <c r="D30" s="145"/>
      <c r="E30" s="108"/>
      <c r="F30" s="109"/>
      <c r="G30" s="109"/>
      <c r="H30" s="110"/>
      <c r="I30" s="111"/>
      <c r="J30" s="109"/>
      <c r="K30" s="109"/>
      <c r="L30" s="110"/>
      <c r="M30" s="111"/>
      <c r="N30" s="109"/>
      <c r="O30" s="109"/>
      <c r="P30" s="110"/>
      <c r="Q30" s="112"/>
      <c r="R30" s="113"/>
      <c r="S30" s="113"/>
      <c r="T30" s="114"/>
      <c r="U30" s="276"/>
      <c r="V30" s="277"/>
      <c r="W30" s="277"/>
      <c r="X30" s="278"/>
      <c r="Y30" s="116"/>
      <c r="Z30" s="115"/>
      <c r="AA30" s="115"/>
      <c r="AB30" s="117"/>
      <c r="AC30" s="58"/>
      <c r="AD30" s="58"/>
      <c r="AE30" s="58"/>
      <c r="AF30" s="58"/>
      <c r="AG30" s="58"/>
      <c r="AH30" s="58"/>
      <c r="AI30" s="58"/>
      <c r="AJ30" s="58"/>
    </row>
    <row r="31" spans="2:36" x14ac:dyDescent="0.15">
      <c r="B31" s="273"/>
      <c r="C31" s="107"/>
      <c r="D31" s="145"/>
      <c r="E31" s="108"/>
      <c r="F31" s="109"/>
      <c r="G31" s="109"/>
      <c r="H31" s="110"/>
      <c r="I31" s="111"/>
      <c r="J31" s="109"/>
      <c r="K31" s="109"/>
      <c r="L31" s="110"/>
      <c r="M31" s="111"/>
      <c r="N31" s="109"/>
      <c r="O31" s="109"/>
      <c r="P31" s="110"/>
      <c r="Q31" s="112"/>
      <c r="R31" s="113"/>
      <c r="S31" s="113"/>
      <c r="T31" s="114"/>
      <c r="U31" s="276"/>
      <c r="V31" s="277"/>
      <c r="W31" s="277"/>
      <c r="X31" s="278"/>
      <c r="Y31" s="116"/>
      <c r="Z31" s="115"/>
      <c r="AA31" s="115"/>
      <c r="AB31" s="117"/>
      <c r="AC31" s="58"/>
      <c r="AD31" s="58"/>
      <c r="AE31" s="58"/>
      <c r="AF31" s="58"/>
      <c r="AG31" s="58"/>
      <c r="AH31" s="58"/>
      <c r="AI31" s="58"/>
      <c r="AJ31" s="58"/>
    </row>
    <row r="32" spans="2:36" x14ac:dyDescent="0.15">
      <c r="B32" s="273"/>
      <c r="C32" s="107"/>
      <c r="D32" s="145"/>
      <c r="E32" s="108"/>
      <c r="F32" s="109"/>
      <c r="G32" s="109"/>
      <c r="H32" s="110"/>
      <c r="I32" s="111"/>
      <c r="J32" s="109"/>
      <c r="K32" s="109"/>
      <c r="L32" s="110"/>
      <c r="M32" s="111"/>
      <c r="N32" s="109"/>
      <c r="O32" s="109"/>
      <c r="P32" s="110"/>
      <c r="Q32" s="112"/>
      <c r="R32" s="113"/>
      <c r="S32" s="113"/>
      <c r="T32" s="114"/>
      <c r="U32" s="276"/>
      <c r="V32" s="277"/>
      <c r="W32" s="277"/>
      <c r="X32" s="278"/>
      <c r="Y32" s="116"/>
      <c r="Z32" s="115"/>
      <c r="AA32" s="115"/>
      <c r="AB32" s="117"/>
      <c r="AC32" s="58"/>
      <c r="AD32" s="58"/>
      <c r="AE32" s="58"/>
      <c r="AF32" s="58"/>
      <c r="AG32" s="58"/>
      <c r="AH32" s="58"/>
      <c r="AI32" s="58"/>
      <c r="AJ32" s="58"/>
    </row>
    <row r="33" spans="2:36" x14ac:dyDescent="0.15">
      <c r="B33" s="273"/>
      <c r="C33" s="107"/>
      <c r="D33" s="145"/>
      <c r="E33" s="108"/>
      <c r="F33" s="109"/>
      <c r="G33" s="109"/>
      <c r="H33" s="110"/>
      <c r="I33" s="111"/>
      <c r="J33" s="109"/>
      <c r="K33" s="109"/>
      <c r="L33" s="110"/>
      <c r="M33" s="111"/>
      <c r="N33" s="109"/>
      <c r="O33" s="109"/>
      <c r="P33" s="110"/>
      <c r="Q33" s="112"/>
      <c r="R33" s="113"/>
      <c r="S33" s="113"/>
      <c r="T33" s="114"/>
      <c r="U33" s="276"/>
      <c r="V33" s="277"/>
      <c r="W33" s="277"/>
      <c r="X33" s="278"/>
      <c r="Y33" s="116"/>
      <c r="Z33" s="115"/>
      <c r="AA33" s="115"/>
      <c r="AB33" s="117"/>
      <c r="AC33" s="58"/>
      <c r="AD33" s="58"/>
      <c r="AE33" s="58"/>
      <c r="AF33" s="58"/>
      <c r="AG33" s="58"/>
      <c r="AH33" s="58"/>
      <c r="AI33" s="58"/>
      <c r="AJ33" s="58"/>
    </row>
    <row r="34" spans="2:36" x14ac:dyDescent="0.15">
      <c r="B34" s="273"/>
      <c r="C34" s="107"/>
      <c r="D34" s="145"/>
      <c r="E34" s="108"/>
      <c r="F34" s="109"/>
      <c r="G34" s="109"/>
      <c r="H34" s="110"/>
      <c r="I34" s="111"/>
      <c r="J34" s="109"/>
      <c r="K34" s="109"/>
      <c r="L34" s="110"/>
      <c r="M34" s="111"/>
      <c r="N34" s="109"/>
      <c r="O34" s="109"/>
      <c r="P34" s="110"/>
      <c r="Q34" s="112"/>
      <c r="R34" s="113"/>
      <c r="S34" s="113"/>
      <c r="T34" s="114"/>
      <c r="U34" s="276"/>
      <c r="V34" s="277"/>
      <c r="W34" s="277"/>
      <c r="X34" s="278"/>
      <c r="Y34" s="116"/>
      <c r="Z34" s="115"/>
      <c r="AA34" s="115"/>
      <c r="AB34" s="117"/>
      <c r="AC34" s="58"/>
      <c r="AD34" s="58"/>
      <c r="AE34" s="58"/>
      <c r="AF34" s="58"/>
      <c r="AG34" s="58"/>
      <c r="AH34" s="58"/>
      <c r="AI34" s="58"/>
      <c r="AJ34" s="58"/>
    </row>
    <row r="35" spans="2:36" x14ac:dyDescent="0.15">
      <c r="B35" s="273"/>
      <c r="C35" s="107"/>
      <c r="D35" s="145"/>
      <c r="E35" s="108"/>
      <c r="F35" s="109"/>
      <c r="G35" s="109"/>
      <c r="H35" s="110"/>
      <c r="I35" s="111"/>
      <c r="J35" s="109"/>
      <c r="K35" s="109"/>
      <c r="L35" s="110"/>
      <c r="M35" s="111"/>
      <c r="N35" s="109"/>
      <c r="O35" s="109"/>
      <c r="P35" s="110"/>
      <c r="Q35" s="112"/>
      <c r="R35" s="113"/>
      <c r="S35" s="113"/>
      <c r="T35" s="114"/>
      <c r="U35" s="276"/>
      <c r="V35" s="277"/>
      <c r="W35" s="277"/>
      <c r="X35" s="278"/>
      <c r="Y35" s="116"/>
      <c r="Z35" s="115"/>
      <c r="AA35" s="115"/>
      <c r="AB35" s="117"/>
      <c r="AC35" s="58"/>
      <c r="AD35" s="58"/>
      <c r="AE35" s="58"/>
      <c r="AF35" s="58"/>
      <c r="AG35" s="58"/>
      <c r="AH35" s="58"/>
      <c r="AI35" s="58"/>
      <c r="AJ35" s="58"/>
    </row>
    <row r="36" spans="2:36" x14ac:dyDescent="0.15">
      <c r="B36" s="273"/>
      <c r="C36" s="107"/>
      <c r="D36" s="145"/>
      <c r="E36" s="108"/>
      <c r="F36" s="109"/>
      <c r="G36" s="109"/>
      <c r="H36" s="110"/>
      <c r="I36" s="111"/>
      <c r="J36" s="109"/>
      <c r="K36" s="109"/>
      <c r="L36" s="110"/>
      <c r="M36" s="111"/>
      <c r="N36" s="109"/>
      <c r="O36" s="109"/>
      <c r="P36" s="110"/>
      <c r="Q36" s="112"/>
      <c r="R36" s="113"/>
      <c r="S36" s="113"/>
      <c r="T36" s="114"/>
      <c r="U36" s="276"/>
      <c r="V36" s="277"/>
      <c r="W36" s="277"/>
      <c r="X36" s="278"/>
      <c r="Y36" s="116"/>
      <c r="Z36" s="115"/>
      <c r="AA36" s="115"/>
      <c r="AB36" s="117"/>
      <c r="AC36" s="58"/>
      <c r="AD36" s="58"/>
      <c r="AE36" s="58"/>
      <c r="AF36" s="58"/>
      <c r="AG36" s="58"/>
      <c r="AH36" s="58"/>
      <c r="AI36" s="58"/>
      <c r="AJ36" s="58"/>
    </row>
    <row r="37" spans="2:36" x14ac:dyDescent="0.15">
      <c r="B37" s="273"/>
      <c r="C37" s="107"/>
      <c r="D37" s="145"/>
      <c r="E37" s="108"/>
      <c r="F37" s="109"/>
      <c r="G37" s="109"/>
      <c r="H37" s="110"/>
      <c r="I37" s="111"/>
      <c r="J37" s="109"/>
      <c r="K37" s="109"/>
      <c r="L37" s="110"/>
      <c r="M37" s="111"/>
      <c r="N37" s="109"/>
      <c r="O37" s="109"/>
      <c r="P37" s="110"/>
      <c r="Q37" s="112"/>
      <c r="R37" s="113"/>
      <c r="S37" s="113"/>
      <c r="T37" s="114"/>
      <c r="U37" s="276"/>
      <c r="V37" s="277"/>
      <c r="W37" s="277"/>
      <c r="X37" s="278"/>
      <c r="Y37" s="116"/>
      <c r="Z37" s="115"/>
      <c r="AA37" s="115"/>
      <c r="AB37" s="117"/>
      <c r="AC37" s="58"/>
      <c r="AD37" s="58"/>
      <c r="AE37" s="58"/>
      <c r="AF37" s="58"/>
      <c r="AG37" s="58"/>
      <c r="AH37" s="58"/>
      <c r="AI37" s="58"/>
      <c r="AJ37" s="58"/>
    </row>
    <row r="38" spans="2:36" x14ac:dyDescent="0.15">
      <c r="B38" s="273"/>
      <c r="C38" s="107"/>
      <c r="D38" s="145"/>
      <c r="E38" s="108"/>
      <c r="F38" s="109"/>
      <c r="G38" s="109"/>
      <c r="H38" s="110"/>
      <c r="I38" s="111"/>
      <c r="J38" s="109"/>
      <c r="K38" s="109"/>
      <c r="L38" s="110"/>
      <c r="M38" s="111"/>
      <c r="N38" s="109"/>
      <c r="O38" s="109"/>
      <c r="P38" s="110"/>
      <c r="Q38" s="112"/>
      <c r="R38" s="113"/>
      <c r="S38" s="113"/>
      <c r="T38" s="114"/>
      <c r="U38" s="276"/>
      <c r="V38" s="277"/>
      <c r="W38" s="277"/>
      <c r="X38" s="278"/>
      <c r="Y38" s="116"/>
      <c r="Z38" s="115"/>
      <c r="AA38" s="115"/>
      <c r="AB38" s="117"/>
      <c r="AC38" s="58"/>
      <c r="AD38" s="58"/>
      <c r="AE38" s="58"/>
      <c r="AF38" s="58"/>
      <c r="AG38" s="58"/>
      <c r="AH38" s="58"/>
      <c r="AI38" s="58"/>
      <c r="AJ38" s="58"/>
    </row>
    <row r="39" spans="2:36" x14ac:dyDescent="0.15">
      <c r="B39" s="273"/>
      <c r="C39" s="107"/>
      <c r="D39" s="145"/>
      <c r="E39" s="108"/>
      <c r="F39" s="109"/>
      <c r="G39" s="109"/>
      <c r="H39" s="110"/>
      <c r="I39" s="111"/>
      <c r="J39" s="109"/>
      <c r="K39" s="109"/>
      <c r="L39" s="110"/>
      <c r="M39" s="111"/>
      <c r="N39" s="109"/>
      <c r="O39" s="109"/>
      <c r="P39" s="110"/>
      <c r="Q39" s="112"/>
      <c r="R39" s="113"/>
      <c r="S39" s="113"/>
      <c r="T39" s="114"/>
      <c r="U39" s="276"/>
      <c r="V39" s="277"/>
      <c r="W39" s="277"/>
      <c r="X39" s="278"/>
      <c r="Y39" s="116"/>
      <c r="Z39" s="115"/>
      <c r="AA39" s="115"/>
      <c r="AB39" s="117"/>
      <c r="AC39" s="58"/>
      <c r="AD39" s="58"/>
      <c r="AE39" s="58"/>
      <c r="AF39" s="58"/>
      <c r="AG39" s="58"/>
      <c r="AH39" s="58"/>
      <c r="AI39" s="58"/>
      <c r="AJ39" s="58"/>
    </row>
    <row r="40" spans="2:36" x14ac:dyDescent="0.15">
      <c r="B40" s="273"/>
      <c r="C40" s="107"/>
      <c r="D40" s="145"/>
      <c r="E40" s="108"/>
      <c r="F40" s="109"/>
      <c r="G40" s="109"/>
      <c r="H40" s="110"/>
      <c r="I40" s="111"/>
      <c r="J40" s="109"/>
      <c r="K40" s="109"/>
      <c r="L40" s="110"/>
      <c r="M40" s="111"/>
      <c r="N40" s="109"/>
      <c r="O40" s="109"/>
      <c r="P40" s="110"/>
      <c r="Q40" s="112"/>
      <c r="R40" s="113"/>
      <c r="S40" s="113"/>
      <c r="T40" s="114"/>
      <c r="U40" s="276"/>
      <c r="V40" s="277"/>
      <c r="W40" s="277"/>
      <c r="X40" s="278"/>
      <c r="Y40" s="116"/>
      <c r="Z40" s="115"/>
      <c r="AA40" s="115"/>
      <c r="AB40" s="117"/>
      <c r="AC40" s="58"/>
      <c r="AD40" s="58"/>
      <c r="AE40" s="58"/>
      <c r="AF40" s="58"/>
      <c r="AG40" s="58"/>
      <c r="AH40" s="58"/>
      <c r="AI40" s="58"/>
      <c r="AJ40" s="58"/>
    </row>
    <row r="41" spans="2:36" x14ac:dyDescent="0.15">
      <c r="B41" s="273"/>
      <c r="C41" s="107"/>
      <c r="D41" s="145"/>
      <c r="E41" s="108"/>
      <c r="F41" s="109"/>
      <c r="G41" s="109"/>
      <c r="H41" s="110"/>
      <c r="I41" s="111"/>
      <c r="J41" s="109"/>
      <c r="K41" s="109"/>
      <c r="L41" s="110"/>
      <c r="M41" s="111"/>
      <c r="N41" s="109"/>
      <c r="O41" s="109"/>
      <c r="P41" s="110"/>
      <c r="Q41" s="112"/>
      <c r="R41" s="113"/>
      <c r="S41" s="113"/>
      <c r="T41" s="114"/>
      <c r="U41" s="276"/>
      <c r="V41" s="277"/>
      <c r="W41" s="277"/>
      <c r="X41" s="278"/>
      <c r="Y41" s="116"/>
      <c r="Z41" s="115"/>
      <c r="AA41" s="115"/>
      <c r="AB41" s="117"/>
      <c r="AC41" s="58"/>
      <c r="AD41" s="58"/>
      <c r="AE41" s="58"/>
      <c r="AF41" s="58"/>
      <c r="AG41" s="58"/>
      <c r="AH41" s="58"/>
      <c r="AI41" s="58"/>
      <c r="AJ41" s="58"/>
    </row>
    <row r="42" spans="2:36" x14ac:dyDescent="0.15">
      <c r="B42" s="273"/>
      <c r="C42" s="107"/>
      <c r="D42" s="145"/>
      <c r="E42" s="108"/>
      <c r="F42" s="109"/>
      <c r="G42" s="109"/>
      <c r="H42" s="110"/>
      <c r="I42" s="111"/>
      <c r="J42" s="109"/>
      <c r="K42" s="109"/>
      <c r="L42" s="110"/>
      <c r="M42" s="111"/>
      <c r="N42" s="109"/>
      <c r="O42" s="109"/>
      <c r="P42" s="110"/>
      <c r="Q42" s="112"/>
      <c r="R42" s="113"/>
      <c r="S42" s="113"/>
      <c r="T42" s="114"/>
      <c r="U42" s="276"/>
      <c r="V42" s="277"/>
      <c r="W42" s="277"/>
      <c r="X42" s="278"/>
      <c r="Y42" s="116"/>
      <c r="Z42" s="115"/>
      <c r="AA42" s="115"/>
      <c r="AB42" s="117"/>
      <c r="AC42" s="58"/>
      <c r="AD42" s="58"/>
      <c r="AE42" s="58"/>
      <c r="AF42" s="58"/>
      <c r="AG42" s="58"/>
      <c r="AH42" s="58"/>
      <c r="AI42" s="58"/>
      <c r="AJ42" s="58"/>
    </row>
    <row r="43" spans="2:36" ht="12.75" thickBot="1" x14ac:dyDescent="0.2">
      <c r="B43" s="273"/>
      <c r="C43" s="107"/>
      <c r="D43" s="145"/>
      <c r="E43" s="108"/>
      <c r="F43" s="109"/>
      <c r="G43" s="109"/>
      <c r="H43" s="110"/>
      <c r="I43" s="111"/>
      <c r="J43" s="109"/>
      <c r="K43" s="109"/>
      <c r="L43" s="110"/>
      <c r="M43" s="111"/>
      <c r="N43" s="109"/>
      <c r="O43" s="109"/>
      <c r="P43" s="110"/>
      <c r="Q43" s="112"/>
      <c r="R43" s="113"/>
      <c r="S43" s="113"/>
      <c r="T43" s="114"/>
      <c r="U43" s="276"/>
      <c r="V43" s="277"/>
      <c r="W43" s="277"/>
      <c r="X43" s="278"/>
      <c r="Y43" s="116"/>
      <c r="Z43" s="115"/>
      <c r="AA43" s="115"/>
      <c r="AB43" s="117"/>
      <c r="AC43" s="58"/>
      <c r="AD43" s="58"/>
      <c r="AE43" s="58"/>
      <c r="AF43" s="58"/>
      <c r="AG43" s="58"/>
      <c r="AH43" s="58"/>
      <c r="AI43" s="58"/>
      <c r="AJ43" s="58"/>
    </row>
    <row r="44" spans="2:36" ht="15" customHeight="1" thickTop="1" x14ac:dyDescent="0.15">
      <c r="B44" s="1058" t="s">
        <v>412</v>
      </c>
      <c r="C44" s="1059"/>
      <c r="D44" s="1060"/>
      <c r="E44" s="1076">
        <f>SUM(E10:E43)</f>
        <v>0</v>
      </c>
      <c r="F44" s="1074">
        <f t="shared" ref="F44:O44" si="0">SUM(F10:F43)</f>
        <v>0</v>
      </c>
      <c r="G44" s="146">
        <f>SUM(G10:G43)</f>
        <v>0</v>
      </c>
      <c r="H44" s="147">
        <f t="shared" si="0"/>
        <v>0</v>
      </c>
      <c r="I44" s="1049">
        <f t="shared" si="0"/>
        <v>0</v>
      </c>
      <c r="J44" s="1074">
        <f>SUM(J10:J43)</f>
        <v>0</v>
      </c>
      <c r="K44" s="146">
        <f t="shared" si="0"/>
        <v>6</v>
      </c>
      <c r="L44" s="147">
        <f t="shared" si="0"/>
        <v>38</v>
      </c>
      <c r="M44" s="1049">
        <f>SUM(M10:M43)</f>
        <v>0</v>
      </c>
      <c r="N44" s="1074">
        <f t="shared" si="0"/>
        <v>0</v>
      </c>
      <c r="O44" s="148">
        <f t="shared" si="0"/>
        <v>0</v>
      </c>
      <c r="P44" s="149">
        <f t="shared" ref="P44:U44" si="1">SUM(P10:P43)</f>
        <v>2</v>
      </c>
      <c r="Q44" s="150">
        <f t="shared" si="1"/>
        <v>0</v>
      </c>
      <c r="R44" s="151">
        <f t="shared" si="1"/>
        <v>0</v>
      </c>
      <c r="S44" s="152">
        <f t="shared" si="1"/>
        <v>0</v>
      </c>
      <c r="T44" s="153">
        <f t="shared" si="1"/>
        <v>0</v>
      </c>
      <c r="U44" s="279">
        <f t="shared" si="1"/>
        <v>0</v>
      </c>
      <c r="V44" s="280">
        <f t="shared" ref="V44:X44" si="2">SUM(V10:V43)</f>
        <v>0</v>
      </c>
      <c r="W44" s="281">
        <f t="shared" si="2"/>
        <v>0.43590000000000001</v>
      </c>
      <c r="X44" s="282">
        <f t="shared" si="2"/>
        <v>33.483899999999991</v>
      </c>
      <c r="Y44" s="154">
        <f>SUM(Y10:Y43)</f>
        <v>0</v>
      </c>
      <c r="Z44" s="155">
        <f>SUM(Z10:Z43)</f>
        <v>0</v>
      </c>
      <c r="AA44" s="156">
        <f>SUM(AA10:AA43)</f>
        <v>0</v>
      </c>
      <c r="AB44" s="157">
        <f>SUM(AB10:AB43)</f>
        <v>5.65</v>
      </c>
      <c r="AC44" s="60"/>
      <c r="AD44" s="60"/>
      <c r="AE44" s="60"/>
      <c r="AF44" s="60"/>
      <c r="AG44" s="60"/>
      <c r="AH44" s="60"/>
      <c r="AI44" s="60"/>
    </row>
    <row r="45" spans="2:36" ht="15" customHeight="1" thickBot="1" x14ac:dyDescent="0.2">
      <c r="B45" s="1061"/>
      <c r="C45" s="1062"/>
      <c r="D45" s="1054"/>
      <c r="E45" s="1077"/>
      <c r="F45" s="1075"/>
      <c r="G45" s="1051">
        <f>G44+H44</f>
        <v>0</v>
      </c>
      <c r="H45" s="1052"/>
      <c r="I45" s="1050"/>
      <c r="J45" s="1075"/>
      <c r="K45" s="1051">
        <f>K44+L44</f>
        <v>44</v>
      </c>
      <c r="L45" s="1052"/>
      <c r="M45" s="1050"/>
      <c r="N45" s="1075"/>
      <c r="O45" s="1053">
        <f>O44+P44</f>
        <v>2</v>
      </c>
      <c r="P45" s="1054"/>
      <c r="Q45" s="1055"/>
      <c r="R45" s="1056"/>
      <c r="S45" s="1056"/>
      <c r="T45" s="1056"/>
      <c r="U45" s="1056"/>
      <c r="V45" s="1056"/>
      <c r="W45" s="1056"/>
      <c r="X45" s="1056"/>
      <c r="Y45" s="1056"/>
      <c r="Z45" s="1056"/>
      <c r="AA45" s="1056"/>
      <c r="AB45" s="1057"/>
    </row>
    <row r="46" spans="2:36" x14ac:dyDescent="0.15">
      <c r="B46" s="118" t="s">
        <v>413</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8" t="s">
        <v>414</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8" t="s">
        <v>415</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8" t="s">
        <v>416</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8" t="s">
        <v>417</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pageSetUpPr fitToPage="1"/>
  </sheetPr>
  <dimension ref="B1:Z17"/>
  <sheetViews>
    <sheetView showGridLines="0" showZeros="0" view="pageBreakPreview" zoomScale="70" zoomScaleNormal="55" zoomScaleSheetLayoutView="70" workbookViewId="0">
      <selection activeCell="X3" sqref="X3:Z4"/>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7"/>
    </row>
    <row r="2" spans="2:26" ht="24.95" customHeight="1" x14ac:dyDescent="0.15">
      <c r="B2" s="88" t="s">
        <v>418</v>
      </c>
      <c r="C2" s="259"/>
      <c r="D2" s="259"/>
      <c r="E2" s="259"/>
      <c r="F2" s="259"/>
      <c r="G2" s="259"/>
      <c r="H2" s="259"/>
      <c r="I2" s="259"/>
      <c r="J2" s="259"/>
      <c r="K2" s="259"/>
      <c r="L2" s="259"/>
      <c r="M2" s="259"/>
      <c r="N2" s="259"/>
      <c r="O2" s="66"/>
      <c r="P2" s="67"/>
      <c r="Q2" s="1078"/>
      <c r="R2" s="1079"/>
      <c r="S2" s="1079"/>
      <c r="T2" s="1079"/>
      <c r="U2" s="1080" t="s">
        <v>213</v>
      </c>
      <c r="V2" s="1081"/>
      <c r="W2" s="1082"/>
      <c r="X2" s="1083" t="s">
        <v>740</v>
      </c>
      <c r="Y2" s="1084"/>
      <c r="Z2" s="1085"/>
    </row>
    <row r="3" spans="2:26" s="1" customFormat="1" ht="25.15" customHeight="1" x14ac:dyDescent="0.15">
      <c r="B3" s="523" t="s">
        <v>60</v>
      </c>
      <c r="C3" s="524"/>
      <c r="D3" s="525"/>
      <c r="E3" s="667" t="s">
        <v>550</v>
      </c>
      <c r="F3" s="668"/>
      <c r="G3" s="668"/>
      <c r="H3" s="669"/>
      <c r="I3" s="1086" t="s">
        <v>61</v>
      </c>
      <c r="J3" s="1087"/>
      <c r="K3" s="670"/>
      <c r="L3" s="1088" t="s">
        <v>572</v>
      </c>
      <c r="M3" s="1089"/>
      <c r="N3" s="1090"/>
      <c r="O3" s="299" t="s">
        <v>294</v>
      </c>
      <c r="P3" s="300"/>
      <c r="Q3" s="301"/>
      <c r="R3" s="683" t="s">
        <v>578</v>
      </c>
      <c r="S3" s="684"/>
      <c r="T3" s="685"/>
      <c r="U3" s="516" t="s">
        <v>248</v>
      </c>
      <c r="V3" s="517"/>
      <c r="W3" s="517"/>
      <c r="X3" s="1103">
        <v>45924</v>
      </c>
      <c r="Y3" s="1104"/>
      <c r="Z3" s="1105"/>
    </row>
    <row r="4" spans="2:26" s="1" customFormat="1" ht="25.15" customHeight="1" x14ac:dyDescent="0.15">
      <c r="B4" s="537" t="s">
        <v>165</v>
      </c>
      <c r="C4" s="538"/>
      <c r="D4" s="539"/>
      <c r="E4" s="679" t="s">
        <v>571</v>
      </c>
      <c r="F4" s="680"/>
      <c r="G4" s="680"/>
      <c r="H4" s="681"/>
      <c r="I4" s="662" t="s">
        <v>166</v>
      </c>
      <c r="J4" s="658"/>
      <c r="K4" s="682"/>
      <c r="L4" s="1083" t="s">
        <v>573</v>
      </c>
      <c r="M4" s="1084"/>
      <c r="N4" s="1085"/>
      <c r="O4" s="302"/>
      <c r="P4" s="303"/>
      <c r="Q4" s="304"/>
      <c r="R4" s="686" t="s">
        <v>580</v>
      </c>
      <c r="S4" s="687"/>
      <c r="T4" s="688"/>
      <c r="U4" s="519"/>
      <c r="V4" s="520"/>
      <c r="W4" s="520"/>
      <c r="X4" s="1106"/>
      <c r="Y4" s="1107"/>
      <c r="Z4" s="1108"/>
    </row>
    <row r="5" spans="2:26" ht="49.9" customHeight="1" x14ac:dyDescent="0.15">
      <c r="B5" s="1100" t="s">
        <v>419</v>
      </c>
      <c r="C5" s="1101"/>
      <c r="D5" s="1101"/>
      <c r="E5" s="1101"/>
      <c r="F5" s="1101"/>
      <c r="G5" s="1101"/>
      <c r="H5" s="1101"/>
      <c r="I5" s="1101"/>
      <c r="J5" s="1101"/>
      <c r="K5" s="1101"/>
      <c r="L5" s="1101"/>
      <c r="M5" s="1101"/>
      <c r="N5" s="1101"/>
      <c r="O5" s="1101"/>
      <c r="P5" s="1101"/>
      <c r="Q5" s="1101"/>
      <c r="R5" s="1101"/>
      <c r="S5" s="1101"/>
      <c r="T5" s="1101"/>
      <c r="U5" s="1101"/>
      <c r="V5" s="1101"/>
      <c r="W5" s="1101"/>
      <c r="X5" s="1101"/>
      <c r="Y5" s="1101"/>
      <c r="Z5" s="1102"/>
    </row>
    <row r="6" spans="2:26" ht="49.9" customHeight="1" x14ac:dyDescent="0.15">
      <c r="B6" s="1091" t="s">
        <v>739</v>
      </c>
      <c r="C6" s="1092"/>
      <c r="D6" s="1092"/>
      <c r="E6" s="1092"/>
      <c r="F6" s="1092"/>
      <c r="G6" s="1092"/>
      <c r="H6" s="1092"/>
      <c r="I6" s="1092"/>
      <c r="J6" s="1092"/>
      <c r="K6" s="1092"/>
      <c r="L6" s="1092"/>
      <c r="M6" s="1092"/>
      <c r="N6" s="1092"/>
      <c r="O6" s="1092"/>
      <c r="P6" s="1092"/>
      <c r="Q6" s="1092"/>
      <c r="R6" s="1092"/>
      <c r="S6" s="1092"/>
      <c r="T6" s="1092"/>
      <c r="U6" s="1092"/>
      <c r="V6" s="1092"/>
      <c r="W6" s="1092"/>
      <c r="X6" s="1092"/>
      <c r="Y6" s="1092"/>
      <c r="Z6" s="1093"/>
    </row>
    <row r="7" spans="2:26" ht="100.15" customHeight="1" x14ac:dyDescent="0.15">
      <c r="B7" s="1094"/>
      <c r="C7" s="1095"/>
      <c r="D7" s="1095"/>
      <c r="E7" s="1095"/>
      <c r="F7" s="1095"/>
      <c r="G7" s="1095"/>
      <c r="H7" s="1095"/>
      <c r="I7" s="1095"/>
      <c r="J7" s="1095"/>
      <c r="K7" s="1095"/>
      <c r="L7" s="1095"/>
      <c r="M7" s="1095"/>
      <c r="N7" s="1095"/>
      <c r="O7" s="1095"/>
      <c r="P7" s="1095"/>
      <c r="Q7" s="1095"/>
      <c r="R7" s="1095"/>
      <c r="S7" s="1095"/>
      <c r="T7" s="1095"/>
      <c r="U7" s="1095"/>
      <c r="V7" s="1095"/>
      <c r="W7" s="1095"/>
      <c r="X7" s="1095"/>
      <c r="Y7" s="1095"/>
      <c r="Z7" s="1096"/>
    </row>
    <row r="8" spans="2:26" ht="49.9" customHeight="1" x14ac:dyDescent="0.15">
      <c r="B8" s="1094"/>
      <c r="C8" s="1095"/>
      <c r="D8" s="1095"/>
      <c r="E8" s="1095"/>
      <c r="F8" s="1095"/>
      <c r="G8" s="1095"/>
      <c r="H8" s="1095"/>
      <c r="I8" s="1095"/>
      <c r="J8" s="1095"/>
      <c r="K8" s="1095"/>
      <c r="L8" s="1095"/>
      <c r="M8" s="1095"/>
      <c r="N8" s="1095"/>
      <c r="O8" s="1095"/>
      <c r="P8" s="1095"/>
      <c r="Q8" s="1095"/>
      <c r="R8" s="1095"/>
      <c r="S8" s="1095"/>
      <c r="T8" s="1095"/>
      <c r="U8" s="1095"/>
      <c r="V8" s="1095"/>
      <c r="W8" s="1095"/>
      <c r="X8" s="1095"/>
      <c r="Y8" s="1095"/>
      <c r="Z8" s="1096"/>
    </row>
    <row r="9" spans="2:26" ht="100.15" customHeight="1" x14ac:dyDescent="0.15">
      <c r="B9" s="1094"/>
      <c r="C9" s="1095"/>
      <c r="D9" s="1095"/>
      <c r="E9" s="1095"/>
      <c r="F9" s="1095"/>
      <c r="G9" s="1095"/>
      <c r="H9" s="1095"/>
      <c r="I9" s="1095"/>
      <c r="J9" s="1095"/>
      <c r="K9" s="1095"/>
      <c r="L9" s="1095"/>
      <c r="M9" s="1095"/>
      <c r="N9" s="1095"/>
      <c r="O9" s="1095"/>
      <c r="P9" s="1095"/>
      <c r="Q9" s="1095"/>
      <c r="R9" s="1095"/>
      <c r="S9" s="1095"/>
      <c r="T9" s="1095"/>
      <c r="U9" s="1095"/>
      <c r="V9" s="1095"/>
      <c r="W9" s="1095"/>
      <c r="X9" s="1095"/>
      <c r="Y9" s="1095"/>
      <c r="Z9" s="1096"/>
    </row>
    <row r="10" spans="2:26" ht="49.9" customHeight="1" x14ac:dyDescent="0.15">
      <c r="B10" s="1094"/>
      <c r="C10" s="1095"/>
      <c r="D10" s="1095"/>
      <c r="E10" s="1095"/>
      <c r="F10" s="1095"/>
      <c r="G10" s="1095"/>
      <c r="H10" s="1095"/>
      <c r="I10" s="1095"/>
      <c r="J10" s="1095"/>
      <c r="K10" s="1095"/>
      <c r="L10" s="1095"/>
      <c r="M10" s="1095"/>
      <c r="N10" s="1095"/>
      <c r="O10" s="1095"/>
      <c r="P10" s="1095"/>
      <c r="Q10" s="1095"/>
      <c r="R10" s="1095"/>
      <c r="S10" s="1095"/>
      <c r="T10" s="1095"/>
      <c r="U10" s="1095"/>
      <c r="V10" s="1095"/>
      <c r="W10" s="1095"/>
      <c r="X10" s="1095"/>
      <c r="Y10" s="1095"/>
      <c r="Z10" s="1096"/>
    </row>
    <row r="11" spans="2:26" ht="100.15" customHeight="1" x14ac:dyDescent="0.15">
      <c r="B11" s="1094"/>
      <c r="C11" s="1095"/>
      <c r="D11" s="1095"/>
      <c r="E11" s="1095"/>
      <c r="F11" s="1095"/>
      <c r="G11" s="1095"/>
      <c r="H11" s="1095"/>
      <c r="I11" s="1095"/>
      <c r="J11" s="1095"/>
      <c r="K11" s="1095"/>
      <c r="L11" s="1095"/>
      <c r="M11" s="1095"/>
      <c r="N11" s="1095"/>
      <c r="O11" s="1095"/>
      <c r="P11" s="1095"/>
      <c r="Q11" s="1095"/>
      <c r="R11" s="1095"/>
      <c r="S11" s="1095"/>
      <c r="T11" s="1095"/>
      <c r="U11" s="1095"/>
      <c r="V11" s="1095"/>
      <c r="W11" s="1095"/>
      <c r="X11" s="1095"/>
      <c r="Y11" s="1095"/>
      <c r="Z11" s="1096"/>
    </row>
    <row r="12" spans="2:26" ht="49.9" customHeight="1" x14ac:dyDescent="0.15">
      <c r="B12" s="1094"/>
      <c r="C12" s="1095"/>
      <c r="D12" s="1095"/>
      <c r="E12" s="1095"/>
      <c r="F12" s="1095"/>
      <c r="G12" s="1095"/>
      <c r="H12" s="1095"/>
      <c r="I12" s="1095"/>
      <c r="J12" s="1095"/>
      <c r="K12" s="1095"/>
      <c r="L12" s="1095"/>
      <c r="M12" s="1095"/>
      <c r="N12" s="1095"/>
      <c r="O12" s="1095"/>
      <c r="P12" s="1095"/>
      <c r="Q12" s="1095"/>
      <c r="R12" s="1095"/>
      <c r="S12" s="1095"/>
      <c r="T12" s="1095"/>
      <c r="U12" s="1095"/>
      <c r="V12" s="1095"/>
      <c r="W12" s="1095"/>
      <c r="X12" s="1095"/>
      <c r="Y12" s="1095"/>
      <c r="Z12" s="1096"/>
    </row>
    <row r="13" spans="2:26" ht="100.15" customHeight="1" x14ac:dyDescent="0.15">
      <c r="B13" s="1094"/>
      <c r="C13" s="1095"/>
      <c r="D13" s="1095"/>
      <c r="E13" s="1095"/>
      <c r="F13" s="1095"/>
      <c r="G13" s="1095"/>
      <c r="H13" s="1095"/>
      <c r="I13" s="1095"/>
      <c r="J13" s="1095"/>
      <c r="K13" s="1095"/>
      <c r="L13" s="1095"/>
      <c r="M13" s="1095"/>
      <c r="N13" s="1095"/>
      <c r="O13" s="1095"/>
      <c r="P13" s="1095"/>
      <c r="Q13" s="1095"/>
      <c r="R13" s="1095"/>
      <c r="S13" s="1095"/>
      <c r="T13" s="1095"/>
      <c r="U13" s="1095"/>
      <c r="V13" s="1095"/>
      <c r="W13" s="1095"/>
      <c r="X13" s="1095"/>
      <c r="Y13" s="1095"/>
      <c r="Z13" s="1096"/>
    </row>
    <row r="14" spans="2:26" ht="49.9" customHeight="1" x14ac:dyDescent="0.15">
      <c r="B14" s="1094"/>
      <c r="C14" s="1095"/>
      <c r="D14" s="1095"/>
      <c r="E14" s="1095"/>
      <c r="F14" s="1095"/>
      <c r="G14" s="1095"/>
      <c r="H14" s="1095"/>
      <c r="I14" s="1095"/>
      <c r="J14" s="1095"/>
      <c r="K14" s="1095"/>
      <c r="L14" s="1095"/>
      <c r="M14" s="1095"/>
      <c r="N14" s="1095"/>
      <c r="O14" s="1095"/>
      <c r="P14" s="1095"/>
      <c r="Q14" s="1095"/>
      <c r="R14" s="1095"/>
      <c r="S14" s="1095"/>
      <c r="T14" s="1095"/>
      <c r="U14" s="1095"/>
      <c r="V14" s="1095"/>
      <c r="W14" s="1095"/>
      <c r="X14" s="1095"/>
      <c r="Y14" s="1095"/>
      <c r="Z14" s="1096"/>
    </row>
    <row r="15" spans="2:26" ht="100.15" customHeight="1" x14ac:dyDescent="0.15">
      <c r="B15" s="1097"/>
      <c r="C15" s="1098"/>
      <c r="D15" s="1098"/>
      <c r="E15" s="1098"/>
      <c r="F15" s="1098"/>
      <c r="G15" s="1098"/>
      <c r="H15" s="1098"/>
      <c r="I15" s="1098"/>
      <c r="J15" s="1098"/>
      <c r="K15" s="1098"/>
      <c r="L15" s="1098"/>
      <c r="M15" s="1098"/>
      <c r="N15" s="1098"/>
      <c r="O15" s="1098"/>
      <c r="P15" s="1098"/>
      <c r="Q15" s="1098"/>
      <c r="R15" s="1098"/>
      <c r="S15" s="1098"/>
      <c r="T15" s="1098"/>
      <c r="U15" s="1098"/>
      <c r="V15" s="1098"/>
      <c r="W15" s="1098"/>
      <c r="X15" s="1098"/>
      <c r="Y15" s="1098"/>
      <c r="Z15" s="1099"/>
    </row>
    <row r="16" spans="2:26" ht="9.75" customHeight="1" x14ac:dyDescent="0.15">
      <c r="B16" s="68"/>
      <c r="C16" s="68"/>
      <c r="D16" s="69"/>
      <c r="E16" s="70"/>
      <c r="F16" s="70"/>
      <c r="G16" s="70"/>
      <c r="H16" s="70"/>
      <c r="I16" s="70"/>
      <c r="J16" s="70"/>
      <c r="K16" s="70"/>
      <c r="L16" s="70"/>
      <c r="M16" s="70"/>
      <c r="N16" s="70"/>
      <c r="O16" s="70"/>
      <c r="P16" s="70"/>
      <c r="Q16" s="70"/>
      <c r="R16" s="70"/>
      <c r="S16" s="70"/>
      <c r="T16" s="70"/>
      <c r="U16" s="70"/>
      <c r="V16" s="70"/>
      <c r="W16" s="70"/>
      <c r="X16" s="70"/>
      <c r="Y16" s="70"/>
      <c r="Z16" s="70"/>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0DF13EBA-AA97-4F8D-A40D-0ACDB75DC11F}"/>
  </dataValidations>
  <printOptions horizontalCentered="1" verticalCentered="1"/>
  <pageMargins left="0.23622047244094488" right="0.23622047244094488" top="0.74803149606299213" bottom="0.74803149606299213" header="0.31496062992125984" footer="0.31496062992125984"/>
  <pageSetup paperSize="9" scale="59" orientation="landscape" horizontalDpi="200" verticalDpi="200" copies="2"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view="pageBreakPreview" topLeftCell="A7" zoomScaleNormal="85" zoomScaleSheetLayoutView="100" workbookViewId="0">
      <selection activeCell="E19" sqref="E19:F1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09" t="s">
        <v>420</v>
      </c>
      <c r="C4" s="1110"/>
      <c r="D4" s="1110"/>
      <c r="E4" s="1110"/>
      <c r="F4" s="1111"/>
    </row>
    <row r="5" spans="2:10" ht="14.25" thickBot="1" x14ac:dyDescent="0.2">
      <c r="B5" s="124" t="s">
        <v>421</v>
      </c>
      <c r="C5" s="125" t="s">
        <v>422</v>
      </c>
      <c r="D5" s="125" t="s">
        <v>423</v>
      </c>
      <c r="E5" s="125" t="s">
        <v>424</v>
      </c>
      <c r="F5" s="126" t="s">
        <v>425</v>
      </c>
    </row>
    <row r="6" spans="2:10" ht="14.25" thickTop="1" x14ac:dyDescent="0.15">
      <c r="B6" s="134" t="s">
        <v>426</v>
      </c>
      <c r="C6" s="135" t="s">
        <v>427</v>
      </c>
      <c r="D6" s="135" t="s">
        <v>428</v>
      </c>
      <c r="E6" s="135" t="s">
        <v>429</v>
      </c>
      <c r="F6" s="136" t="s">
        <v>430</v>
      </c>
    </row>
    <row r="7" spans="2:10" x14ac:dyDescent="0.15">
      <c r="B7" s="134" t="s">
        <v>431</v>
      </c>
      <c r="C7" s="135" t="s">
        <v>432</v>
      </c>
      <c r="D7" s="135" t="s">
        <v>433</v>
      </c>
      <c r="E7" s="135" t="s">
        <v>434</v>
      </c>
      <c r="F7" s="136" t="s">
        <v>435</v>
      </c>
    </row>
    <row r="8" spans="2:10" x14ac:dyDescent="0.15">
      <c r="B8" s="134" t="s">
        <v>436</v>
      </c>
      <c r="C8" s="135" t="s">
        <v>437</v>
      </c>
      <c r="D8" s="135"/>
      <c r="E8" s="135" t="s">
        <v>438</v>
      </c>
      <c r="F8" s="136"/>
    </row>
    <row r="9" spans="2:10" x14ac:dyDescent="0.15">
      <c r="B9" s="134" t="s">
        <v>439</v>
      </c>
      <c r="C9" s="135" t="s">
        <v>440</v>
      </c>
      <c r="D9" s="135"/>
      <c r="E9" s="135" t="s">
        <v>441</v>
      </c>
      <c r="F9" s="136"/>
    </row>
    <row r="10" spans="2:10" x14ac:dyDescent="0.15">
      <c r="B10" s="134" t="s">
        <v>442</v>
      </c>
      <c r="C10" s="135" t="s">
        <v>443</v>
      </c>
      <c r="D10" s="135"/>
      <c r="E10" s="135" t="s">
        <v>444</v>
      </c>
      <c r="F10" s="136"/>
    </row>
    <row r="11" spans="2:10" x14ac:dyDescent="0.15">
      <c r="B11" s="134" t="s">
        <v>445</v>
      </c>
      <c r="C11" s="135" t="s">
        <v>446</v>
      </c>
      <c r="D11" s="135"/>
      <c r="E11" s="135"/>
      <c r="F11" s="136"/>
    </row>
    <row r="12" spans="2:10" ht="14.25" thickBot="1" x14ac:dyDescent="0.2">
      <c r="B12" s="137" t="s">
        <v>447</v>
      </c>
      <c r="C12" s="138"/>
      <c r="D12" s="138"/>
      <c r="E12" s="138"/>
      <c r="F12" s="139"/>
    </row>
    <row r="13" spans="2:10" ht="14.25" thickBot="1" x14ac:dyDescent="0.2"/>
    <row r="14" spans="2:10" x14ac:dyDescent="0.15">
      <c r="B14" s="1109" t="s">
        <v>448</v>
      </c>
      <c r="C14" s="1110"/>
      <c r="D14" s="1110"/>
      <c r="E14" s="1110"/>
      <c r="F14" s="1110"/>
      <c r="G14" s="1110"/>
      <c r="H14" s="1110"/>
      <c r="I14" s="1110"/>
      <c r="J14" s="1111"/>
    </row>
    <row r="15" spans="2:10" ht="14.25" thickBot="1" x14ac:dyDescent="0.2">
      <c r="B15" s="124" t="s">
        <v>449</v>
      </c>
      <c r="C15" s="125" t="s">
        <v>450</v>
      </c>
      <c r="D15" s="125" t="s">
        <v>451</v>
      </c>
      <c r="E15" s="125" t="s">
        <v>452</v>
      </c>
      <c r="F15" s="125" t="s">
        <v>453</v>
      </c>
      <c r="G15" s="125" t="s">
        <v>454</v>
      </c>
      <c r="H15" s="125" t="s">
        <v>455</v>
      </c>
      <c r="I15" s="125" t="s">
        <v>456</v>
      </c>
      <c r="J15" s="126" t="s">
        <v>457</v>
      </c>
    </row>
    <row r="16" spans="2:10" ht="14.25" thickTop="1" x14ac:dyDescent="0.15">
      <c r="B16" s="127" t="s">
        <v>458</v>
      </c>
      <c r="C16" s="128" t="s">
        <v>459</v>
      </c>
      <c r="D16" s="128" t="s">
        <v>460</v>
      </c>
      <c r="E16" s="128" t="s">
        <v>461</v>
      </c>
      <c r="F16" s="128" t="s">
        <v>462</v>
      </c>
      <c r="G16" s="128" t="s">
        <v>462</v>
      </c>
      <c r="H16" s="128" t="s">
        <v>463</v>
      </c>
      <c r="I16" s="128" t="s">
        <v>464</v>
      </c>
      <c r="J16" s="129" t="s">
        <v>465</v>
      </c>
    </row>
    <row r="17" spans="2:10" x14ac:dyDescent="0.15">
      <c r="B17" s="127" t="s">
        <v>466</v>
      </c>
      <c r="C17" s="128" t="s">
        <v>467</v>
      </c>
      <c r="D17" s="128" t="s">
        <v>468</v>
      </c>
      <c r="E17" s="128" t="s">
        <v>469</v>
      </c>
      <c r="F17" s="128" t="s">
        <v>470</v>
      </c>
      <c r="G17" s="128" t="s">
        <v>471</v>
      </c>
      <c r="H17" s="128" t="s">
        <v>472</v>
      </c>
      <c r="I17" s="128" t="s">
        <v>473</v>
      </c>
      <c r="J17" s="129" t="s">
        <v>474</v>
      </c>
    </row>
    <row r="18" spans="2:10" x14ac:dyDescent="0.15">
      <c r="B18" s="127" t="s">
        <v>475</v>
      </c>
      <c r="C18" s="128" t="s">
        <v>476</v>
      </c>
      <c r="D18" s="128" t="s">
        <v>477</v>
      </c>
      <c r="E18" s="128" t="s">
        <v>478</v>
      </c>
      <c r="F18" s="128" t="s">
        <v>479</v>
      </c>
      <c r="G18" s="128" t="s">
        <v>480</v>
      </c>
      <c r="H18" s="128"/>
      <c r="I18" s="128" t="s">
        <v>472</v>
      </c>
      <c r="J18" s="129" t="s">
        <v>481</v>
      </c>
    </row>
    <row r="19" spans="2:10" x14ac:dyDescent="0.15">
      <c r="B19" s="127" t="s">
        <v>482</v>
      </c>
      <c r="C19" s="128" t="s">
        <v>483</v>
      </c>
      <c r="D19" s="128"/>
      <c r="E19" s="128" t="s">
        <v>484</v>
      </c>
      <c r="F19" s="128" t="s">
        <v>480</v>
      </c>
      <c r="G19" s="128" t="s">
        <v>485</v>
      </c>
      <c r="H19" s="128"/>
      <c r="I19" s="128"/>
      <c r="J19" s="129"/>
    </row>
    <row r="20" spans="2:10" x14ac:dyDescent="0.15">
      <c r="B20" s="127" t="s">
        <v>486</v>
      </c>
      <c r="C20" s="128" t="s">
        <v>487</v>
      </c>
      <c r="D20" s="128"/>
      <c r="E20" s="128" t="s">
        <v>488</v>
      </c>
      <c r="F20" s="128" t="s">
        <v>485</v>
      </c>
      <c r="G20" s="128" t="s">
        <v>489</v>
      </c>
      <c r="H20" s="128"/>
      <c r="I20" s="128"/>
      <c r="J20" s="129"/>
    </row>
    <row r="21" spans="2:10" x14ac:dyDescent="0.15">
      <c r="B21" s="127" t="s">
        <v>443</v>
      </c>
      <c r="C21" s="128" t="s">
        <v>490</v>
      </c>
      <c r="D21" s="128"/>
      <c r="E21" s="128" t="s">
        <v>491</v>
      </c>
      <c r="F21" s="128" t="s">
        <v>489</v>
      </c>
      <c r="G21" s="128"/>
      <c r="H21" s="128"/>
      <c r="I21" s="128"/>
      <c r="J21" s="129"/>
    </row>
    <row r="22" spans="2:10" x14ac:dyDescent="0.15">
      <c r="B22" s="127"/>
      <c r="C22" s="128" t="s">
        <v>492</v>
      </c>
      <c r="D22" s="128"/>
      <c r="E22" s="128" t="s">
        <v>493</v>
      </c>
      <c r="F22" s="128"/>
      <c r="G22" s="128"/>
      <c r="H22" s="128"/>
      <c r="I22" s="128"/>
      <c r="J22" s="129"/>
    </row>
    <row r="23" spans="2:10" x14ac:dyDescent="0.15">
      <c r="B23" s="127"/>
      <c r="C23" s="128" t="s">
        <v>494</v>
      </c>
      <c r="D23" s="128"/>
      <c r="E23" s="128" t="s">
        <v>495</v>
      </c>
      <c r="F23" s="128"/>
      <c r="G23" s="128"/>
      <c r="H23" s="128"/>
      <c r="I23" s="128"/>
      <c r="J23" s="129"/>
    </row>
    <row r="24" spans="2:10" x14ac:dyDescent="0.15">
      <c r="B24" s="127"/>
      <c r="C24" s="128" t="s">
        <v>496</v>
      </c>
      <c r="D24" s="128"/>
      <c r="E24" s="128" t="s">
        <v>497</v>
      </c>
      <c r="F24" s="128"/>
      <c r="G24" s="128"/>
      <c r="H24" s="128"/>
      <c r="I24" s="128"/>
      <c r="J24" s="129"/>
    </row>
    <row r="25" spans="2:10" x14ac:dyDescent="0.15">
      <c r="B25" s="127"/>
      <c r="C25" s="128" t="s">
        <v>498</v>
      </c>
      <c r="D25" s="128"/>
      <c r="E25" s="128" t="s">
        <v>499</v>
      </c>
      <c r="F25" s="128"/>
      <c r="G25" s="128"/>
      <c r="H25" s="128"/>
      <c r="I25" s="128"/>
      <c r="J25" s="129"/>
    </row>
    <row r="26" spans="2:10" x14ac:dyDescent="0.15">
      <c r="B26" s="127"/>
      <c r="C26" s="128" t="s">
        <v>500</v>
      </c>
      <c r="D26" s="128"/>
      <c r="E26" s="130" t="s">
        <v>501</v>
      </c>
      <c r="F26" s="128"/>
      <c r="G26" s="128"/>
      <c r="H26" s="128"/>
      <c r="I26" s="128"/>
      <c r="J26" s="129"/>
    </row>
    <row r="27" spans="2:10" x14ac:dyDescent="0.15">
      <c r="B27" s="127"/>
      <c r="C27" s="128" t="s">
        <v>502</v>
      </c>
      <c r="D27" s="128"/>
      <c r="E27" s="128" t="s">
        <v>503</v>
      </c>
      <c r="F27" s="128"/>
      <c r="G27" s="128"/>
      <c r="H27" s="128"/>
      <c r="I27" s="128"/>
      <c r="J27" s="129"/>
    </row>
    <row r="28" spans="2:10" x14ac:dyDescent="0.15">
      <c r="B28" s="127"/>
      <c r="C28" s="128" t="s">
        <v>504</v>
      </c>
      <c r="D28" s="128"/>
      <c r="E28" s="130"/>
      <c r="F28" s="128"/>
      <c r="G28" s="128"/>
      <c r="H28" s="128"/>
      <c r="I28" s="128"/>
      <c r="J28" s="129"/>
    </row>
    <row r="29" spans="2:10" x14ac:dyDescent="0.15">
      <c r="B29" s="127"/>
      <c r="C29" s="128" t="s">
        <v>443</v>
      </c>
      <c r="D29" s="128"/>
      <c r="E29" s="128"/>
      <c r="F29" s="128"/>
      <c r="G29" s="128"/>
      <c r="H29" s="128"/>
      <c r="I29" s="128"/>
      <c r="J29" s="129"/>
    </row>
    <row r="30" spans="2:10" x14ac:dyDescent="0.15">
      <c r="B30" s="127"/>
      <c r="C30" s="128"/>
      <c r="D30" s="128"/>
      <c r="E30" s="128"/>
      <c r="F30" s="128"/>
      <c r="G30" s="128"/>
      <c r="H30" s="128"/>
      <c r="I30" s="128"/>
      <c r="J30" s="129"/>
    </row>
    <row r="31" spans="2:10" x14ac:dyDescent="0.15">
      <c r="B31" s="127"/>
      <c r="C31" s="128" t="s">
        <v>504</v>
      </c>
      <c r="D31" s="128"/>
      <c r="E31" s="128"/>
      <c r="F31" s="128"/>
      <c r="G31" s="128"/>
      <c r="H31" s="128"/>
      <c r="I31" s="128"/>
      <c r="J31" s="129"/>
    </row>
    <row r="32" spans="2:10" x14ac:dyDescent="0.15">
      <c r="B32" s="127"/>
      <c r="C32" s="128" t="s">
        <v>443</v>
      </c>
      <c r="D32" s="128"/>
      <c r="E32" s="128"/>
      <c r="F32" s="128"/>
      <c r="G32" s="128"/>
      <c r="H32" s="128"/>
      <c r="I32" s="128"/>
      <c r="J32" s="129"/>
    </row>
    <row r="33" spans="2:10" x14ac:dyDescent="0.15">
      <c r="B33" s="127"/>
      <c r="C33" s="128"/>
      <c r="D33" s="128"/>
      <c r="E33" s="128"/>
      <c r="F33" s="128"/>
      <c r="G33" s="128"/>
      <c r="H33" s="128"/>
      <c r="I33" s="128"/>
      <c r="J33" s="129"/>
    </row>
    <row r="34" spans="2:10" x14ac:dyDescent="0.15">
      <c r="B34" s="127"/>
      <c r="C34" s="128" t="s">
        <v>505</v>
      </c>
      <c r="D34" s="128"/>
      <c r="E34" s="128"/>
      <c r="F34" s="128"/>
      <c r="G34" s="128"/>
      <c r="H34" s="128"/>
      <c r="I34" s="128"/>
      <c r="J34" s="129"/>
    </row>
    <row r="35" spans="2:10" x14ac:dyDescent="0.15">
      <c r="B35" s="127"/>
      <c r="C35" s="128" t="s">
        <v>443</v>
      </c>
      <c r="D35" s="128"/>
      <c r="E35" s="128"/>
      <c r="F35" s="128"/>
      <c r="G35" s="128"/>
      <c r="H35" s="128"/>
      <c r="I35" s="128"/>
      <c r="J35" s="129"/>
    </row>
    <row r="36" spans="2:10" x14ac:dyDescent="0.15">
      <c r="B36" s="127"/>
      <c r="C36" s="128"/>
      <c r="D36" s="128"/>
      <c r="E36" s="128"/>
      <c r="F36" s="128"/>
      <c r="G36" s="128"/>
      <c r="H36" s="128"/>
      <c r="I36" s="128"/>
      <c r="J36" s="129"/>
    </row>
    <row r="37" spans="2:10" x14ac:dyDescent="0.15">
      <c r="B37" s="127"/>
      <c r="C37" s="128" t="s">
        <v>506</v>
      </c>
      <c r="D37" s="128"/>
      <c r="E37" s="128"/>
      <c r="F37" s="128"/>
      <c r="G37" s="128"/>
      <c r="H37" s="128"/>
      <c r="I37" s="128"/>
      <c r="J37" s="129"/>
    </row>
    <row r="38" spans="2:10" x14ac:dyDescent="0.15">
      <c r="B38" s="127"/>
      <c r="C38" s="128" t="s">
        <v>507</v>
      </c>
      <c r="D38" s="128"/>
      <c r="E38" s="128"/>
      <c r="F38" s="128"/>
      <c r="G38" s="128"/>
      <c r="H38" s="128"/>
      <c r="I38" s="128"/>
      <c r="J38" s="129"/>
    </row>
    <row r="39" spans="2:10" x14ac:dyDescent="0.15">
      <c r="B39" s="127"/>
      <c r="C39" s="128" t="s">
        <v>443</v>
      </c>
      <c r="D39" s="128"/>
      <c r="E39" s="128"/>
      <c r="F39" s="128"/>
      <c r="G39" s="128"/>
      <c r="H39" s="128"/>
      <c r="I39" s="128"/>
      <c r="J39" s="129"/>
    </row>
    <row r="40" spans="2:10" x14ac:dyDescent="0.15">
      <c r="B40" s="127"/>
      <c r="C40" s="128"/>
      <c r="D40" s="128"/>
      <c r="E40" s="128"/>
      <c r="F40" s="128"/>
      <c r="G40" s="128"/>
      <c r="H40" s="128"/>
      <c r="I40" s="128"/>
      <c r="J40" s="129"/>
    </row>
    <row r="41" spans="2:10" x14ac:dyDescent="0.15">
      <c r="B41" s="127"/>
      <c r="C41" s="128" t="s">
        <v>508</v>
      </c>
      <c r="D41" s="128"/>
      <c r="E41" s="128"/>
      <c r="F41" s="128"/>
      <c r="G41" s="128"/>
      <c r="H41" s="128"/>
      <c r="I41" s="128"/>
      <c r="J41" s="129"/>
    </row>
    <row r="42" spans="2:10" x14ac:dyDescent="0.15">
      <c r="B42" s="127"/>
      <c r="C42" s="128" t="s">
        <v>509</v>
      </c>
      <c r="D42" s="128"/>
      <c r="E42" s="128"/>
      <c r="F42" s="128"/>
      <c r="G42" s="128"/>
      <c r="H42" s="128"/>
      <c r="I42" s="128"/>
      <c r="J42" s="129"/>
    </row>
    <row r="43" spans="2:10" x14ac:dyDescent="0.15">
      <c r="B43" s="127"/>
      <c r="C43" s="128" t="s">
        <v>510</v>
      </c>
      <c r="D43" s="128"/>
      <c r="E43" s="128"/>
      <c r="F43" s="128"/>
      <c r="G43" s="128"/>
      <c r="H43" s="128"/>
      <c r="I43" s="128"/>
      <c r="J43" s="129"/>
    </row>
    <row r="44" spans="2:10" x14ac:dyDescent="0.15">
      <c r="B44" s="127"/>
      <c r="C44" s="128" t="s">
        <v>511</v>
      </c>
      <c r="D44" s="128"/>
      <c r="E44" s="128"/>
      <c r="F44" s="128"/>
      <c r="G44" s="128"/>
      <c r="H44" s="128"/>
      <c r="I44" s="128"/>
      <c r="J44" s="129"/>
    </row>
    <row r="45" spans="2:10" x14ac:dyDescent="0.15">
      <c r="B45" s="127"/>
      <c r="C45" s="128" t="s">
        <v>443</v>
      </c>
      <c r="D45" s="128"/>
      <c r="E45" s="128"/>
      <c r="F45" s="128"/>
      <c r="G45" s="128"/>
      <c r="H45" s="128"/>
      <c r="I45" s="128"/>
      <c r="J45" s="129"/>
    </row>
    <row r="46" spans="2:10" x14ac:dyDescent="0.15">
      <c r="B46" s="127"/>
      <c r="C46" s="128"/>
      <c r="D46" s="128"/>
      <c r="E46" s="128"/>
      <c r="F46" s="128"/>
      <c r="G46" s="128"/>
      <c r="H46" s="128"/>
      <c r="I46" s="128"/>
      <c r="J46" s="129"/>
    </row>
    <row r="47" spans="2:10" ht="14.25" thickBot="1" x14ac:dyDescent="0.2">
      <c r="B47" s="131"/>
      <c r="C47" s="132" t="s">
        <v>443</v>
      </c>
      <c r="D47" s="132"/>
      <c r="E47" s="132"/>
      <c r="F47" s="132"/>
      <c r="G47" s="132"/>
      <c r="H47" s="132"/>
      <c r="I47" s="132"/>
      <c r="J47" s="133"/>
    </row>
    <row r="49" spans="2:7" ht="14.25" thickBot="1" x14ac:dyDescent="0.2">
      <c r="C49" s="46"/>
      <c r="D49" s="46"/>
      <c r="E49" s="46"/>
      <c r="F49" s="46"/>
      <c r="G49" s="46"/>
    </row>
    <row r="50" spans="2:7" x14ac:dyDescent="0.15">
      <c r="B50" s="1112" t="s">
        <v>512</v>
      </c>
      <c r="C50" s="1113"/>
      <c r="D50" s="1113"/>
      <c r="E50" s="1113"/>
      <c r="F50" s="1113"/>
      <c r="G50" s="1114"/>
    </row>
    <row r="51" spans="2:7" ht="14.25" thickBot="1" x14ac:dyDescent="0.2">
      <c r="B51" s="122" t="s">
        <v>513</v>
      </c>
      <c r="C51" s="41" t="s">
        <v>449</v>
      </c>
      <c r="D51" s="41" t="s">
        <v>514</v>
      </c>
      <c r="E51" s="41" t="s">
        <v>515</v>
      </c>
      <c r="F51" s="42" t="s">
        <v>516</v>
      </c>
      <c r="G51" s="123" t="s">
        <v>517</v>
      </c>
    </row>
    <row r="52" spans="2:7" ht="14.25" thickTop="1" x14ac:dyDescent="0.15">
      <c r="B52" s="140" t="s">
        <v>518</v>
      </c>
      <c r="C52" s="128" t="s">
        <v>519</v>
      </c>
      <c r="D52" s="128" t="s">
        <v>520</v>
      </c>
      <c r="E52" s="128" t="s">
        <v>521</v>
      </c>
      <c r="F52" s="128" t="s">
        <v>522</v>
      </c>
      <c r="G52" s="129" t="s">
        <v>465</v>
      </c>
    </row>
    <row r="53" spans="2:7" x14ac:dyDescent="0.15">
      <c r="B53" s="140" t="s">
        <v>523</v>
      </c>
      <c r="C53" s="128" t="s">
        <v>524</v>
      </c>
      <c r="D53" s="128" t="s">
        <v>525</v>
      </c>
      <c r="E53" s="128" t="s">
        <v>526</v>
      </c>
      <c r="F53" s="128" t="s">
        <v>527</v>
      </c>
      <c r="G53" s="129" t="s">
        <v>474</v>
      </c>
    </row>
    <row r="54" spans="2:7" x14ac:dyDescent="0.15">
      <c r="B54" s="140" t="s">
        <v>528</v>
      </c>
      <c r="C54" s="128" t="s">
        <v>529</v>
      </c>
      <c r="D54" s="128" t="s">
        <v>530</v>
      </c>
      <c r="E54" s="128" t="s">
        <v>531</v>
      </c>
      <c r="F54" s="128"/>
      <c r="G54" s="129" t="s">
        <v>481</v>
      </c>
    </row>
    <row r="55" spans="2:7" x14ac:dyDescent="0.15">
      <c r="B55" s="140" t="s">
        <v>532</v>
      </c>
      <c r="C55" s="128"/>
      <c r="D55" s="128"/>
      <c r="E55" s="128" t="s">
        <v>533</v>
      </c>
      <c r="F55" s="128"/>
      <c r="G55" s="129"/>
    </row>
    <row r="56" spans="2:7" x14ac:dyDescent="0.15">
      <c r="B56" s="140"/>
      <c r="C56" s="128" t="s">
        <v>534</v>
      </c>
      <c r="D56" s="128"/>
      <c r="E56" s="128" t="s">
        <v>535</v>
      </c>
      <c r="F56" s="128"/>
      <c r="G56" s="129"/>
    </row>
    <row r="57" spans="2:7" x14ac:dyDescent="0.15">
      <c r="B57" s="140"/>
      <c r="C57" s="128" t="s">
        <v>536</v>
      </c>
      <c r="D57" s="128"/>
      <c r="E57" s="128" t="s">
        <v>537</v>
      </c>
      <c r="F57" s="128"/>
      <c r="G57" s="129"/>
    </row>
    <row r="58" spans="2:7" x14ac:dyDescent="0.15">
      <c r="B58" s="140"/>
      <c r="C58" s="128" t="s">
        <v>538</v>
      </c>
      <c r="D58" s="128"/>
      <c r="E58" s="128" t="s">
        <v>503</v>
      </c>
      <c r="F58" s="128"/>
      <c r="G58" s="129"/>
    </row>
    <row r="59" spans="2:7" x14ac:dyDescent="0.15">
      <c r="B59" s="140"/>
      <c r="C59" s="128" t="s">
        <v>539</v>
      </c>
      <c r="D59" s="128"/>
      <c r="E59" s="128"/>
      <c r="F59" s="128"/>
      <c r="G59" s="129"/>
    </row>
    <row r="60" spans="2:7" x14ac:dyDescent="0.15">
      <c r="B60" s="140"/>
      <c r="C60" s="128" t="s">
        <v>443</v>
      </c>
      <c r="D60" s="128"/>
      <c r="E60" s="128"/>
      <c r="F60" s="128"/>
      <c r="G60" s="129"/>
    </row>
    <row r="61" spans="2:7" x14ac:dyDescent="0.15">
      <c r="B61" s="140"/>
      <c r="C61" s="128"/>
      <c r="D61" s="128"/>
      <c r="E61" s="128"/>
      <c r="F61" s="128"/>
      <c r="G61" s="129"/>
    </row>
    <row r="62" spans="2:7" x14ac:dyDescent="0.15">
      <c r="B62" s="140"/>
      <c r="C62" s="128" t="s">
        <v>188</v>
      </c>
      <c r="D62" s="128"/>
      <c r="E62" s="128"/>
      <c r="F62" s="128"/>
      <c r="G62" s="129"/>
    </row>
    <row r="63" spans="2:7" x14ac:dyDescent="0.15">
      <c r="B63" s="140"/>
      <c r="C63" s="128" t="s">
        <v>189</v>
      </c>
      <c r="D63" s="128"/>
      <c r="E63" s="128"/>
      <c r="F63" s="128"/>
      <c r="G63" s="129"/>
    </row>
    <row r="64" spans="2:7" x14ac:dyDescent="0.15">
      <c r="B64" s="140"/>
      <c r="C64" s="128" t="s">
        <v>190</v>
      </c>
      <c r="D64" s="128"/>
      <c r="E64" s="128"/>
      <c r="F64" s="128"/>
      <c r="G64" s="129"/>
    </row>
    <row r="65" spans="2:7" x14ac:dyDescent="0.15">
      <c r="B65" s="140"/>
      <c r="C65" s="128" t="s">
        <v>191</v>
      </c>
      <c r="D65" s="128"/>
      <c r="E65" s="128"/>
      <c r="F65" s="128"/>
      <c r="G65" s="129"/>
    </row>
    <row r="66" spans="2:7" x14ac:dyDescent="0.15">
      <c r="B66" s="140"/>
      <c r="C66" s="128" t="s">
        <v>540</v>
      </c>
      <c r="D66" s="128"/>
      <c r="E66" s="128"/>
      <c r="F66" s="128"/>
      <c r="G66" s="129"/>
    </row>
    <row r="67" spans="2:7" x14ac:dyDescent="0.15">
      <c r="B67" s="140"/>
      <c r="C67" s="128" t="s">
        <v>541</v>
      </c>
      <c r="D67" s="128"/>
      <c r="E67" s="128"/>
      <c r="F67" s="128"/>
      <c r="G67" s="129"/>
    </row>
    <row r="68" spans="2:7" x14ac:dyDescent="0.15">
      <c r="B68" s="140"/>
      <c r="C68" s="128" t="s">
        <v>192</v>
      </c>
      <c r="D68" s="128"/>
      <c r="E68" s="128"/>
      <c r="F68" s="128"/>
      <c r="G68" s="129"/>
    </row>
    <row r="69" spans="2:7" x14ac:dyDescent="0.15">
      <c r="B69" s="140"/>
      <c r="C69" s="128" t="s">
        <v>193</v>
      </c>
      <c r="D69" s="128"/>
      <c r="E69" s="128"/>
      <c r="F69" s="128"/>
      <c r="G69" s="129"/>
    </row>
    <row r="70" spans="2:7" x14ac:dyDescent="0.15">
      <c r="B70" s="140"/>
      <c r="C70" s="128" t="s">
        <v>542</v>
      </c>
      <c r="D70" s="128"/>
      <c r="E70" s="128"/>
      <c r="F70" s="128"/>
      <c r="G70" s="129"/>
    </row>
    <row r="71" spans="2:7" x14ac:dyDescent="0.15">
      <c r="B71" s="140"/>
      <c r="C71" s="128" t="s">
        <v>195</v>
      </c>
      <c r="D71" s="128"/>
      <c r="E71" s="128"/>
      <c r="F71" s="128"/>
      <c r="G71" s="129"/>
    </row>
    <row r="72" spans="2:7" x14ac:dyDescent="0.15">
      <c r="B72" s="140"/>
      <c r="C72" s="128" t="s">
        <v>197</v>
      </c>
      <c r="D72" s="128"/>
      <c r="E72" s="128"/>
      <c r="F72" s="128"/>
      <c r="G72" s="129"/>
    </row>
    <row r="73" spans="2:7" x14ac:dyDescent="0.15">
      <c r="B73" s="140"/>
      <c r="C73" s="128" t="s">
        <v>198</v>
      </c>
      <c r="D73" s="128"/>
      <c r="E73" s="128"/>
      <c r="F73" s="128"/>
      <c r="G73" s="129"/>
    </row>
    <row r="74" spans="2:7" x14ac:dyDescent="0.15">
      <c r="B74" s="140"/>
      <c r="C74" s="128" t="s">
        <v>199</v>
      </c>
      <c r="D74" s="128"/>
      <c r="E74" s="128"/>
      <c r="F74" s="128"/>
      <c r="G74" s="129"/>
    </row>
    <row r="75" spans="2:7" x14ac:dyDescent="0.15">
      <c r="B75" s="140"/>
      <c r="C75" s="128" t="s">
        <v>200</v>
      </c>
      <c r="D75" s="128"/>
      <c r="E75" s="128"/>
      <c r="F75" s="128"/>
      <c r="G75" s="129"/>
    </row>
    <row r="76" spans="2:7" x14ac:dyDescent="0.15">
      <c r="B76" s="140"/>
      <c r="C76" s="128" t="s">
        <v>201</v>
      </c>
      <c r="D76" s="128"/>
      <c r="E76" s="128"/>
      <c r="F76" s="128"/>
      <c r="G76" s="129"/>
    </row>
    <row r="77" spans="2:7" x14ac:dyDescent="0.15">
      <c r="B77" s="140"/>
      <c r="C77" s="128" t="s">
        <v>503</v>
      </c>
      <c r="D77" s="128"/>
      <c r="E77" s="128"/>
      <c r="F77" s="128"/>
      <c r="G77" s="129"/>
    </row>
    <row r="78" spans="2:7" x14ac:dyDescent="0.15">
      <c r="B78" s="140"/>
      <c r="C78" s="128"/>
      <c r="D78" s="128"/>
      <c r="E78" s="128"/>
      <c r="F78" s="128"/>
      <c r="G78" s="129"/>
    </row>
    <row r="79" spans="2:7" x14ac:dyDescent="0.15">
      <c r="B79" s="140"/>
      <c r="C79" s="128" t="s">
        <v>543</v>
      </c>
      <c r="D79" s="128"/>
      <c r="E79" s="128"/>
      <c r="F79" s="128"/>
      <c r="G79" s="129"/>
    </row>
    <row r="80" spans="2:7" x14ac:dyDescent="0.15">
      <c r="B80" s="140"/>
      <c r="C80" s="128" t="s">
        <v>544</v>
      </c>
      <c r="D80" s="128"/>
      <c r="E80" s="128"/>
      <c r="F80" s="128"/>
      <c r="G80" s="129"/>
    </row>
    <row r="81" spans="2:7" x14ac:dyDescent="0.15">
      <c r="B81" s="140"/>
      <c r="C81" s="128" t="s">
        <v>545</v>
      </c>
      <c r="D81" s="128"/>
      <c r="E81" s="128"/>
      <c r="F81" s="128"/>
      <c r="G81" s="129"/>
    </row>
    <row r="82" spans="2:7" x14ac:dyDescent="0.15">
      <c r="B82" s="140"/>
      <c r="C82" s="128" t="s">
        <v>546</v>
      </c>
      <c r="D82" s="128"/>
      <c r="E82" s="128"/>
      <c r="F82" s="128"/>
      <c r="G82" s="129"/>
    </row>
    <row r="83" spans="2:7" ht="14.25" thickBot="1" x14ac:dyDescent="0.2">
      <c r="B83" s="141"/>
      <c r="C83" s="132" t="s">
        <v>503</v>
      </c>
      <c r="D83" s="132"/>
      <c r="E83" s="132"/>
      <c r="F83" s="132"/>
      <c r="G83" s="133"/>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106</vt:i4>
      </vt:variant>
    </vt:vector>
  </HeadingPairs>
  <TitlesOfParts>
    <vt:vector size="164" baseType="lpstr">
      <vt:lpstr>点検様式作成フロー</vt:lpstr>
      <vt:lpstr>変状面積算出方法</vt:lpstr>
      <vt:lpstr>記入の留意点</vt:lpstr>
      <vt:lpstr>様式A-1</vt:lpstr>
      <vt:lpstr>様式A-2</vt:lpstr>
      <vt:lpstr>様式A-3</vt:lpstr>
      <vt:lpstr>様式B (1)</vt:lpstr>
      <vt:lpstr>様式B (2)</vt:lpstr>
      <vt:lpstr>様式C-1-1 (1)</vt:lpstr>
      <vt:lpstr>様式C-1-1 (2)</vt:lpstr>
      <vt:lpstr>様式C-1-1 (3)</vt:lpstr>
      <vt:lpstr>様式C-1-2</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様式D-1-1 P020</vt:lpstr>
      <vt:lpstr>様式D-1-2</vt:lpstr>
      <vt:lpstr>様式D-2-1 (1)</vt:lpstr>
      <vt:lpstr>様式D-2-1 (2)</vt:lpstr>
      <vt:lpstr>様式D-2-1´</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'様式C-1-1 (1)'!Print_Area</vt:lpstr>
      <vt:lpstr>'様式C-1-1 (2)'!Print_Area</vt:lpstr>
      <vt:lpstr>'様式C-1-1 (3)'!Print_Area</vt:lpstr>
      <vt:lpstr>'様式C-1-2'!Print_Area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'様式D-1-1 P020'!Print_Area</vt:lpstr>
      <vt:lpstr>'様式D-1-2'!Print_Area</vt:lpstr>
      <vt:lpstr>'様式D-2-1 (1)'!Print_Area</vt:lpstr>
      <vt:lpstr>'様式D-2-1 (2)'!Print_Area</vt:lpstr>
      <vt:lpstr>'様式D-2-1´'!Print_Area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'様式D-3_PE'!Print_Area</vt:lpstr>
      <vt:lpstr>'様式D-3_PS'!Print_Area</vt:lpstr>
      <vt:lpstr>様式E!Print_Area</vt:lpstr>
      <vt:lpstr>様式F!Print_Area</vt:lpstr>
      <vt:lpstr>様式G!Print_Area</vt:lpstr>
      <vt:lpstr>'様式A-2'!Print_Titles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'様式D-1-1 P020'!Print_Titles</vt:lpstr>
      <vt:lpstr>'様式D-1-2'!Print_Titles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'様式D-3_PE'!Print_Titles</vt:lpstr>
      <vt:lpstr>'様式D-3_PS'!Print_Titles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2026-02-21T06:10:41Z</cp:lastPrinted>
  <dcterms:created xsi:type="dcterms:W3CDTF">2012-04-09T00:49:26Z</dcterms:created>
  <dcterms:modified xsi:type="dcterms:W3CDTF">2026-04-13T01:59:27Z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