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24226"/>
  <mc:AlternateContent xmlns:mc="http://schemas.openxmlformats.org/markup-compatibility/2006">
    <mc:Choice Requires="x15">
      <x15ac:absPath xmlns:x15ac="http://schemas.microsoft.com/office/spreadsheetml/2010/11/ac" url="C:\Users\工藤あゆみ\Box\H66700440 価）R4渋木TN外定期点検\WORK\18 納品後対応\240425_調書修正後（最新）\大笹トンネル\"/>
    </mc:Choice>
  </mc:AlternateContent>
  <xr:revisionPtr revIDLastSave="0" documentId="13_ncr:1_{18D5D7B8-F20D-49B2-AB62-4C193ECB41D5}" xr6:coauthVersionLast="47" xr6:coauthVersionMax="47" xr10:uidLastSave="{00000000-0000-0000-0000-000000000000}"/>
  <bookViews>
    <workbookView xWindow="-110" yWindow="-110" windowWidth="19420" windowHeight="10420" tabRatio="885" firstSheet="125" activeTab="134"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 sheetId="47" r:id="rId6"/>
    <sheet name="様式B (2)" sheetId="196" r:id="rId7"/>
    <sheet name="様式B (3)" sheetId="197" r:id="rId8"/>
    <sheet name="様式C-1-1" sheetId="60" r:id="rId9"/>
    <sheet name="様式C-1-2" sheetId="61" r:id="rId10"/>
    <sheet name="様式C-2" sheetId="63" r:id="rId11"/>
    <sheet name="様式D-1-1" sheetId="66" r:id="rId12"/>
    <sheet name="様式D-1-1 (2)" sheetId="81" r:id="rId13"/>
    <sheet name="様式D-1-1 (3)" sheetId="82" r:id="rId14"/>
    <sheet name="様式D-1-1 (4)" sheetId="83" r:id="rId15"/>
    <sheet name="様式D-1-1 (5)" sheetId="84" r:id="rId16"/>
    <sheet name="様式D-1-1 (6)" sheetId="150" r:id="rId17"/>
    <sheet name="様式D-1-1 (7)" sheetId="85" r:id="rId18"/>
    <sheet name="様式D-1-1 (8)" sheetId="86" r:id="rId19"/>
    <sheet name="様式D-1-1 (9)" sheetId="87" r:id="rId20"/>
    <sheet name="様式D-1-1 (10)" sheetId="88" r:id="rId21"/>
    <sheet name="様式D-1-1 (11)" sheetId="104" r:id="rId22"/>
    <sheet name="様式D-1-1 (12)" sheetId="89" r:id="rId23"/>
    <sheet name="様式D-1-1 (13)" sheetId="90" r:id="rId24"/>
    <sheet name="様式D-1-1 (14)" sheetId="91" r:id="rId25"/>
    <sheet name="様式D-1-1 (15)" sheetId="92" r:id="rId26"/>
    <sheet name="様式D-1-1 (16)" sheetId="93" r:id="rId27"/>
    <sheet name="様式D-1-1 (17)" sheetId="94" r:id="rId28"/>
    <sheet name="様式D-1-1 (18)" sheetId="95" r:id="rId29"/>
    <sheet name="様式D-1-1 (19)" sheetId="96" r:id="rId30"/>
    <sheet name="様式D-1-1 (20)" sheetId="97" r:id="rId31"/>
    <sheet name="様式D-1-1 (21)" sheetId="98" r:id="rId32"/>
    <sheet name="様式D-1-1 (22)" sheetId="99" r:id="rId33"/>
    <sheet name="様式D-1-1 (23)" sheetId="101" r:id="rId34"/>
    <sheet name="様式D-1-1 (24)" sheetId="102" r:id="rId35"/>
    <sheet name="様式D-1-1 (25)" sheetId="103" r:id="rId36"/>
    <sheet name="様式D-1-1 (26)" sheetId="105" r:id="rId37"/>
    <sheet name="様式D-1-1 (27)" sheetId="106" r:id="rId38"/>
    <sheet name="様式D-1-1 (28)" sheetId="107" r:id="rId39"/>
    <sheet name="様式D-1-1 (29)" sheetId="108" r:id="rId40"/>
    <sheet name="様式D-1-1 (30)" sheetId="109" r:id="rId41"/>
    <sheet name="様式D-1-1 (31)" sheetId="110" r:id="rId42"/>
    <sheet name="様式D-1-1 (32)" sheetId="111" r:id="rId43"/>
    <sheet name="様式D-1-1 (33)" sheetId="112" r:id="rId44"/>
    <sheet name="様式D-1-1 (34)" sheetId="113" r:id="rId45"/>
    <sheet name="様式D-1-1 (35)" sheetId="114" r:id="rId46"/>
    <sheet name="様式D-1-1 (36)" sheetId="115" r:id="rId47"/>
    <sheet name="様式D-1-1 (37)" sheetId="116" r:id="rId48"/>
    <sheet name="様式D-1-1 (38)" sheetId="117" r:id="rId49"/>
    <sheet name="様式D-1-1 (39)" sheetId="118" r:id="rId50"/>
    <sheet name="様式D-1-1 (40)" sheetId="119" r:id="rId51"/>
    <sheet name="様式D-1-1 (41)" sheetId="121" r:id="rId52"/>
    <sheet name="様式D-1-1 (42)" sheetId="122" r:id="rId53"/>
    <sheet name="様式D-1-1 (43)" sheetId="123" r:id="rId54"/>
    <sheet name="様式D-1-1 (44)" sheetId="124" r:id="rId55"/>
    <sheet name="様式D-1-1 (45)" sheetId="125" r:id="rId56"/>
    <sheet name="様式D-1-1 (46)" sheetId="126" r:id="rId57"/>
    <sheet name="様式D-1-1 (47)" sheetId="127" r:id="rId58"/>
    <sheet name="様式D-1-1 (48)" sheetId="128" r:id="rId59"/>
    <sheet name="様式D-1-1 (49)" sheetId="129" r:id="rId60"/>
    <sheet name="様式D-1-1 (50)" sheetId="130" r:id="rId61"/>
    <sheet name="様式D-1-1 (51)" sheetId="131" r:id="rId62"/>
    <sheet name="様式D-1-1 (52)" sheetId="132" r:id="rId63"/>
    <sheet name="様式D-1-1 (53)" sheetId="133" r:id="rId64"/>
    <sheet name="様式D-1-1 (54)" sheetId="134" r:id="rId65"/>
    <sheet name="様式D-1-1 (55)" sheetId="135" r:id="rId66"/>
    <sheet name="様式D-1-1 (56)" sheetId="136" r:id="rId67"/>
    <sheet name="様式D-1-1 (57)" sheetId="137" r:id="rId68"/>
    <sheet name="様式D-1-1 (58)" sheetId="138" r:id="rId69"/>
    <sheet name="様式D-1-1 (59)" sheetId="139" r:id="rId70"/>
    <sheet name="様式D-1-1 (60)" sheetId="140" r:id="rId71"/>
    <sheet name="様式D-1-1 (61)" sheetId="141" r:id="rId72"/>
    <sheet name="様式D-1-1 (62)" sheetId="142" r:id="rId73"/>
    <sheet name="様式D-1-1 (63)" sheetId="143" r:id="rId74"/>
    <sheet name="様式D-1-1 (64)" sheetId="144" r:id="rId75"/>
    <sheet name="様式D-1-1 (65)" sheetId="145" r:id="rId76"/>
    <sheet name="様式D-1-1 (66)" sheetId="146" r:id="rId77"/>
    <sheet name="様式D-1-1 (67)" sheetId="147" r:id="rId78"/>
    <sheet name="様式D-1-1 (68)" sheetId="148" r:id="rId79"/>
    <sheet name="様式D-1-1 (69)" sheetId="149" r:id="rId80"/>
    <sheet name="様式D-1-2 " sheetId="151" r:id="rId81"/>
    <sheet name="様式D-1-2 (2)" sheetId="65" r:id="rId82"/>
    <sheet name="様式D-1-2 (3)" sheetId="152" r:id="rId83"/>
    <sheet name="様式D-1-2 (4)" sheetId="153" r:id="rId84"/>
    <sheet name="様式D-2-1" sheetId="42" r:id="rId85"/>
    <sheet name="様式D-2-1´" sheetId="55" state="hidden" r:id="rId86"/>
    <sheet name="様式D-2-1 (2)" sheetId="198" r:id="rId87"/>
    <sheet name="様式D-2-1 (3)" sheetId="199" r:id="rId88"/>
    <sheet name="様式D-2-1 (4)" sheetId="200" r:id="rId89"/>
    <sheet name="様式D-3_PS" sheetId="80" r:id="rId90"/>
    <sheet name="様式D-3_S001" sheetId="154" r:id="rId91"/>
    <sheet name="様式D-3_S002" sheetId="155" r:id="rId92"/>
    <sheet name="様式D-3_S003" sheetId="156" r:id="rId93"/>
    <sheet name="様式D-3_S004" sheetId="157" r:id="rId94"/>
    <sheet name="様式D-3_S005" sheetId="158" r:id="rId95"/>
    <sheet name="様式D-3_S006" sheetId="159" r:id="rId96"/>
    <sheet name="様式D-3_S007" sheetId="160" r:id="rId97"/>
    <sheet name="様式D-3_S008" sheetId="161" r:id="rId98"/>
    <sheet name="様式D-3_S009" sheetId="162" r:id="rId99"/>
    <sheet name="様式D-3_S010" sheetId="163" r:id="rId100"/>
    <sheet name="様式D-3_S011" sheetId="164" r:id="rId101"/>
    <sheet name="様式D-3_S012" sheetId="165" r:id="rId102"/>
    <sheet name="様式D-3_S013" sheetId="166" r:id="rId103"/>
    <sheet name="様式D-3_S014" sheetId="167" r:id="rId104"/>
    <sheet name="様式D-3_S015" sheetId="168" r:id="rId105"/>
    <sheet name="様式D-3_S016" sheetId="169" r:id="rId106"/>
    <sheet name="様式D-3_S017" sheetId="170" r:id="rId107"/>
    <sheet name="様式D-3_S018" sheetId="171" r:id="rId108"/>
    <sheet name="様式D-3_S019" sheetId="172" r:id="rId109"/>
    <sheet name="様式D-3_S020" sheetId="173" r:id="rId110"/>
    <sheet name="様式D-3_S021" sheetId="174" r:id="rId111"/>
    <sheet name="様式D-3_S022" sheetId="175" r:id="rId112"/>
    <sheet name="様式D-3_S023" sheetId="176" r:id="rId113"/>
    <sheet name="様式D-3_S024" sheetId="177" r:id="rId114"/>
    <sheet name="様式D-3_S025" sheetId="178" r:id="rId115"/>
    <sheet name="様式D-3_S026" sheetId="179" r:id="rId116"/>
    <sheet name="様式D-3_S027" sheetId="180" r:id="rId117"/>
    <sheet name="様式D-3_S028" sheetId="181" r:id="rId118"/>
    <sheet name="様式D-3_S029" sheetId="182" r:id="rId119"/>
    <sheet name="様式D-3_S030" sheetId="183" r:id="rId120"/>
    <sheet name="様式D-3_S031" sheetId="184" r:id="rId121"/>
    <sheet name="様式D-3_S032" sheetId="185" r:id="rId122"/>
    <sheet name="様式D-3_S033" sheetId="186" r:id="rId123"/>
    <sheet name="様式D-3_S034" sheetId="187" r:id="rId124"/>
    <sheet name="様式D-3_S035" sheetId="188" r:id="rId125"/>
    <sheet name="様式D-3_S036" sheetId="189" r:id="rId126"/>
    <sheet name="様式D-3_S037" sheetId="190" r:id="rId127"/>
    <sheet name="様式D-3_S038" sheetId="191" r:id="rId128"/>
    <sheet name="様式D-3_S039" sheetId="192" r:id="rId129"/>
    <sheet name="様式D-3_S040" sheetId="193" r:id="rId130"/>
    <sheet name="様式D-3_S041" sheetId="194" r:id="rId131"/>
    <sheet name="様式D-3_PE" sheetId="195" r:id="rId132"/>
    <sheet name="様式E" sheetId="64" r:id="rId133"/>
    <sheet name="様式F" sheetId="56" r:id="rId134"/>
    <sheet name="(参考)リスト" sheetId="74" r:id="rId135"/>
  </sheets>
  <definedNames>
    <definedName name="_xlnm._FilterDatabase" localSheetId="8" hidden="1">'様式C-1-1'!$A$1:$Z$286</definedName>
    <definedName name="_xlnm._FilterDatabase" localSheetId="133" hidden="1">様式F!$A$1:$AU$59</definedName>
    <definedName name="〇">#REF!</definedName>
    <definedName name="_xlnm.Print_Area" localSheetId="134">'(参考)リスト'!$A$3:$K$80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'様式A-2'!$B$3:$AN$79</definedName>
    <definedName name="_xlnm.Print_Area" localSheetId="4">'様式A-3'!$B$3:$AI$19</definedName>
    <definedName name="_xlnm.Print_Area" localSheetId="5">様式B!$A$1:$Z$32</definedName>
    <definedName name="_xlnm.Print_Area" localSheetId="6">'様式B (2)'!$A$1:$Z$32</definedName>
    <definedName name="_xlnm.Print_Area" localSheetId="7">'様式B (3)'!$A$1:$Z$32</definedName>
    <definedName name="_xlnm.Print_Area" localSheetId="8">'様式C-1-1'!$B$2:$Z$286</definedName>
    <definedName name="_xlnm.Print_Area" localSheetId="9">'様式C-1-2'!$A$1:$Z$43</definedName>
    <definedName name="_xlnm.Print_Area" localSheetId="10">'様式C-2'!$B$2:$Z$23</definedName>
    <definedName name="_xlnm.Print_Area" localSheetId="11">'様式D-1-1'!$B$2:$W$45</definedName>
    <definedName name="_xlnm.Print_Area" localSheetId="20">'様式D-1-1 (10)'!$B$2:$W$45</definedName>
    <definedName name="_xlnm.Print_Area" localSheetId="21">'様式D-1-1 (11)'!$B$2:$W$45</definedName>
    <definedName name="_xlnm.Print_Area" localSheetId="22">'様式D-1-1 (12)'!$B$2:$W$45</definedName>
    <definedName name="_xlnm.Print_Area" localSheetId="23">'様式D-1-1 (13)'!$B$2:$W$45</definedName>
    <definedName name="_xlnm.Print_Area" localSheetId="24">'様式D-1-1 (14)'!$B$2:$W$45</definedName>
    <definedName name="_xlnm.Print_Area" localSheetId="25">'様式D-1-1 (15)'!$B$2:$W$45</definedName>
    <definedName name="_xlnm.Print_Area" localSheetId="26">'様式D-1-1 (16)'!$B$2:$W$45</definedName>
    <definedName name="_xlnm.Print_Area" localSheetId="27">'様式D-1-1 (17)'!$B$2:$W$45</definedName>
    <definedName name="_xlnm.Print_Area" localSheetId="28">'様式D-1-1 (18)'!$B$2:$W$45</definedName>
    <definedName name="_xlnm.Print_Area" localSheetId="29">'様式D-1-1 (19)'!$B$2:$W$45</definedName>
    <definedName name="_xlnm.Print_Area" localSheetId="12">'様式D-1-1 (2)'!$B$2:$W$45</definedName>
    <definedName name="_xlnm.Print_Area" localSheetId="30">'様式D-1-1 (20)'!$B$2:$W$45</definedName>
    <definedName name="_xlnm.Print_Area" localSheetId="31">'様式D-1-1 (21)'!$B$2:$W$45</definedName>
    <definedName name="_xlnm.Print_Area" localSheetId="32">'様式D-1-1 (22)'!$B$2:$W$45</definedName>
    <definedName name="_xlnm.Print_Area" localSheetId="33">'様式D-1-1 (23)'!$B$2:$W$45</definedName>
    <definedName name="_xlnm.Print_Area" localSheetId="34">'様式D-1-1 (24)'!$B$2:$W$45</definedName>
    <definedName name="_xlnm.Print_Area" localSheetId="35">'様式D-1-1 (25)'!$B$2:$W$45</definedName>
    <definedName name="_xlnm.Print_Area" localSheetId="36">'様式D-1-1 (26)'!$B$2:$W$45</definedName>
    <definedName name="_xlnm.Print_Area" localSheetId="37">'様式D-1-1 (27)'!$B$2:$W$45</definedName>
    <definedName name="_xlnm.Print_Area" localSheetId="38">'様式D-1-1 (28)'!$B$2:$W$45</definedName>
    <definedName name="_xlnm.Print_Area" localSheetId="39">'様式D-1-1 (29)'!$B$2:$W$45</definedName>
    <definedName name="_xlnm.Print_Area" localSheetId="13">'様式D-1-1 (3)'!$B$2:$W$45</definedName>
    <definedName name="_xlnm.Print_Area" localSheetId="40">'様式D-1-1 (30)'!$B$2:$W$45</definedName>
    <definedName name="_xlnm.Print_Area" localSheetId="41">'様式D-1-1 (31)'!$B$2:$W$45</definedName>
    <definedName name="_xlnm.Print_Area" localSheetId="42">'様式D-1-1 (32)'!$B$2:$W$45</definedName>
    <definedName name="_xlnm.Print_Area" localSheetId="43">'様式D-1-1 (33)'!$B$2:$W$45</definedName>
    <definedName name="_xlnm.Print_Area" localSheetId="44">'様式D-1-1 (34)'!$B$2:$W$45</definedName>
    <definedName name="_xlnm.Print_Area" localSheetId="45">'様式D-1-1 (35)'!$B$2:$W$45</definedName>
    <definedName name="_xlnm.Print_Area" localSheetId="46">'様式D-1-1 (36)'!$B$2:$W$45</definedName>
    <definedName name="_xlnm.Print_Area" localSheetId="47">'様式D-1-1 (37)'!$B$2:$W$45</definedName>
    <definedName name="_xlnm.Print_Area" localSheetId="48">'様式D-1-1 (38)'!$B$2:$W$45</definedName>
    <definedName name="_xlnm.Print_Area" localSheetId="49">'様式D-1-1 (39)'!$B$2:$W$45</definedName>
    <definedName name="_xlnm.Print_Area" localSheetId="14">'様式D-1-1 (4)'!$B$2:$W$45</definedName>
    <definedName name="_xlnm.Print_Area" localSheetId="50">'様式D-1-1 (40)'!$B$2:$W$45</definedName>
    <definedName name="_xlnm.Print_Area" localSheetId="51">'様式D-1-1 (41)'!$B$2:$W$45</definedName>
    <definedName name="_xlnm.Print_Area" localSheetId="52">'様式D-1-1 (42)'!$B$2:$W$45</definedName>
    <definedName name="_xlnm.Print_Area" localSheetId="53">'様式D-1-1 (43)'!$B$2:$W$45</definedName>
    <definedName name="_xlnm.Print_Area" localSheetId="54">'様式D-1-1 (44)'!$B$2:$W$45</definedName>
    <definedName name="_xlnm.Print_Area" localSheetId="55">'様式D-1-1 (45)'!$B$2:$W$45</definedName>
    <definedName name="_xlnm.Print_Area" localSheetId="56">'様式D-1-1 (46)'!$B$2:$W$45</definedName>
    <definedName name="_xlnm.Print_Area" localSheetId="57">'様式D-1-1 (47)'!$B$2:$W$45</definedName>
    <definedName name="_xlnm.Print_Area" localSheetId="58">'様式D-1-1 (48)'!$B$2:$W$45</definedName>
    <definedName name="_xlnm.Print_Area" localSheetId="59">'様式D-1-1 (49)'!$B$2:$W$45</definedName>
    <definedName name="_xlnm.Print_Area" localSheetId="15">'様式D-1-1 (5)'!$B$2:$W$45</definedName>
    <definedName name="_xlnm.Print_Area" localSheetId="60">'様式D-1-1 (50)'!$B$2:$W$45</definedName>
    <definedName name="_xlnm.Print_Area" localSheetId="61">'様式D-1-1 (51)'!$B$2:$W$45</definedName>
    <definedName name="_xlnm.Print_Area" localSheetId="62">'様式D-1-1 (52)'!$B$2:$W$45</definedName>
    <definedName name="_xlnm.Print_Area" localSheetId="63">'様式D-1-1 (53)'!$B$2:$W$45</definedName>
    <definedName name="_xlnm.Print_Area" localSheetId="64">'様式D-1-1 (54)'!$B$2:$W$45</definedName>
    <definedName name="_xlnm.Print_Area" localSheetId="65">'様式D-1-1 (55)'!$B$2:$W$45</definedName>
    <definedName name="_xlnm.Print_Area" localSheetId="66">'様式D-1-1 (56)'!$B$2:$W$45</definedName>
    <definedName name="_xlnm.Print_Area" localSheetId="67">'様式D-1-1 (57)'!$B$2:$W$45</definedName>
    <definedName name="_xlnm.Print_Area" localSheetId="68">'様式D-1-1 (58)'!$B$2:$W$45</definedName>
    <definedName name="_xlnm.Print_Area" localSheetId="69">'様式D-1-1 (59)'!$B$2:$W$45</definedName>
    <definedName name="_xlnm.Print_Area" localSheetId="16">'様式D-1-1 (6)'!$B$2:$W$45</definedName>
    <definedName name="_xlnm.Print_Area" localSheetId="70">'様式D-1-1 (60)'!$B$2:$W$45</definedName>
    <definedName name="_xlnm.Print_Area" localSheetId="71">'様式D-1-1 (61)'!$B$2:$W$45</definedName>
    <definedName name="_xlnm.Print_Area" localSheetId="72">'様式D-1-1 (62)'!$B$2:$W$45</definedName>
    <definedName name="_xlnm.Print_Area" localSheetId="73">'様式D-1-1 (63)'!$B$2:$W$45</definedName>
    <definedName name="_xlnm.Print_Area" localSheetId="74">'様式D-1-1 (64)'!$B$2:$W$45</definedName>
    <definedName name="_xlnm.Print_Area" localSheetId="75">'様式D-1-1 (65)'!$B$2:$W$45</definedName>
    <definedName name="_xlnm.Print_Area" localSheetId="76">'様式D-1-1 (66)'!$B$2:$W$45</definedName>
    <definedName name="_xlnm.Print_Area" localSheetId="77">'様式D-1-1 (67)'!$B$2:$W$45</definedName>
    <definedName name="_xlnm.Print_Area" localSheetId="78">'様式D-1-1 (68)'!$B$2:$W$45</definedName>
    <definedName name="_xlnm.Print_Area" localSheetId="79">'様式D-1-1 (69)'!$B$2:$W$45</definedName>
    <definedName name="_xlnm.Print_Area" localSheetId="17">'様式D-1-1 (7)'!$B$2:$W$45</definedName>
    <definedName name="_xlnm.Print_Area" localSheetId="18">'様式D-1-1 (8)'!$B$2:$W$45</definedName>
    <definedName name="_xlnm.Print_Area" localSheetId="19">'様式D-1-1 (9)'!$B$2:$W$45</definedName>
    <definedName name="_xlnm.Print_Area" localSheetId="80">'様式D-1-2 '!$B$2:$Y$58</definedName>
    <definedName name="_xlnm.Print_Area" localSheetId="81">'様式D-1-2 (2)'!$B$2:$Y$58</definedName>
    <definedName name="_xlnm.Print_Area" localSheetId="82">'様式D-1-2 (3)'!$B$2:$Y$58</definedName>
    <definedName name="_xlnm.Print_Area" localSheetId="83">'様式D-1-2 (4)'!$B$2:$Y$58</definedName>
    <definedName name="_xlnm.Print_Area" localSheetId="84">'様式D-2-1'!$B$3:$AI$19</definedName>
    <definedName name="_xlnm.Print_Area" localSheetId="86">'様式D-2-1 (2)'!$B$3:$AI$19</definedName>
    <definedName name="_xlnm.Print_Area" localSheetId="87">'様式D-2-1 (3)'!$B$3:$AI$19</definedName>
    <definedName name="_xlnm.Print_Area" localSheetId="88">'様式D-2-1 (4)'!$B$3:$AI$19</definedName>
    <definedName name="_xlnm.Print_Area" localSheetId="85">'様式D-2-1´'!$B$3:$AI$19</definedName>
    <definedName name="_xlnm.Print_Area" localSheetId="131">'様式D-3_PE'!$A$1:$AO$52</definedName>
    <definedName name="_xlnm.Print_Area" localSheetId="89">'様式D-3_PS'!$A$1:$AO$52</definedName>
    <definedName name="_xlnm.Print_Area" localSheetId="90">'様式D-3_S001'!$A$1:$AO$52</definedName>
    <definedName name="_xlnm.Print_Area" localSheetId="91">'様式D-3_S002'!$A$1:$AO$52</definedName>
    <definedName name="_xlnm.Print_Area" localSheetId="92">'様式D-3_S003'!$A$1:$AO$52</definedName>
    <definedName name="_xlnm.Print_Area" localSheetId="93">'様式D-3_S004'!$A$1:$AO$52</definedName>
    <definedName name="_xlnm.Print_Area" localSheetId="94">'様式D-3_S005'!$A$1:$AO$52</definedName>
    <definedName name="_xlnm.Print_Area" localSheetId="95">'様式D-3_S006'!$A$1:$AO$52</definedName>
    <definedName name="_xlnm.Print_Area" localSheetId="96">'様式D-3_S007'!$A$1:$AO$52</definedName>
    <definedName name="_xlnm.Print_Area" localSheetId="97">'様式D-3_S008'!$A$1:$AO$52</definedName>
    <definedName name="_xlnm.Print_Area" localSheetId="98">'様式D-3_S009'!$A$1:$AO$52</definedName>
    <definedName name="_xlnm.Print_Area" localSheetId="99">'様式D-3_S010'!$A$1:$AO$52</definedName>
    <definedName name="_xlnm.Print_Area" localSheetId="100">'様式D-3_S011'!$A$1:$AO$52</definedName>
    <definedName name="_xlnm.Print_Area" localSheetId="101">'様式D-3_S012'!$A$1:$AO$52</definedName>
    <definedName name="_xlnm.Print_Area" localSheetId="102">'様式D-3_S013'!$A$1:$AO$52</definedName>
    <definedName name="_xlnm.Print_Area" localSheetId="103">'様式D-3_S014'!$A$1:$AO$52</definedName>
    <definedName name="_xlnm.Print_Area" localSheetId="104">'様式D-3_S015'!$A$1:$AO$52</definedName>
    <definedName name="_xlnm.Print_Area" localSheetId="105">'様式D-3_S016'!$A$1:$AO$52</definedName>
    <definedName name="_xlnm.Print_Area" localSheetId="106">'様式D-3_S017'!$A$1:$AO$52</definedName>
    <definedName name="_xlnm.Print_Area" localSheetId="107">'様式D-3_S018'!$A$1:$AO$52</definedName>
    <definedName name="_xlnm.Print_Area" localSheetId="108">'様式D-3_S019'!$A$1:$AO$52</definedName>
    <definedName name="_xlnm.Print_Area" localSheetId="109">'様式D-3_S020'!$A$1:$AO$52</definedName>
    <definedName name="_xlnm.Print_Area" localSheetId="110">'様式D-3_S021'!$A$1:$AO$52</definedName>
    <definedName name="_xlnm.Print_Area" localSheetId="111">'様式D-3_S022'!$A$1:$AO$52</definedName>
    <definedName name="_xlnm.Print_Area" localSheetId="112">'様式D-3_S023'!$A$1:$AO$52</definedName>
    <definedName name="_xlnm.Print_Area" localSheetId="113">'様式D-3_S024'!$A$1:$AO$52</definedName>
    <definedName name="_xlnm.Print_Area" localSheetId="114">'様式D-3_S025'!$A$1:$AO$52</definedName>
    <definedName name="_xlnm.Print_Area" localSheetId="115">'様式D-3_S026'!$A$1:$AO$52</definedName>
    <definedName name="_xlnm.Print_Area" localSheetId="116">'様式D-3_S027'!$A$1:$AO$52</definedName>
    <definedName name="_xlnm.Print_Area" localSheetId="117">'様式D-3_S028'!$A$1:$AO$52</definedName>
    <definedName name="_xlnm.Print_Area" localSheetId="118">'様式D-3_S029'!$A$1:$AO$52</definedName>
    <definedName name="_xlnm.Print_Area" localSheetId="119">'様式D-3_S030'!$A$1:$AO$52</definedName>
    <definedName name="_xlnm.Print_Area" localSheetId="120">'様式D-3_S031'!$A$1:$AO$52</definedName>
    <definedName name="_xlnm.Print_Area" localSheetId="121">'様式D-3_S032'!$A$1:$AO$52</definedName>
    <definedName name="_xlnm.Print_Area" localSheetId="122">'様式D-3_S033'!$A$1:$AO$52</definedName>
    <definedName name="_xlnm.Print_Area" localSheetId="123">'様式D-3_S034'!$A$1:$AO$52</definedName>
    <definedName name="_xlnm.Print_Area" localSheetId="124">'様式D-3_S035'!$A$1:$AO$52</definedName>
    <definedName name="_xlnm.Print_Area" localSheetId="125">'様式D-3_S036'!$A$1:$AO$52</definedName>
    <definedName name="_xlnm.Print_Area" localSheetId="126">'様式D-3_S037'!$A$1:$AO$52</definedName>
    <definedName name="_xlnm.Print_Area" localSheetId="127">'様式D-3_S038'!$A$1:$AO$52</definedName>
    <definedName name="_xlnm.Print_Area" localSheetId="128">'様式D-3_S039'!$A$1:$AO$52</definedName>
    <definedName name="_xlnm.Print_Area" localSheetId="129">'様式D-3_S040'!$A$1:$AO$52</definedName>
    <definedName name="_xlnm.Print_Area" localSheetId="130">'様式D-3_S041'!$A$1:$AO$52</definedName>
    <definedName name="_xlnm.Print_Area" localSheetId="133">様式F!$B$1:$AN$59</definedName>
    <definedName name="_xlnm.Print_Titles" localSheetId="3">'様式A-2'!$3:$9</definedName>
    <definedName name="_xlnm.Print_Titles" localSheetId="8">'様式C-1-1'!$2:$8</definedName>
    <definedName name="_xlnm.Print_Titles" localSheetId="11">'様式D-1-1'!$B:$W,'様式D-1-1'!$2:$4</definedName>
    <definedName name="_xlnm.Print_Titles" localSheetId="20">'様式D-1-1 (10)'!$B:$W,'様式D-1-1 (10)'!$2:$4</definedName>
    <definedName name="_xlnm.Print_Titles" localSheetId="21">'様式D-1-1 (11)'!$B:$W,'様式D-1-1 (11)'!$2:$4</definedName>
    <definedName name="_xlnm.Print_Titles" localSheetId="22">'様式D-1-1 (12)'!$B:$W,'様式D-1-1 (12)'!$2:$4</definedName>
    <definedName name="_xlnm.Print_Titles" localSheetId="23">'様式D-1-1 (13)'!$B:$W,'様式D-1-1 (13)'!$2:$4</definedName>
    <definedName name="_xlnm.Print_Titles" localSheetId="24">'様式D-1-1 (14)'!$B:$W,'様式D-1-1 (14)'!$2:$4</definedName>
    <definedName name="_xlnm.Print_Titles" localSheetId="25">'様式D-1-1 (15)'!$B:$W,'様式D-1-1 (15)'!$2:$4</definedName>
    <definedName name="_xlnm.Print_Titles" localSheetId="26">'様式D-1-1 (16)'!$B:$W,'様式D-1-1 (16)'!$2:$4</definedName>
    <definedName name="_xlnm.Print_Titles" localSheetId="27">'様式D-1-1 (17)'!$B:$W,'様式D-1-1 (17)'!$2:$4</definedName>
    <definedName name="_xlnm.Print_Titles" localSheetId="28">'様式D-1-1 (18)'!$B:$W,'様式D-1-1 (18)'!$2:$4</definedName>
    <definedName name="_xlnm.Print_Titles" localSheetId="29">'様式D-1-1 (19)'!$B:$W,'様式D-1-1 (19)'!$2:$4</definedName>
    <definedName name="_xlnm.Print_Titles" localSheetId="12">'様式D-1-1 (2)'!$B:$W,'様式D-1-1 (2)'!$2:$4</definedName>
    <definedName name="_xlnm.Print_Titles" localSheetId="30">'様式D-1-1 (20)'!$B:$W,'様式D-1-1 (20)'!$2:$4</definedName>
    <definedName name="_xlnm.Print_Titles" localSheetId="31">'様式D-1-1 (21)'!$B:$W,'様式D-1-1 (21)'!$2:$4</definedName>
    <definedName name="_xlnm.Print_Titles" localSheetId="32">'様式D-1-1 (22)'!$B:$W,'様式D-1-1 (22)'!$2:$4</definedName>
    <definedName name="_xlnm.Print_Titles" localSheetId="33">'様式D-1-1 (23)'!$B:$W,'様式D-1-1 (23)'!$2:$4</definedName>
    <definedName name="_xlnm.Print_Titles" localSheetId="34">'様式D-1-1 (24)'!$B:$W,'様式D-1-1 (24)'!$2:$4</definedName>
    <definedName name="_xlnm.Print_Titles" localSheetId="35">'様式D-1-1 (25)'!$B:$W,'様式D-1-1 (25)'!$2:$4</definedName>
    <definedName name="_xlnm.Print_Titles" localSheetId="36">'様式D-1-1 (26)'!$B:$W,'様式D-1-1 (26)'!$2:$4</definedName>
    <definedName name="_xlnm.Print_Titles" localSheetId="37">'様式D-1-1 (27)'!$B:$W,'様式D-1-1 (27)'!$2:$4</definedName>
    <definedName name="_xlnm.Print_Titles" localSheetId="38">'様式D-1-1 (28)'!$B:$W,'様式D-1-1 (28)'!$2:$4</definedName>
    <definedName name="_xlnm.Print_Titles" localSheetId="39">'様式D-1-1 (29)'!$B:$W,'様式D-1-1 (29)'!$2:$4</definedName>
    <definedName name="_xlnm.Print_Titles" localSheetId="13">'様式D-1-1 (3)'!$B:$W,'様式D-1-1 (3)'!$2:$4</definedName>
    <definedName name="_xlnm.Print_Titles" localSheetId="40">'様式D-1-1 (30)'!$B:$W,'様式D-1-1 (30)'!$2:$4</definedName>
    <definedName name="_xlnm.Print_Titles" localSheetId="41">'様式D-1-1 (31)'!$B:$W,'様式D-1-1 (31)'!$2:$4</definedName>
    <definedName name="_xlnm.Print_Titles" localSheetId="42">'様式D-1-1 (32)'!$B:$W,'様式D-1-1 (32)'!$2:$4</definedName>
    <definedName name="_xlnm.Print_Titles" localSheetId="43">'様式D-1-1 (33)'!$B:$W,'様式D-1-1 (33)'!$2:$4</definedName>
    <definedName name="_xlnm.Print_Titles" localSheetId="44">'様式D-1-1 (34)'!$B:$W,'様式D-1-1 (34)'!$2:$4</definedName>
    <definedName name="_xlnm.Print_Titles" localSheetId="45">'様式D-1-1 (35)'!$B:$W,'様式D-1-1 (35)'!$2:$4</definedName>
    <definedName name="_xlnm.Print_Titles" localSheetId="46">'様式D-1-1 (36)'!$B:$W,'様式D-1-1 (36)'!$2:$4</definedName>
    <definedName name="_xlnm.Print_Titles" localSheetId="47">'様式D-1-1 (37)'!$B:$W,'様式D-1-1 (37)'!$2:$4</definedName>
    <definedName name="_xlnm.Print_Titles" localSheetId="48">'様式D-1-1 (38)'!$B:$W,'様式D-1-1 (38)'!$2:$4</definedName>
    <definedName name="_xlnm.Print_Titles" localSheetId="49">'様式D-1-1 (39)'!$B:$W,'様式D-1-1 (39)'!$2:$4</definedName>
    <definedName name="_xlnm.Print_Titles" localSheetId="14">'様式D-1-1 (4)'!$B:$W,'様式D-1-1 (4)'!$2:$4</definedName>
    <definedName name="_xlnm.Print_Titles" localSheetId="50">'様式D-1-1 (40)'!$B:$W,'様式D-1-1 (40)'!$2:$4</definedName>
    <definedName name="_xlnm.Print_Titles" localSheetId="51">'様式D-1-1 (41)'!$B:$W,'様式D-1-1 (41)'!$2:$4</definedName>
    <definedName name="_xlnm.Print_Titles" localSheetId="52">'様式D-1-1 (42)'!$B:$W,'様式D-1-1 (42)'!$2:$4</definedName>
    <definedName name="_xlnm.Print_Titles" localSheetId="53">'様式D-1-1 (43)'!$B:$W,'様式D-1-1 (43)'!$2:$4</definedName>
    <definedName name="_xlnm.Print_Titles" localSheetId="54">'様式D-1-1 (44)'!$B:$W,'様式D-1-1 (44)'!$2:$4</definedName>
    <definedName name="_xlnm.Print_Titles" localSheetId="55">'様式D-1-1 (45)'!$B:$W,'様式D-1-1 (45)'!$2:$4</definedName>
    <definedName name="_xlnm.Print_Titles" localSheetId="56">'様式D-1-1 (46)'!$B:$W,'様式D-1-1 (46)'!$2:$4</definedName>
    <definedName name="_xlnm.Print_Titles" localSheetId="57">'様式D-1-1 (47)'!$B:$W,'様式D-1-1 (47)'!$2:$4</definedName>
    <definedName name="_xlnm.Print_Titles" localSheetId="58">'様式D-1-1 (48)'!$B:$W,'様式D-1-1 (48)'!$2:$4</definedName>
    <definedName name="_xlnm.Print_Titles" localSheetId="59">'様式D-1-1 (49)'!$B:$W,'様式D-1-1 (49)'!$2:$4</definedName>
    <definedName name="_xlnm.Print_Titles" localSheetId="15">'様式D-1-1 (5)'!$B:$W,'様式D-1-1 (5)'!$2:$4</definedName>
    <definedName name="_xlnm.Print_Titles" localSheetId="60">'様式D-1-1 (50)'!$B:$W,'様式D-1-1 (50)'!$2:$4</definedName>
    <definedName name="_xlnm.Print_Titles" localSheetId="61">'様式D-1-1 (51)'!$B:$W,'様式D-1-1 (51)'!$2:$4</definedName>
    <definedName name="_xlnm.Print_Titles" localSheetId="62">'様式D-1-1 (52)'!$B:$W,'様式D-1-1 (52)'!$2:$4</definedName>
    <definedName name="_xlnm.Print_Titles" localSheetId="63">'様式D-1-1 (53)'!$B:$W,'様式D-1-1 (53)'!$2:$4</definedName>
    <definedName name="_xlnm.Print_Titles" localSheetId="64">'様式D-1-1 (54)'!$B:$W,'様式D-1-1 (54)'!$2:$4</definedName>
    <definedName name="_xlnm.Print_Titles" localSheetId="65">'様式D-1-1 (55)'!$B:$W,'様式D-1-1 (55)'!$2:$4</definedName>
    <definedName name="_xlnm.Print_Titles" localSheetId="66">'様式D-1-1 (56)'!$B:$W,'様式D-1-1 (56)'!$2:$4</definedName>
    <definedName name="_xlnm.Print_Titles" localSheetId="67">'様式D-1-1 (57)'!$B:$W,'様式D-1-1 (57)'!$2:$4</definedName>
    <definedName name="_xlnm.Print_Titles" localSheetId="68">'様式D-1-1 (58)'!$B:$W,'様式D-1-1 (58)'!$2:$4</definedName>
    <definedName name="_xlnm.Print_Titles" localSheetId="69">'様式D-1-1 (59)'!$B:$W,'様式D-1-1 (59)'!$2:$4</definedName>
    <definedName name="_xlnm.Print_Titles" localSheetId="16">'様式D-1-1 (6)'!$B:$W,'様式D-1-1 (6)'!$2:$4</definedName>
    <definedName name="_xlnm.Print_Titles" localSheetId="70">'様式D-1-1 (60)'!$B:$W,'様式D-1-1 (60)'!$2:$4</definedName>
    <definedName name="_xlnm.Print_Titles" localSheetId="71">'様式D-1-1 (61)'!$B:$W,'様式D-1-1 (61)'!$2:$4</definedName>
    <definedName name="_xlnm.Print_Titles" localSheetId="72">'様式D-1-1 (62)'!$B:$W,'様式D-1-1 (62)'!$2:$4</definedName>
    <definedName name="_xlnm.Print_Titles" localSheetId="73">'様式D-1-1 (63)'!$B:$W,'様式D-1-1 (63)'!$2:$4</definedName>
    <definedName name="_xlnm.Print_Titles" localSheetId="74">'様式D-1-1 (64)'!$B:$W,'様式D-1-1 (64)'!$2:$4</definedName>
    <definedName name="_xlnm.Print_Titles" localSheetId="75">'様式D-1-1 (65)'!$B:$W,'様式D-1-1 (65)'!$2:$4</definedName>
    <definedName name="_xlnm.Print_Titles" localSheetId="76">'様式D-1-1 (66)'!$B:$W,'様式D-1-1 (66)'!$2:$4</definedName>
    <definedName name="_xlnm.Print_Titles" localSheetId="77">'様式D-1-1 (67)'!$B:$W,'様式D-1-1 (67)'!$2:$4</definedName>
    <definedName name="_xlnm.Print_Titles" localSheetId="78">'様式D-1-1 (68)'!$B:$W,'様式D-1-1 (68)'!$2:$4</definedName>
    <definedName name="_xlnm.Print_Titles" localSheetId="79">'様式D-1-1 (69)'!$B:$W,'様式D-1-1 (69)'!$2:$4</definedName>
    <definedName name="_xlnm.Print_Titles" localSheetId="17">'様式D-1-1 (7)'!$B:$W,'様式D-1-1 (7)'!$2:$4</definedName>
    <definedName name="_xlnm.Print_Titles" localSheetId="18">'様式D-1-1 (8)'!$B:$W,'様式D-1-1 (8)'!$2:$4</definedName>
    <definedName name="_xlnm.Print_Titles" localSheetId="19">'様式D-1-1 (9)'!$B:$W,'様式D-1-1 (9)'!$2:$4</definedName>
    <definedName name="_xlnm.Print_Titles" localSheetId="80">'様式D-1-2 '!$B:$Y,'様式D-1-2 '!$2:$4</definedName>
    <definedName name="_xlnm.Print_Titles" localSheetId="81">'様式D-1-2 (2)'!$B:$Y,'様式D-1-2 (2)'!$2:$4</definedName>
    <definedName name="_xlnm.Print_Titles" localSheetId="82">'様式D-1-2 (3)'!$B:$Y,'様式D-1-2 (3)'!$2:$4</definedName>
    <definedName name="_xlnm.Print_Titles" localSheetId="83">'様式D-1-2 (4)'!$B:$Y,'様式D-1-2 (4)'!$2:$4</definedName>
    <definedName name="_xlnm.Print_Titles" localSheetId="131">'様式D-3_PE'!$B:$AO,'様式D-3_PE'!$3:$5</definedName>
    <definedName name="_xlnm.Print_Titles" localSheetId="89">'様式D-3_PS'!$B:$AO,'様式D-3_PS'!$3:$5</definedName>
    <definedName name="_xlnm.Print_Titles" localSheetId="90">'様式D-3_S001'!$B:$AO,'様式D-3_S001'!$3:$5</definedName>
    <definedName name="_xlnm.Print_Titles" localSheetId="91">'様式D-3_S002'!$B:$AO,'様式D-3_S002'!$3:$5</definedName>
    <definedName name="_xlnm.Print_Titles" localSheetId="92">'様式D-3_S003'!$B:$AO,'様式D-3_S003'!$3:$5</definedName>
    <definedName name="_xlnm.Print_Titles" localSheetId="93">'様式D-3_S004'!$B:$AO,'様式D-3_S004'!$3:$5</definedName>
    <definedName name="_xlnm.Print_Titles" localSheetId="94">'様式D-3_S005'!$B:$AO,'様式D-3_S005'!$3:$5</definedName>
    <definedName name="_xlnm.Print_Titles" localSheetId="95">'様式D-3_S006'!$B:$AO,'様式D-3_S006'!$3:$5</definedName>
    <definedName name="_xlnm.Print_Titles" localSheetId="96">'様式D-3_S007'!$B:$AO,'様式D-3_S007'!$3:$5</definedName>
    <definedName name="_xlnm.Print_Titles" localSheetId="97">'様式D-3_S008'!$B:$AO,'様式D-3_S008'!$3:$5</definedName>
    <definedName name="_xlnm.Print_Titles" localSheetId="98">'様式D-3_S009'!$B:$AO,'様式D-3_S009'!$3:$5</definedName>
    <definedName name="_xlnm.Print_Titles" localSheetId="99">'様式D-3_S010'!$B:$AO,'様式D-3_S010'!$3:$5</definedName>
    <definedName name="_xlnm.Print_Titles" localSheetId="100">'様式D-3_S011'!$B:$AO,'様式D-3_S011'!$3:$5</definedName>
    <definedName name="_xlnm.Print_Titles" localSheetId="101">'様式D-3_S012'!$B:$AO,'様式D-3_S012'!$3:$5</definedName>
    <definedName name="_xlnm.Print_Titles" localSheetId="102">'様式D-3_S013'!$B:$AO,'様式D-3_S013'!$3:$5</definedName>
    <definedName name="_xlnm.Print_Titles" localSheetId="103">'様式D-3_S014'!$B:$AO,'様式D-3_S014'!$3:$5</definedName>
    <definedName name="_xlnm.Print_Titles" localSheetId="104">'様式D-3_S015'!$B:$AO,'様式D-3_S015'!$3:$5</definedName>
    <definedName name="_xlnm.Print_Titles" localSheetId="105">'様式D-3_S016'!$B:$AO,'様式D-3_S016'!$3:$5</definedName>
    <definedName name="_xlnm.Print_Titles" localSheetId="106">'様式D-3_S017'!$B:$AO,'様式D-3_S017'!$3:$5</definedName>
    <definedName name="_xlnm.Print_Titles" localSheetId="107">'様式D-3_S018'!$B:$AO,'様式D-3_S018'!$3:$5</definedName>
    <definedName name="_xlnm.Print_Titles" localSheetId="108">'様式D-3_S019'!$B:$AO,'様式D-3_S019'!$3:$5</definedName>
    <definedName name="_xlnm.Print_Titles" localSheetId="109">'様式D-3_S020'!$B:$AO,'様式D-3_S020'!$3:$5</definedName>
    <definedName name="_xlnm.Print_Titles" localSheetId="110">'様式D-3_S021'!$B:$AO,'様式D-3_S021'!$3:$5</definedName>
    <definedName name="_xlnm.Print_Titles" localSheetId="111">'様式D-3_S022'!$B:$AO,'様式D-3_S022'!$3:$5</definedName>
    <definedName name="_xlnm.Print_Titles" localSheetId="112">'様式D-3_S023'!$B:$AO,'様式D-3_S023'!$3:$5</definedName>
    <definedName name="_xlnm.Print_Titles" localSheetId="113">'様式D-3_S024'!$B:$AO,'様式D-3_S024'!$3:$5</definedName>
    <definedName name="_xlnm.Print_Titles" localSheetId="114">'様式D-3_S025'!$B:$AO,'様式D-3_S025'!$3:$5</definedName>
    <definedName name="_xlnm.Print_Titles" localSheetId="115">'様式D-3_S026'!$B:$AO,'様式D-3_S026'!$3:$5</definedName>
    <definedName name="_xlnm.Print_Titles" localSheetId="116">'様式D-3_S027'!$B:$AO,'様式D-3_S027'!$3:$5</definedName>
    <definedName name="_xlnm.Print_Titles" localSheetId="117">'様式D-3_S028'!$B:$AO,'様式D-3_S028'!$3:$5</definedName>
    <definedName name="_xlnm.Print_Titles" localSheetId="118">'様式D-3_S029'!$B:$AO,'様式D-3_S029'!$3:$5</definedName>
    <definedName name="_xlnm.Print_Titles" localSheetId="119">'様式D-3_S030'!$B:$AO,'様式D-3_S030'!$3:$5</definedName>
    <definedName name="_xlnm.Print_Titles" localSheetId="120">'様式D-3_S031'!$B:$AO,'様式D-3_S031'!$3:$5</definedName>
    <definedName name="_xlnm.Print_Titles" localSheetId="121">'様式D-3_S032'!$B:$AO,'様式D-3_S032'!$3:$5</definedName>
    <definedName name="_xlnm.Print_Titles" localSheetId="122">'様式D-3_S033'!$B:$AO,'様式D-3_S033'!$3:$5</definedName>
    <definedName name="_xlnm.Print_Titles" localSheetId="123">'様式D-3_S034'!$B:$AO,'様式D-3_S034'!$3:$5</definedName>
    <definedName name="_xlnm.Print_Titles" localSheetId="124">'様式D-3_S035'!$B:$AO,'様式D-3_S035'!$3:$5</definedName>
    <definedName name="_xlnm.Print_Titles" localSheetId="125">'様式D-3_S036'!$B:$AO,'様式D-3_S036'!$3:$5</definedName>
    <definedName name="_xlnm.Print_Titles" localSheetId="126">'様式D-3_S037'!$B:$AO,'様式D-3_S037'!$3:$5</definedName>
    <definedName name="_xlnm.Print_Titles" localSheetId="127">'様式D-3_S038'!$B:$AO,'様式D-3_S038'!$3:$5</definedName>
    <definedName name="_xlnm.Print_Titles" localSheetId="128">'様式D-3_S039'!$B:$AO,'様式D-3_S039'!$3:$5</definedName>
    <definedName name="_xlnm.Print_Titles" localSheetId="129">'様式D-3_S040'!$B:$AO,'様式D-3_S040'!$3:$5</definedName>
    <definedName name="_xlnm.Print_Titles" localSheetId="130">'様式D-3_S041'!$B:$AO,'様式D-3_S041'!$3:$5</definedName>
    <definedName name="_xlnm.Print_Titles" localSheetId="133">様式F!$1:$9</definedName>
    <definedName name="Z_D77EBD73_782E_4A63_AC37_29D349B4D009_.wvu.Cols" localSheetId="8" hidden="1">'様式C-1-1'!#REF!</definedName>
    <definedName name="Z_D77EBD73_782E_4A63_AC37_29D349B4D009_.wvu.Cols" localSheetId="9" hidden="1">'様式C-1-2'!#REF!</definedName>
    <definedName name="Z_D77EBD73_782E_4A63_AC37_29D349B4D009_.wvu.Cols" localSheetId="10"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'様式B (2)'!$B$2:$Y$27</definedName>
    <definedName name="Z_D77EBD73_782E_4A63_AC37_29D349B4D009_.wvu.PrintArea" localSheetId="7" hidden="1">'様式B (3)'!$B$2:$Y$27</definedName>
    <definedName name="Z_D77EBD73_782E_4A63_AC37_29D349B4D009_.wvu.PrintArea" localSheetId="8" hidden="1">'様式C-1-1'!$B$2:$Y$284</definedName>
    <definedName name="Z_D77EBD73_782E_4A63_AC37_29D349B4D009_.wvu.PrintArea" localSheetId="9" hidden="1">'様式C-1-2'!#REF!</definedName>
    <definedName name="Z_D77EBD73_782E_4A63_AC37_29D349B4D009_.wvu.PrintArea" localSheetId="10" hidden="1">'様式C-2'!$B$2:$Z$21</definedName>
    <definedName name="Z_D77EBD73_782E_4A63_AC37_29D349B4D009_.wvu.PrintArea" localSheetId="84" hidden="1">'様式D-2-1'!$B$3:$AI$18</definedName>
    <definedName name="Z_D77EBD73_782E_4A63_AC37_29D349B4D009_.wvu.PrintArea" localSheetId="86" hidden="1">'様式D-2-1 (2)'!$B$3:$AI$18</definedName>
    <definedName name="Z_D77EBD73_782E_4A63_AC37_29D349B4D009_.wvu.PrintArea" localSheetId="87" hidden="1">'様式D-2-1 (3)'!$B$3:$AI$18</definedName>
    <definedName name="Z_D77EBD73_782E_4A63_AC37_29D349B4D009_.wvu.PrintArea" localSheetId="88" hidden="1">'様式D-2-1 (4)'!$B$3:$AI$18</definedName>
    <definedName name="Z_D77EBD73_782E_4A63_AC37_29D349B4D009_.wvu.PrintArea" localSheetId="85" hidden="1">'様式D-2-1´'!$B$3:$AI$18</definedName>
    <definedName name="Z_D77EBD73_782E_4A63_AC37_29D349B4D009_.wvu.PrintArea" localSheetId="131" hidden="1">'様式D-3_PE'!$B$3:$AO$46</definedName>
    <definedName name="Z_D77EBD73_782E_4A63_AC37_29D349B4D009_.wvu.PrintArea" localSheetId="89" hidden="1">'様式D-3_PS'!$B$3:$AO$46</definedName>
    <definedName name="Z_D77EBD73_782E_4A63_AC37_29D349B4D009_.wvu.PrintArea" localSheetId="90" hidden="1">'様式D-3_S001'!$B$3:$AO$46</definedName>
    <definedName name="Z_D77EBD73_782E_4A63_AC37_29D349B4D009_.wvu.PrintArea" localSheetId="91" hidden="1">'様式D-3_S002'!$B$3:$AO$46</definedName>
    <definedName name="Z_D77EBD73_782E_4A63_AC37_29D349B4D009_.wvu.PrintArea" localSheetId="92" hidden="1">'様式D-3_S003'!$B$3:$AO$46</definedName>
    <definedName name="Z_D77EBD73_782E_4A63_AC37_29D349B4D009_.wvu.PrintArea" localSheetId="93" hidden="1">'様式D-3_S004'!$B$3:$AO$46</definedName>
    <definedName name="Z_D77EBD73_782E_4A63_AC37_29D349B4D009_.wvu.PrintArea" localSheetId="94" hidden="1">'様式D-3_S005'!$B$3:$AO$46</definedName>
    <definedName name="Z_D77EBD73_782E_4A63_AC37_29D349B4D009_.wvu.PrintArea" localSheetId="95" hidden="1">'様式D-3_S006'!$B$3:$AO$46</definedName>
    <definedName name="Z_D77EBD73_782E_4A63_AC37_29D349B4D009_.wvu.PrintArea" localSheetId="96" hidden="1">'様式D-3_S007'!$B$3:$AO$46</definedName>
    <definedName name="Z_D77EBD73_782E_4A63_AC37_29D349B4D009_.wvu.PrintArea" localSheetId="97" hidden="1">'様式D-3_S008'!$B$3:$AO$46</definedName>
    <definedName name="Z_D77EBD73_782E_4A63_AC37_29D349B4D009_.wvu.PrintArea" localSheetId="98" hidden="1">'様式D-3_S009'!$B$3:$AO$46</definedName>
    <definedName name="Z_D77EBD73_782E_4A63_AC37_29D349B4D009_.wvu.PrintArea" localSheetId="99" hidden="1">'様式D-3_S010'!$B$3:$AO$46</definedName>
    <definedName name="Z_D77EBD73_782E_4A63_AC37_29D349B4D009_.wvu.PrintArea" localSheetId="100" hidden="1">'様式D-3_S011'!$B$3:$AO$46</definedName>
    <definedName name="Z_D77EBD73_782E_4A63_AC37_29D349B4D009_.wvu.PrintArea" localSheetId="101" hidden="1">'様式D-3_S012'!$B$3:$AO$46</definedName>
    <definedName name="Z_D77EBD73_782E_4A63_AC37_29D349B4D009_.wvu.PrintArea" localSheetId="102" hidden="1">'様式D-3_S013'!$B$3:$AO$46</definedName>
    <definedName name="Z_D77EBD73_782E_4A63_AC37_29D349B4D009_.wvu.PrintArea" localSheetId="103" hidden="1">'様式D-3_S014'!$B$3:$AO$46</definedName>
    <definedName name="Z_D77EBD73_782E_4A63_AC37_29D349B4D009_.wvu.PrintArea" localSheetId="104" hidden="1">'様式D-3_S015'!$B$3:$AO$46</definedName>
    <definedName name="Z_D77EBD73_782E_4A63_AC37_29D349B4D009_.wvu.PrintArea" localSheetId="105" hidden="1">'様式D-3_S016'!$B$3:$AO$46</definedName>
    <definedName name="Z_D77EBD73_782E_4A63_AC37_29D349B4D009_.wvu.PrintArea" localSheetId="106" hidden="1">'様式D-3_S017'!$B$3:$AO$46</definedName>
    <definedName name="Z_D77EBD73_782E_4A63_AC37_29D349B4D009_.wvu.PrintArea" localSheetId="107" hidden="1">'様式D-3_S018'!$B$3:$AO$46</definedName>
    <definedName name="Z_D77EBD73_782E_4A63_AC37_29D349B4D009_.wvu.PrintArea" localSheetId="108" hidden="1">'様式D-3_S019'!$B$3:$AO$46</definedName>
    <definedName name="Z_D77EBD73_782E_4A63_AC37_29D349B4D009_.wvu.PrintArea" localSheetId="109" hidden="1">'様式D-3_S020'!$B$3:$AO$46</definedName>
    <definedName name="Z_D77EBD73_782E_4A63_AC37_29D349B4D009_.wvu.PrintArea" localSheetId="110" hidden="1">'様式D-3_S021'!$B$3:$AO$46</definedName>
    <definedName name="Z_D77EBD73_782E_4A63_AC37_29D349B4D009_.wvu.PrintArea" localSheetId="111" hidden="1">'様式D-3_S022'!$B$3:$AO$46</definedName>
    <definedName name="Z_D77EBD73_782E_4A63_AC37_29D349B4D009_.wvu.PrintArea" localSheetId="112" hidden="1">'様式D-3_S023'!$B$3:$AO$46</definedName>
    <definedName name="Z_D77EBD73_782E_4A63_AC37_29D349B4D009_.wvu.PrintArea" localSheetId="113" hidden="1">'様式D-3_S024'!$B$3:$AO$46</definedName>
    <definedName name="Z_D77EBD73_782E_4A63_AC37_29D349B4D009_.wvu.PrintArea" localSheetId="114" hidden="1">'様式D-3_S025'!$B$3:$AO$46</definedName>
    <definedName name="Z_D77EBD73_782E_4A63_AC37_29D349B4D009_.wvu.PrintArea" localSheetId="115" hidden="1">'様式D-3_S026'!$B$3:$AO$46</definedName>
    <definedName name="Z_D77EBD73_782E_4A63_AC37_29D349B4D009_.wvu.PrintArea" localSheetId="116" hidden="1">'様式D-3_S027'!$B$3:$AO$46</definedName>
    <definedName name="Z_D77EBD73_782E_4A63_AC37_29D349B4D009_.wvu.PrintArea" localSheetId="117" hidden="1">'様式D-3_S028'!$B$3:$AO$46</definedName>
    <definedName name="Z_D77EBD73_782E_4A63_AC37_29D349B4D009_.wvu.PrintArea" localSheetId="118" hidden="1">'様式D-3_S029'!$B$3:$AO$46</definedName>
    <definedName name="Z_D77EBD73_782E_4A63_AC37_29D349B4D009_.wvu.PrintArea" localSheetId="119" hidden="1">'様式D-3_S030'!$B$3:$AO$46</definedName>
    <definedName name="Z_D77EBD73_782E_4A63_AC37_29D349B4D009_.wvu.PrintArea" localSheetId="120" hidden="1">'様式D-3_S031'!$B$3:$AO$46</definedName>
    <definedName name="Z_D77EBD73_782E_4A63_AC37_29D349B4D009_.wvu.PrintArea" localSheetId="121" hidden="1">'様式D-3_S032'!$B$3:$AO$46</definedName>
    <definedName name="Z_D77EBD73_782E_4A63_AC37_29D349B4D009_.wvu.PrintArea" localSheetId="122" hidden="1">'様式D-3_S033'!$B$3:$AO$46</definedName>
    <definedName name="Z_D77EBD73_782E_4A63_AC37_29D349B4D009_.wvu.PrintArea" localSheetId="123" hidden="1">'様式D-3_S034'!$B$3:$AO$46</definedName>
    <definedName name="Z_D77EBD73_782E_4A63_AC37_29D349B4D009_.wvu.PrintArea" localSheetId="124" hidden="1">'様式D-3_S035'!$B$3:$AO$46</definedName>
    <definedName name="Z_D77EBD73_782E_4A63_AC37_29D349B4D009_.wvu.PrintArea" localSheetId="125" hidden="1">'様式D-3_S036'!$B$3:$AO$46</definedName>
    <definedName name="Z_D77EBD73_782E_4A63_AC37_29D349B4D009_.wvu.PrintArea" localSheetId="126" hidden="1">'様式D-3_S037'!$B$3:$AO$46</definedName>
    <definedName name="Z_D77EBD73_782E_4A63_AC37_29D349B4D009_.wvu.PrintArea" localSheetId="127" hidden="1">'様式D-3_S038'!$B$3:$AO$46</definedName>
    <definedName name="Z_D77EBD73_782E_4A63_AC37_29D349B4D009_.wvu.PrintArea" localSheetId="128" hidden="1">'様式D-3_S039'!$B$3:$AO$46</definedName>
    <definedName name="Z_D77EBD73_782E_4A63_AC37_29D349B4D009_.wvu.PrintArea" localSheetId="129" hidden="1">'様式D-3_S040'!$B$3:$AO$46</definedName>
    <definedName name="Z_D77EBD73_782E_4A63_AC37_29D349B4D009_.wvu.PrintArea" localSheetId="130" hidden="1">'様式D-3_S041'!$B$3:$AO$46</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6">テーブル1[対象箇所]</definedName>
    <definedName name="対象箇所" localSheetId="7">テーブル1[対象箇所]</definedName>
    <definedName name="対象箇所" localSheetId="20">テーブル1[対象箇所]</definedName>
    <definedName name="対象箇所" localSheetId="21">テーブル1[対象箇所]</definedName>
    <definedName name="対象箇所" localSheetId="22">テーブル1[対象箇所]</definedName>
    <definedName name="対象箇所" localSheetId="23">テーブル1[対象箇所]</definedName>
    <definedName name="対象箇所" localSheetId="24">テーブル1[対象箇所]</definedName>
    <definedName name="対象箇所" localSheetId="25">テーブル1[対象箇所]</definedName>
    <definedName name="対象箇所" localSheetId="26">テーブル1[対象箇所]</definedName>
    <definedName name="対象箇所" localSheetId="27">テーブル1[対象箇所]</definedName>
    <definedName name="対象箇所" localSheetId="28">テーブル1[対象箇所]</definedName>
    <definedName name="対象箇所" localSheetId="29">テーブル1[対象箇所]</definedName>
    <definedName name="対象箇所" localSheetId="12">テーブル1[対象箇所]</definedName>
    <definedName name="対象箇所" localSheetId="30">テーブル1[対象箇所]</definedName>
    <definedName name="対象箇所" localSheetId="31">テーブル1[対象箇所]</definedName>
    <definedName name="対象箇所" localSheetId="32">テーブル1[対象箇所]</definedName>
    <definedName name="対象箇所" localSheetId="33">テーブル1[対象箇所]</definedName>
    <definedName name="対象箇所" localSheetId="34">テーブル1[対象箇所]</definedName>
    <definedName name="対象箇所" localSheetId="35">テーブル1[対象箇所]</definedName>
    <definedName name="対象箇所" localSheetId="36">テーブル1[対象箇所]</definedName>
    <definedName name="対象箇所" localSheetId="37">テーブル1[対象箇所]</definedName>
    <definedName name="対象箇所" localSheetId="38">テーブル1[対象箇所]</definedName>
    <definedName name="対象箇所" localSheetId="39">テーブル1[対象箇所]</definedName>
    <definedName name="対象箇所" localSheetId="13">テーブル1[対象箇所]</definedName>
    <definedName name="対象箇所" localSheetId="40">テーブル1[対象箇所]</definedName>
    <definedName name="対象箇所" localSheetId="41">テーブル1[対象箇所]</definedName>
    <definedName name="対象箇所" localSheetId="42">テーブル1[対象箇所]</definedName>
    <definedName name="対象箇所" localSheetId="43">テーブル1[対象箇所]</definedName>
    <definedName name="対象箇所" localSheetId="44">テーブル1[対象箇所]</definedName>
    <definedName name="対象箇所" localSheetId="45">テーブル1[対象箇所]</definedName>
    <definedName name="対象箇所" localSheetId="46">テーブル1[対象箇所]</definedName>
    <definedName name="対象箇所" localSheetId="47">テーブル1[対象箇所]</definedName>
    <definedName name="対象箇所" localSheetId="48">テーブル1[対象箇所]</definedName>
    <definedName name="対象箇所" localSheetId="49">テーブル1[対象箇所]</definedName>
    <definedName name="対象箇所" localSheetId="14">テーブル1[対象箇所]</definedName>
    <definedName name="対象箇所" localSheetId="50">テーブル1[対象箇所]</definedName>
    <definedName name="対象箇所" localSheetId="51">テーブル1[対象箇所]</definedName>
    <definedName name="対象箇所" localSheetId="52">テーブル1[対象箇所]</definedName>
    <definedName name="対象箇所" localSheetId="53">テーブル1[対象箇所]</definedName>
    <definedName name="対象箇所" localSheetId="54">テーブル1[対象箇所]</definedName>
    <definedName name="対象箇所" localSheetId="55">テーブル1[対象箇所]</definedName>
    <definedName name="対象箇所" localSheetId="56">テーブル1[対象箇所]</definedName>
    <definedName name="対象箇所" localSheetId="57">テーブル1[対象箇所]</definedName>
    <definedName name="対象箇所" localSheetId="58">テーブル1[対象箇所]</definedName>
    <definedName name="対象箇所" localSheetId="59">テーブル1[対象箇所]</definedName>
    <definedName name="対象箇所" localSheetId="15">テーブル1[対象箇所]</definedName>
    <definedName name="対象箇所" localSheetId="60">テーブル1[対象箇所]</definedName>
    <definedName name="対象箇所" localSheetId="61">テーブル1[対象箇所]</definedName>
    <definedName name="対象箇所" localSheetId="62">テーブル1[対象箇所]</definedName>
    <definedName name="対象箇所" localSheetId="63">テーブル1[対象箇所]</definedName>
    <definedName name="対象箇所" localSheetId="64">テーブル1[対象箇所]</definedName>
    <definedName name="対象箇所" localSheetId="65">テーブル1[対象箇所]</definedName>
    <definedName name="対象箇所" localSheetId="66">テーブル1[対象箇所]</definedName>
    <definedName name="対象箇所" localSheetId="67">テーブル1[対象箇所]</definedName>
    <definedName name="対象箇所" localSheetId="68">テーブル1[対象箇所]</definedName>
    <definedName name="対象箇所" localSheetId="69">テーブル1[対象箇所]</definedName>
    <definedName name="対象箇所" localSheetId="16">テーブル1[対象箇所]</definedName>
    <definedName name="対象箇所" localSheetId="70">テーブル1[対象箇所]</definedName>
    <definedName name="対象箇所" localSheetId="71">テーブル1[対象箇所]</definedName>
    <definedName name="対象箇所" localSheetId="72">テーブル1[対象箇所]</definedName>
    <definedName name="対象箇所" localSheetId="73">テーブル1[対象箇所]</definedName>
    <definedName name="対象箇所" localSheetId="74">テーブル1[対象箇所]</definedName>
    <definedName name="対象箇所" localSheetId="75">テーブル1[対象箇所]</definedName>
    <definedName name="対象箇所" localSheetId="76">テーブル1[対象箇所]</definedName>
    <definedName name="対象箇所" localSheetId="77">テーブル1[対象箇所]</definedName>
    <definedName name="対象箇所" localSheetId="78">テーブル1[対象箇所]</definedName>
    <definedName name="対象箇所" localSheetId="79">テーブル1[対象箇所]</definedName>
    <definedName name="対象箇所" localSheetId="17">テーブル1[対象箇所]</definedName>
    <definedName name="対象箇所" localSheetId="18">テーブル1[対象箇所]</definedName>
    <definedName name="対象箇所" localSheetId="19">テーブル1[対象箇所]</definedName>
    <definedName name="対象箇所" localSheetId="80">テーブル1[対象箇所]</definedName>
    <definedName name="対象箇所" localSheetId="82">テーブル1[対象箇所]</definedName>
    <definedName name="対象箇所" localSheetId="83">テーブル1[対象箇所]</definedName>
    <definedName name="対象箇所" localSheetId="86">テーブル1[対象箇所]</definedName>
    <definedName name="対象箇所" localSheetId="87">テーブル1[対象箇所]</definedName>
    <definedName name="対象箇所" localSheetId="88">テーブル1[対象箇所]</definedName>
    <definedName name="対象箇所" localSheetId="131">テーブル1[対象箇所]</definedName>
    <definedName name="対象箇所" localSheetId="90">テーブル1[対象箇所]</definedName>
    <definedName name="対象箇所" localSheetId="91">テーブル1[対象箇所]</definedName>
    <definedName name="対象箇所" localSheetId="92">テーブル1[対象箇所]</definedName>
    <definedName name="対象箇所" localSheetId="93">テーブル1[対象箇所]</definedName>
    <definedName name="対象箇所" localSheetId="94">テーブル1[対象箇所]</definedName>
    <definedName name="対象箇所" localSheetId="95">テーブル1[対象箇所]</definedName>
    <definedName name="対象箇所" localSheetId="96">テーブル1[対象箇所]</definedName>
    <definedName name="対象箇所" localSheetId="97">テーブル1[対象箇所]</definedName>
    <definedName name="対象箇所" localSheetId="98">テーブル1[対象箇所]</definedName>
    <definedName name="対象箇所" localSheetId="99">テーブル1[対象箇所]</definedName>
    <definedName name="対象箇所" localSheetId="100">テーブル1[対象箇所]</definedName>
    <definedName name="対象箇所" localSheetId="101">テーブル1[対象箇所]</definedName>
    <definedName name="対象箇所" localSheetId="102">テーブル1[対象箇所]</definedName>
    <definedName name="対象箇所" localSheetId="103">テーブル1[対象箇所]</definedName>
    <definedName name="対象箇所" localSheetId="104">テーブル1[対象箇所]</definedName>
    <definedName name="対象箇所" localSheetId="105">テーブル1[対象箇所]</definedName>
    <definedName name="対象箇所" localSheetId="106">テーブル1[対象箇所]</definedName>
    <definedName name="対象箇所" localSheetId="107">テーブル1[対象箇所]</definedName>
    <definedName name="対象箇所" localSheetId="108">テーブル1[対象箇所]</definedName>
    <definedName name="対象箇所" localSheetId="109">テーブル1[対象箇所]</definedName>
    <definedName name="対象箇所" localSheetId="110">テーブル1[対象箇所]</definedName>
    <definedName name="対象箇所" localSheetId="111">テーブル1[対象箇所]</definedName>
    <definedName name="対象箇所" localSheetId="112">テーブル1[対象箇所]</definedName>
    <definedName name="対象箇所" localSheetId="113">テーブル1[対象箇所]</definedName>
    <definedName name="対象箇所" localSheetId="114">テーブル1[対象箇所]</definedName>
    <definedName name="対象箇所" localSheetId="115">テーブル1[対象箇所]</definedName>
    <definedName name="対象箇所" localSheetId="116">テーブル1[対象箇所]</definedName>
    <definedName name="対象箇所" localSheetId="117">テーブル1[対象箇所]</definedName>
    <definedName name="対象箇所" localSheetId="118">テーブル1[対象箇所]</definedName>
    <definedName name="対象箇所" localSheetId="119">テーブル1[対象箇所]</definedName>
    <definedName name="対象箇所" localSheetId="120">テーブル1[対象箇所]</definedName>
    <definedName name="対象箇所" localSheetId="121">テーブル1[対象箇所]</definedName>
    <definedName name="対象箇所" localSheetId="122">テーブル1[対象箇所]</definedName>
    <definedName name="対象箇所" localSheetId="123">テーブル1[対象箇所]</definedName>
    <definedName name="対象箇所" localSheetId="124">テーブル1[対象箇所]</definedName>
    <definedName name="対象箇所" localSheetId="125">テーブル1[対象箇所]</definedName>
    <definedName name="対象箇所" localSheetId="126">テーブル1[対象箇所]</definedName>
    <definedName name="対象箇所" localSheetId="127">テーブル1[対象箇所]</definedName>
    <definedName name="対象箇所" localSheetId="128">テーブル1[対象箇所]</definedName>
    <definedName name="対象箇所" localSheetId="129">テーブル1[対象箇所]</definedName>
    <definedName name="対象箇所" localSheetId="130">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5" i="197" l="1"/>
  <c r="W5" i="196"/>
  <c r="AJ32" i="195" l="1"/>
  <c r="BI5" i="195" s="1"/>
  <c r="AI32" i="195"/>
  <c r="AH32" i="195"/>
  <c r="AH35" i="195" s="1"/>
  <c r="BQ5" i="195" s="1"/>
  <c r="AG32" i="195"/>
  <c r="AG35" i="195" s="1"/>
  <c r="BP5" i="195" s="1"/>
  <c r="AF32" i="195"/>
  <c r="AE32" i="195"/>
  <c r="AE35" i="195" s="1"/>
  <c r="BO5" i="195" s="1"/>
  <c r="AD32" i="195"/>
  <c r="AD35" i="195" s="1"/>
  <c r="BN5" i="195" s="1"/>
  <c r="AC32" i="195"/>
  <c r="AC33" i="195" s="1"/>
  <c r="AB32" i="195"/>
  <c r="BA5" i="195" s="1"/>
  <c r="AA32" i="195"/>
  <c r="AS34" i="195" s="1"/>
  <c r="Z32" i="195"/>
  <c r="AY5" i="195" s="1"/>
  <c r="Y32" i="195"/>
  <c r="Y33" i="195" s="1"/>
  <c r="AJ31" i="195"/>
  <c r="CH5" i="195" s="1"/>
  <c r="AI31" i="195"/>
  <c r="CG5" i="195" s="1"/>
  <c r="AH31" i="195"/>
  <c r="CF5" i="195" s="1"/>
  <c r="AG31" i="195"/>
  <c r="AF31" i="195"/>
  <c r="AE31" i="195"/>
  <c r="AD31" i="195"/>
  <c r="AC31" i="195"/>
  <c r="AQ30" i="195"/>
  <c r="AQ29" i="195"/>
  <c r="AQ28" i="195"/>
  <c r="AQ27" i="195"/>
  <c r="AQ26" i="195"/>
  <c r="AQ25" i="195"/>
  <c r="AQ24" i="195"/>
  <c r="AQ23" i="195"/>
  <c r="AQ22" i="195"/>
  <c r="AQ21" i="195"/>
  <c r="AQ20" i="195"/>
  <c r="AQ19" i="195"/>
  <c r="AQ18" i="195"/>
  <c r="AQ17" i="195"/>
  <c r="AQ16" i="195"/>
  <c r="AQ15" i="195"/>
  <c r="AQ14" i="195"/>
  <c r="AQ13" i="195"/>
  <c r="AQ12" i="195"/>
  <c r="AQ11" i="195"/>
  <c r="CE5" i="195"/>
  <c r="CD5" i="195"/>
  <c r="CC5" i="195"/>
  <c r="CB5" i="195"/>
  <c r="CA5" i="195"/>
  <c r="BV5" i="195"/>
  <c r="BU5" i="195"/>
  <c r="BT5" i="195"/>
  <c r="BS5" i="195"/>
  <c r="BF5" i="195"/>
  <c r="BE5" i="195"/>
  <c r="BC5" i="195"/>
  <c r="BB5" i="195"/>
  <c r="AW5" i="195"/>
  <c r="AV5" i="195"/>
  <c r="AJ32" i="194"/>
  <c r="AI32" i="194"/>
  <c r="AH32" i="194"/>
  <c r="AH35" i="194" s="1"/>
  <c r="BQ5" i="194" s="1"/>
  <c r="AG32" i="194"/>
  <c r="AG35" i="194" s="1"/>
  <c r="BP5" i="194" s="1"/>
  <c r="AF32" i="194"/>
  <c r="BE5" i="194" s="1"/>
  <c r="AE32" i="194"/>
  <c r="AD32" i="194"/>
  <c r="AD35" i="194" s="1"/>
  <c r="BN5" i="194" s="1"/>
  <c r="AC32" i="194"/>
  <c r="BB5" i="194" s="1"/>
  <c r="AB32" i="194"/>
  <c r="BA5" i="194" s="1"/>
  <c r="AA32" i="194"/>
  <c r="Z32" i="194"/>
  <c r="Y32" i="194"/>
  <c r="AJ31" i="194"/>
  <c r="CH5" i="194" s="1"/>
  <c r="AI31" i="194"/>
  <c r="CG5" i="194" s="1"/>
  <c r="AH31" i="194"/>
  <c r="AG31" i="194"/>
  <c r="AF31" i="194"/>
  <c r="CD5" i="194" s="1"/>
  <c r="AE31" i="194"/>
  <c r="CC5" i="194" s="1"/>
  <c r="AD31" i="194"/>
  <c r="CB5" i="194" s="1"/>
  <c r="AC31" i="194"/>
  <c r="CA5" i="194" s="1"/>
  <c r="AQ30" i="194"/>
  <c r="AQ29" i="194"/>
  <c r="AQ28" i="194"/>
  <c r="AQ27" i="194"/>
  <c r="AQ26" i="194"/>
  <c r="AQ25" i="194"/>
  <c r="AQ24" i="194"/>
  <c r="AQ23" i="194"/>
  <c r="AQ22" i="194"/>
  <c r="AQ21" i="194"/>
  <c r="AQ20" i="194"/>
  <c r="AQ19" i="194"/>
  <c r="AQ18" i="194"/>
  <c r="AQ17" i="194"/>
  <c r="AQ16" i="194"/>
  <c r="AQ15" i="194"/>
  <c r="AQ14" i="194"/>
  <c r="AQ13" i="194"/>
  <c r="AQ12" i="194"/>
  <c r="AQ11" i="194"/>
  <c r="CF5" i="194"/>
  <c r="CE5" i="194"/>
  <c r="BV5" i="194"/>
  <c r="BU5" i="194"/>
  <c r="BT5" i="194"/>
  <c r="BS5" i="194"/>
  <c r="AW5" i="194"/>
  <c r="AV5" i="194"/>
  <c r="AJ32" i="193"/>
  <c r="AI32" i="193"/>
  <c r="AH32" i="193"/>
  <c r="AH35" i="193" s="1"/>
  <c r="BQ5" i="193" s="1"/>
  <c r="AG32" i="193"/>
  <c r="AG35" i="193" s="1"/>
  <c r="BP5" i="193" s="1"/>
  <c r="AF32" i="193"/>
  <c r="BE5" i="193" s="1"/>
  <c r="AE32" i="193"/>
  <c r="BD5" i="193" s="1"/>
  <c r="AD32" i="193"/>
  <c r="AD35" i="193" s="1"/>
  <c r="BN5" i="193" s="1"/>
  <c r="AC32" i="193"/>
  <c r="BB5" i="193" s="1"/>
  <c r="AB32" i="193"/>
  <c r="BA5" i="193" s="1"/>
  <c r="AA32" i="193"/>
  <c r="AZ5" i="193" s="1"/>
  <c r="Z32" i="193"/>
  <c r="AR35" i="193" s="1"/>
  <c r="Y32" i="193"/>
  <c r="AJ31" i="193"/>
  <c r="CH5" i="193" s="1"/>
  <c r="AI31" i="193"/>
  <c r="CG5" i="193" s="1"/>
  <c r="AH31" i="193"/>
  <c r="AG31" i="193"/>
  <c r="AF31" i="193"/>
  <c r="CD5" i="193" s="1"/>
  <c r="AE31" i="193"/>
  <c r="AD31" i="193"/>
  <c r="AC31" i="193"/>
  <c r="CA5" i="193" s="1"/>
  <c r="AQ30" i="193"/>
  <c r="AQ29" i="193"/>
  <c r="AQ28" i="193"/>
  <c r="AQ27" i="193"/>
  <c r="AQ26" i="193"/>
  <c r="AQ25" i="193"/>
  <c r="AQ24" i="193"/>
  <c r="AQ23" i="193"/>
  <c r="AQ22" i="193"/>
  <c r="AQ21" i="193"/>
  <c r="AQ20" i="193"/>
  <c r="AQ19" i="193"/>
  <c r="AQ18" i="193"/>
  <c r="AQ17" i="193"/>
  <c r="AQ16" i="193"/>
  <c r="AQ15" i="193"/>
  <c r="AQ14" i="193"/>
  <c r="AQ13" i="193"/>
  <c r="AQ12" i="193"/>
  <c r="AQ11" i="193"/>
  <c r="CF5" i="193"/>
  <c r="CE5" i="193"/>
  <c r="CC5" i="193"/>
  <c r="CB5" i="193"/>
  <c r="BV5" i="193"/>
  <c r="BU5" i="193"/>
  <c r="BT5" i="193"/>
  <c r="BS5" i="193"/>
  <c r="BG5" i="193"/>
  <c r="BF5" i="193"/>
  <c r="BC5" i="193"/>
  <c r="AX5" i="193"/>
  <c r="AW5" i="193"/>
  <c r="AV5" i="193"/>
  <c r="AJ32" i="192"/>
  <c r="BI5" i="192" s="1"/>
  <c r="AI32" i="192"/>
  <c r="AH32" i="192"/>
  <c r="AH35" i="192" s="1"/>
  <c r="BQ5" i="192" s="1"/>
  <c r="AG32" i="192"/>
  <c r="AG35" i="192" s="1"/>
  <c r="BP5" i="192" s="1"/>
  <c r="AF32" i="192"/>
  <c r="BE5" i="192" s="1"/>
  <c r="AE32" i="192"/>
  <c r="BD5" i="192" s="1"/>
  <c r="AD32" i="192"/>
  <c r="AD35" i="192" s="1"/>
  <c r="AC32" i="192"/>
  <c r="AB32" i="192"/>
  <c r="BA5" i="192" s="1"/>
  <c r="AA32" i="192"/>
  <c r="AS34" i="192" s="1"/>
  <c r="Z32" i="192"/>
  <c r="AY5" i="192" s="1"/>
  <c r="Y32" i="192"/>
  <c r="AQ34" i="192" s="1"/>
  <c r="AJ31" i="192"/>
  <c r="CH5" i="192" s="1"/>
  <c r="AI31" i="192"/>
  <c r="CG5" i="192" s="1"/>
  <c r="AH31" i="192"/>
  <c r="AG31" i="192"/>
  <c r="AF31" i="192"/>
  <c r="CD5" i="192" s="1"/>
  <c r="AE31" i="192"/>
  <c r="AD31" i="192"/>
  <c r="CB5" i="192" s="1"/>
  <c r="AC31" i="192"/>
  <c r="CA5" i="192" s="1"/>
  <c r="AQ30" i="192"/>
  <c r="AQ29" i="192"/>
  <c r="AQ28" i="192"/>
  <c r="AQ27" i="192"/>
  <c r="AQ26" i="192"/>
  <c r="AQ25" i="192"/>
  <c r="AQ24" i="192"/>
  <c r="AQ23" i="192"/>
  <c r="AQ22" i="192"/>
  <c r="AQ21" i="192"/>
  <c r="AQ20" i="192"/>
  <c r="AQ19" i="192"/>
  <c r="AQ18" i="192"/>
  <c r="AQ17" i="192"/>
  <c r="AQ16" i="192"/>
  <c r="AQ15" i="192"/>
  <c r="AQ14" i="192"/>
  <c r="AQ13" i="192"/>
  <c r="AQ12" i="192"/>
  <c r="AQ11" i="192"/>
  <c r="CF5" i="192"/>
  <c r="CE5" i="192"/>
  <c r="CC5" i="192"/>
  <c r="BV5" i="192"/>
  <c r="BU5" i="192"/>
  <c r="BT5" i="192"/>
  <c r="BS5" i="192"/>
  <c r="BB5" i="192"/>
  <c r="AW5" i="192"/>
  <c r="AV5" i="192"/>
  <c r="AG35" i="191"/>
  <c r="BP5" i="191" s="1"/>
  <c r="AJ32" i="191"/>
  <c r="AI32" i="191"/>
  <c r="BH5" i="191" s="1"/>
  <c r="AH32" i="191"/>
  <c r="AH35" i="191" s="1"/>
  <c r="BQ5" i="191" s="1"/>
  <c r="AG32" i="191"/>
  <c r="BF5" i="191" s="1"/>
  <c r="AF32" i="191"/>
  <c r="BE5" i="191" s="1"/>
  <c r="AE32" i="191"/>
  <c r="AD32" i="191"/>
  <c r="AD35" i="191" s="1"/>
  <c r="BN5" i="191" s="1"/>
  <c r="AC32" i="191"/>
  <c r="BB5" i="191" s="1"/>
  <c r="AB32" i="191"/>
  <c r="BA5" i="191" s="1"/>
  <c r="AA32" i="191"/>
  <c r="AS34" i="191" s="1"/>
  <c r="Z32" i="191"/>
  <c r="AR35" i="191" s="1"/>
  <c r="Y32" i="191"/>
  <c r="Y33" i="191" s="1"/>
  <c r="AJ31" i="191"/>
  <c r="CH5" i="191" s="1"/>
  <c r="AI31" i="191"/>
  <c r="CG5" i="191" s="1"/>
  <c r="AH31" i="191"/>
  <c r="CF5" i="191" s="1"/>
  <c r="AG31" i="191"/>
  <c r="AF31" i="191"/>
  <c r="AE31" i="191"/>
  <c r="CC5" i="191" s="1"/>
  <c r="AD31" i="191"/>
  <c r="CB5" i="191" s="1"/>
  <c r="AC31" i="191"/>
  <c r="AQ30" i="191"/>
  <c r="AQ29" i="191"/>
  <c r="AQ28" i="191"/>
  <c r="AQ27" i="191"/>
  <c r="AQ26" i="191"/>
  <c r="AQ25" i="191"/>
  <c r="AQ24" i="191"/>
  <c r="AQ23" i="191"/>
  <c r="AQ22" i="191"/>
  <c r="AQ21" i="191"/>
  <c r="AQ20" i="191"/>
  <c r="AQ19" i="191"/>
  <c r="AQ18" i="191"/>
  <c r="AQ17" i="191"/>
  <c r="AQ16" i="191"/>
  <c r="AQ15" i="191"/>
  <c r="AQ14" i="191"/>
  <c r="AQ13" i="191"/>
  <c r="AQ12" i="191"/>
  <c r="AQ11" i="191"/>
  <c r="CE5" i="191"/>
  <c r="CD5" i="191"/>
  <c r="CA5" i="191"/>
  <c r="BV5" i="191"/>
  <c r="BU5" i="191"/>
  <c r="BT5" i="191"/>
  <c r="BS5" i="191"/>
  <c r="AW5" i="191"/>
  <c r="AV5" i="191"/>
  <c r="AJ32" i="190"/>
  <c r="AI32" i="190"/>
  <c r="BH5" i="190" s="1"/>
  <c r="AH32" i="190"/>
  <c r="BG5" i="190" s="1"/>
  <c r="AG32" i="190"/>
  <c r="AG35" i="190" s="1"/>
  <c r="BP5" i="190" s="1"/>
  <c r="AF32" i="190"/>
  <c r="BE5" i="190" s="1"/>
  <c r="AE32" i="190"/>
  <c r="BD5" i="190" s="1"/>
  <c r="AD32" i="190"/>
  <c r="AD35" i="190" s="1"/>
  <c r="BN5" i="190" s="1"/>
  <c r="AC32" i="190"/>
  <c r="AC35" i="190" s="1"/>
  <c r="BM5" i="190" s="1"/>
  <c r="AB32" i="190"/>
  <c r="BA5" i="190" s="1"/>
  <c r="AA32" i="190"/>
  <c r="AZ5" i="190" s="1"/>
  <c r="Z32" i="190"/>
  <c r="Y32" i="190"/>
  <c r="AJ31" i="190"/>
  <c r="CH5" i="190" s="1"/>
  <c r="AI31" i="190"/>
  <c r="CG5" i="190" s="1"/>
  <c r="AH31" i="190"/>
  <c r="CF5" i="190" s="1"/>
  <c r="AG31" i="190"/>
  <c r="CE5" i="190" s="1"/>
  <c r="AF31" i="190"/>
  <c r="CD5" i="190" s="1"/>
  <c r="AE31" i="190"/>
  <c r="CC5" i="190" s="1"/>
  <c r="AD31" i="190"/>
  <c r="CB5" i="190" s="1"/>
  <c r="AC31" i="190"/>
  <c r="CA5" i="190" s="1"/>
  <c r="AQ30" i="190"/>
  <c r="AQ29" i="190"/>
  <c r="AQ28" i="190"/>
  <c r="AQ27" i="190"/>
  <c r="AQ26" i="190"/>
  <c r="AQ25" i="190"/>
  <c r="AQ24" i="190"/>
  <c r="AQ23" i="190"/>
  <c r="AQ22" i="190"/>
  <c r="AQ21" i="190"/>
  <c r="AQ20" i="190"/>
  <c r="AQ19" i="190"/>
  <c r="AQ18" i="190"/>
  <c r="AQ17" i="190"/>
  <c r="AQ16" i="190"/>
  <c r="AQ15" i="190"/>
  <c r="AQ14" i="190"/>
  <c r="AQ13" i="190"/>
  <c r="AQ12" i="190"/>
  <c r="AQ11" i="190"/>
  <c r="BV5" i="190"/>
  <c r="BU5" i="190"/>
  <c r="BT5" i="190"/>
  <c r="BS5" i="190"/>
  <c r="AW5" i="190"/>
  <c r="AV5" i="190"/>
  <c r="AJ32" i="189"/>
  <c r="AI32" i="189"/>
  <c r="AH32" i="189"/>
  <c r="AH35" i="189" s="1"/>
  <c r="BQ5" i="189" s="1"/>
  <c r="AG32" i="189"/>
  <c r="AG35" i="189" s="1"/>
  <c r="BP5" i="189" s="1"/>
  <c r="AF32" i="189"/>
  <c r="BE5" i="189" s="1"/>
  <c r="AE32" i="189"/>
  <c r="AD32" i="189"/>
  <c r="AD35" i="189" s="1"/>
  <c r="BN5" i="189" s="1"/>
  <c r="AC32" i="189"/>
  <c r="AC35" i="189" s="1"/>
  <c r="BM5" i="189" s="1"/>
  <c r="AB32" i="189"/>
  <c r="BA5" i="189" s="1"/>
  <c r="AA32" i="189"/>
  <c r="AZ5" i="189" s="1"/>
  <c r="Z32" i="189"/>
  <c r="Y32" i="189"/>
  <c r="AJ31" i="189"/>
  <c r="CH5" i="189" s="1"/>
  <c r="AI31" i="189"/>
  <c r="CG5" i="189" s="1"/>
  <c r="AH31" i="189"/>
  <c r="AG31" i="189"/>
  <c r="AF31" i="189"/>
  <c r="CD5" i="189" s="1"/>
  <c r="AE31" i="189"/>
  <c r="CC5" i="189" s="1"/>
  <c r="AD31" i="189"/>
  <c r="AC31" i="189"/>
  <c r="CA5" i="189" s="1"/>
  <c r="AQ30" i="189"/>
  <c r="AQ29" i="189"/>
  <c r="AQ28" i="189"/>
  <c r="AQ27" i="189"/>
  <c r="AQ26" i="189"/>
  <c r="AQ25" i="189"/>
  <c r="AQ24" i="189"/>
  <c r="AQ23" i="189"/>
  <c r="AQ22" i="189"/>
  <c r="AQ21" i="189"/>
  <c r="AQ20" i="189"/>
  <c r="AQ19" i="189"/>
  <c r="AQ18" i="189"/>
  <c r="AQ17" i="189"/>
  <c r="AQ16" i="189"/>
  <c r="AQ15" i="189"/>
  <c r="AQ14" i="189"/>
  <c r="AQ13" i="189"/>
  <c r="AQ12" i="189"/>
  <c r="AQ11" i="189"/>
  <c r="CF5" i="189"/>
  <c r="CE5" i="189"/>
  <c r="CB5" i="189"/>
  <c r="BV5" i="189"/>
  <c r="BU5" i="189"/>
  <c r="BT5" i="189"/>
  <c r="BS5" i="189"/>
  <c r="BD5" i="189"/>
  <c r="AW5" i="189"/>
  <c r="AV5" i="189"/>
  <c r="AS34" i="188"/>
  <c r="AQ34" i="188"/>
  <c r="AA35" i="188" s="1"/>
  <c r="BL5" i="188" s="1"/>
  <c r="AJ32" i="188"/>
  <c r="AG33" i="188" s="1"/>
  <c r="AI32" i="188"/>
  <c r="AH32" i="188"/>
  <c r="AH35" i="188" s="1"/>
  <c r="BQ5" i="188" s="1"/>
  <c r="AG32" i="188"/>
  <c r="AG35" i="188" s="1"/>
  <c r="BP5" i="188" s="1"/>
  <c r="AF32" i="188"/>
  <c r="BE5" i="188" s="1"/>
  <c r="AE32" i="188"/>
  <c r="AE35" i="188" s="1"/>
  <c r="BO5" i="188" s="1"/>
  <c r="AD32" i="188"/>
  <c r="AD35" i="188" s="1"/>
  <c r="BN5" i="188" s="1"/>
  <c r="AC32" i="188"/>
  <c r="AC35" i="188" s="1"/>
  <c r="BM5" i="188" s="1"/>
  <c r="AB32" i="188"/>
  <c r="AA32" i="188"/>
  <c r="Z32" i="188"/>
  <c r="AR35" i="188" s="1"/>
  <c r="Y32" i="188"/>
  <c r="Y33" i="188" s="1"/>
  <c r="AJ31" i="188"/>
  <c r="CH5" i="188" s="1"/>
  <c r="AI31" i="188"/>
  <c r="CG5" i="188" s="1"/>
  <c r="AH31" i="188"/>
  <c r="AG31" i="188"/>
  <c r="AF31" i="188"/>
  <c r="CD5" i="188" s="1"/>
  <c r="AE31" i="188"/>
  <c r="CC5" i="188" s="1"/>
  <c r="AD31" i="188"/>
  <c r="AC31" i="188"/>
  <c r="CA5" i="188" s="1"/>
  <c r="AQ30" i="188"/>
  <c r="AQ29" i="188"/>
  <c r="AQ28" i="188"/>
  <c r="AQ27" i="188"/>
  <c r="AQ26" i="188"/>
  <c r="AQ25" i="188"/>
  <c r="AQ24" i="188"/>
  <c r="AQ23" i="188"/>
  <c r="AQ22" i="188"/>
  <c r="AQ21" i="188"/>
  <c r="AQ20" i="188"/>
  <c r="AQ19" i="188"/>
  <c r="AQ18" i="188"/>
  <c r="AQ17" i="188"/>
  <c r="AQ16" i="188"/>
  <c r="AQ15" i="188"/>
  <c r="AQ14" i="188"/>
  <c r="AQ13" i="188"/>
  <c r="AQ12" i="188"/>
  <c r="AQ11" i="188"/>
  <c r="CF5" i="188"/>
  <c r="CE5" i="188"/>
  <c r="CB5" i="188"/>
  <c r="BV5" i="188"/>
  <c r="BU5" i="188"/>
  <c r="BT5" i="188"/>
  <c r="BS5" i="188"/>
  <c r="BG5" i="188"/>
  <c r="BD5" i="188"/>
  <c r="BC5" i="188"/>
  <c r="BB5" i="188"/>
  <c r="BA5" i="188"/>
  <c r="AZ5" i="188"/>
  <c r="AY5" i="188"/>
  <c r="AX5" i="188"/>
  <c r="AW5" i="188"/>
  <c r="AV5" i="188"/>
  <c r="AH35" i="187"/>
  <c r="Z35" i="187"/>
  <c r="BK5" i="187" s="1"/>
  <c r="AJ32" i="187"/>
  <c r="BI5" i="187" s="1"/>
  <c r="AI32" i="187"/>
  <c r="AH32" i="187"/>
  <c r="AG32" i="187"/>
  <c r="AG35" i="187" s="1"/>
  <c r="BP5" i="187" s="1"/>
  <c r="AF32" i="187"/>
  <c r="BE5" i="187" s="1"/>
  <c r="AE32" i="187"/>
  <c r="AD32" i="187"/>
  <c r="AD35" i="187" s="1"/>
  <c r="BN5" i="187" s="1"/>
  <c r="AC32" i="187"/>
  <c r="AC35" i="187" s="1"/>
  <c r="BM5" i="187" s="1"/>
  <c r="AB32" i="187"/>
  <c r="AA32" i="187"/>
  <c r="AZ5" i="187" s="1"/>
  <c r="Z32" i="187"/>
  <c r="AR35" i="187" s="1"/>
  <c r="Y32" i="187"/>
  <c r="Y33" i="187" s="1"/>
  <c r="AJ31" i="187"/>
  <c r="AI31" i="187"/>
  <c r="AH31" i="187"/>
  <c r="AG31" i="187"/>
  <c r="AF31" i="187"/>
  <c r="CD5" i="187" s="1"/>
  <c r="AE31" i="187"/>
  <c r="CC5" i="187" s="1"/>
  <c r="AD31" i="187"/>
  <c r="AC31" i="187"/>
  <c r="AQ30" i="187"/>
  <c r="AQ29" i="187"/>
  <c r="AQ28" i="187"/>
  <c r="AQ27" i="187"/>
  <c r="AQ26" i="187"/>
  <c r="AQ25" i="187"/>
  <c r="AQ24" i="187"/>
  <c r="AQ23" i="187"/>
  <c r="AQ22" i="187"/>
  <c r="AQ21" i="187"/>
  <c r="AQ20" i="187"/>
  <c r="AQ19" i="187"/>
  <c r="AQ18" i="187"/>
  <c r="AQ17" i="187"/>
  <c r="AQ16" i="187"/>
  <c r="AQ15" i="187"/>
  <c r="AQ14" i="187"/>
  <c r="AQ13" i="187"/>
  <c r="AQ12" i="187"/>
  <c r="AQ11" i="187"/>
  <c r="CH5" i="187"/>
  <c r="CG5" i="187"/>
  <c r="CF5" i="187"/>
  <c r="CE5" i="187"/>
  <c r="CB5" i="187"/>
  <c r="CA5" i="187"/>
  <c r="BV5" i="187"/>
  <c r="BU5" i="187"/>
  <c r="BT5" i="187"/>
  <c r="BS5" i="187"/>
  <c r="BQ5" i="187"/>
  <c r="BG5" i="187"/>
  <c r="BD5" i="187"/>
  <c r="BB5" i="187"/>
  <c r="BA5" i="187"/>
  <c r="AY5" i="187"/>
  <c r="AW5" i="187"/>
  <c r="AV5" i="187"/>
  <c r="AH35" i="186"/>
  <c r="AG35" i="186"/>
  <c r="AS34" i="186"/>
  <c r="AQ34" i="186"/>
  <c r="AA35" i="186" s="1"/>
  <c r="BL5" i="186" s="1"/>
  <c r="AJ32" i="186"/>
  <c r="AG33" i="186" s="1"/>
  <c r="AI32" i="186"/>
  <c r="AH32" i="186"/>
  <c r="AG32" i="186"/>
  <c r="AF32" i="186"/>
  <c r="BE5" i="186" s="1"/>
  <c r="AE32" i="186"/>
  <c r="AE35" i="186" s="1"/>
  <c r="BO5" i="186" s="1"/>
  <c r="AD32" i="186"/>
  <c r="AD35" i="186" s="1"/>
  <c r="BN5" i="186" s="1"/>
  <c r="AC32" i="186"/>
  <c r="AC33" i="186" s="1"/>
  <c r="AB32" i="186"/>
  <c r="AA32" i="186"/>
  <c r="Z32" i="186"/>
  <c r="AR35" i="186" s="1"/>
  <c r="Y32" i="186"/>
  <c r="Y33" i="186" s="1"/>
  <c r="AJ31" i="186"/>
  <c r="CH5" i="186" s="1"/>
  <c r="AI31" i="186"/>
  <c r="CG5" i="186" s="1"/>
  <c r="AH31" i="186"/>
  <c r="AG31" i="186"/>
  <c r="AF31" i="186"/>
  <c r="AE31" i="186"/>
  <c r="AD31" i="186"/>
  <c r="AC31" i="186"/>
  <c r="AQ30" i="186"/>
  <c r="AQ29" i="186"/>
  <c r="AQ28" i="186"/>
  <c r="AQ27" i="186"/>
  <c r="AQ26" i="186"/>
  <c r="AQ25" i="186"/>
  <c r="AQ24" i="186"/>
  <c r="AQ23" i="186"/>
  <c r="AQ22" i="186"/>
  <c r="AQ21" i="186"/>
  <c r="AQ20" i="186"/>
  <c r="AQ19" i="186"/>
  <c r="AQ18" i="186"/>
  <c r="AQ17" i="186"/>
  <c r="AQ16" i="186"/>
  <c r="AQ15" i="186"/>
  <c r="AQ14" i="186"/>
  <c r="AQ13" i="186"/>
  <c r="AQ12" i="186"/>
  <c r="AQ11" i="186"/>
  <c r="CF5" i="186"/>
  <c r="CE5" i="186"/>
  <c r="CD5" i="186"/>
  <c r="CC5" i="186"/>
  <c r="CB5" i="186"/>
  <c r="CA5" i="186"/>
  <c r="BV5" i="186"/>
  <c r="BU5" i="186"/>
  <c r="BT5" i="186"/>
  <c r="BS5" i="186"/>
  <c r="BQ5" i="186"/>
  <c r="BP5" i="186"/>
  <c r="BG5" i="186"/>
  <c r="BF5" i="186"/>
  <c r="BD5" i="186"/>
  <c r="BB5" i="186"/>
  <c r="BA5" i="186"/>
  <c r="AZ5" i="186"/>
  <c r="AY5" i="186"/>
  <c r="AX5" i="186"/>
  <c r="AW5" i="186"/>
  <c r="AV5" i="186"/>
  <c r="AH35" i="185"/>
  <c r="AG35" i="185"/>
  <c r="BP5" i="185" s="1"/>
  <c r="Z35" i="185"/>
  <c r="BK5" i="185" s="1"/>
  <c r="AQ34" i="185"/>
  <c r="AJ32" i="185"/>
  <c r="AG33" i="185" s="1"/>
  <c r="AI32" i="185"/>
  <c r="AI35" i="185" s="1"/>
  <c r="BR5" i="185" s="1"/>
  <c r="AH32" i="185"/>
  <c r="AG32" i="185"/>
  <c r="AF32" i="185"/>
  <c r="AC33" i="185" s="1"/>
  <c r="AE32" i="185"/>
  <c r="AE35" i="185" s="1"/>
  <c r="BO5" i="185" s="1"/>
  <c r="AD32" i="185"/>
  <c r="AD35" i="185" s="1"/>
  <c r="BN5" i="185" s="1"/>
  <c r="AC32" i="185"/>
  <c r="AC35" i="185" s="1"/>
  <c r="BM5" i="185" s="1"/>
  <c r="AB32" i="185"/>
  <c r="AA32" i="185"/>
  <c r="AZ5" i="185" s="1"/>
  <c r="Z32" i="185"/>
  <c r="AR35" i="185" s="1"/>
  <c r="Y32" i="185"/>
  <c r="Y33" i="185" s="1"/>
  <c r="AJ31" i="185"/>
  <c r="CH5" i="185" s="1"/>
  <c r="AI31" i="185"/>
  <c r="CG5" i="185" s="1"/>
  <c r="AH31" i="185"/>
  <c r="CF5" i="185" s="1"/>
  <c r="AG31" i="185"/>
  <c r="AF31" i="185"/>
  <c r="AE31" i="185"/>
  <c r="AD31" i="185"/>
  <c r="AC31" i="185"/>
  <c r="AQ30" i="185"/>
  <c r="AQ29" i="185"/>
  <c r="AQ28" i="185"/>
  <c r="AQ27" i="185"/>
  <c r="AQ26" i="185"/>
  <c r="AQ25" i="185"/>
  <c r="AQ24" i="185"/>
  <c r="AQ23" i="185"/>
  <c r="AQ22" i="185"/>
  <c r="AQ21" i="185"/>
  <c r="AQ20" i="185"/>
  <c r="AQ19" i="185"/>
  <c r="AQ18" i="185"/>
  <c r="AQ17" i="185"/>
  <c r="AQ16" i="185"/>
  <c r="AQ15" i="185"/>
  <c r="AQ14" i="185"/>
  <c r="AQ13" i="185"/>
  <c r="AQ12" i="185"/>
  <c r="AQ11" i="185"/>
  <c r="CE5" i="185"/>
  <c r="CD5" i="185"/>
  <c r="CC5" i="185"/>
  <c r="CB5" i="185"/>
  <c r="CA5" i="185"/>
  <c r="BV5" i="185"/>
  <c r="BU5" i="185"/>
  <c r="BT5" i="185"/>
  <c r="BS5" i="185"/>
  <c r="BQ5" i="185"/>
  <c r="BI5" i="185"/>
  <c r="BG5" i="185"/>
  <c r="BF5" i="185"/>
  <c r="BD5" i="185"/>
  <c r="BB5" i="185"/>
  <c r="BA5" i="185"/>
  <c r="AY5" i="185"/>
  <c r="AX5" i="185"/>
  <c r="AW5" i="185"/>
  <c r="AV5" i="185"/>
  <c r="AS34" i="184"/>
  <c r="AQ34" i="184"/>
  <c r="AA35" i="184" s="1"/>
  <c r="BL5" i="184" s="1"/>
  <c r="AG33" i="184"/>
  <c r="AJ32" i="184"/>
  <c r="BI5" i="184" s="1"/>
  <c r="AI32" i="184"/>
  <c r="AI35" i="184" s="1"/>
  <c r="BR5" i="184" s="1"/>
  <c r="AH32" i="184"/>
  <c r="AH35" i="184" s="1"/>
  <c r="BQ5" i="184" s="1"/>
  <c r="AG32" i="184"/>
  <c r="AG35" i="184" s="1"/>
  <c r="BP5" i="184" s="1"/>
  <c r="AF32" i="184"/>
  <c r="BE5" i="184" s="1"/>
  <c r="AE32" i="184"/>
  <c r="AD32" i="184"/>
  <c r="AC32" i="184"/>
  <c r="AC35" i="184" s="1"/>
  <c r="BM5" i="184" s="1"/>
  <c r="AB32" i="184"/>
  <c r="AA32" i="184"/>
  <c r="Z32" i="184"/>
  <c r="Y32" i="184"/>
  <c r="Y33" i="184" s="1"/>
  <c r="AJ31" i="184"/>
  <c r="CH5" i="184" s="1"/>
  <c r="AI31" i="184"/>
  <c r="CG5" i="184" s="1"/>
  <c r="AH31" i="184"/>
  <c r="AG31" i="184"/>
  <c r="AF31" i="184"/>
  <c r="CD5" i="184" s="1"/>
  <c r="AE31" i="184"/>
  <c r="AD31" i="184"/>
  <c r="AC31" i="184"/>
  <c r="CA5" i="184" s="1"/>
  <c r="AQ30" i="184"/>
  <c r="AQ29" i="184"/>
  <c r="AQ28" i="184"/>
  <c r="AQ27" i="184"/>
  <c r="AQ26" i="184"/>
  <c r="AQ25" i="184"/>
  <c r="AQ24" i="184"/>
  <c r="AQ23" i="184"/>
  <c r="AQ22" i="184"/>
  <c r="AQ21" i="184"/>
  <c r="AQ20" i="184"/>
  <c r="AQ19" i="184"/>
  <c r="AQ18" i="184"/>
  <c r="AQ17" i="184"/>
  <c r="AQ16" i="184"/>
  <c r="AQ15" i="184"/>
  <c r="AQ14" i="184"/>
  <c r="AQ13" i="184"/>
  <c r="AQ12" i="184"/>
  <c r="AQ11" i="184"/>
  <c r="CF5" i="184"/>
  <c r="CE5" i="184"/>
  <c r="CC5" i="184"/>
  <c r="CB5" i="184"/>
  <c r="BV5" i="184"/>
  <c r="BU5" i="184"/>
  <c r="BT5" i="184"/>
  <c r="BS5" i="184"/>
  <c r="BB5" i="184"/>
  <c r="BA5" i="184"/>
  <c r="AZ5" i="184"/>
  <c r="AY5" i="184"/>
  <c r="AX5" i="184"/>
  <c r="AW5" i="184"/>
  <c r="AV5" i="184"/>
  <c r="AS34" i="183"/>
  <c r="AG33" i="183"/>
  <c r="AJ32" i="183"/>
  <c r="BI5" i="183" s="1"/>
  <c r="AI32" i="183"/>
  <c r="AH32" i="183"/>
  <c r="AH35" i="183" s="1"/>
  <c r="BQ5" i="183" s="1"/>
  <c r="AG32" i="183"/>
  <c r="AG35" i="183" s="1"/>
  <c r="BP5" i="183" s="1"/>
  <c r="AF32" i="183"/>
  <c r="BE5" i="183" s="1"/>
  <c r="AE32" i="183"/>
  <c r="AD32" i="183"/>
  <c r="AD35" i="183" s="1"/>
  <c r="BN5" i="183" s="1"/>
  <c r="AC32" i="183"/>
  <c r="AC35" i="183" s="1"/>
  <c r="BM5" i="183" s="1"/>
  <c r="AB32" i="183"/>
  <c r="BA5" i="183" s="1"/>
  <c r="AA32" i="183"/>
  <c r="Z32" i="183"/>
  <c r="AR35" i="183" s="1"/>
  <c r="Y32" i="183"/>
  <c r="AQ34" i="183" s="1"/>
  <c r="AA35" i="183" s="1"/>
  <c r="BL5" i="183" s="1"/>
  <c r="AJ31" i="183"/>
  <c r="CH5" i="183" s="1"/>
  <c r="AI31" i="183"/>
  <c r="CG5" i="183" s="1"/>
  <c r="AH31" i="183"/>
  <c r="AG31" i="183"/>
  <c r="AF31" i="183"/>
  <c r="CD5" i="183" s="1"/>
  <c r="AE31" i="183"/>
  <c r="AD31" i="183"/>
  <c r="AC31" i="183"/>
  <c r="CA5" i="183" s="1"/>
  <c r="AQ30" i="183"/>
  <c r="AQ29" i="183"/>
  <c r="AQ28" i="183"/>
  <c r="AQ27" i="183"/>
  <c r="AQ26" i="183"/>
  <c r="AQ25" i="183"/>
  <c r="AQ24" i="183"/>
  <c r="AQ23" i="183"/>
  <c r="AQ22" i="183"/>
  <c r="AQ21" i="183"/>
  <c r="AQ20" i="183"/>
  <c r="AQ19" i="183"/>
  <c r="AQ18" i="183"/>
  <c r="AQ17" i="183"/>
  <c r="AQ16" i="183"/>
  <c r="AQ15" i="183"/>
  <c r="AQ14" i="183"/>
  <c r="AQ13" i="183"/>
  <c r="AQ12" i="183"/>
  <c r="AQ11" i="183"/>
  <c r="CF5" i="183"/>
  <c r="CE5" i="183"/>
  <c r="CC5" i="183"/>
  <c r="CB5" i="183"/>
  <c r="BV5" i="183"/>
  <c r="BU5" i="183"/>
  <c r="BT5" i="183"/>
  <c r="BS5" i="183"/>
  <c r="BH5" i="183"/>
  <c r="BG5" i="183"/>
  <c r="BC5" i="183"/>
  <c r="BB5" i="183"/>
  <c r="AZ5" i="183"/>
  <c r="AY5" i="183"/>
  <c r="AW5" i="183"/>
  <c r="AV5" i="183"/>
  <c r="AI35" i="182"/>
  <c r="AS34" i="182"/>
  <c r="AG33" i="182"/>
  <c r="AJ32" i="182"/>
  <c r="AI32" i="182"/>
  <c r="AH32" i="182"/>
  <c r="AH35" i="182" s="1"/>
  <c r="BQ5" i="182" s="1"/>
  <c r="AG32" i="182"/>
  <c r="AG35" i="182" s="1"/>
  <c r="BP5" i="182" s="1"/>
  <c r="AF32" i="182"/>
  <c r="BE5" i="182" s="1"/>
  <c r="AE32" i="182"/>
  <c r="AD32" i="182"/>
  <c r="AD35" i="182" s="1"/>
  <c r="BN5" i="182" s="1"/>
  <c r="AC32" i="182"/>
  <c r="AB32" i="182"/>
  <c r="AA32" i="182"/>
  <c r="Z32" i="182"/>
  <c r="AR35" i="182" s="1"/>
  <c r="Y32" i="182"/>
  <c r="AQ34" i="182" s="1"/>
  <c r="AA35" i="182" s="1"/>
  <c r="BL5" i="182" s="1"/>
  <c r="AJ31" i="182"/>
  <c r="CH5" i="182" s="1"/>
  <c r="AI31" i="182"/>
  <c r="CG5" i="182" s="1"/>
  <c r="AH31" i="182"/>
  <c r="AG31" i="182"/>
  <c r="AF31" i="182"/>
  <c r="CD5" i="182" s="1"/>
  <c r="AE31" i="182"/>
  <c r="CC5" i="182" s="1"/>
  <c r="AD31" i="182"/>
  <c r="CB5" i="182" s="1"/>
  <c r="AC31" i="182"/>
  <c r="CA5" i="182" s="1"/>
  <c r="AQ30" i="182"/>
  <c r="AQ29" i="182"/>
  <c r="AQ28" i="182"/>
  <c r="AQ27" i="182"/>
  <c r="AQ26" i="182"/>
  <c r="AQ25" i="182"/>
  <c r="AQ24" i="182"/>
  <c r="AQ23" i="182"/>
  <c r="AQ22" i="182"/>
  <c r="AQ21" i="182"/>
  <c r="AQ20" i="182"/>
  <c r="AQ19" i="182"/>
  <c r="AQ18" i="182"/>
  <c r="AQ17" i="182"/>
  <c r="AQ16" i="182"/>
  <c r="AQ15" i="182"/>
  <c r="AQ14" i="182"/>
  <c r="AQ13" i="182"/>
  <c r="AQ12" i="182"/>
  <c r="AQ11" i="182"/>
  <c r="CF5" i="182"/>
  <c r="CE5" i="182"/>
  <c r="BV5" i="182"/>
  <c r="BU5" i="182"/>
  <c r="BT5" i="182"/>
  <c r="BS5" i="182"/>
  <c r="BR5" i="182"/>
  <c r="BI5" i="182"/>
  <c r="BH5" i="182"/>
  <c r="BF5" i="182"/>
  <c r="BD5" i="182"/>
  <c r="BC5" i="182"/>
  <c r="BB5" i="182"/>
  <c r="BA5" i="182"/>
  <c r="AZ5" i="182"/>
  <c r="AY5" i="182"/>
  <c r="AW5" i="182"/>
  <c r="AV5" i="182"/>
  <c r="AG35" i="181"/>
  <c r="Z35" i="181"/>
  <c r="BK5" i="181" s="1"/>
  <c r="AQ34" i="181"/>
  <c r="AG33" i="181"/>
  <c r="AJ32" i="181"/>
  <c r="AI32" i="181"/>
  <c r="AI35" i="181" s="1"/>
  <c r="BR5" i="181" s="1"/>
  <c r="AH32" i="181"/>
  <c r="AH35" i="181" s="1"/>
  <c r="BQ5" i="181" s="1"/>
  <c r="AG32" i="181"/>
  <c r="AF32" i="181"/>
  <c r="BE5" i="181" s="1"/>
  <c r="AE32" i="181"/>
  <c r="AD32" i="181"/>
  <c r="AC32" i="181"/>
  <c r="AC35" i="181" s="1"/>
  <c r="BM5" i="181" s="1"/>
  <c r="AB32" i="181"/>
  <c r="AA32" i="181"/>
  <c r="AZ5" i="181" s="1"/>
  <c r="Z32" i="181"/>
  <c r="Y32" i="181"/>
  <c r="Y33" i="181" s="1"/>
  <c r="AJ31" i="181"/>
  <c r="CH5" i="181" s="1"/>
  <c r="AI31" i="181"/>
  <c r="CG5" i="181" s="1"/>
  <c r="AH31" i="181"/>
  <c r="AG31" i="181"/>
  <c r="AF31" i="181"/>
  <c r="CD5" i="181" s="1"/>
  <c r="AE31" i="181"/>
  <c r="CC5" i="181" s="1"/>
  <c r="AD31" i="181"/>
  <c r="AC31" i="181"/>
  <c r="AQ30" i="181"/>
  <c r="AQ29" i="181"/>
  <c r="AQ28" i="181"/>
  <c r="AQ27" i="181"/>
  <c r="AQ26" i="181"/>
  <c r="AQ25" i="181"/>
  <c r="AQ24" i="181"/>
  <c r="AQ23" i="181"/>
  <c r="AQ22" i="181"/>
  <c r="AQ21" i="181"/>
  <c r="AQ20" i="181"/>
  <c r="AQ19" i="181"/>
  <c r="AQ18" i="181"/>
  <c r="AQ17" i="181"/>
  <c r="AQ16" i="181"/>
  <c r="AQ15" i="181"/>
  <c r="AQ14" i="181"/>
  <c r="AQ13" i="181"/>
  <c r="AQ12" i="181"/>
  <c r="AQ11" i="181"/>
  <c r="CF5" i="181"/>
  <c r="CE5" i="181"/>
  <c r="CB5" i="181"/>
  <c r="CA5" i="181"/>
  <c r="BV5" i="181"/>
  <c r="BU5" i="181"/>
  <c r="BT5" i="181"/>
  <c r="BS5" i="181"/>
  <c r="BP5" i="181"/>
  <c r="BI5" i="181"/>
  <c r="BH5" i="181"/>
  <c r="BG5" i="181"/>
  <c r="BF5" i="181"/>
  <c r="BB5" i="181"/>
  <c r="BA5" i="181"/>
  <c r="AY5" i="181"/>
  <c r="AX5" i="181"/>
  <c r="AW5" i="181"/>
  <c r="AV5" i="181"/>
  <c r="AJ32" i="180"/>
  <c r="BI5" i="180" s="1"/>
  <c r="AI32" i="180"/>
  <c r="AH32" i="180"/>
  <c r="AH35" i="180" s="1"/>
  <c r="BQ5" i="180" s="1"/>
  <c r="AG32" i="180"/>
  <c r="AG35" i="180" s="1"/>
  <c r="BP5" i="180" s="1"/>
  <c r="AF32" i="180"/>
  <c r="BE5" i="180" s="1"/>
  <c r="AE32" i="180"/>
  <c r="AD32" i="180"/>
  <c r="AD35" i="180" s="1"/>
  <c r="BN5" i="180" s="1"/>
  <c r="AC32" i="180"/>
  <c r="AB32" i="180"/>
  <c r="BA5" i="180" s="1"/>
  <c r="AA32" i="180"/>
  <c r="AZ5" i="180" s="1"/>
  <c r="Z32" i="180"/>
  <c r="AY5" i="180" s="1"/>
  <c r="Y32" i="180"/>
  <c r="AJ31" i="180"/>
  <c r="AI31" i="180"/>
  <c r="CG5" i="180" s="1"/>
  <c r="AH31" i="180"/>
  <c r="CF5" i="180" s="1"/>
  <c r="AG31" i="180"/>
  <c r="AF31" i="180"/>
  <c r="CD5" i="180" s="1"/>
  <c r="AE31" i="180"/>
  <c r="CC5" i="180" s="1"/>
  <c r="AD31" i="180"/>
  <c r="CB5" i="180" s="1"/>
  <c r="AC31" i="180"/>
  <c r="CA5" i="180" s="1"/>
  <c r="AQ30" i="180"/>
  <c r="AQ29" i="180"/>
  <c r="AQ28" i="180"/>
  <c r="AQ27" i="180"/>
  <c r="AQ26" i="180"/>
  <c r="AQ25" i="180"/>
  <c r="AQ24" i="180"/>
  <c r="AQ23" i="180"/>
  <c r="AQ22" i="180"/>
  <c r="AQ21" i="180"/>
  <c r="AQ20" i="180"/>
  <c r="AQ19" i="180"/>
  <c r="AQ18" i="180"/>
  <c r="AQ17" i="180"/>
  <c r="AQ16" i="180"/>
  <c r="AQ15" i="180"/>
  <c r="AQ14" i="180"/>
  <c r="AQ13" i="180"/>
  <c r="AQ12" i="180"/>
  <c r="AQ11" i="180"/>
  <c r="CH5" i="180"/>
  <c r="CE5" i="180"/>
  <c r="BV5" i="180"/>
  <c r="BU5" i="180"/>
  <c r="BT5" i="180"/>
  <c r="BS5" i="180"/>
  <c r="BB5" i="180"/>
  <c r="AW5" i="180"/>
  <c r="AV5" i="180"/>
  <c r="AS34" i="179"/>
  <c r="AQ34" i="179"/>
  <c r="AA35" i="179" s="1"/>
  <c r="BL5" i="179" s="1"/>
  <c r="AG33" i="179"/>
  <c r="AJ32" i="179"/>
  <c r="BI5" i="179" s="1"/>
  <c r="AI32" i="179"/>
  <c r="AH32" i="179"/>
  <c r="AH35" i="179" s="1"/>
  <c r="BQ5" i="179" s="1"/>
  <c r="AG32" i="179"/>
  <c r="AG35" i="179" s="1"/>
  <c r="BP5" i="179" s="1"/>
  <c r="AF32" i="179"/>
  <c r="AE32" i="179"/>
  <c r="AE35" i="179" s="1"/>
  <c r="BO5" i="179" s="1"/>
  <c r="AD32" i="179"/>
  <c r="AD35" i="179" s="1"/>
  <c r="BN5" i="179" s="1"/>
  <c r="AC32" i="179"/>
  <c r="AC33" i="179" s="1"/>
  <c r="AB32" i="179"/>
  <c r="BA5" i="179" s="1"/>
  <c r="AA32" i="179"/>
  <c r="Z32" i="179"/>
  <c r="AR35" i="179" s="1"/>
  <c r="Y32" i="179"/>
  <c r="Y33" i="179" s="1"/>
  <c r="AJ31" i="179"/>
  <c r="CH5" i="179" s="1"/>
  <c r="AI31" i="179"/>
  <c r="CG5" i="179" s="1"/>
  <c r="AH31" i="179"/>
  <c r="AG31" i="179"/>
  <c r="AF31" i="179"/>
  <c r="AE31" i="179"/>
  <c r="AD31" i="179"/>
  <c r="CB5" i="179" s="1"/>
  <c r="AC31" i="179"/>
  <c r="AQ30" i="179"/>
  <c r="AQ29" i="179"/>
  <c r="AQ28" i="179"/>
  <c r="AQ27" i="179"/>
  <c r="AQ26" i="179"/>
  <c r="AQ25" i="179"/>
  <c r="AQ24" i="179"/>
  <c r="AQ23" i="179"/>
  <c r="AQ22" i="179"/>
  <c r="AQ21" i="179"/>
  <c r="AQ20" i="179"/>
  <c r="AQ19" i="179"/>
  <c r="AQ18" i="179"/>
  <c r="AQ17" i="179"/>
  <c r="AQ16" i="179"/>
  <c r="AQ15" i="179"/>
  <c r="AQ14" i="179"/>
  <c r="AQ13" i="179"/>
  <c r="AQ12" i="179"/>
  <c r="AQ11" i="179"/>
  <c r="CF5" i="179"/>
  <c r="CE5" i="179"/>
  <c r="CD5" i="179"/>
  <c r="CC5" i="179"/>
  <c r="CA5" i="179"/>
  <c r="BV5" i="179"/>
  <c r="BU5" i="179"/>
  <c r="BT5" i="179"/>
  <c r="BS5" i="179"/>
  <c r="BH5" i="179"/>
  <c r="BE5" i="179"/>
  <c r="BD5" i="179"/>
  <c r="BC5" i="179"/>
  <c r="BB5" i="179"/>
  <c r="AZ5" i="179"/>
  <c r="AY5" i="179"/>
  <c r="AX5" i="179"/>
  <c r="AW5" i="179"/>
  <c r="AV5" i="179"/>
  <c r="AJ32" i="178"/>
  <c r="BI5" i="178" s="1"/>
  <c r="AI32" i="178"/>
  <c r="AH32" i="178"/>
  <c r="AH35" i="178" s="1"/>
  <c r="BQ5" i="178" s="1"/>
  <c r="AG32" i="178"/>
  <c r="AG35" i="178" s="1"/>
  <c r="BP5" i="178" s="1"/>
  <c r="AF32" i="178"/>
  <c r="AE32" i="178"/>
  <c r="BD5" i="178" s="1"/>
  <c r="AD32" i="178"/>
  <c r="AD35" i="178" s="1"/>
  <c r="BN5" i="178" s="1"/>
  <c r="AC32" i="178"/>
  <c r="AC35" i="178" s="1"/>
  <c r="BM5" i="178" s="1"/>
  <c r="AB32" i="178"/>
  <c r="BA5" i="178" s="1"/>
  <c r="AA32" i="178"/>
  <c r="AZ5" i="178" s="1"/>
  <c r="Z32" i="178"/>
  <c r="AR35" i="178" s="1"/>
  <c r="Y32" i="178"/>
  <c r="AJ31" i="178"/>
  <c r="CH5" i="178" s="1"/>
  <c r="AI31" i="178"/>
  <c r="CG5" i="178" s="1"/>
  <c r="AH31" i="178"/>
  <c r="AG31" i="178"/>
  <c r="AF31" i="178"/>
  <c r="CD5" i="178" s="1"/>
  <c r="AE31" i="178"/>
  <c r="AD31" i="178"/>
  <c r="CB5" i="178" s="1"/>
  <c r="AC31" i="178"/>
  <c r="CA5" i="178" s="1"/>
  <c r="AQ30" i="178"/>
  <c r="AQ29" i="178"/>
  <c r="AQ28" i="178"/>
  <c r="AQ27" i="178"/>
  <c r="AQ26" i="178"/>
  <c r="AQ25" i="178"/>
  <c r="AQ24" i="178"/>
  <c r="AQ23" i="178"/>
  <c r="AQ22" i="178"/>
  <c r="AQ21" i="178"/>
  <c r="AQ20" i="178"/>
  <c r="AQ19" i="178"/>
  <c r="AQ18" i="178"/>
  <c r="AQ17" i="178"/>
  <c r="AQ16" i="178"/>
  <c r="AQ15" i="178"/>
  <c r="AQ14" i="178"/>
  <c r="AQ13" i="178"/>
  <c r="AQ12" i="178"/>
  <c r="AQ11" i="178"/>
  <c r="CF5" i="178"/>
  <c r="CE5" i="178"/>
  <c r="CC5" i="178"/>
  <c r="BV5" i="178"/>
  <c r="BU5" i="178"/>
  <c r="BT5" i="178"/>
  <c r="BS5" i="178"/>
  <c r="BH5" i="178"/>
  <c r="BG5" i="178"/>
  <c r="AX5" i="178"/>
  <c r="AW5" i="178"/>
  <c r="AV5" i="178"/>
  <c r="AJ32" i="177"/>
  <c r="BI5" i="177" s="1"/>
  <c r="AI32" i="177"/>
  <c r="AH32" i="177"/>
  <c r="AH35" i="177" s="1"/>
  <c r="BQ5" i="177" s="1"/>
  <c r="AG32" i="177"/>
  <c r="AG35" i="177" s="1"/>
  <c r="BP5" i="177" s="1"/>
  <c r="AF32" i="177"/>
  <c r="BE5" i="177" s="1"/>
  <c r="AE32" i="177"/>
  <c r="BD5" i="177" s="1"/>
  <c r="AD32" i="177"/>
  <c r="AD35" i="177" s="1"/>
  <c r="AC32" i="177"/>
  <c r="AB32" i="177"/>
  <c r="BA5" i="177" s="1"/>
  <c r="AA32" i="177"/>
  <c r="AZ5" i="177" s="1"/>
  <c r="Z32" i="177"/>
  <c r="BX5" i="177" s="1"/>
  <c r="Y32" i="177"/>
  <c r="AQ34" i="177" s="1"/>
  <c r="AJ31" i="177"/>
  <c r="CH5" i="177" s="1"/>
  <c r="AI31" i="177"/>
  <c r="CG5" i="177" s="1"/>
  <c r="AH31" i="177"/>
  <c r="CF5" i="177" s="1"/>
  <c r="AG31" i="177"/>
  <c r="AF31" i="177"/>
  <c r="CD5" i="177" s="1"/>
  <c r="AE31" i="177"/>
  <c r="AD31" i="177"/>
  <c r="CB5" i="177" s="1"/>
  <c r="AC31" i="177"/>
  <c r="CA5" i="177" s="1"/>
  <c r="AQ30" i="177"/>
  <c r="AQ29" i="177"/>
  <c r="AQ28" i="177"/>
  <c r="AQ27" i="177"/>
  <c r="AQ26" i="177"/>
  <c r="AQ25" i="177"/>
  <c r="AQ24" i="177"/>
  <c r="AQ23" i="177"/>
  <c r="AQ22" i="177"/>
  <c r="AQ21" i="177"/>
  <c r="AQ20" i="177"/>
  <c r="AQ19" i="177"/>
  <c r="AQ18" i="177"/>
  <c r="AQ17" i="177"/>
  <c r="AQ16" i="177"/>
  <c r="AQ15" i="177"/>
  <c r="AQ14" i="177"/>
  <c r="AQ13" i="177"/>
  <c r="AQ12" i="177"/>
  <c r="AQ11" i="177"/>
  <c r="CE5" i="177"/>
  <c r="CC5" i="177"/>
  <c r="BV5" i="177"/>
  <c r="BU5" i="177"/>
  <c r="BT5" i="177"/>
  <c r="BS5" i="177"/>
  <c r="AW5" i="177"/>
  <c r="AV5" i="177"/>
  <c r="AJ32" i="176"/>
  <c r="AI32" i="176"/>
  <c r="AI35" i="176" s="1"/>
  <c r="BR5" i="176" s="1"/>
  <c r="AH32" i="176"/>
  <c r="AH35" i="176" s="1"/>
  <c r="BQ5" i="176" s="1"/>
  <c r="AG32" i="176"/>
  <c r="AG35" i="176" s="1"/>
  <c r="BP5" i="176" s="1"/>
  <c r="AF32" i="176"/>
  <c r="BE5" i="176" s="1"/>
  <c r="AE32" i="176"/>
  <c r="BD5" i="176" s="1"/>
  <c r="AD32" i="176"/>
  <c r="AD35" i="176" s="1"/>
  <c r="BN5" i="176" s="1"/>
  <c r="AC32" i="176"/>
  <c r="AB32" i="176"/>
  <c r="BA5" i="176" s="1"/>
  <c r="AA32" i="176"/>
  <c r="AZ5" i="176" s="1"/>
  <c r="Z32" i="176"/>
  <c r="AY5" i="176" s="1"/>
  <c r="Y32" i="176"/>
  <c r="AQ34" i="176" s="1"/>
  <c r="AJ31" i="176"/>
  <c r="CH5" i="176" s="1"/>
  <c r="AI31" i="176"/>
  <c r="CG5" i="176" s="1"/>
  <c r="AH31" i="176"/>
  <c r="AG31" i="176"/>
  <c r="CE5" i="176" s="1"/>
  <c r="AF31" i="176"/>
  <c r="CD5" i="176" s="1"/>
  <c r="AE31" i="176"/>
  <c r="AD31" i="176"/>
  <c r="AC31" i="176"/>
  <c r="AQ30" i="176"/>
  <c r="AQ29" i="176"/>
  <c r="AQ28" i="176"/>
  <c r="AQ27" i="176"/>
  <c r="AQ26" i="176"/>
  <c r="AQ25" i="176"/>
  <c r="AQ24" i="176"/>
  <c r="AQ23" i="176"/>
  <c r="AQ22" i="176"/>
  <c r="AQ21" i="176"/>
  <c r="AQ20" i="176"/>
  <c r="AQ19" i="176"/>
  <c r="AQ18" i="176"/>
  <c r="AQ17" i="176"/>
  <c r="AQ16" i="176"/>
  <c r="AQ15" i="176"/>
  <c r="AQ14" i="176"/>
  <c r="AQ13" i="176"/>
  <c r="AQ12" i="176"/>
  <c r="AQ11" i="176"/>
  <c r="CF5" i="176"/>
  <c r="CC5" i="176"/>
  <c r="CB5" i="176"/>
  <c r="CA5" i="176"/>
  <c r="BV5" i="176"/>
  <c r="BU5" i="176"/>
  <c r="BT5" i="176"/>
  <c r="BS5" i="176"/>
  <c r="BI5" i="176"/>
  <c r="BG5" i="176"/>
  <c r="BF5" i="176"/>
  <c r="BB5" i="176"/>
  <c r="AW5" i="176"/>
  <c r="AV5" i="176"/>
  <c r="AG35" i="175"/>
  <c r="AG33" i="175"/>
  <c r="AJ32" i="175"/>
  <c r="AI32" i="175"/>
  <c r="AI35" i="175" s="1"/>
  <c r="BR5" i="175" s="1"/>
  <c r="AH32" i="175"/>
  <c r="AH35" i="175" s="1"/>
  <c r="BQ5" i="175" s="1"/>
  <c r="AG32" i="175"/>
  <c r="AF32" i="175"/>
  <c r="AC33" i="175" s="1"/>
  <c r="AE32" i="175"/>
  <c r="AD32" i="175"/>
  <c r="AD35" i="175" s="1"/>
  <c r="BN5" i="175" s="1"/>
  <c r="AC32" i="175"/>
  <c r="AC35" i="175" s="1"/>
  <c r="BM5" i="175" s="1"/>
  <c r="AB32" i="175"/>
  <c r="BA5" i="175" s="1"/>
  <c r="AA32" i="175"/>
  <c r="AZ5" i="175" s="1"/>
  <c r="Z32" i="175"/>
  <c r="AR35" i="175" s="1"/>
  <c r="Y32" i="175"/>
  <c r="Y33" i="175" s="1"/>
  <c r="AJ31" i="175"/>
  <c r="CH5" i="175" s="1"/>
  <c r="AI31" i="175"/>
  <c r="CG5" i="175" s="1"/>
  <c r="AH31" i="175"/>
  <c r="AG31" i="175"/>
  <c r="AF31" i="175"/>
  <c r="CD5" i="175" s="1"/>
  <c r="AE31" i="175"/>
  <c r="AD31" i="175"/>
  <c r="CB5" i="175" s="1"/>
  <c r="AC31" i="175"/>
  <c r="AQ30" i="175"/>
  <c r="AQ29" i="175"/>
  <c r="AQ28" i="175"/>
  <c r="AQ27" i="175"/>
  <c r="AQ26" i="175"/>
  <c r="AQ25" i="175"/>
  <c r="AQ24" i="175"/>
  <c r="AQ23" i="175"/>
  <c r="AQ22" i="175"/>
  <c r="AQ21" i="175"/>
  <c r="AQ20" i="175"/>
  <c r="AQ19" i="175"/>
  <c r="AQ18" i="175"/>
  <c r="AQ17" i="175"/>
  <c r="AQ16" i="175"/>
  <c r="AQ15" i="175"/>
  <c r="AQ14" i="175"/>
  <c r="AQ13" i="175"/>
  <c r="AQ12" i="175"/>
  <c r="AQ11" i="175"/>
  <c r="CF5" i="175"/>
  <c r="CE5" i="175"/>
  <c r="CC5" i="175"/>
  <c r="CA5" i="175"/>
  <c r="BV5" i="175"/>
  <c r="BU5" i="175"/>
  <c r="BT5" i="175"/>
  <c r="BS5" i="175"/>
  <c r="BP5" i="175"/>
  <c r="BI5" i="175"/>
  <c r="BH5" i="175"/>
  <c r="BF5" i="175"/>
  <c r="BD5" i="175"/>
  <c r="BC5" i="175"/>
  <c r="BB5" i="175"/>
  <c r="AW5" i="175"/>
  <c r="AV5" i="175"/>
  <c r="AJ32" i="174"/>
  <c r="BI5" i="174" s="1"/>
  <c r="AI32" i="174"/>
  <c r="AH32" i="174"/>
  <c r="AH35" i="174" s="1"/>
  <c r="BQ5" i="174" s="1"/>
  <c r="AG32" i="174"/>
  <c r="AG35" i="174" s="1"/>
  <c r="BP5" i="174" s="1"/>
  <c r="AF32" i="174"/>
  <c r="BE5" i="174" s="1"/>
  <c r="AE32" i="174"/>
  <c r="AD32" i="174"/>
  <c r="AD35" i="174" s="1"/>
  <c r="BN5" i="174" s="1"/>
  <c r="AC32" i="174"/>
  <c r="AC35" i="174" s="1"/>
  <c r="BM5" i="174" s="1"/>
  <c r="AB32" i="174"/>
  <c r="BA5" i="174" s="1"/>
  <c r="AA32" i="174"/>
  <c r="AS34" i="174" s="1"/>
  <c r="Z32" i="174"/>
  <c r="AR35" i="174" s="1"/>
  <c r="Y32" i="174"/>
  <c r="Y35" i="174" s="1"/>
  <c r="BJ5" i="174" s="1"/>
  <c r="AJ31" i="174"/>
  <c r="AI31" i="174"/>
  <c r="CG5" i="174" s="1"/>
  <c r="AH31" i="174"/>
  <c r="AG31" i="174"/>
  <c r="AF31" i="174"/>
  <c r="CD5" i="174" s="1"/>
  <c r="AE31" i="174"/>
  <c r="CC5" i="174" s="1"/>
  <c r="AD31" i="174"/>
  <c r="CB5" i="174" s="1"/>
  <c r="AC31" i="174"/>
  <c r="AQ30" i="174"/>
  <c r="AQ29" i="174"/>
  <c r="AQ28" i="174"/>
  <c r="AQ27" i="174"/>
  <c r="AQ26" i="174"/>
  <c r="AQ25" i="174"/>
  <c r="AQ24" i="174"/>
  <c r="AQ23" i="174"/>
  <c r="AQ22" i="174"/>
  <c r="AQ21" i="174"/>
  <c r="AQ20" i="174"/>
  <c r="AQ19" i="174"/>
  <c r="AQ18" i="174"/>
  <c r="AQ17" i="174"/>
  <c r="AQ16" i="174"/>
  <c r="AQ15" i="174"/>
  <c r="AQ14" i="174"/>
  <c r="AQ13" i="174"/>
  <c r="AQ12" i="174"/>
  <c r="AQ11" i="174"/>
  <c r="CH5" i="174"/>
  <c r="CF5" i="174"/>
  <c r="CE5" i="174"/>
  <c r="CA5" i="174"/>
  <c r="BV5" i="174"/>
  <c r="BU5" i="174"/>
  <c r="BT5" i="174"/>
  <c r="BS5" i="174"/>
  <c r="BF5" i="174"/>
  <c r="BC5" i="174"/>
  <c r="AW5" i="174"/>
  <c r="AV5" i="174"/>
  <c r="AI35" i="173"/>
  <c r="BR5" i="173" s="1"/>
  <c r="AD35" i="173"/>
  <c r="AS34" i="173"/>
  <c r="AG33" i="173"/>
  <c r="AC33" i="173"/>
  <c r="AJ32" i="173"/>
  <c r="AI32" i="173"/>
  <c r="AH32" i="173"/>
  <c r="AH35" i="173" s="1"/>
  <c r="BQ5" i="173" s="1"/>
  <c r="AG32" i="173"/>
  <c r="AG35" i="173" s="1"/>
  <c r="BP5" i="173" s="1"/>
  <c r="AF32" i="173"/>
  <c r="BE5" i="173" s="1"/>
  <c r="AE32" i="173"/>
  <c r="AD32" i="173"/>
  <c r="BC5" i="173" s="1"/>
  <c r="AC32" i="173"/>
  <c r="AC35" i="173" s="1"/>
  <c r="BM5" i="173" s="1"/>
  <c r="AB32" i="173"/>
  <c r="AA32" i="173"/>
  <c r="Z32" i="173"/>
  <c r="AR35" i="173" s="1"/>
  <c r="Y32" i="173"/>
  <c r="Y33" i="173" s="1"/>
  <c r="AJ31" i="173"/>
  <c r="CH5" i="173" s="1"/>
  <c r="AI31" i="173"/>
  <c r="CG5" i="173" s="1"/>
  <c r="AH31" i="173"/>
  <c r="AG31" i="173"/>
  <c r="AF31" i="173"/>
  <c r="AE31" i="173"/>
  <c r="AD31" i="173"/>
  <c r="CB5" i="173" s="1"/>
  <c r="AC31" i="173"/>
  <c r="AQ30" i="173"/>
  <c r="AQ29" i="173"/>
  <c r="AQ28" i="173"/>
  <c r="AQ27" i="173"/>
  <c r="AQ26" i="173"/>
  <c r="AQ25" i="173"/>
  <c r="AQ24" i="173"/>
  <c r="AQ23" i="173"/>
  <c r="AQ22" i="173"/>
  <c r="AQ21" i="173"/>
  <c r="AQ20" i="173"/>
  <c r="AQ19" i="173"/>
  <c r="AQ18" i="173"/>
  <c r="AQ17" i="173"/>
  <c r="AQ16" i="173"/>
  <c r="AQ15" i="173"/>
  <c r="AQ14" i="173"/>
  <c r="AQ13" i="173"/>
  <c r="AQ12" i="173"/>
  <c r="AQ11" i="173"/>
  <c r="CF5" i="173"/>
  <c r="CE5" i="173"/>
  <c r="CD5" i="173"/>
  <c r="CC5" i="173"/>
  <c r="CA5" i="173"/>
  <c r="BX5" i="173"/>
  <c r="BV5" i="173"/>
  <c r="BU5" i="173"/>
  <c r="BT5" i="173"/>
  <c r="BS5" i="173"/>
  <c r="BN5" i="173"/>
  <c r="BI5" i="173"/>
  <c r="BH5" i="173"/>
  <c r="BD5" i="173"/>
  <c r="BB5" i="173"/>
  <c r="BA5" i="173"/>
  <c r="AZ5" i="173"/>
  <c r="AY5" i="173"/>
  <c r="AW5" i="173"/>
  <c r="AV5" i="173"/>
  <c r="AG35" i="172"/>
  <c r="AJ32" i="172"/>
  <c r="AI32" i="172"/>
  <c r="AH32" i="172"/>
  <c r="AH35" i="172" s="1"/>
  <c r="BQ5" i="172" s="1"/>
  <c r="AG32" i="172"/>
  <c r="AF32" i="172"/>
  <c r="AE32" i="172"/>
  <c r="AD32" i="172"/>
  <c r="AC32" i="172"/>
  <c r="AC35" i="172" s="1"/>
  <c r="BM5" i="172" s="1"/>
  <c r="AB32" i="172"/>
  <c r="BA5" i="172" s="1"/>
  <c r="AA32" i="172"/>
  <c r="Z32" i="172"/>
  <c r="AY5" i="172" s="1"/>
  <c r="Y32" i="172"/>
  <c r="AJ31" i="172"/>
  <c r="CH5" i="172" s="1"/>
  <c r="AI31" i="172"/>
  <c r="CG5" i="172" s="1"/>
  <c r="AH31" i="172"/>
  <c r="CF5" i="172" s="1"/>
  <c r="AG31" i="172"/>
  <c r="CE5" i="172" s="1"/>
  <c r="AF31" i="172"/>
  <c r="CD5" i="172" s="1"/>
  <c r="AE31" i="172"/>
  <c r="CC5" i="172" s="1"/>
  <c r="AD31" i="172"/>
  <c r="CB5" i="172" s="1"/>
  <c r="AC31" i="172"/>
  <c r="AQ30" i="172"/>
  <c r="AQ29" i="172"/>
  <c r="AQ28" i="172"/>
  <c r="AQ27" i="172"/>
  <c r="AQ26" i="172"/>
  <c r="AQ25" i="172"/>
  <c r="AQ24" i="172"/>
  <c r="AQ23" i="172"/>
  <c r="AQ22" i="172"/>
  <c r="AQ21" i="172"/>
  <c r="AQ20" i="172"/>
  <c r="AQ19" i="172"/>
  <c r="AQ18" i="172"/>
  <c r="AQ17" i="172"/>
  <c r="AQ16" i="172"/>
  <c r="AQ15" i="172"/>
  <c r="AQ14" i="172"/>
  <c r="AQ13" i="172"/>
  <c r="AQ12" i="172"/>
  <c r="AQ11" i="172"/>
  <c r="CA5" i="172"/>
  <c r="BV5" i="172"/>
  <c r="BU5" i="172"/>
  <c r="BT5" i="172"/>
  <c r="BS5" i="172"/>
  <c r="BP5" i="172"/>
  <c r="BF5" i="172"/>
  <c r="BE5" i="172"/>
  <c r="AW5" i="172"/>
  <c r="AV5" i="172"/>
  <c r="AS34" i="171"/>
  <c r="AQ34" i="171"/>
  <c r="AA35" i="171" s="1"/>
  <c r="BL5" i="171" s="1"/>
  <c r="AG33" i="171"/>
  <c r="AJ32" i="171"/>
  <c r="AI32" i="171"/>
  <c r="AI35" i="171" s="1"/>
  <c r="BR5" i="171" s="1"/>
  <c r="AH32" i="171"/>
  <c r="AH35" i="171" s="1"/>
  <c r="BQ5" i="171" s="1"/>
  <c r="AG32" i="171"/>
  <c r="AG35" i="171" s="1"/>
  <c r="BP5" i="171" s="1"/>
  <c r="AF32" i="171"/>
  <c r="AE32" i="171"/>
  <c r="AD32" i="171"/>
  <c r="AD35" i="171" s="1"/>
  <c r="BN5" i="171" s="1"/>
  <c r="AC32" i="171"/>
  <c r="AC35" i="171" s="1"/>
  <c r="BM5" i="171" s="1"/>
  <c r="AB32" i="171"/>
  <c r="BA5" i="171" s="1"/>
  <c r="AA32" i="171"/>
  <c r="Z32" i="171"/>
  <c r="AR35" i="171" s="1"/>
  <c r="Y32" i="171"/>
  <c r="Y33" i="171" s="1"/>
  <c r="AJ31" i="171"/>
  <c r="CH5" i="171" s="1"/>
  <c r="AI31" i="171"/>
  <c r="CG5" i="171" s="1"/>
  <c r="AH31" i="171"/>
  <c r="AG31" i="171"/>
  <c r="AF31" i="171"/>
  <c r="CD5" i="171" s="1"/>
  <c r="AE31" i="171"/>
  <c r="CC5" i="171" s="1"/>
  <c r="AD31" i="171"/>
  <c r="AC31" i="171"/>
  <c r="AQ30" i="171"/>
  <c r="AQ29" i="171"/>
  <c r="AQ28" i="171"/>
  <c r="AQ27" i="171"/>
  <c r="AQ26" i="171"/>
  <c r="AQ25" i="171"/>
  <c r="AQ24" i="171"/>
  <c r="AQ23" i="171"/>
  <c r="AQ22" i="171"/>
  <c r="AQ21" i="171"/>
  <c r="AQ20" i="171"/>
  <c r="AQ19" i="171"/>
  <c r="AQ18" i="171"/>
  <c r="AQ17" i="171"/>
  <c r="AQ16" i="171"/>
  <c r="AQ15" i="171"/>
  <c r="AQ14" i="171"/>
  <c r="AQ13" i="171"/>
  <c r="AQ12" i="171"/>
  <c r="AQ11" i="171"/>
  <c r="CF5" i="171"/>
  <c r="CE5" i="171"/>
  <c r="CB5" i="171"/>
  <c r="CA5" i="171"/>
  <c r="BV5" i="171"/>
  <c r="BU5" i="171"/>
  <c r="BT5" i="171"/>
  <c r="BS5" i="171"/>
  <c r="BI5" i="171"/>
  <c r="BH5" i="171"/>
  <c r="BF5" i="171"/>
  <c r="BE5" i="171"/>
  <c r="BD5" i="171"/>
  <c r="BB5" i="171"/>
  <c r="AZ5" i="171"/>
  <c r="AY5" i="171"/>
  <c r="AX5" i="171"/>
  <c r="AW5" i="171"/>
  <c r="AV5" i="171"/>
  <c r="AS34" i="170"/>
  <c r="AG33" i="170"/>
  <c r="AJ32" i="170"/>
  <c r="AI32" i="170"/>
  <c r="AI35" i="170" s="1"/>
  <c r="BR5" i="170" s="1"/>
  <c r="AH32" i="170"/>
  <c r="AH35" i="170" s="1"/>
  <c r="BQ5" i="170" s="1"/>
  <c r="AG32" i="170"/>
  <c r="AG35" i="170" s="1"/>
  <c r="BP5" i="170" s="1"/>
  <c r="AF32" i="170"/>
  <c r="BE5" i="170" s="1"/>
  <c r="AE32" i="170"/>
  <c r="AD32" i="170"/>
  <c r="AD35" i="170" s="1"/>
  <c r="BN5" i="170" s="1"/>
  <c r="AC32" i="170"/>
  <c r="AB32" i="170"/>
  <c r="BA5" i="170" s="1"/>
  <c r="AA32" i="170"/>
  <c r="Z32" i="170"/>
  <c r="Y32" i="170"/>
  <c r="BZ5" i="170" s="1"/>
  <c r="AJ31" i="170"/>
  <c r="CH5" i="170" s="1"/>
  <c r="AI31" i="170"/>
  <c r="CG5" i="170" s="1"/>
  <c r="AH31" i="170"/>
  <c r="AG31" i="170"/>
  <c r="AF31" i="170"/>
  <c r="AE31" i="170"/>
  <c r="AD31" i="170"/>
  <c r="CB5" i="170" s="1"/>
  <c r="AC31" i="170"/>
  <c r="CA5" i="170" s="1"/>
  <c r="AQ30" i="170"/>
  <c r="AQ29" i="170"/>
  <c r="AQ28" i="170"/>
  <c r="AQ27" i="170"/>
  <c r="AQ26" i="170"/>
  <c r="AQ25" i="170"/>
  <c r="AQ24" i="170"/>
  <c r="AQ23" i="170"/>
  <c r="AQ22" i="170"/>
  <c r="AQ21" i="170"/>
  <c r="AQ20" i="170"/>
  <c r="AQ19" i="170"/>
  <c r="AQ18" i="170"/>
  <c r="AQ17" i="170"/>
  <c r="AQ16" i="170"/>
  <c r="AQ15" i="170"/>
  <c r="AQ14" i="170"/>
  <c r="AQ13" i="170"/>
  <c r="AQ12" i="170"/>
  <c r="AQ11" i="170"/>
  <c r="CF5" i="170"/>
  <c r="CE5" i="170"/>
  <c r="CD5" i="170"/>
  <c r="CC5" i="170"/>
  <c r="BV5" i="170"/>
  <c r="BU5" i="170"/>
  <c r="BT5" i="170"/>
  <c r="BS5" i="170"/>
  <c r="BI5" i="170"/>
  <c r="BG5" i="170"/>
  <c r="BF5" i="170"/>
  <c r="BC5" i="170"/>
  <c r="BB5" i="170"/>
  <c r="AZ5" i="170"/>
  <c r="AW5" i="170"/>
  <c r="AV5" i="170"/>
  <c r="AJ32" i="169"/>
  <c r="BI5" i="169" s="1"/>
  <c r="AI32" i="169"/>
  <c r="AI35" i="169" s="1"/>
  <c r="BR5" i="169" s="1"/>
  <c r="AH32" i="169"/>
  <c r="AH35" i="169" s="1"/>
  <c r="BQ5" i="169" s="1"/>
  <c r="AG32" i="169"/>
  <c r="AG35" i="169" s="1"/>
  <c r="BP5" i="169" s="1"/>
  <c r="AF32" i="169"/>
  <c r="BE5" i="169" s="1"/>
  <c r="AE32" i="169"/>
  <c r="AD32" i="169"/>
  <c r="AD35" i="169" s="1"/>
  <c r="BN5" i="169" s="1"/>
  <c r="AC32" i="169"/>
  <c r="BB5" i="169" s="1"/>
  <c r="AB32" i="169"/>
  <c r="BA5" i="169" s="1"/>
  <c r="AA32" i="169"/>
  <c r="AZ5" i="169" s="1"/>
  <c r="Z32" i="169"/>
  <c r="AR35" i="169" s="1"/>
  <c r="Y32" i="169"/>
  <c r="AJ31" i="169"/>
  <c r="CH5" i="169" s="1"/>
  <c r="AI31" i="169"/>
  <c r="CG5" i="169" s="1"/>
  <c r="AH31" i="169"/>
  <c r="AG31" i="169"/>
  <c r="AF31" i="169"/>
  <c r="CD5" i="169" s="1"/>
  <c r="AE31" i="169"/>
  <c r="CC5" i="169" s="1"/>
  <c r="AD31" i="169"/>
  <c r="CB5" i="169" s="1"/>
  <c r="AC31" i="169"/>
  <c r="CA5" i="169" s="1"/>
  <c r="AQ30" i="169"/>
  <c r="AQ29" i="169"/>
  <c r="AQ28" i="169"/>
  <c r="AQ27" i="169"/>
  <c r="AQ26" i="169"/>
  <c r="AQ25" i="169"/>
  <c r="AQ24" i="169"/>
  <c r="AQ23" i="169"/>
  <c r="AQ22" i="169"/>
  <c r="AQ21" i="169"/>
  <c r="AQ20" i="169"/>
  <c r="AQ19" i="169"/>
  <c r="AQ18" i="169"/>
  <c r="AQ17" i="169"/>
  <c r="AQ16" i="169"/>
  <c r="AQ15" i="169"/>
  <c r="AQ14" i="169"/>
  <c r="AQ13" i="169"/>
  <c r="AQ12" i="169"/>
  <c r="AQ11" i="169"/>
  <c r="CF5" i="169"/>
  <c r="CE5" i="169"/>
  <c r="BV5" i="169"/>
  <c r="BU5" i="169"/>
  <c r="BT5" i="169"/>
  <c r="BS5" i="169"/>
  <c r="BF5" i="169"/>
  <c r="BD5" i="169"/>
  <c r="AW5" i="169"/>
  <c r="AV5" i="169"/>
  <c r="AG33" i="168"/>
  <c r="AJ32" i="168"/>
  <c r="AI32" i="168"/>
  <c r="AH32" i="168"/>
  <c r="AH35" i="168" s="1"/>
  <c r="BQ5" i="168" s="1"/>
  <c r="AG32" i="168"/>
  <c r="AG35" i="168" s="1"/>
  <c r="BP5" i="168" s="1"/>
  <c r="AF32" i="168"/>
  <c r="BE5" i="168" s="1"/>
  <c r="AE32" i="168"/>
  <c r="AD32" i="168"/>
  <c r="AD35" i="168" s="1"/>
  <c r="BN5" i="168" s="1"/>
  <c r="AC32" i="168"/>
  <c r="AC35" i="168" s="1"/>
  <c r="BM5" i="168" s="1"/>
  <c r="AB32" i="168"/>
  <c r="BA5" i="168" s="1"/>
  <c r="AA32" i="168"/>
  <c r="AZ5" i="168" s="1"/>
  <c r="Z32" i="168"/>
  <c r="Y32" i="168"/>
  <c r="AJ31" i="168"/>
  <c r="CH5" i="168" s="1"/>
  <c r="AI31" i="168"/>
  <c r="CG5" i="168" s="1"/>
  <c r="AH31" i="168"/>
  <c r="AG31" i="168"/>
  <c r="CE5" i="168" s="1"/>
  <c r="AF31" i="168"/>
  <c r="AE31" i="168"/>
  <c r="AD31" i="168"/>
  <c r="AC31" i="168"/>
  <c r="CA5" i="168" s="1"/>
  <c r="AQ30" i="168"/>
  <c r="AQ29" i="168"/>
  <c r="AQ28" i="168"/>
  <c r="AQ27" i="168"/>
  <c r="AQ26" i="168"/>
  <c r="AQ25" i="168"/>
  <c r="AQ24" i="168"/>
  <c r="AQ23" i="168"/>
  <c r="AQ22" i="168"/>
  <c r="AQ21" i="168"/>
  <c r="AQ20" i="168"/>
  <c r="AQ19" i="168"/>
  <c r="AQ18" i="168"/>
  <c r="AQ17" i="168"/>
  <c r="AQ16" i="168"/>
  <c r="AQ15" i="168"/>
  <c r="AQ14" i="168"/>
  <c r="AQ13" i="168"/>
  <c r="AQ12" i="168"/>
  <c r="AQ11" i="168"/>
  <c r="CF5" i="168"/>
  <c r="CD5" i="168"/>
  <c r="CC5" i="168"/>
  <c r="CB5" i="168"/>
  <c r="BV5" i="168"/>
  <c r="BU5" i="168"/>
  <c r="BT5" i="168"/>
  <c r="BS5" i="168"/>
  <c r="BI5" i="168"/>
  <c r="BF5" i="168"/>
  <c r="AW5" i="168"/>
  <c r="AV5" i="168"/>
  <c r="AS34" i="167"/>
  <c r="AJ32" i="167"/>
  <c r="AI32" i="167"/>
  <c r="AH32" i="167"/>
  <c r="AH35" i="167" s="1"/>
  <c r="BQ5" i="167" s="1"/>
  <c r="AG32" i="167"/>
  <c r="AG35" i="167" s="1"/>
  <c r="BP5" i="167" s="1"/>
  <c r="AF32" i="167"/>
  <c r="AE32" i="167"/>
  <c r="AE35" i="167" s="1"/>
  <c r="BO5" i="167" s="1"/>
  <c r="AD32" i="167"/>
  <c r="AC32" i="167"/>
  <c r="AC35" i="167" s="1"/>
  <c r="BM5" i="167" s="1"/>
  <c r="AB32" i="167"/>
  <c r="BA5" i="167" s="1"/>
  <c r="AA32" i="167"/>
  <c r="AZ5" i="167" s="1"/>
  <c r="Z32" i="167"/>
  <c r="Y32" i="167"/>
  <c r="Y33" i="167" s="1"/>
  <c r="AJ31" i="167"/>
  <c r="CH5" i="167" s="1"/>
  <c r="AI31" i="167"/>
  <c r="CG5" i="167" s="1"/>
  <c r="AH31" i="167"/>
  <c r="CF5" i="167" s="1"/>
  <c r="AG31" i="167"/>
  <c r="CE5" i="167" s="1"/>
  <c r="AF31" i="167"/>
  <c r="AE31" i="167"/>
  <c r="AD31" i="167"/>
  <c r="AC31" i="167"/>
  <c r="AQ30" i="167"/>
  <c r="AQ29" i="167"/>
  <c r="AQ28" i="167"/>
  <c r="AQ27" i="167"/>
  <c r="AQ26" i="167"/>
  <c r="AQ25" i="167"/>
  <c r="AQ24" i="167"/>
  <c r="AQ23" i="167"/>
  <c r="AQ22" i="167"/>
  <c r="AQ21" i="167"/>
  <c r="AQ20" i="167"/>
  <c r="AQ19" i="167"/>
  <c r="AQ18" i="167"/>
  <c r="AQ17" i="167"/>
  <c r="AQ16" i="167"/>
  <c r="AQ15" i="167"/>
  <c r="AQ14" i="167"/>
  <c r="AQ13" i="167"/>
  <c r="AQ12" i="167"/>
  <c r="AQ11" i="167"/>
  <c r="CD5" i="167"/>
  <c r="CC5" i="167"/>
  <c r="CB5" i="167"/>
  <c r="CA5" i="167"/>
  <c r="BV5" i="167"/>
  <c r="BU5" i="167"/>
  <c r="BT5" i="167"/>
  <c r="BS5" i="167"/>
  <c r="BI5" i="167"/>
  <c r="BE5" i="167"/>
  <c r="BB5" i="167"/>
  <c r="AW5" i="167"/>
  <c r="AV5" i="167"/>
  <c r="AH35" i="166"/>
  <c r="AG35" i="166"/>
  <c r="AS34" i="166"/>
  <c r="AC33" i="166"/>
  <c r="AJ32" i="166"/>
  <c r="BI5" i="166" s="1"/>
  <c r="AI32" i="166"/>
  <c r="AH32" i="166"/>
  <c r="AG32" i="166"/>
  <c r="AF32" i="166"/>
  <c r="AE32" i="166"/>
  <c r="AE35" i="166" s="1"/>
  <c r="BO5" i="166" s="1"/>
  <c r="AD32" i="166"/>
  <c r="AD35" i="166" s="1"/>
  <c r="BN5" i="166" s="1"/>
  <c r="AC32" i="166"/>
  <c r="AC35" i="166" s="1"/>
  <c r="BM5" i="166" s="1"/>
  <c r="AB32" i="166"/>
  <c r="BA5" i="166" s="1"/>
  <c r="AA32" i="166"/>
  <c r="Z32" i="166"/>
  <c r="AR35" i="166" s="1"/>
  <c r="Y32" i="166"/>
  <c r="Y33" i="166" s="1"/>
  <c r="AJ31" i="166"/>
  <c r="CH5" i="166" s="1"/>
  <c r="AI31" i="166"/>
  <c r="CG5" i="166" s="1"/>
  <c r="AH31" i="166"/>
  <c r="CF5" i="166" s="1"/>
  <c r="AG31" i="166"/>
  <c r="AF31" i="166"/>
  <c r="AE31" i="166"/>
  <c r="AD31" i="166"/>
  <c r="AC31" i="166"/>
  <c r="CA5" i="166" s="1"/>
  <c r="AQ30" i="166"/>
  <c r="AQ29" i="166"/>
  <c r="AQ28" i="166"/>
  <c r="AQ27" i="166"/>
  <c r="AQ26" i="166"/>
  <c r="AQ25" i="166"/>
  <c r="AQ24" i="166"/>
  <c r="AQ23" i="166"/>
  <c r="AQ22" i="166"/>
  <c r="AQ21" i="166"/>
  <c r="AQ20" i="166"/>
  <c r="AQ19" i="166"/>
  <c r="AQ18" i="166"/>
  <c r="AQ17" i="166"/>
  <c r="AQ16" i="166"/>
  <c r="AQ15" i="166"/>
  <c r="AQ14" i="166"/>
  <c r="AQ13" i="166"/>
  <c r="AQ12" i="166"/>
  <c r="AQ11" i="166"/>
  <c r="CE5" i="166"/>
  <c r="CD5" i="166"/>
  <c r="CC5" i="166"/>
  <c r="CB5" i="166"/>
  <c r="BV5" i="166"/>
  <c r="BU5" i="166"/>
  <c r="BT5" i="166"/>
  <c r="BS5" i="166"/>
  <c r="BQ5" i="166"/>
  <c r="BP5" i="166"/>
  <c r="BG5" i="166"/>
  <c r="BF5" i="166"/>
  <c r="BE5" i="166"/>
  <c r="BC5" i="166"/>
  <c r="BB5" i="166"/>
  <c r="AZ5" i="166"/>
  <c r="AY5" i="166"/>
  <c r="AX5" i="166"/>
  <c r="AW5" i="166"/>
  <c r="AV5" i="166"/>
  <c r="AJ32" i="165"/>
  <c r="BI5" i="165" s="1"/>
  <c r="AI32" i="165"/>
  <c r="AH32" i="165"/>
  <c r="AH35" i="165" s="1"/>
  <c r="BQ5" i="165" s="1"/>
  <c r="AG32" i="165"/>
  <c r="AG35" i="165" s="1"/>
  <c r="BP5" i="165" s="1"/>
  <c r="AF32" i="165"/>
  <c r="BE5" i="165" s="1"/>
  <c r="AE32" i="165"/>
  <c r="BD5" i="165" s="1"/>
  <c r="AD32" i="165"/>
  <c r="AD35" i="165" s="1"/>
  <c r="BN5" i="165" s="1"/>
  <c r="AC32" i="165"/>
  <c r="AC35" i="165" s="1"/>
  <c r="BM5" i="165" s="1"/>
  <c r="AB32" i="165"/>
  <c r="BA5" i="165" s="1"/>
  <c r="AA32" i="165"/>
  <c r="AZ5" i="165" s="1"/>
  <c r="Z32" i="165"/>
  <c r="AR35" i="165" s="1"/>
  <c r="Y32" i="165"/>
  <c r="Y33" i="165" s="1"/>
  <c r="AJ31" i="165"/>
  <c r="CH5" i="165" s="1"/>
  <c r="AI31" i="165"/>
  <c r="CG5" i="165" s="1"/>
  <c r="AH31" i="165"/>
  <c r="CF5" i="165" s="1"/>
  <c r="AG31" i="165"/>
  <c r="CE5" i="165" s="1"/>
  <c r="AF31" i="165"/>
  <c r="CD5" i="165" s="1"/>
  <c r="AE31" i="165"/>
  <c r="AD31" i="165"/>
  <c r="AC31" i="165"/>
  <c r="AQ30" i="165"/>
  <c r="AQ29" i="165"/>
  <c r="AQ28" i="165"/>
  <c r="AQ27" i="165"/>
  <c r="AQ26" i="165"/>
  <c r="AQ25" i="165"/>
  <c r="AQ24" i="165"/>
  <c r="AQ23" i="165"/>
  <c r="AQ22" i="165"/>
  <c r="AQ21" i="165"/>
  <c r="AQ20" i="165"/>
  <c r="AQ19" i="165"/>
  <c r="AQ18" i="165"/>
  <c r="AQ17" i="165"/>
  <c r="AQ16" i="165"/>
  <c r="AQ15" i="165"/>
  <c r="AQ14" i="165"/>
  <c r="AQ13" i="165"/>
  <c r="AQ12" i="165"/>
  <c r="AQ11" i="165"/>
  <c r="CC5" i="165"/>
  <c r="CB5" i="165"/>
  <c r="CA5" i="165"/>
  <c r="BV5" i="165"/>
  <c r="BU5" i="165"/>
  <c r="BT5" i="165"/>
  <c r="BS5" i="165"/>
  <c r="BG5" i="165"/>
  <c r="BF5" i="165"/>
  <c r="AW5" i="165"/>
  <c r="AV5" i="165"/>
  <c r="AJ32" i="164"/>
  <c r="AI32" i="164"/>
  <c r="AH32" i="164"/>
  <c r="AH35" i="164" s="1"/>
  <c r="BQ5" i="164" s="1"/>
  <c r="AG32" i="164"/>
  <c r="AG35" i="164" s="1"/>
  <c r="BP5" i="164" s="1"/>
  <c r="AF32" i="164"/>
  <c r="BE5" i="164" s="1"/>
  <c r="AE32" i="164"/>
  <c r="AD32" i="164"/>
  <c r="AD35" i="164" s="1"/>
  <c r="BN5" i="164" s="1"/>
  <c r="AC32" i="164"/>
  <c r="AC35" i="164" s="1"/>
  <c r="BM5" i="164" s="1"/>
  <c r="AB32" i="164"/>
  <c r="BA5" i="164" s="1"/>
  <c r="AA32" i="164"/>
  <c r="AZ5" i="164" s="1"/>
  <c r="Z32" i="164"/>
  <c r="Y32" i="164"/>
  <c r="AJ31" i="164"/>
  <c r="CH5" i="164" s="1"/>
  <c r="AI31" i="164"/>
  <c r="CG5" i="164" s="1"/>
  <c r="AH31" i="164"/>
  <c r="AG31" i="164"/>
  <c r="AF31" i="164"/>
  <c r="AE31" i="164"/>
  <c r="AD31" i="164"/>
  <c r="CB5" i="164" s="1"/>
  <c r="AC31" i="164"/>
  <c r="CA5" i="164" s="1"/>
  <c r="AQ30" i="164"/>
  <c r="AQ29" i="164"/>
  <c r="AQ28" i="164"/>
  <c r="AQ27" i="164"/>
  <c r="AQ26" i="164"/>
  <c r="AQ25" i="164"/>
  <c r="AQ24" i="164"/>
  <c r="AQ23" i="164"/>
  <c r="AQ22" i="164"/>
  <c r="AQ21" i="164"/>
  <c r="AQ20" i="164"/>
  <c r="AQ19" i="164"/>
  <c r="AQ18" i="164"/>
  <c r="AQ17" i="164"/>
  <c r="AQ16" i="164"/>
  <c r="AQ15" i="164"/>
  <c r="AQ14" i="164"/>
  <c r="AQ13" i="164"/>
  <c r="AQ12" i="164"/>
  <c r="AQ11" i="164"/>
  <c r="CF5" i="164"/>
  <c r="CE5" i="164"/>
  <c r="CD5" i="164"/>
  <c r="CC5" i="164"/>
  <c r="BV5" i="164"/>
  <c r="BU5" i="164"/>
  <c r="BT5" i="164"/>
  <c r="BS5" i="164"/>
  <c r="AW5" i="164"/>
  <c r="AV5" i="164"/>
  <c r="AI35" i="163"/>
  <c r="BR5" i="163" s="1"/>
  <c r="AE35" i="163"/>
  <c r="AS34" i="163"/>
  <c r="AS35" i="163" s="1"/>
  <c r="AC33" i="163"/>
  <c r="AJ32" i="163"/>
  <c r="AG33" i="163" s="1"/>
  <c r="AI32" i="163"/>
  <c r="AH32" i="163"/>
  <c r="AH35" i="163" s="1"/>
  <c r="BQ5" i="163" s="1"/>
  <c r="AG32" i="163"/>
  <c r="AG35" i="163" s="1"/>
  <c r="BP5" i="163" s="1"/>
  <c r="AF32" i="163"/>
  <c r="AE32" i="163"/>
  <c r="BD5" i="163" s="1"/>
  <c r="AD32" i="163"/>
  <c r="AD35" i="163" s="1"/>
  <c r="BN5" i="163" s="1"/>
  <c r="AC32" i="163"/>
  <c r="AC35" i="163" s="1"/>
  <c r="BM5" i="163" s="1"/>
  <c r="AB32" i="163"/>
  <c r="BA5" i="163" s="1"/>
  <c r="AA32" i="163"/>
  <c r="AZ5" i="163" s="1"/>
  <c r="Z32" i="163"/>
  <c r="AR35" i="163" s="1"/>
  <c r="Y32" i="163"/>
  <c r="Y33" i="163" s="1"/>
  <c r="AJ31" i="163"/>
  <c r="CH5" i="163" s="1"/>
  <c r="AI31" i="163"/>
  <c r="CG5" i="163" s="1"/>
  <c r="AH31" i="163"/>
  <c r="CF5" i="163" s="1"/>
  <c r="AG31" i="163"/>
  <c r="AF31" i="163"/>
  <c r="AE31" i="163"/>
  <c r="AD31" i="163"/>
  <c r="AC31" i="163"/>
  <c r="CA5" i="163" s="1"/>
  <c r="AQ30" i="163"/>
  <c r="AQ29" i="163"/>
  <c r="AQ28" i="163"/>
  <c r="AQ27" i="163"/>
  <c r="AQ26" i="163"/>
  <c r="AQ25" i="163"/>
  <c r="AQ24" i="163"/>
  <c r="AQ23" i="163"/>
  <c r="AQ22" i="163"/>
  <c r="AQ21" i="163"/>
  <c r="AQ20" i="163"/>
  <c r="AQ19" i="163"/>
  <c r="AQ18" i="163"/>
  <c r="AQ17" i="163"/>
  <c r="AQ16" i="163"/>
  <c r="AQ15" i="163"/>
  <c r="AQ14" i="163"/>
  <c r="AQ13" i="163"/>
  <c r="AQ12" i="163"/>
  <c r="AQ11" i="163"/>
  <c r="CE5" i="163"/>
  <c r="CD5" i="163"/>
  <c r="CC5" i="163"/>
  <c r="CB5" i="163"/>
  <c r="BX5" i="163"/>
  <c r="BV5" i="163"/>
  <c r="BU5" i="163"/>
  <c r="BT5" i="163"/>
  <c r="BS5" i="163"/>
  <c r="BO5" i="163"/>
  <c r="BI5" i="163"/>
  <c r="BH5" i="163"/>
  <c r="BE5" i="163"/>
  <c r="BC5" i="163"/>
  <c r="BB5" i="163"/>
  <c r="AY5" i="163"/>
  <c r="AW5" i="163"/>
  <c r="AV5" i="163"/>
  <c r="AH35" i="162"/>
  <c r="AC35" i="162"/>
  <c r="AJ32" i="162"/>
  <c r="AG33" i="162" s="1"/>
  <c r="AI32" i="162"/>
  <c r="AI35" i="162" s="1"/>
  <c r="BR5" i="162" s="1"/>
  <c r="AH32" i="162"/>
  <c r="AG32" i="162"/>
  <c r="AG35" i="162" s="1"/>
  <c r="BP5" i="162" s="1"/>
  <c r="AF32" i="162"/>
  <c r="BE5" i="162" s="1"/>
  <c r="AE32" i="162"/>
  <c r="AE35" i="162" s="1"/>
  <c r="BO5" i="162" s="1"/>
  <c r="AD32" i="162"/>
  <c r="AD35" i="162" s="1"/>
  <c r="BN5" i="162" s="1"/>
  <c r="AC32" i="162"/>
  <c r="AC33" i="162" s="1"/>
  <c r="AB32" i="162"/>
  <c r="AA32" i="162"/>
  <c r="AS34" i="162" s="1"/>
  <c r="Z32" i="162"/>
  <c r="AR35" i="162" s="1"/>
  <c r="Y32" i="162"/>
  <c r="Y33" i="162" s="1"/>
  <c r="AJ31" i="162"/>
  <c r="CH5" i="162" s="1"/>
  <c r="AI31" i="162"/>
  <c r="CG5" i="162" s="1"/>
  <c r="AH31" i="162"/>
  <c r="AG31" i="162"/>
  <c r="AF31" i="162"/>
  <c r="AE31" i="162"/>
  <c r="AD31" i="162"/>
  <c r="AC31" i="162"/>
  <c r="AQ30" i="162"/>
  <c r="AQ29" i="162"/>
  <c r="AQ28" i="162"/>
  <c r="AQ27" i="162"/>
  <c r="AQ26" i="162"/>
  <c r="AQ25" i="162"/>
  <c r="AQ24" i="162"/>
  <c r="AQ23" i="162"/>
  <c r="AQ22" i="162"/>
  <c r="AQ21" i="162"/>
  <c r="AQ20" i="162"/>
  <c r="AQ19" i="162"/>
  <c r="AQ18" i="162"/>
  <c r="AQ17" i="162"/>
  <c r="AQ16" i="162"/>
  <c r="AQ15" i="162"/>
  <c r="AQ14" i="162"/>
  <c r="AQ13" i="162"/>
  <c r="AQ12" i="162"/>
  <c r="AQ11" i="162"/>
  <c r="CF5" i="162"/>
  <c r="CE5" i="162"/>
  <c r="CD5" i="162"/>
  <c r="CC5" i="162"/>
  <c r="CB5" i="162"/>
  <c r="CA5" i="162"/>
  <c r="BV5" i="162"/>
  <c r="BU5" i="162"/>
  <c r="BT5" i="162"/>
  <c r="BS5" i="162"/>
  <c r="BQ5" i="162"/>
  <c r="BM5" i="162"/>
  <c r="BG5" i="162"/>
  <c r="BD5" i="162"/>
  <c r="BC5" i="162"/>
  <c r="BB5" i="162"/>
  <c r="BA5" i="162"/>
  <c r="AY5" i="162"/>
  <c r="AW5" i="162"/>
  <c r="AV5" i="162"/>
  <c r="AH35" i="161"/>
  <c r="AG35" i="161"/>
  <c r="AJ32" i="161"/>
  <c r="AG33" i="161" s="1"/>
  <c r="AI32" i="161"/>
  <c r="AI35" i="161" s="1"/>
  <c r="BR5" i="161" s="1"/>
  <c r="AH32" i="161"/>
  <c r="AG32" i="161"/>
  <c r="AF32" i="161"/>
  <c r="AE32" i="161"/>
  <c r="AC33" i="161" s="1"/>
  <c r="AD32" i="161"/>
  <c r="AD35" i="161" s="1"/>
  <c r="BN5" i="161" s="1"/>
  <c r="AC32" i="161"/>
  <c r="AC35" i="161" s="1"/>
  <c r="BM5" i="161" s="1"/>
  <c r="AB32" i="161"/>
  <c r="BA5" i="161" s="1"/>
  <c r="AA32" i="161"/>
  <c r="AZ5" i="161" s="1"/>
  <c r="Z32" i="161"/>
  <c r="AR35" i="161" s="1"/>
  <c r="Y32" i="161"/>
  <c r="Y33" i="161" s="1"/>
  <c r="AJ31" i="161"/>
  <c r="CH5" i="161" s="1"/>
  <c r="AI31" i="161"/>
  <c r="CG5" i="161" s="1"/>
  <c r="AH31" i="161"/>
  <c r="AG31" i="161"/>
  <c r="AF31" i="161"/>
  <c r="AE31" i="161"/>
  <c r="AD31" i="161"/>
  <c r="AC31" i="161"/>
  <c r="AQ30" i="161"/>
  <c r="AQ29" i="161"/>
  <c r="AQ28" i="161"/>
  <c r="AQ27" i="161"/>
  <c r="AQ26" i="161"/>
  <c r="AQ25" i="161"/>
  <c r="AQ24" i="161"/>
  <c r="AQ23" i="161"/>
  <c r="AQ22" i="161"/>
  <c r="AQ21" i="161"/>
  <c r="AQ20" i="161"/>
  <c r="AQ19" i="161"/>
  <c r="AQ18" i="161"/>
  <c r="AQ17" i="161"/>
  <c r="AQ16" i="161"/>
  <c r="AQ15" i="161"/>
  <c r="AQ14" i="161"/>
  <c r="AQ13" i="161"/>
  <c r="AQ12" i="161"/>
  <c r="AQ11" i="161"/>
  <c r="CF5" i="161"/>
  <c r="CE5" i="161"/>
  <c r="CD5" i="161"/>
  <c r="CC5" i="161"/>
  <c r="CB5" i="161"/>
  <c r="CA5" i="161"/>
  <c r="BV5" i="161"/>
  <c r="BU5" i="161"/>
  <c r="BT5" i="161"/>
  <c r="BS5" i="161"/>
  <c r="BQ5" i="161"/>
  <c r="BP5" i="161"/>
  <c r="BI5" i="161"/>
  <c r="BG5" i="161"/>
  <c r="BF5" i="161"/>
  <c r="BE5" i="161"/>
  <c r="BC5" i="161"/>
  <c r="BB5" i="161"/>
  <c r="AW5" i="161"/>
  <c r="AV5" i="161"/>
  <c r="AH35" i="160"/>
  <c r="AC33" i="160"/>
  <c r="AJ32" i="160"/>
  <c r="AI32" i="160"/>
  <c r="AH32" i="160"/>
  <c r="AG32" i="160"/>
  <c r="AG35" i="160" s="1"/>
  <c r="BP5" i="160" s="1"/>
  <c r="AF32" i="160"/>
  <c r="AE32" i="160"/>
  <c r="AE35" i="160" s="1"/>
  <c r="BO5" i="160" s="1"/>
  <c r="AD32" i="160"/>
  <c r="AD35" i="160" s="1"/>
  <c r="AC32" i="160"/>
  <c r="AC35" i="160" s="1"/>
  <c r="BM5" i="160" s="1"/>
  <c r="AB32" i="160"/>
  <c r="BA5" i="160" s="1"/>
  <c r="AA32" i="160"/>
  <c r="AS34" i="160" s="1"/>
  <c r="Z32" i="160"/>
  <c r="BX5" i="160" s="1"/>
  <c r="Y32" i="160"/>
  <c r="Y33" i="160" s="1"/>
  <c r="AJ31" i="160"/>
  <c r="CH5" i="160" s="1"/>
  <c r="AI31" i="160"/>
  <c r="CG5" i="160" s="1"/>
  <c r="AH31" i="160"/>
  <c r="AG31" i="160"/>
  <c r="CE5" i="160" s="1"/>
  <c r="AF31" i="160"/>
  <c r="CD5" i="160" s="1"/>
  <c r="AE31" i="160"/>
  <c r="CC5" i="160" s="1"/>
  <c r="AD31" i="160"/>
  <c r="AC31" i="160"/>
  <c r="AQ30" i="160"/>
  <c r="AQ29" i="160"/>
  <c r="AQ28" i="160"/>
  <c r="AQ27" i="160"/>
  <c r="AQ26" i="160"/>
  <c r="AQ25" i="160"/>
  <c r="AQ24" i="160"/>
  <c r="AQ23" i="160"/>
  <c r="AQ22" i="160"/>
  <c r="AQ21" i="160"/>
  <c r="AQ20" i="160"/>
  <c r="AQ19" i="160"/>
  <c r="AQ18" i="160"/>
  <c r="AQ17" i="160"/>
  <c r="AQ16" i="160"/>
  <c r="AQ15" i="160"/>
  <c r="AQ14" i="160"/>
  <c r="AQ13" i="160"/>
  <c r="AQ12" i="160"/>
  <c r="AQ11" i="160"/>
  <c r="CF5" i="160"/>
  <c r="CB5" i="160"/>
  <c r="CA5" i="160"/>
  <c r="BY5" i="160"/>
  <c r="BV5" i="160"/>
  <c r="BU5" i="160"/>
  <c r="BT5" i="160"/>
  <c r="BS5" i="160"/>
  <c r="BQ5" i="160"/>
  <c r="BI5" i="160"/>
  <c r="BG5" i="160"/>
  <c r="BE5" i="160"/>
  <c r="BD5" i="160"/>
  <c r="BC5" i="160"/>
  <c r="BB5" i="160"/>
  <c r="AY5" i="160"/>
  <c r="AW5" i="160"/>
  <c r="AV5" i="160"/>
  <c r="AG35" i="159"/>
  <c r="AJ32" i="159"/>
  <c r="AI32" i="159"/>
  <c r="AI35" i="159" s="1"/>
  <c r="BR5" i="159" s="1"/>
  <c r="AH32" i="159"/>
  <c r="AH35" i="159" s="1"/>
  <c r="BQ5" i="159" s="1"/>
  <c r="AG32" i="159"/>
  <c r="AF32" i="159"/>
  <c r="BE5" i="159" s="1"/>
  <c r="AE32" i="159"/>
  <c r="AE35" i="159" s="1"/>
  <c r="BO5" i="159" s="1"/>
  <c r="AD32" i="159"/>
  <c r="AD35" i="159" s="1"/>
  <c r="BN5" i="159" s="1"/>
  <c r="AC32" i="159"/>
  <c r="AC35" i="159" s="1"/>
  <c r="BM5" i="159" s="1"/>
  <c r="AB32" i="159"/>
  <c r="BA5" i="159" s="1"/>
  <c r="AA32" i="159"/>
  <c r="AZ5" i="159" s="1"/>
  <c r="Z32" i="159"/>
  <c r="AR35" i="159" s="1"/>
  <c r="Y32" i="159"/>
  <c r="Y33" i="159" s="1"/>
  <c r="AJ31" i="159"/>
  <c r="AI31" i="159"/>
  <c r="CG5" i="159" s="1"/>
  <c r="AH31" i="159"/>
  <c r="CF5" i="159" s="1"/>
  <c r="AG31" i="159"/>
  <c r="AF31" i="159"/>
  <c r="CD5" i="159" s="1"/>
  <c r="AE31" i="159"/>
  <c r="CC5" i="159" s="1"/>
  <c r="AD31" i="159"/>
  <c r="AC31" i="159"/>
  <c r="AQ30" i="159"/>
  <c r="AQ29" i="159"/>
  <c r="AQ28" i="159"/>
  <c r="AQ27" i="159"/>
  <c r="AQ26" i="159"/>
  <c r="AQ25" i="159"/>
  <c r="AQ24" i="159"/>
  <c r="AQ23" i="159"/>
  <c r="AQ22" i="159"/>
  <c r="AQ21" i="159"/>
  <c r="AQ20" i="159"/>
  <c r="AQ19" i="159"/>
  <c r="AQ18" i="159"/>
  <c r="AQ17" i="159"/>
  <c r="AQ16" i="159"/>
  <c r="AQ15" i="159"/>
  <c r="AQ14" i="159"/>
  <c r="AQ13" i="159"/>
  <c r="AQ12" i="159"/>
  <c r="AQ11" i="159"/>
  <c r="CH5" i="159"/>
  <c r="CE5" i="159"/>
  <c r="CB5" i="159"/>
  <c r="CA5" i="159"/>
  <c r="BV5" i="159"/>
  <c r="BU5" i="159"/>
  <c r="BT5" i="159"/>
  <c r="BS5" i="159"/>
  <c r="BP5" i="159"/>
  <c r="BI5" i="159"/>
  <c r="BG5" i="159"/>
  <c r="BF5" i="159"/>
  <c r="BD5" i="159"/>
  <c r="BC5" i="159"/>
  <c r="BB5" i="159"/>
  <c r="AW5" i="159"/>
  <c r="AV5" i="159"/>
  <c r="AH35" i="158"/>
  <c r="AG35" i="158"/>
  <c r="AG33" i="158"/>
  <c r="AJ32" i="158"/>
  <c r="BI5" i="158" s="1"/>
  <c r="AI32" i="158"/>
  <c r="AI35" i="158" s="1"/>
  <c r="BR5" i="158" s="1"/>
  <c r="AH32" i="158"/>
  <c r="AG32" i="158"/>
  <c r="AF32" i="158"/>
  <c r="AE32" i="158"/>
  <c r="AC33" i="158" s="1"/>
  <c r="AD32" i="158"/>
  <c r="AD35" i="158" s="1"/>
  <c r="BN5" i="158" s="1"/>
  <c r="AC32" i="158"/>
  <c r="AC35" i="158" s="1"/>
  <c r="BM5" i="158" s="1"/>
  <c r="AB32" i="158"/>
  <c r="BA5" i="158" s="1"/>
  <c r="AA32" i="158"/>
  <c r="AZ5" i="158" s="1"/>
  <c r="Z32" i="158"/>
  <c r="AR35" i="158" s="1"/>
  <c r="Y32" i="158"/>
  <c r="BZ5" i="158" s="1"/>
  <c r="AJ31" i="158"/>
  <c r="CH5" i="158" s="1"/>
  <c r="AI31" i="158"/>
  <c r="CG5" i="158" s="1"/>
  <c r="AH31" i="158"/>
  <c r="AG31" i="158"/>
  <c r="AF31" i="158"/>
  <c r="AE31" i="158"/>
  <c r="CC5" i="158" s="1"/>
  <c r="AD31" i="158"/>
  <c r="AC31" i="158"/>
  <c r="AQ30" i="158"/>
  <c r="AQ29" i="158"/>
  <c r="AQ28" i="158"/>
  <c r="AQ27" i="158"/>
  <c r="AQ26" i="158"/>
  <c r="AQ25" i="158"/>
  <c r="AQ24" i="158"/>
  <c r="AQ23" i="158"/>
  <c r="AQ22" i="158"/>
  <c r="AQ21" i="158"/>
  <c r="AQ20" i="158"/>
  <c r="AQ19" i="158"/>
  <c r="AQ18" i="158"/>
  <c r="AQ17" i="158"/>
  <c r="AQ16" i="158"/>
  <c r="AQ15" i="158"/>
  <c r="AQ14" i="158"/>
  <c r="AQ13" i="158"/>
  <c r="AQ12" i="158"/>
  <c r="AQ11" i="158"/>
  <c r="CF5" i="158"/>
  <c r="CE5" i="158"/>
  <c r="CD5" i="158"/>
  <c r="CB5" i="158"/>
  <c r="CA5" i="158"/>
  <c r="BV5" i="158"/>
  <c r="BU5" i="158"/>
  <c r="BT5" i="158"/>
  <c r="BS5" i="158"/>
  <c r="BQ5" i="158"/>
  <c r="BP5" i="158"/>
  <c r="BG5" i="158"/>
  <c r="BF5" i="158"/>
  <c r="BE5" i="158"/>
  <c r="BC5" i="158"/>
  <c r="BB5" i="158"/>
  <c r="AW5" i="158"/>
  <c r="AV5" i="158"/>
  <c r="AH35" i="157"/>
  <c r="AJ32" i="157"/>
  <c r="AG33" i="157" s="1"/>
  <c r="AI32" i="157"/>
  <c r="AH32" i="157"/>
  <c r="AG32" i="157"/>
  <c r="AG35" i="157" s="1"/>
  <c r="BP5" i="157" s="1"/>
  <c r="AF32" i="157"/>
  <c r="BE5" i="157" s="1"/>
  <c r="AE32" i="157"/>
  <c r="AD32" i="157"/>
  <c r="AD35" i="157" s="1"/>
  <c r="BN5" i="157" s="1"/>
  <c r="AC32" i="157"/>
  <c r="AC33" i="157" s="1"/>
  <c r="AB32" i="157"/>
  <c r="BA5" i="157" s="1"/>
  <c r="AA32" i="157"/>
  <c r="AZ5" i="157" s="1"/>
  <c r="Z32" i="157"/>
  <c r="AR35" i="157" s="1"/>
  <c r="Y32" i="157"/>
  <c r="Y33" i="157" s="1"/>
  <c r="AJ31" i="157"/>
  <c r="CH5" i="157" s="1"/>
  <c r="AI31" i="157"/>
  <c r="CG5" i="157" s="1"/>
  <c r="AH31" i="157"/>
  <c r="AG31" i="157"/>
  <c r="AF31" i="157"/>
  <c r="CD5" i="157" s="1"/>
  <c r="AE31" i="157"/>
  <c r="AD31" i="157"/>
  <c r="AC31" i="157"/>
  <c r="AQ30" i="157"/>
  <c r="AQ29" i="157"/>
  <c r="AQ28" i="157"/>
  <c r="AQ27" i="157"/>
  <c r="AQ26" i="157"/>
  <c r="AQ25" i="157"/>
  <c r="AQ24" i="157"/>
  <c r="AQ23" i="157"/>
  <c r="AQ22" i="157"/>
  <c r="AQ21" i="157"/>
  <c r="AQ20" i="157"/>
  <c r="AQ19" i="157"/>
  <c r="AQ18" i="157"/>
  <c r="AQ17" i="157"/>
  <c r="AQ16" i="157"/>
  <c r="AQ15" i="157"/>
  <c r="AQ14" i="157"/>
  <c r="AQ13" i="157"/>
  <c r="AQ12" i="157"/>
  <c r="AQ11" i="157"/>
  <c r="CF5" i="157"/>
  <c r="CE5" i="157"/>
  <c r="CC5" i="157"/>
  <c r="CB5" i="157"/>
  <c r="CA5" i="157"/>
  <c r="BV5" i="157"/>
  <c r="BU5" i="157"/>
  <c r="BT5" i="157"/>
  <c r="BS5" i="157"/>
  <c r="BQ5" i="157"/>
  <c r="BG5" i="157"/>
  <c r="BD5" i="157"/>
  <c r="BB5" i="157"/>
  <c r="AW5" i="157"/>
  <c r="AV5" i="157"/>
  <c r="AG35" i="156"/>
  <c r="AC33" i="156"/>
  <c r="AJ32" i="156"/>
  <c r="BI5" i="156" s="1"/>
  <c r="AI32" i="156"/>
  <c r="AH32" i="156"/>
  <c r="AH35" i="156" s="1"/>
  <c r="BQ5" i="156" s="1"/>
  <c r="AG32" i="156"/>
  <c r="AF32" i="156"/>
  <c r="BE5" i="156" s="1"/>
  <c r="AE32" i="156"/>
  <c r="BD5" i="156" s="1"/>
  <c r="AD32" i="156"/>
  <c r="AD35" i="156" s="1"/>
  <c r="BN5" i="156" s="1"/>
  <c r="AC32" i="156"/>
  <c r="AC35" i="156" s="1"/>
  <c r="BM5" i="156" s="1"/>
  <c r="AB32" i="156"/>
  <c r="BA5" i="156" s="1"/>
  <c r="AA32" i="156"/>
  <c r="AS34" i="156" s="1"/>
  <c r="Z32" i="156"/>
  <c r="AR35" i="156" s="1"/>
  <c r="Y32" i="156"/>
  <c r="Y33" i="156" s="1"/>
  <c r="AJ31" i="156"/>
  <c r="CH5" i="156" s="1"/>
  <c r="AI31" i="156"/>
  <c r="CG5" i="156" s="1"/>
  <c r="AH31" i="156"/>
  <c r="CF5" i="156" s="1"/>
  <c r="AG31" i="156"/>
  <c r="AF31" i="156"/>
  <c r="CD5" i="156" s="1"/>
  <c r="AE31" i="156"/>
  <c r="AD31" i="156"/>
  <c r="AC31" i="156"/>
  <c r="CA5" i="156" s="1"/>
  <c r="AQ30" i="156"/>
  <c r="AQ29" i="156"/>
  <c r="AQ28" i="156"/>
  <c r="AQ27" i="156"/>
  <c r="AQ26" i="156"/>
  <c r="AQ25" i="156"/>
  <c r="AQ24" i="156"/>
  <c r="AQ23" i="156"/>
  <c r="AQ22" i="156"/>
  <c r="AQ21" i="156"/>
  <c r="AQ20" i="156"/>
  <c r="AQ19" i="156"/>
  <c r="AQ18" i="156"/>
  <c r="AQ17" i="156"/>
  <c r="AQ16" i="156"/>
  <c r="AQ15" i="156"/>
  <c r="AQ14" i="156"/>
  <c r="AQ13" i="156"/>
  <c r="AQ12" i="156"/>
  <c r="AQ11" i="156"/>
  <c r="CE5" i="156"/>
  <c r="CC5" i="156"/>
  <c r="CB5" i="156"/>
  <c r="BV5" i="156"/>
  <c r="BU5" i="156"/>
  <c r="BT5" i="156"/>
  <c r="BS5" i="156"/>
  <c r="BP5" i="156"/>
  <c r="BH5" i="156"/>
  <c r="BF5" i="156"/>
  <c r="BB5" i="156"/>
  <c r="AW5" i="156"/>
  <c r="AV5" i="156"/>
  <c r="AD35" i="155"/>
  <c r="BN5" i="155" s="1"/>
  <c r="AG33" i="155"/>
  <c r="AJ32" i="155"/>
  <c r="BI5" i="155" s="1"/>
  <c r="AI32" i="155"/>
  <c r="AI35" i="155" s="1"/>
  <c r="BR5" i="155" s="1"/>
  <c r="AH32" i="155"/>
  <c r="AH35" i="155" s="1"/>
  <c r="BQ5" i="155" s="1"/>
  <c r="AG32" i="155"/>
  <c r="AG35" i="155" s="1"/>
  <c r="BP5" i="155" s="1"/>
  <c r="AF32" i="155"/>
  <c r="BE5" i="155" s="1"/>
  <c r="AE32" i="155"/>
  <c r="AD32" i="155"/>
  <c r="AC32" i="155"/>
  <c r="AC35" i="155" s="1"/>
  <c r="BM5" i="155" s="1"/>
  <c r="AB32" i="155"/>
  <c r="BA5" i="155" s="1"/>
  <c r="AA32" i="155"/>
  <c r="AS34" i="155" s="1"/>
  <c r="Z32" i="155"/>
  <c r="AR35" i="155" s="1"/>
  <c r="Y32" i="155"/>
  <c r="Y33" i="155" s="1"/>
  <c r="AJ31" i="155"/>
  <c r="CH5" i="155" s="1"/>
  <c r="AI31" i="155"/>
  <c r="CG5" i="155" s="1"/>
  <c r="AH31" i="155"/>
  <c r="CF5" i="155" s="1"/>
  <c r="AG31" i="155"/>
  <c r="AF31" i="155"/>
  <c r="CD5" i="155" s="1"/>
  <c r="AE31" i="155"/>
  <c r="CC5" i="155" s="1"/>
  <c r="AD31" i="155"/>
  <c r="AC31" i="155"/>
  <c r="AQ30" i="155"/>
  <c r="AQ29" i="155"/>
  <c r="AQ28" i="155"/>
  <c r="AQ27" i="155"/>
  <c r="AQ26" i="155"/>
  <c r="AQ25" i="155"/>
  <c r="AQ24" i="155"/>
  <c r="AQ23" i="155"/>
  <c r="AQ22" i="155"/>
  <c r="AQ21" i="155"/>
  <c r="AQ20" i="155"/>
  <c r="AQ19" i="155"/>
  <c r="AQ18" i="155"/>
  <c r="AQ17" i="155"/>
  <c r="AQ16" i="155"/>
  <c r="AQ15" i="155"/>
  <c r="AQ14" i="155"/>
  <c r="AQ13" i="155"/>
  <c r="AQ12" i="155"/>
  <c r="AQ11" i="155"/>
  <c r="CE5" i="155"/>
  <c r="CB5" i="155"/>
  <c r="CA5" i="155"/>
  <c r="BV5" i="155"/>
  <c r="BU5" i="155"/>
  <c r="BT5" i="155"/>
  <c r="BS5" i="155"/>
  <c r="BH5" i="155"/>
  <c r="BG5" i="155"/>
  <c r="BF5" i="155"/>
  <c r="BD5" i="155"/>
  <c r="BC5" i="155"/>
  <c r="BB5" i="155"/>
  <c r="AW5" i="155"/>
  <c r="AV5" i="155"/>
  <c r="AJ32" i="154"/>
  <c r="BI5" i="154" s="1"/>
  <c r="AI32" i="154"/>
  <c r="BH5" i="154" s="1"/>
  <c r="AH32" i="154"/>
  <c r="AH35" i="154" s="1"/>
  <c r="BQ5" i="154" s="1"/>
  <c r="AG32" i="154"/>
  <c r="AG35" i="154" s="1"/>
  <c r="BP5" i="154" s="1"/>
  <c r="AF32" i="154"/>
  <c r="BE5" i="154" s="1"/>
  <c r="AE32" i="154"/>
  <c r="BD5" i="154" s="1"/>
  <c r="AD32" i="154"/>
  <c r="AD35" i="154" s="1"/>
  <c r="BN5" i="154" s="1"/>
  <c r="AC32" i="154"/>
  <c r="BB5" i="154" s="1"/>
  <c r="AB32" i="154"/>
  <c r="BA5" i="154" s="1"/>
  <c r="AA32" i="154"/>
  <c r="AZ5" i="154" s="1"/>
  <c r="Z32" i="154"/>
  <c r="AY5" i="154" s="1"/>
  <c r="Y32" i="154"/>
  <c r="AJ31" i="154"/>
  <c r="CH5" i="154" s="1"/>
  <c r="AI31" i="154"/>
  <c r="CG5" i="154" s="1"/>
  <c r="AH31" i="154"/>
  <c r="CF5" i="154" s="1"/>
  <c r="AG31" i="154"/>
  <c r="AF31" i="154"/>
  <c r="CD5" i="154" s="1"/>
  <c r="AE31" i="154"/>
  <c r="CC5" i="154" s="1"/>
  <c r="AD31" i="154"/>
  <c r="CB5" i="154" s="1"/>
  <c r="AC31" i="154"/>
  <c r="CA5" i="154" s="1"/>
  <c r="AQ30" i="154"/>
  <c r="AQ29" i="154"/>
  <c r="AQ28" i="154"/>
  <c r="AQ27" i="154"/>
  <c r="AQ26" i="154"/>
  <c r="AQ25" i="154"/>
  <c r="AQ24" i="154"/>
  <c r="AQ23" i="154"/>
  <c r="AQ22" i="154"/>
  <c r="AQ21" i="154"/>
  <c r="AQ20" i="154"/>
  <c r="AQ19" i="154"/>
  <c r="AQ18" i="154"/>
  <c r="AQ17" i="154"/>
  <c r="AQ16" i="154"/>
  <c r="AQ15" i="154"/>
  <c r="AQ14" i="154"/>
  <c r="AQ13" i="154"/>
  <c r="AQ12" i="154"/>
  <c r="AQ11" i="154"/>
  <c r="CE5" i="154"/>
  <c r="BV5" i="154"/>
  <c r="BU5" i="154"/>
  <c r="BT5" i="154"/>
  <c r="BS5" i="154"/>
  <c r="BG5" i="154"/>
  <c r="BC5" i="154"/>
  <c r="AW5" i="154"/>
  <c r="AV5" i="154"/>
  <c r="O25" i="150"/>
  <c r="O23" i="150"/>
  <c r="O7" i="150"/>
  <c r="O5" i="150"/>
  <c r="D23" i="149"/>
  <c r="O7" i="148"/>
  <c r="D25" i="148" s="1"/>
  <c r="O5" i="148"/>
  <c r="D23" i="148" s="1"/>
  <c r="O7" i="147"/>
  <c r="D25" i="147" s="1"/>
  <c r="O25" i="147" s="1"/>
  <c r="O5" i="147"/>
  <c r="D23" i="147" s="1"/>
  <c r="O23" i="147" s="1"/>
  <c r="D25" i="146"/>
  <c r="O25" i="146" s="1"/>
  <c r="O23" i="146"/>
  <c r="O7" i="146"/>
  <c r="O5" i="146"/>
  <c r="O7" i="145"/>
  <c r="O25" i="145" s="1"/>
  <c r="O5" i="145"/>
  <c r="O23" i="145" s="1"/>
  <c r="O7" i="144"/>
  <c r="D25" i="144" s="1"/>
  <c r="O25" i="144" s="1"/>
  <c r="O5" i="144"/>
  <c r="D23" i="144" s="1"/>
  <c r="O23" i="144" s="1"/>
  <c r="O23" i="143"/>
  <c r="O7" i="143"/>
  <c r="D25" i="143" s="1"/>
  <c r="O25" i="143" s="1"/>
  <c r="O5" i="143"/>
  <c r="O7" i="142"/>
  <c r="O25" i="142" s="1"/>
  <c r="O5" i="142"/>
  <c r="O23" i="142" s="1"/>
  <c r="O7" i="141"/>
  <c r="D25" i="141" s="1"/>
  <c r="O25" i="141" s="1"/>
  <c r="O5" i="141"/>
  <c r="D23" i="141" s="1"/>
  <c r="O23" i="141" s="1"/>
  <c r="O7" i="140"/>
  <c r="D25" i="140" s="1"/>
  <c r="O25" i="140" s="1"/>
  <c r="O5" i="140"/>
  <c r="D23" i="140" s="1"/>
  <c r="O23" i="140" s="1"/>
  <c r="O7" i="139"/>
  <c r="D25" i="139" s="1"/>
  <c r="O25" i="139" s="1"/>
  <c r="O5" i="139"/>
  <c r="D23" i="139" s="1"/>
  <c r="O23" i="139" s="1"/>
  <c r="O7" i="138"/>
  <c r="D25" i="138" s="1"/>
  <c r="O25" i="138" s="1"/>
  <c r="O5" i="138"/>
  <c r="D23" i="138" s="1"/>
  <c r="O23" i="138" s="1"/>
  <c r="O7" i="137"/>
  <c r="D25" i="137" s="1"/>
  <c r="O25" i="137" s="1"/>
  <c r="O5" i="137"/>
  <c r="D23" i="137" s="1"/>
  <c r="O23" i="137" s="1"/>
  <c r="O5" i="136"/>
  <c r="D23" i="136" s="1"/>
  <c r="O23" i="136" s="1"/>
  <c r="O7" i="136"/>
  <c r="D25" i="136" s="1"/>
  <c r="O25" i="136" s="1"/>
  <c r="O7" i="135"/>
  <c r="D25" i="135" s="1"/>
  <c r="O25" i="135" s="1"/>
  <c r="D23" i="135"/>
  <c r="O23" i="135" s="1"/>
  <c r="D25" i="134"/>
  <c r="O25" i="134" s="1"/>
  <c r="D23" i="134"/>
  <c r="O23" i="134" s="1"/>
  <c r="D25" i="133"/>
  <c r="D23" i="133"/>
  <c r="O23" i="132"/>
  <c r="D25" i="132"/>
  <c r="O25" i="132" s="1"/>
  <c r="D23" i="132"/>
  <c r="O25" i="131"/>
  <c r="O7" i="131"/>
  <c r="D25" i="131" s="1"/>
  <c r="O5" i="131"/>
  <c r="D23" i="131" s="1"/>
  <c r="O7" i="130"/>
  <c r="D25" i="130" s="1"/>
  <c r="O5" i="130"/>
  <c r="D23" i="130" s="1"/>
  <c r="O7" i="129"/>
  <c r="O25" i="129" s="1"/>
  <c r="O5" i="129"/>
  <c r="O23" i="129" s="1"/>
  <c r="O7" i="128"/>
  <c r="D25" i="128" s="1"/>
  <c r="O25" i="128" s="1"/>
  <c r="O5" i="128"/>
  <c r="D23" i="128" s="1"/>
  <c r="O23" i="128" s="1"/>
  <c r="O23" i="127"/>
  <c r="O7" i="127"/>
  <c r="D25" i="127" s="1"/>
  <c r="O25" i="127" s="1"/>
  <c r="O5" i="127"/>
  <c r="D23" i="127" s="1"/>
  <c r="O7" i="126"/>
  <c r="D25" i="126" s="1"/>
  <c r="O5" i="126"/>
  <c r="D23" i="126" s="1"/>
  <c r="O23" i="125"/>
  <c r="D25" i="125"/>
  <c r="O25" i="125" s="1"/>
  <c r="O7" i="125"/>
  <c r="O5" i="125"/>
  <c r="D23" i="125" s="1"/>
  <c r="O25" i="124"/>
  <c r="O23" i="124"/>
  <c r="O7" i="124"/>
  <c r="D25" i="124" s="1"/>
  <c r="O5" i="124"/>
  <c r="D23" i="124" s="1"/>
  <c r="O7" i="123"/>
  <c r="D25" i="123" s="1"/>
  <c r="O5" i="123"/>
  <c r="D23" i="123" s="1"/>
  <c r="O7" i="122"/>
  <c r="D25" i="122" s="1"/>
  <c r="O25" i="122" s="1"/>
  <c r="O5" i="122"/>
  <c r="D23" i="122" s="1"/>
  <c r="O23" i="122" s="1"/>
  <c r="D23" i="121"/>
  <c r="O23" i="121" s="1"/>
  <c r="D25" i="121"/>
  <c r="O25" i="121" s="1"/>
  <c r="O5" i="119"/>
  <c r="O23" i="119"/>
  <c r="O7" i="119"/>
  <c r="D25" i="119" s="1"/>
  <c r="O25" i="119" s="1"/>
  <c r="O23" i="118"/>
  <c r="O7" i="118"/>
  <c r="O25" i="118" s="1"/>
  <c r="O7" i="117"/>
  <c r="D25" i="117"/>
  <c r="O25" i="117" s="1"/>
  <c r="D23" i="117"/>
  <c r="O23" i="117" s="1"/>
  <c r="D25" i="116"/>
  <c r="O25" i="116" s="1"/>
  <c r="D23" i="116"/>
  <c r="O23" i="116" s="1"/>
  <c r="O7" i="115"/>
  <c r="D25" i="115" s="1"/>
  <c r="O25" i="115" s="1"/>
  <c r="O5" i="115"/>
  <c r="D23" i="115" s="1"/>
  <c r="O23" i="115" s="1"/>
  <c r="O7" i="114"/>
  <c r="D25" i="114" s="1"/>
  <c r="O25" i="114" s="1"/>
  <c r="O5" i="114"/>
  <c r="D23" i="114" s="1"/>
  <c r="O23" i="114" s="1"/>
  <c r="D25" i="113"/>
  <c r="O25" i="113" s="1"/>
  <c r="D23" i="113"/>
  <c r="O23" i="113" s="1"/>
  <c r="O7" i="113"/>
  <c r="O5" i="113"/>
  <c r="O25" i="112"/>
  <c r="O23" i="112"/>
  <c r="O7" i="112"/>
  <c r="O5" i="112"/>
  <c r="O7" i="111"/>
  <c r="O25" i="111" s="1"/>
  <c r="O5" i="111"/>
  <c r="O23" i="111" s="1"/>
  <c r="O7" i="110"/>
  <c r="D25" i="110" s="1"/>
  <c r="O25" i="110" s="1"/>
  <c r="O5" i="110"/>
  <c r="D23" i="110" s="1"/>
  <c r="O23" i="110" s="1"/>
  <c r="AX5" i="195" l="1"/>
  <c r="AZ5" i="195"/>
  <c r="BC5" i="194"/>
  <c r="BF5" i="194"/>
  <c r="BY5" i="194"/>
  <c r="BX5" i="194"/>
  <c r="AQ34" i="194"/>
  <c r="AG33" i="194"/>
  <c r="Y33" i="194"/>
  <c r="AR35" i="194"/>
  <c r="AX5" i="194"/>
  <c r="AY5" i="194"/>
  <c r="AE35" i="194"/>
  <c r="BO5" i="194" s="1"/>
  <c r="AY5" i="193"/>
  <c r="AG33" i="193"/>
  <c r="Y33" i="193"/>
  <c r="AQ34" i="193"/>
  <c r="AS34" i="193"/>
  <c r="AZ5" i="192"/>
  <c r="AA35" i="192"/>
  <c r="BL5" i="192" s="1"/>
  <c r="BC5" i="192"/>
  <c r="BG5" i="192"/>
  <c r="Y33" i="192"/>
  <c r="BX5" i="192"/>
  <c r="AX5" i="192"/>
  <c r="AC33" i="192"/>
  <c r="AE35" i="191"/>
  <c r="BO5" i="191" s="1"/>
  <c r="AX5" i="191"/>
  <c r="AY5" i="191"/>
  <c r="AZ5" i="191"/>
  <c r="AQ34" i="191"/>
  <c r="AA35" i="191" s="1"/>
  <c r="BL5" i="191" s="1"/>
  <c r="BC5" i="190"/>
  <c r="AS34" i="190"/>
  <c r="Y33" i="190"/>
  <c r="AH35" i="190"/>
  <c r="BQ5" i="190" s="1"/>
  <c r="AX5" i="190"/>
  <c r="AY5" i="190"/>
  <c r="AI35" i="190"/>
  <c r="BR5" i="190" s="1"/>
  <c r="AQ34" i="190"/>
  <c r="BB5" i="189"/>
  <c r="BC5" i="189"/>
  <c r="AG33" i="189"/>
  <c r="BG5" i="189"/>
  <c r="AC33" i="189"/>
  <c r="AS34" i="189"/>
  <c r="Y33" i="189"/>
  <c r="AR35" i="189"/>
  <c r="AY5" i="189"/>
  <c r="AE35" i="189"/>
  <c r="BO5" i="189" s="1"/>
  <c r="Y33" i="180"/>
  <c r="BC5" i="180"/>
  <c r="BG5" i="180"/>
  <c r="AI35" i="180"/>
  <c r="BR5" i="180" s="1"/>
  <c r="AS34" i="180"/>
  <c r="BB5" i="178"/>
  <c r="BC5" i="178"/>
  <c r="AC33" i="178"/>
  <c r="BF5" i="178"/>
  <c r="AQ34" i="178"/>
  <c r="AI35" i="178"/>
  <c r="BR5" i="178" s="1"/>
  <c r="AG33" i="178"/>
  <c r="AS34" i="178"/>
  <c r="AA35" i="178" s="1"/>
  <c r="BL5" i="178" s="1"/>
  <c r="Y33" i="178"/>
  <c r="AY5" i="178"/>
  <c r="BF5" i="177"/>
  <c r="BG5" i="177"/>
  <c r="BC5" i="177"/>
  <c r="Y33" i="177"/>
  <c r="AI35" i="177"/>
  <c r="BR5" i="177" s="1"/>
  <c r="AG33" i="177"/>
  <c r="BZ5" i="177"/>
  <c r="AS34" i="177"/>
  <c r="AA35" i="177" s="1"/>
  <c r="BL5" i="177" s="1"/>
  <c r="AX5" i="177"/>
  <c r="AY5" i="177"/>
  <c r="AX5" i="176"/>
  <c r="AG33" i="176"/>
  <c r="Y33" i="176"/>
  <c r="AR35" i="176"/>
  <c r="BC5" i="176"/>
  <c r="AG33" i="174"/>
  <c r="BB5" i="174"/>
  <c r="AZ5" i="174"/>
  <c r="AC33" i="174"/>
  <c r="BH5" i="174"/>
  <c r="AS34" i="172"/>
  <c r="AC33" i="172"/>
  <c r="AE35" i="172"/>
  <c r="BO5" i="172" s="1"/>
  <c r="BB5" i="172"/>
  <c r="BG5" i="172"/>
  <c r="AG33" i="172"/>
  <c r="Y33" i="172"/>
  <c r="AZ5" i="172"/>
  <c r="BI5" i="172"/>
  <c r="AY5" i="169"/>
  <c r="BG5" i="169"/>
  <c r="AC33" i="169"/>
  <c r="AE35" i="169"/>
  <c r="BO5" i="169" s="1"/>
  <c r="AG33" i="169"/>
  <c r="Y33" i="169"/>
  <c r="AC33" i="168"/>
  <c r="BG5" i="168"/>
  <c r="AI35" i="168"/>
  <c r="BR5" i="168" s="1"/>
  <c r="Y33" i="168"/>
  <c r="AX5" i="168"/>
  <c r="BB5" i="168"/>
  <c r="AR35" i="168"/>
  <c r="BF5" i="167"/>
  <c r="AG33" i="167"/>
  <c r="BG5" i="167"/>
  <c r="AI35" i="167"/>
  <c r="BR5" i="167" s="1"/>
  <c r="AC33" i="167"/>
  <c r="BB5" i="165"/>
  <c r="BC5" i="165"/>
  <c r="AQ34" i="165"/>
  <c r="AC33" i="165"/>
  <c r="Z35" i="165"/>
  <c r="BK5" i="165" s="1"/>
  <c r="AY5" i="165"/>
  <c r="AE35" i="165"/>
  <c r="BO5" i="165" s="1"/>
  <c r="AG33" i="165"/>
  <c r="AI35" i="165"/>
  <c r="BR5" i="165" s="1"/>
  <c r="BC5" i="164"/>
  <c r="Y33" i="164"/>
  <c r="BF5" i="164"/>
  <c r="AC33" i="164"/>
  <c r="AG33" i="164"/>
  <c r="BB5" i="164"/>
  <c r="BF5" i="154"/>
  <c r="AC33" i="184"/>
  <c r="AE35" i="184"/>
  <c r="BO5" i="184" s="1"/>
  <c r="BI5" i="194"/>
  <c r="AG33" i="192"/>
  <c r="BE5" i="178"/>
  <c r="AI35" i="195"/>
  <c r="BR5" i="195" s="1"/>
  <c r="AG33" i="195"/>
  <c r="AI35" i="194"/>
  <c r="BR5" i="194" s="1"/>
  <c r="AC33" i="194"/>
  <c r="AR35" i="195"/>
  <c r="Y35" i="195"/>
  <c r="BJ5" i="195" s="1"/>
  <c r="AQ34" i="195"/>
  <c r="AA35" i="195" s="1"/>
  <c r="BL5" i="195" s="1"/>
  <c r="Z35" i="195"/>
  <c r="BK5" i="195" s="1"/>
  <c r="AC35" i="195"/>
  <c r="BM5" i="195" s="1"/>
  <c r="BD5" i="195"/>
  <c r="BG5" i="195"/>
  <c r="BW5" i="195"/>
  <c r="BH5" i="195"/>
  <c r="BX5" i="195"/>
  <c r="BY5" i="195"/>
  <c r="BZ5" i="195"/>
  <c r="AC33" i="193"/>
  <c r="AE35" i="193"/>
  <c r="BO5" i="193" s="1"/>
  <c r="BI5" i="193"/>
  <c r="AI35" i="193"/>
  <c r="BR5" i="193" s="1"/>
  <c r="AS34" i="194"/>
  <c r="AZ5" i="194"/>
  <c r="Y35" i="194"/>
  <c r="BJ5" i="194" s="1"/>
  <c r="Z35" i="194"/>
  <c r="BK5" i="194" s="1"/>
  <c r="AC35" i="194"/>
  <c r="BD5" i="194"/>
  <c r="BG5" i="194"/>
  <c r="BW5" i="194"/>
  <c r="BH5" i="194"/>
  <c r="BZ5" i="194"/>
  <c r="AI35" i="192"/>
  <c r="BR5" i="192" s="1"/>
  <c r="AE35" i="192"/>
  <c r="BO5" i="192" s="1"/>
  <c r="Y35" i="193"/>
  <c r="BJ5" i="193" s="1"/>
  <c r="Z35" i="193"/>
  <c r="BK5" i="193" s="1"/>
  <c r="AC35" i="193"/>
  <c r="BM5" i="193" s="1"/>
  <c r="BW5" i="193"/>
  <c r="BH5" i="193"/>
  <c r="BX5" i="193"/>
  <c r="BY5" i="193"/>
  <c r="BZ5" i="193"/>
  <c r="AG33" i="191"/>
  <c r="BI5" i="191"/>
  <c r="AI35" i="191"/>
  <c r="BR5" i="191" s="1"/>
  <c r="AC33" i="191"/>
  <c r="BD5" i="191"/>
  <c r="BN5" i="192"/>
  <c r="AR35" i="192"/>
  <c r="Y35" i="192"/>
  <c r="BJ5" i="192" s="1"/>
  <c r="Z35" i="192"/>
  <c r="BK5" i="192" s="1"/>
  <c r="AC35" i="192"/>
  <c r="BM5" i="192" s="1"/>
  <c r="BF5" i="192"/>
  <c r="BW5" i="192"/>
  <c r="BH5" i="192"/>
  <c r="BY5" i="192"/>
  <c r="BZ5" i="192"/>
  <c r="BI5" i="190"/>
  <c r="AG33" i="190"/>
  <c r="AE35" i="190"/>
  <c r="BO5" i="190" s="1"/>
  <c r="AC33" i="190"/>
  <c r="Y35" i="191"/>
  <c r="BJ5" i="191" s="1"/>
  <c r="Z35" i="191"/>
  <c r="BK5" i="191" s="1"/>
  <c r="BC5" i="191"/>
  <c r="AC35" i="191"/>
  <c r="BM5" i="191" s="1"/>
  <c r="BG5" i="191"/>
  <c r="BW5" i="191"/>
  <c r="BX5" i="191"/>
  <c r="BY5" i="191"/>
  <c r="BZ5" i="191"/>
  <c r="AI35" i="189"/>
  <c r="BR5" i="189" s="1"/>
  <c r="BI5" i="189"/>
  <c r="Y35" i="190"/>
  <c r="BJ5" i="190" s="1"/>
  <c r="Z35" i="190"/>
  <c r="BK5" i="190" s="1"/>
  <c r="BB5" i="190"/>
  <c r="BF5" i="190"/>
  <c r="BX5" i="190"/>
  <c r="BY5" i="190"/>
  <c r="AQ35" i="190"/>
  <c r="BW5" i="190"/>
  <c r="BZ5" i="190"/>
  <c r="BI5" i="188"/>
  <c r="AI35" i="188"/>
  <c r="BR5" i="188" s="1"/>
  <c r="AC33" i="188"/>
  <c r="AX5" i="189"/>
  <c r="AQ34" i="189"/>
  <c r="AA35" i="189" s="1"/>
  <c r="BL5" i="189" s="1"/>
  <c r="Y35" i="189"/>
  <c r="BJ5" i="189" s="1"/>
  <c r="Z35" i="189"/>
  <c r="BK5" i="189" s="1"/>
  <c r="BF5" i="189"/>
  <c r="BW5" i="189"/>
  <c r="BH5" i="189"/>
  <c r="BX5" i="189"/>
  <c r="BY5" i="189"/>
  <c r="AQ35" i="189"/>
  <c r="BZ5" i="189"/>
  <c r="AI35" i="187"/>
  <c r="BR5" i="187" s="1"/>
  <c r="AE35" i="187"/>
  <c r="BO5" i="187" s="1"/>
  <c r="AC33" i="187"/>
  <c r="Y35" i="188"/>
  <c r="BJ5" i="188" s="1"/>
  <c r="Z35" i="188"/>
  <c r="BK5" i="188" s="1"/>
  <c r="BF5" i="188"/>
  <c r="BW5" i="188"/>
  <c r="BH5" i="188"/>
  <c r="BX5" i="188"/>
  <c r="BY5" i="188"/>
  <c r="AQ35" i="188"/>
  <c r="BZ5" i="188"/>
  <c r="BI5" i="186"/>
  <c r="AI35" i="186"/>
  <c r="BR5" i="186" s="1"/>
  <c r="AG33" i="187"/>
  <c r="AX5" i="187"/>
  <c r="AQ34" i="187"/>
  <c r="AS34" i="187"/>
  <c r="Y35" i="187"/>
  <c r="BJ5" i="187" s="1"/>
  <c r="BC5" i="187"/>
  <c r="BF5" i="187"/>
  <c r="BW5" i="187"/>
  <c r="BH5" i="187"/>
  <c r="BX5" i="187"/>
  <c r="BY5" i="187"/>
  <c r="AQ35" i="187"/>
  <c r="BZ5" i="187"/>
  <c r="Y35" i="186"/>
  <c r="BJ5" i="186" s="1"/>
  <c r="Z35" i="186"/>
  <c r="BK5" i="186" s="1"/>
  <c r="BC5" i="186"/>
  <c r="AC35" i="186"/>
  <c r="BM5" i="186" s="1"/>
  <c r="BW5" i="186"/>
  <c r="BH5" i="186"/>
  <c r="BX5" i="186"/>
  <c r="BY5" i="186"/>
  <c r="AQ35" i="186"/>
  <c r="BZ5" i="186"/>
  <c r="AA35" i="185"/>
  <c r="BL5" i="185" s="1"/>
  <c r="AS34" i="185"/>
  <c r="AS35" i="185" s="1"/>
  <c r="Y35" i="185"/>
  <c r="BJ5" i="185" s="1"/>
  <c r="BC5" i="185"/>
  <c r="BE5" i="185"/>
  <c r="BW5" i="185"/>
  <c r="BH5" i="185"/>
  <c r="BX5" i="185"/>
  <c r="BY5" i="185"/>
  <c r="AQ35" i="185"/>
  <c r="AQ36" i="185" s="1"/>
  <c r="BZ5" i="185"/>
  <c r="AC33" i="183"/>
  <c r="AS35" i="184"/>
  <c r="Z35" i="184"/>
  <c r="BK5" i="184" s="1"/>
  <c r="Y35" i="184"/>
  <c r="BJ5" i="184" s="1"/>
  <c r="BC5" i="184"/>
  <c r="BD5" i="184"/>
  <c r="AD35" i="184"/>
  <c r="BN5" i="184" s="1"/>
  <c r="BF5" i="184"/>
  <c r="BG5" i="184"/>
  <c r="BW5" i="184"/>
  <c r="BH5" i="184"/>
  <c r="BX5" i="184"/>
  <c r="BY5" i="184"/>
  <c r="AQ35" i="184"/>
  <c r="BZ5" i="184"/>
  <c r="AE35" i="182"/>
  <c r="BO5" i="182" s="1"/>
  <c r="AC33" i="182"/>
  <c r="Y35" i="183"/>
  <c r="BJ5" i="183" s="1"/>
  <c r="Z35" i="183"/>
  <c r="BK5" i="183" s="1"/>
  <c r="AX5" i="183"/>
  <c r="BD5" i="183"/>
  <c r="AE35" i="183"/>
  <c r="BO5" i="183" s="1"/>
  <c r="BF5" i="183"/>
  <c r="BW5" i="183"/>
  <c r="BX5" i="183"/>
  <c r="AI35" i="183"/>
  <c r="BR5" i="183" s="1"/>
  <c r="BY5" i="183"/>
  <c r="AQ35" i="183"/>
  <c r="BZ5" i="183"/>
  <c r="Y33" i="183"/>
  <c r="AE35" i="181"/>
  <c r="BO5" i="181" s="1"/>
  <c r="AC33" i="181"/>
  <c r="BD5" i="181"/>
  <c r="AS35" i="182"/>
  <c r="Y35" i="182"/>
  <c r="BJ5" i="182" s="1"/>
  <c r="Z35" i="182"/>
  <c r="BK5" i="182" s="1"/>
  <c r="AC35" i="182"/>
  <c r="BM5" i="182" s="1"/>
  <c r="AX5" i="182"/>
  <c r="BG5" i="182"/>
  <c r="BW5" i="182"/>
  <c r="BX5" i="182"/>
  <c r="BY5" i="182"/>
  <c r="AQ35" i="182"/>
  <c r="BZ5" i="182"/>
  <c r="Y33" i="182"/>
  <c r="AE35" i="180"/>
  <c r="BO5" i="180" s="1"/>
  <c r="AC33" i="180"/>
  <c r="BD5" i="180"/>
  <c r="AS34" i="181"/>
  <c r="Y35" i="181"/>
  <c r="BJ5" i="181" s="1"/>
  <c r="BC5" i="181"/>
  <c r="AD35" i="181"/>
  <c r="BN5" i="181" s="1"/>
  <c r="BW5" i="181"/>
  <c r="BX5" i="181"/>
  <c r="BY5" i="181"/>
  <c r="AQ35" i="181"/>
  <c r="BZ5" i="181"/>
  <c r="Y35" i="180"/>
  <c r="BJ5" i="180" s="1"/>
  <c r="AG33" i="180"/>
  <c r="AX5" i="180"/>
  <c r="AQ34" i="180"/>
  <c r="AA35" i="180" s="1"/>
  <c r="BL5" i="180" s="1"/>
  <c r="Z35" i="180"/>
  <c r="BK5" i="180" s="1"/>
  <c r="AC35" i="180"/>
  <c r="BM5" i="180" s="1"/>
  <c r="BF5" i="180"/>
  <c r="BW5" i="180"/>
  <c r="BH5" i="180"/>
  <c r="BX5" i="180"/>
  <c r="BY5" i="180"/>
  <c r="AQ35" i="180"/>
  <c r="BZ5" i="180"/>
  <c r="AR35" i="180"/>
  <c r="AE35" i="178"/>
  <c r="BO5" i="178" s="1"/>
  <c r="AS35" i="179"/>
  <c r="Y35" i="179"/>
  <c r="BJ5" i="179" s="1"/>
  <c r="Z35" i="179"/>
  <c r="BK5" i="179" s="1"/>
  <c r="AC35" i="179"/>
  <c r="BM5" i="179" s="1"/>
  <c r="BF5" i="179"/>
  <c r="BG5" i="179"/>
  <c r="BW5" i="179"/>
  <c r="BX5" i="179"/>
  <c r="AI35" i="179"/>
  <c r="BR5" i="179" s="1"/>
  <c r="BY5" i="179"/>
  <c r="AQ35" i="179"/>
  <c r="BZ5" i="179"/>
  <c r="AC33" i="177"/>
  <c r="AE35" i="177"/>
  <c r="BO5" i="177" s="1"/>
  <c r="Y35" i="178"/>
  <c r="BJ5" i="178" s="1"/>
  <c r="Z35" i="178"/>
  <c r="BK5" i="178" s="1"/>
  <c r="BW5" i="178"/>
  <c r="BX5" i="178"/>
  <c r="BY5" i="178"/>
  <c r="AQ35" i="178"/>
  <c r="BZ5" i="178"/>
  <c r="AC33" i="176"/>
  <c r="AE35" i="176"/>
  <c r="BO5" i="176" s="1"/>
  <c r="AR35" i="177"/>
  <c r="BN5" i="177"/>
  <c r="Y35" i="177"/>
  <c r="BJ5" i="177" s="1"/>
  <c r="Z35" i="177"/>
  <c r="BK5" i="177" s="1"/>
  <c r="BB5" i="177"/>
  <c r="AC35" i="177"/>
  <c r="BM5" i="177" s="1"/>
  <c r="BW5" i="177"/>
  <c r="BH5" i="177"/>
  <c r="BY5" i="177"/>
  <c r="AE35" i="175"/>
  <c r="BO5" i="175" s="1"/>
  <c r="AS34" i="176"/>
  <c r="AA35" i="176" s="1"/>
  <c r="BL5" i="176" s="1"/>
  <c r="Y35" i="176"/>
  <c r="BJ5" i="176" s="1"/>
  <c r="Z35" i="176"/>
  <c r="BK5" i="176" s="1"/>
  <c r="AC35" i="176"/>
  <c r="BM5" i="176" s="1"/>
  <c r="BW5" i="176"/>
  <c r="BH5" i="176"/>
  <c r="BX5" i="176"/>
  <c r="BY5" i="176"/>
  <c r="BZ5" i="176"/>
  <c r="AS34" i="175"/>
  <c r="Y35" i="175"/>
  <c r="BJ5" i="175" s="1"/>
  <c r="Z35" i="175"/>
  <c r="BK5" i="175" s="1"/>
  <c r="BE5" i="175"/>
  <c r="AQ34" i="175"/>
  <c r="AX5" i="175"/>
  <c r="BG5" i="175"/>
  <c r="BW5" i="175"/>
  <c r="AY5" i="175"/>
  <c r="BX5" i="175"/>
  <c r="BY5" i="175"/>
  <c r="AQ35" i="175"/>
  <c r="BZ5" i="175"/>
  <c r="AE35" i="173"/>
  <c r="BO5" i="173" s="1"/>
  <c r="AX5" i="174"/>
  <c r="AQ34" i="174"/>
  <c r="AA35" i="174" s="1"/>
  <c r="BL5" i="174" s="1"/>
  <c r="Z35" i="174"/>
  <c r="BK5" i="174" s="1"/>
  <c r="BD5" i="174"/>
  <c r="AE35" i="174"/>
  <c r="BO5" i="174" s="1"/>
  <c r="AY5" i="174"/>
  <c r="BG5" i="174"/>
  <c r="BW5" i="174"/>
  <c r="BX5" i="174"/>
  <c r="AI35" i="174"/>
  <c r="BR5" i="174" s="1"/>
  <c r="BY5" i="174"/>
  <c r="AQ35" i="174"/>
  <c r="BZ5" i="174"/>
  <c r="Y33" i="174"/>
  <c r="AI35" i="172"/>
  <c r="BR5" i="172" s="1"/>
  <c r="Y35" i="173"/>
  <c r="BJ5" i="173" s="1"/>
  <c r="Z35" i="173"/>
  <c r="BK5" i="173" s="1"/>
  <c r="AQ34" i="173"/>
  <c r="AA35" i="173" s="1"/>
  <c r="BL5" i="173" s="1"/>
  <c r="AX5" i="173"/>
  <c r="BF5" i="173"/>
  <c r="BG5" i="173"/>
  <c r="BW5" i="173"/>
  <c r="BY5" i="173"/>
  <c r="AQ35" i="173"/>
  <c r="BZ5" i="173"/>
  <c r="AE35" i="171"/>
  <c r="BO5" i="171" s="1"/>
  <c r="AC33" i="171"/>
  <c r="AQ34" i="172"/>
  <c r="AA35" i="172" s="1"/>
  <c r="BL5" i="172" s="1"/>
  <c r="Y35" i="172"/>
  <c r="BJ5" i="172" s="1"/>
  <c r="Z35" i="172"/>
  <c r="BK5" i="172" s="1"/>
  <c r="BC5" i="172"/>
  <c r="BD5" i="172"/>
  <c r="AD35" i="172"/>
  <c r="BN5" i="172" s="1"/>
  <c r="BW5" i="172"/>
  <c r="AX5" i="172"/>
  <c r="BH5" i="172"/>
  <c r="BX5" i="172"/>
  <c r="BY5" i="172"/>
  <c r="AQ35" i="172"/>
  <c r="BZ5" i="172"/>
  <c r="AC33" i="170"/>
  <c r="AE35" i="170"/>
  <c r="BO5" i="170" s="1"/>
  <c r="Y35" i="171"/>
  <c r="BJ5" i="171" s="1"/>
  <c r="Z35" i="171"/>
  <c r="BK5" i="171" s="1"/>
  <c r="BC5" i="171"/>
  <c r="BG5" i="171"/>
  <c r="BW5" i="171"/>
  <c r="BX5" i="171"/>
  <c r="BY5" i="171"/>
  <c r="AQ35" i="171"/>
  <c r="BZ5" i="171"/>
  <c r="AR35" i="170"/>
  <c r="AY5" i="170"/>
  <c r="Z35" i="170"/>
  <c r="BK5" i="170" s="1"/>
  <c r="Y35" i="170"/>
  <c r="BJ5" i="170" s="1"/>
  <c r="AC35" i="170"/>
  <c r="BM5" i="170" s="1"/>
  <c r="BD5" i="170"/>
  <c r="BW5" i="170"/>
  <c r="BH5" i="170"/>
  <c r="BX5" i="170"/>
  <c r="AX5" i="170"/>
  <c r="AQ35" i="170"/>
  <c r="BY5" i="170"/>
  <c r="Y33" i="170"/>
  <c r="AQ34" i="170"/>
  <c r="AA35" i="170" s="1"/>
  <c r="BL5" i="170" s="1"/>
  <c r="AQ34" i="169"/>
  <c r="AS34" i="169"/>
  <c r="Y35" i="169"/>
  <c r="BJ5" i="169" s="1"/>
  <c r="AX5" i="169"/>
  <c r="Z35" i="169"/>
  <c r="BK5" i="169" s="1"/>
  <c r="BC5" i="169"/>
  <c r="AC35" i="169"/>
  <c r="BM5" i="169" s="1"/>
  <c r="BW5" i="169"/>
  <c r="BH5" i="169"/>
  <c r="BX5" i="169"/>
  <c r="AQ35" i="169"/>
  <c r="BY5" i="169"/>
  <c r="BZ5" i="169"/>
  <c r="AQ34" i="168"/>
  <c r="AS34" i="168"/>
  <c r="Z35" i="168"/>
  <c r="BK5" i="168" s="1"/>
  <c r="BC5" i="168"/>
  <c r="BD5" i="168"/>
  <c r="AE35" i="168"/>
  <c r="BO5" i="168" s="1"/>
  <c r="Y35" i="168"/>
  <c r="BJ5" i="168" s="1"/>
  <c r="BW5" i="168"/>
  <c r="AY5" i="168"/>
  <c r="BH5" i="168"/>
  <c r="BX5" i="168"/>
  <c r="BY5" i="168"/>
  <c r="AQ35" i="168"/>
  <c r="BZ5" i="168"/>
  <c r="AG33" i="166"/>
  <c r="AI35" i="166"/>
  <c r="BR5" i="166" s="1"/>
  <c r="Z35" i="167"/>
  <c r="BK5" i="167" s="1"/>
  <c r="AX5" i="167"/>
  <c r="AY5" i="167"/>
  <c r="BC5" i="167"/>
  <c r="BD5" i="167"/>
  <c r="AD35" i="167"/>
  <c r="BN5" i="167" s="1"/>
  <c r="BW5" i="167"/>
  <c r="BH5" i="167"/>
  <c r="BX5" i="167"/>
  <c r="BY5" i="167"/>
  <c r="AQ35" i="167"/>
  <c r="AQ34" i="167"/>
  <c r="AA35" i="167" s="1"/>
  <c r="BL5" i="167" s="1"/>
  <c r="BZ5" i="167"/>
  <c r="Y35" i="167"/>
  <c r="BJ5" i="167" s="1"/>
  <c r="AS35" i="166"/>
  <c r="Y35" i="166"/>
  <c r="BJ5" i="166" s="1"/>
  <c r="Z35" i="166"/>
  <c r="BK5" i="166" s="1"/>
  <c r="BD5" i="166"/>
  <c r="BW5" i="166"/>
  <c r="BH5" i="166"/>
  <c r="BX5" i="166"/>
  <c r="AQ34" i="166"/>
  <c r="AA35" i="166" s="1"/>
  <c r="BL5" i="166" s="1"/>
  <c r="BY5" i="166"/>
  <c r="AQ35" i="166"/>
  <c r="BZ5" i="166"/>
  <c r="BI5" i="164"/>
  <c r="AI35" i="164"/>
  <c r="BR5" i="164" s="1"/>
  <c r="AS34" i="165"/>
  <c r="Y35" i="165"/>
  <c r="BJ5" i="165" s="1"/>
  <c r="AX5" i="165"/>
  <c r="BW5" i="165"/>
  <c r="BH5" i="165"/>
  <c r="BX5" i="165"/>
  <c r="BY5" i="165"/>
  <c r="AQ35" i="165"/>
  <c r="BZ5" i="165"/>
  <c r="AR35" i="164"/>
  <c r="Y35" i="164"/>
  <c r="BJ5" i="164" s="1"/>
  <c r="Z35" i="164"/>
  <c r="BK5" i="164" s="1"/>
  <c r="AS34" i="164"/>
  <c r="BD5" i="164"/>
  <c r="AE35" i="164"/>
  <c r="BO5" i="164" s="1"/>
  <c r="BG5" i="164"/>
  <c r="BW5" i="164"/>
  <c r="AY5" i="164"/>
  <c r="BH5" i="164"/>
  <c r="BX5" i="164"/>
  <c r="AX5" i="164"/>
  <c r="AQ34" i="164"/>
  <c r="BY5" i="164"/>
  <c r="AQ35" i="164"/>
  <c r="BZ5" i="164"/>
  <c r="BI5" i="162"/>
  <c r="AS35" i="162"/>
  <c r="Y35" i="163"/>
  <c r="BJ5" i="163" s="1"/>
  <c r="Z35" i="163"/>
  <c r="BK5" i="163" s="1"/>
  <c r="AX5" i="163"/>
  <c r="AQ34" i="163"/>
  <c r="AA35" i="163" s="1"/>
  <c r="BL5" i="163" s="1"/>
  <c r="BF5" i="163"/>
  <c r="BG5" i="163"/>
  <c r="BW5" i="163"/>
  <c r="BY5" i="163"/>
  <c r="AQ35" i="163"/>
  <c r="AQ36" i="163" s="1"/>
  <c r="BZ5" i="163"/>
  <c r="AQ34" i="162"/>
  <c r="AA35" i="162" s="1"/>
  <c r="BL5" i="162" s="1"/>
  <c r="AZ5" i="162"/>
  <c r="Y35" i="162"/>
  <c r="BJ5" i="162" s="1"/>
  <c r="Z35" i="162"/>
  <c r="BK5" i="162" s="1"/>
  <c r="BF5" i="162"/>
  <c r="BW5" i="162"/>
  <c r="BH5" i="162"/>
  <c r="BX5" i="162"/>
  <c r="AX5" i="162"/>
  <c r="AQ35" i="162"/>
  <c r="BY5" i="162"/>
  <c r="BZ5" i="162"/>
  <c r="AI35" i="160"/>
  <c r="BR5" i="160" s="1"/>
  <c r="Y35" i="161"/>
  <c r="BJ5" i="161" s="1"/>
  <c r="Z35" i="161"/>
  <c r="BK5" i="161" s="1"/>
  <c r="AS34" i="161"/>
  <c r="AX5" i="161"/>
  <c r="BD5" i="161"/>
  <c r="AY5" i="161"/>
  <c r="AE35" i="161"/>
  <c r="BO5" i="161" s="1"/>
  <c r="AQ34" i="161"/>
  <c r="AA35" i="161" s="1"/>
  <c r="BL5" i="161" s="1"/>
  <c r="BW5" i="161"/>
  <c r="BH5" i="161"/>
  <c r="BX5" i="161"/>
  <c r="BY5" i="161"/>
  <c r="AQ35" i="161"/>
  <c r="BZ5" i="161"/>
  <c r="AC33" i="159"/>
  <c r="AR35" i="160"/>
  <c r="BN5" i="160"/>
  <c r="AZ5" i="160"/>
  <c r="Y35" i="160"/>
  <c r="BJ5" i="160" s="1"/>
  <c r="AG33" i="160"/>
  <c r="AQ34" i="160"/>
  <c r="AA35" i="160" s="1"/>
  <c r="BL5" i="160" s="1"/>
  <c r="Z35" i="160"/>
  <c r="BK5" i="160" s="1"/>
  <c r="AX5" i="160"/>
  <c r="BF5" i="160"/>
  <c r="BW5" i="160"/>
  <c r="BH5" i="160"/>
  <c r="AQ35" i="160"/>
  <c r="BZ5" i="160"/>
  <c r="AG33" i="159"/>
  <c r="AX5" i="159"/>
  <c r="AQ34" i="159"/>
  <c r="AA35" i="159" s="1"/>
  <c r="BL5" i="159" s="1"/>
  <c r="Z35" i="159"/>
  <c r="BK5" i="159" s="1"/>
  <c r="AS34" i="159"/>
  <c r="AS35" i="159" s="1"/>
  <c r="Y35" i="159"/>
  <c r="BJ5" i="159" s="1"/>
  <c r="BY5" i="159"/>
  <c r="AY5" i="159"/>
  <c r="BW5" i="159"/>
  <c r="BH5" i="159"/>
  <c r="BX5" i="159"/>
  <c r="AQ35" i="159"/>
  <c r="BZ5" i="159"/>
  <c r="AE35" i="157"/>
  <c r="BO5" i="157" s="1"/>
  <c r="BI5" i="157"/>
  <c r="AI35" i="157"/>
  <c r="BR5" i="157" s="1"/>
  <c r="Y35" i="158"/>
  <c r="BJ5" i="158" s="1"/>
  <c r="Z35" i="158"/>
  <c r="BK5" i="158" s="1"/>
  <c r="BD5" i="158"/>
  <c r="AE35" i="158"/>
  <c r="BO5" i="158" s="1"/>
  <c r="AS34" i="158"/>
  <c r="BW5" i="158"/>
  <c r="AQ34" i="158"/>
  <c r="AA35" i="158" s="1"/>
  <c r="BL5" i="158" s="1"/>
  <c r="BH5" i="158"/>
  <c r="BX5" i="158"/>
  <c r="AY5" i="158"/>
  <c r="BY5" i="158"/>
  <c r="AQ35" i="158"/>
  <c r="AX5" i="158"/>
  <c r="Y33" i="158"/>
  <c r="AE35" i="156"/>
  <c r="BO5" i="156" s="1"/>
  <c r="AG33" i="156"/>
  <c r="AI35" i="156"/>
  <c r="BR5" i="156" s="1"/>
  <c r="Y35" i="157"/>
  <c r="BJ5" i="157" s="1"/>
  <c r="BC5" i="157"/>
  <c r="AC35" i="157"/>
  <c r="BM5" i="157" s="1"/>
  <c r="AX5" i="157"/>
  <c r="AQ34" i="157"/>
  <c r="AA35" i="157" s="1"/>
  <c r="BL5" i="157" s="1"/>
  <c r="AS34" i="157"/>
  <c r="Z35" i="157"/>
  <c r="BK5" i="157" s="1"/>
  <c r="BF5" i="157"/>
  <c r="BW5" i="157"/>
  <c r="BH5" i="157"/>
  <c r="BX5" i="157"/>
  <c r="AY5" i="157"/>
  <c r="BY5" i="157"/>
  <c r="AQ35" i="157"/>
  <c r="BZ5" i="157"/>
  <c r="AC33" i="155"/>
  <c r="AE35" i="155"/>
  <c r="BO5" i="155" s="1"/>
  <c r="AS35" i="155"/>
  <c r="Y35" i="156"/>
  <c r="BJ5" i="156" s="1"/>
  <c r="Z35" i="156"/>
  <c r="BK5" i="156" s="1"/>
  <c r="AZ5" i="156"/>
  <c r="BC5" i="156"/>
  <c r="AX5" i="156"/>
  <c r="AQ34" i="156"/>
  <c r="AA35" i="156" s="1"/>
  <c r="BL5" i="156" s="1"/>
  <c r="AY5" i="156"/>
  <c r="BG5" i="156"/>
  <c r="BW5" i="156"/>
  <c r="BX5" i="156"/>
  <c r="BY5" i="156"/>
  <c r="AQ35" i="156"/>
  <c r="BZ5" i="156"/>
  <c r="Y33" i="154"/>
  <c r="AI35" i="154"/>
  <c r="BR5" i="154" s="1"/>
  <c r="AC33" i="154"/>
  <c r="AE35" i="154"/>
  <c r="BO5" i="154" s="1"/>
  <c r="Y35" i="155"/>
  <c r="BJ5" i="155" s="1"/>
  <c r="Z35" i="155"/>
  <c r="BK5" i="155" s="1"/>
  <c r="AX5" i="155"/>
  <c r="AZ5" i="155"/>
  <c r="BW5" i="155"/>
  <c r="BX5" i="155"/>
  <c r="BY5" i="155"/>
  <c r="AQ35" i="155"/>
  <c r="AQ34" i="155"/>
  <c r="AA35" i="155" s="1"/>
  <c r="BL5" i="155" s="1"/>
  <c r="AY5" i="155"/>
  <c r="BZ5" i="155"/>
  <c r="AG33" i="154"/>
  <c r="AQ34" i="154"/>
  <c r="AS34" i="154"/>
  <c r="Y35" i="154"/>
  <c r="BJ5" i="154" s="1"/>
  <c r="Z35" i="154"/>
  <c r="BK5" i="154" s="1"/>
  <c r="AC35" i="154"/>
  <c r="BM5" i="154" s="1"/>
  <c r="AX5" i="154"/>
  <c r="BW5" i="154"/>
  <c r="BX5" i="154"/>
  <c r="AQ35" i="154"/>
  <c r="AR35" i="154"/>
  <c r="BY5" i="154"/>
  <c r="BZ5" i="154"/>
  <c r="O7" i="109"/>
  <c r="D25" i="109" s="1"/>
  <c r="O25" i="109" s="1"/>
  <c r="O5" i="109"/>
  <c r="D23" i="109" s="1"/>
  <c r="O23" i="109" s="1"/>
  <c r="O7" i="108"/>
  <c r="D25" i="108" s="1"/>
  <c r="O25" i="108" s="1"/>
  <c r="O5" i="108"/>
  <c r="D23" i="108" s="1"/>
  <c r="O23" i="108" s="1"/>
  <c r="O23" i="107"/>
  <c r="O7" i="107"/>
  <c r="D25" i="107" s="1"/>
  <c r="O25" i="107" s="1"/>
  <c r="O5" i="107"/>
  <c r="O23" i="106"/>
  <c r="O25" i="106"/>
  <c r="O7" i="106"/>
  <c r="O5" i="106"/>
  <c r="O7" i="105"/>
  <c r="D25" i="105" s="1"/>
  <c r="O5" i="105"/>
  <c r="D23" i="105" s="1"/>
  <c r="O7" i="104"/>
  <c r="D25" i="104" s="1"/>
  <c r="O25" i="104" s="1"/>
  <c r="D23" i="104"/>
  <c r="O23" i="104" s="1"/>
  <c r="D25" i="88"/>
  <c r="O25" i="88" s="1"/>
  <c r="O7" i="103"/>
  <c r="D25" i="103" s="1"/>
  <c r="O25" i="103" s="1"/>
  <c r="O5" i="103"/>
  <c r="D23" i="103" s="1"/>
  <c r="O23" i="103" s="1"/>
  <c r="D25" i="102"/>
  <c r="D23" i="102"/>
  <c r="O7" i="102"/>
  <c r="O5" i="102"/>
  <c r="O7" i="101"/>
  <c r="D25" i="101" s="1"/>
  <c r="O5" i="101"/>
  <c r="D23" i="101" s="1"/>
  <c r="O7" i="99"/>
  <c r="D25" i="99" s="1"/>
  <c r="O5" i="99"/>
  <c r="D23" i="99" s="1"/>
  <c r="O7" i="98"/>
  <c r="D25" i="98" s="1"/>
  <c r="O25" i="98" s="1"/>
  <c r="O5" i="98"/>
  <c r="D23" i="98" s="1"/>
  <c r="O23" i="98" s="1"/>
  <c r="D23" i="97"/>
  <c r="O23" i="97" s="1"/>
  <c r="D25" i="97"/>
  <c r="O25" i="97" s="1"/>
  <c r="O7" i="97"/>
  <c r="O5" i="97"/>
  <c r="O7" i="96"/>
  <c r="O25" i="96" s="1"/>
  <c r="O5" i="96"/>
  <c r="O23" i="96" s="1"/>
  <c r="O7" i="95"/>
  <c r="D25" i="95" s="1"/>
  <c r="O25" i="95" s="1"/>
  <c r="O5" i="95"/>
  <c r="D23" i="95" s="1"/>
  <c r="O23" i="95" s="1"/>
  <c r="O7" i="94"/>
  <c r="D25" i="94" s="1"/>
  <c r="O25" i="94" s="1"/>
  <c r="O5" i="94"/>
  <c r="D23" i="94" s="1"/>
  <c r="O23" i="94" s="1"/>
  <c r="O25" i="93"/>
  <c r="O23" i="93"/>
  <c r="O7" i="93"/>
  <c r="O5" i="93"/>
  <c r="O7" i="92"/>
  <c r="O25" i="92" s="1"/>
  <c r="O5" i="92"/>
  <c r="O23" i="92" s="1"/>
  <c r="O7" i="91"/>
  <c r="D25" i="91" s="1"/>
  <c r="O25" i="91" s="1"/>
  <c r="O5" i="91"/>
  <c r="D23" i="91" s="1"/>
  <c r="O23" i="91" s="1"/>
  <c r="D23" i="90"/>
  <c r="O7" i="90"/>
  <c r="D25" i="90" s="1"/>
  <c r="O5" i="90"/>
  <c r="O5" i="89"/>
  <c r="O23" i="89" s="1"/>
  <c r="O7" i="89"/>
  <c r="O25" i="89"/>
  <c r="D23" i="88"/>
  <c r="O23" i="88" s="1"/>
  <c r="O7" i="87"/>
  <c r="O25" i="87" s="1"/>
  <c r="O5" i="87"/>
  <c r="O23" i="87" s="1"/>
  <c r="O7" i="86"/>
  <c r="D25" i="86" s="1"/>
  <c r="O25" i="86" s="1"/>
  <c r="O5" i="86"/>
  <c r="D23" i="86" s="1"/>
  <c r="O23" i="86" s="1"/>
  <c r="O25" i="85"/>
  <c r="O23" i="85"/>
  <c r="O7" i="85"/>
  <c r="O5" i="85"/>
  <c r="O7" i="84"/>
  <c r="O25" i="84" s="1"/>
  <c r="O5" i="84"/>
  <c r="O23" i="84" s="1"/>
  <c r="O7" i="83"/>
  <c r="D25" i="83" s="1"/>
  <c r="O25" i="83" s="1"/>
  <c r="O5" i="83"/>
  <c r="D23" i="83" s="1"/>
  <c r="O23" i="83" s="1"/>
  <c r="O5" i="82"/>
  <c r="D23" i="82" s="1"/>
  <c r="O23" i="82" s="1"/>
  <c r="O7" i="82"/>
  <c r="D25" i="82"/>
  <c r="O25" i="82" s="1"/>
  <c r="D25" i="81"/>
  <c r="O25" i="81" s="1"/>
  <c r="D23" i="81"/>
  <c r="O23" i="81" s="1"/>
  <c r="O7" i="66"/>
  <c r="D25" i="66" s="1"/>
  <c r="O25" i="66" s="1"/>
  <c r="O5" i="66"/>
  <c r="D23" i="66" s="1"/>
  <c r="O23" i="66" s="1"/>
  <c r="E5" i="59"/>
  <c r="AS35" i="195" l="1"/>
  <c r="AQ36" i="195" s="1"/>
  <c r="AQ35" i="195"/>
  <c r="AS35" i="194"/>
  <c r="AQ35" i="193"/>
  <c r="AA35" i="193"/>
  <c r="BL5" i="193" s="1"/>
  <c r="AS35" i="191"/>
  <c r="AQ35" i="191"/>
  <c r="AQ36" i="191" s="1"/>
  <c r="AA35" i="190"/>
  <c r="BL5" i="190" s="1"/>
  <c r="AS35" i="190"/>
  <c r="AR35" i="190"/>
  <c r="AQ35" i="177"/>
  <c r="AQ35" i="176"/>
  <c r="AS35" i="172"/>
  <c r="AS35" i="169"/>
  <c r="AA35" i="169"/>
  <c r="BL5" i="169" s="1"/>
  <c r="AQ36" i="169"/>
  <c r="AS35" i="167"/>
  <c r="AS35" i="165"/>
  <c r="AS35" i="164"/>
  <c r="AQ36" i="164" s="1"/>
  <c r="AS35" i="192"/>
  <c r="AS35" i="193"/>
  <c r="AQ36" i="193" s="1"/>
  <c r="AQ35" i="194"/>
  <c r="AQ36" i="194" s="1"/>
  <c r="BM5" i="194"/>
  <c r="AA35" i="194"/>
  <c r="BL5" i="194" s="1"/>
  <c r="AQ35" i="192"/>
  <c r="AS35" i="189"/>
  <c r="AQ36" i="189" s="1"/>
  <c r="AS35" i="188"/>
  <c r="AQ36" i="188" s="1"/>
  <c r="AS35" i="187"/>
  <c r="AQ36" i="187" s="1"/>
  <c r="AS35" i="186"/>
  <c r="AQ36" i="186" s="1"/>
  <c r="AA35" i="187"/>
  <c r="BL5" i="187" s="1"/>
  <c r="AR35" i="184"/>
  <c r="AQ36" i="184" s="1"/>
  <c r="AQ36" i="182"/>
  <c r="AS35" i="183"/>
  <c r="AQ36" i="183" s="1"/>
  <c r="AS35" i="181"/>
  <c r="AS35" i="180"/>
  <c r="AQ36" i="180" s="1"/>
  <c r="AR35" i="181"/>
  <c r="AA35" i="181"/>
  <c r="BL5" i="181" s="1"/>
  <c r="AS35" i="178"/>
  <c r="AQ36" i="178" s="1"/>
  <c r="AQ36" i="179"/>
  <c r="AS35" i="177"/>
  <c r="AQ36" i="177" s="1"/>
  <c r="AS35" i="176"/>
  <c r="AQ36" i="176" s="1"/>
  <c r="AS35" i="175"/>
  <c r="AQ36" i="175" s="1"/>
  <c r="AS35" i="174"/>
  <c r="AQ36" i="174" s="1"/>
  <c r="AA35" i="175"/>
  <c r="BL5" i="175" s="1"/>
  <c r="AS35" i="173"/>
  <c r="AQ36" i="173" s="1"/>
  <c r="AS35" i="171"/>
  <c r="AQ36" i="171" s="1"/>
  <c r="AR35" i="172"/>
  <c r="AQ36" i="172" s="1"/>
  <c r="AS35" i="170"/>
  <c r="AQ36" i="170" s="1"/>
  <c r="AS35" i="168"/>
  <c r="AQ36" i="168" s="1"/>
  <c r="AA35" i="168"/>
  <c r="BL5" i="168" s="1"/>
  <c r="AR35" i="167"/>
  <c r="AQ36" i="165"/>
  <c r="AQ36" i="166"/>
  <c r="AA35" i="165"/>
  <c r="BL5" i="165" s="1"/>
  <c r="AA35" i="164"/>
  <c r="BL5" i="164" s="1"/>
  <c r="AQ36" i="162"/>
  <c r="AS35" i="160"/>
  <c r="AQ36" i="160" s="1"/>
  <c r="AS35" i="161"/>
  <c r="AQ36" i="161" s="1"/>
  <c r="AQ36" i="159"/>
  <c r="AS35" i="158"/>
  <c r="AQ36" i="158" s="1"/>
  <c r="AS35" i="157"/>
  <c r="AQ36" i="157" s="1"/>
  <c r="AS35" i="156"/>
  <c r="AQ36" i="156" s="1"/>
  <c r="AQ36" i="155"/>
  <c r="AS35" i="154"/>
  <c r="AQ36" i="154" s="1"/>
  <c r="AA35" i="154"/>
  <c r="BL5" i="154" s="1"/>
  <c r="AQ11" i="80"/>
  <c r="AQ13" i="80"/>
  <c r="AE8" i="57"/>
  <c r="AF8" i="57" s="1"/>
  <c r="AE7" i="57"/>
  <c r="AQ36" i="190" l="1"/>
  <c r="AQ36" i="167"/>
  <c r="AQ36" i="192"/>
  <c r="AQ36" i="181"/>
  <c r="AF7" i="57"/>
  <c r="AG8" i="57"/>
  <c r="AH8" i="57" s="1"/>
  <c r="AI8" i="57" s="1"/>
  <c r="AQ12" i="80"/>
  <c r="AQ14" i="80"/>
  <c r="AQ15" i="80"/>
  <c r="AQ16" i="80"/>
  <c r="AQ17" i="80"/>
  <c r="AQ18" i="80"/>
  <c r="AQ19" i="80"/>
  <c r="AQ20" i="80"/>
  <c r="AQ21" i="80"/>
  <c r="AQ22" i="80"/>
  <c r="AQ23" i="80"/>
  <c r="AQ24" i="80"/>
  <c r="AQ25" i="80"/>
  <c r="AQ26" i="80"/>
  <c r="AQ27" i="80"/>
  <c r="AQ28" i="80"/>
  <c r="AQ29" i="80"/>
  <c r="AQ30" i="80"/>
  <c r="V8" i="58"/>
  <c r="O7" i="58"/>
  <c r="S7" i="58"/>
  <c r="U7" i="58"/>
  <c r="Y7" i="58"/>
  <c r="AB8" i="58"/>
  <c r="AA8" i="58"/>
  <c r="Z8" i="58"/>
  <c r="Y8" i="58"/>
  <c r="X8" i="58"/>
  <c r="R7" i="58"/>
  <c r="W8" i="58"/>
  <c r="U8" i="58"/>
  <c r="T8" i="58"/>
  <c r="S8" i="58"/>
  <c r="R8" i="58"/>
  <c r="Q8" i="58"/>
  <c r="P8" i="58"/>
  <c r="O8" i="58"/>
  <c r="AG7" i="57" l="1"/>
  <c r="AH7" i="57" s="1"/>
  <c r="AI7" i="57" l="1"/>
  <c r="Y32" i="80"/>
  <c r="Y35" i="80" s="1"/>
  <c r="BJ5" i="80" l="1"/>
  <c r="BW5" i="80" l="1"/>
  <c r="AX5" i="80"/>
  <c r="D53" i="56" s="1"/>
  <c r="AV5" i="80"/>
  <c r="AW5" i="80"/>
  <c r="AJ32" i="80"/>
  <c r="AI32" i="80"/>
  <c r="BH5" i="80" s="1"/>
  <c r="AH32" i="80"/>
  <c r="AG32" i="80"/>
  <c r="AF32" i="80"/>
  <c r="BE5" i="80" s="1"/>
  <c r="AE32" i="80"/>
  <c r="AD32" i="80"/>
  <c r="AC32" i="80"/>
  <c r="AC35" i="80" s="1"/>
  <c r="AB32" i="80"/>
  <c r="BA5" i="80" s="1"/>
  <c r="AA32" i="80"/>
  <c r="Z32" i="80"/>
  <c r="Z35" i="80" s="1"/>
  <c r="AJ31" i="80"/>
  <c r="CH5" i="80" s="1"/>
  <c r="AI31" i="80"/>
  <c r="CG5" i="80" s="1"/>
  <c r="AH31" i="80"/>
  <c r="CF5" i="80" s="1"/>
  <c r="AG31" i="80"/>
  <c r="CE5" i="80" s="1"/>
  <c r="AF31" i="80"/>
  <c r="CD5" i="80" s="1"/>
  <c r="AE31" i="80"/>
  <c r="CC5" i="80" s="1"/>
  <c r="AD31" i="80"/>
  <c r="CB5" i="80" s="1"/>
  <c r="AC31" i="80"/>
  <c r="CA5" i="80" s="1"/>
  <c r="AE35" i="80" l="1"/>
  <c r="BO5" i="80" s="1"/>
  <c r="BK5" i="80"/>
  <c r="BG5" i="80"/>
  <c r="AH35" i="80"/>
  <c r="BQ5" i="80" s="1"/>
  <c r="BI5" i="80"/>
  <c r="AI35" i="80"/>
  <c r="AY5" i="80"/>
  <c r="BX5" i="80"/>
  <c r="BC5" i="80"/>
  <c r="AD35" i="80"/>
  <c r="Y33" i="80"/>
  <c r="BB5" i="80"/>
  <c r="AC33" i="80"/>
  <c r="BF5" i="80"/>
  <c r="AG35" i="80"/>
  <c r="AG33" i="80"/>
  <c r="AS34" i="80"/>
  <c r="AZ5" i="80"/>
  <c r="BD5" i="80"/>
  <c r="BY5" i="80"/>
  <c r="AQ34" i="80"/>
  <c r="BZ5" i="80"/>
  <c r="AA35" i="80" l="1"/>
  <c r="BL5" i="80" s="1"/>
  <c r="BS5" i="80"/>
  <c r="BU5" i="80"/>
  <c r="BR5" i="80"/>
  <c r="AS35" i="80"/>
  <c r="AR35" i="80"/>
  <c r="BN5" i="80"/>
  <c r="AQ35" i="80"/>
  <c r="BP5" i="80"/>
  <c r="BT5" i="80"/>
  <c r="BM5" i="80"/>
  <c r="AT52" i="56"/>
  <c r="AT51" i="56"/>
  <c r="AT50" i="56"/>
  <c r="AT49" i="56"/>
  <c r="AT48" i="56"/>
  <c r="AT47" i="56"/>
  <c r="AT46" i="56"/>
  <c r="AT45" i="56"/>
  <c r="AT44" i="56"/>
  <c r="AT43" i="56"/>
  <c r="AT42" i="56"/>
  <c r="AT41" i="56"/>
  <c r="AT40" i="56"/>
  <c r="AT39" i="56"/>
  <c r="AT38" i="56"/>
  <c r="AT37" i="56"/>
  <c r="AT36" i="56"/>
  <c r="AT23" i="56"/>
  <c r="AT22" i="56"/>
  <c r="AT21" i="56"/>
  <c r="AT20" i="56"/>
  <c r="AT19" i="56"/>
  <c r="AT18" i="56"/>
  <c r="AT17" i="56"/>
  <c r="AT16" i="56"/>
  <c r="AT15" i="56"/>
  <c r="AT14" i="56"/>
  <c r="AT13" i="56"/>
  <c r="AT12" i="56"/>
  <c r="AT11" i="56"/>
  <c r="AQ36" i="80" l="1"/>
  <c r="BV5" i="80" s="1"/>
  <c r="AF53" i="56" l="1"/>
  <c r="AE53" i="56"/>
  <c r="AD53" i="56"/>
  <c r="AC53" i="56"/>
  <c r="J53" i="56"/>
  <c r="H53" i="56"/>
  <c r="O53" i="56"/>
  <c r="W53" i="56"/>
  <c r="K53" i="56"/>
  <c r="I53" i="56"/>
  <c r="G53" i="56"/>
  <c r="E53" i="56"/>
  <c r="AN53" i="56"/>
  <c r="AM53" i="56"/>
  <c r="AL53" i="56"/>
  <c r="AK53" i="56"/>
  <c r="AJ53" i="56"/>
  <c r="AI53" i="56"/>
  <c r="AH53" i="56"/>
  <c r="AG53" i="56"/>
  <c r="L53" i="56"/>
  <c r="W5" i="47"/>
  <c r="M5" i="59"/>
  <c r="AF4" i="59"/>
  <c r="W4" i="59"/>
  <c r="M4" i="59"/>
  <c r="E4" i="59"/>
  <c r="M5" i="58"/>
  <c r="E5" i="58"/>
  <c r="AI4" i="58"/>
  <c r="Y4" i="58"/>
  <c r="M4" i="58"/>
  <c r="E4" i="58"/>
  <c r="U53" i="56" l="1"/>
  <c r="S53" i="56"/>
  <c r="R53" i="56"/>
  <c r="F53" i="56"/>
  <c r="N53" i="56"/>
  <c r="V53" i="56"/>
  <c r="X53" i="56"/>
  <c r="M53" i="56"/>
  <c r="Q53" i="56" l="1"/>
  <c r="P53" i="56"/>
  <c r="AT10" i="56"/>
  <c r="AT53" i="56" s="1"/>
  <c r="AJ4" i="56" s="1"/>
  <c r="T53" i="56"/>
</calcChain>
</file>

<file path=xl/sharedStrings.xml><?xml version="1.0" encoding="utf-8"?>
<sst xmlns="http://schemas.openxmlformats.org/spreadsheetml/2006/main" count="23869" uniqueCount="1376">
  <si>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</si>
  <si>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</si>
  <si>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</si>
  <si>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</si>
  <si>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</si>
  <si>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</si>
  <si>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</si>
  <si>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</si>
  <si>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</si>
  <si>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</si>
  <si>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</si>
  <si>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</si>
  <si>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</si>
  <si>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</si>
  <si>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</si>
  <si>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</si>
  <si>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</si>
  <si>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</si>
  <si>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</si>
  <si>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</si>
  <si>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</si>
  <si>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</si>
  <si>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</si>
  <si>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</si>
  <si>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</si>
  <si>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</si>
  <si>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</si>
  <si>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</si>
  <si>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</si>
  <si>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</si>
  <si>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</si>
  <si>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</si>
  <si>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</si>
  <si>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</si>
  <si>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</si>
  <si>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</si>
  <si>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</si>
  <si>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</si>
  <si>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</si>
  <si>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</si>
  <si>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</si>
  <si>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</si>
  <si>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</si>
  <si>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</si>
  <si>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</si>
  <si>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</si>
  <si>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</si>
  <si>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</si>
  <si>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</si>
  <si>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</si>
  <si>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</si>
  <si>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</si>
  <si>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</si>
  <si>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</si>
  <si>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</si>
  <si>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</si>
  <si>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6"/>
  </si>
  <si>
    <t>Ⅱ</t>
    <phoneticPr fontId="26"/>
  </si>
  <si>
    <t>Ⅲ</t>
    <phoneticPr fontId="26"/>
  </si>
  <si>
    <t>Ⅳ</t>
    <phoneticPr fontId="26"/>
  </si>
  <si>
    <t>Ⅱb</t>
    <phoneticPr fontId="26"/>
  </si>
  <si>
    <t>Ⅱa</t>
    <phoneticPr fontId="26"/>
  </si>
  <si>
    <t>Ⅲ</t>
  </si>
  <si>
    <t>Ⅳ</t>
  </si>
  <si>
    <t>漏水</t>
    <rPh sb="0" eb="2">
      <t>ロウスイ</t>
    </rPh>
    <phoneticPr fontId="26"/>
  </si>
  <si>
    <t>材質劣化</t>
    <rPh sb="0" eb="2">
      <t>ザイシツ</t>
    </rPh>
    <rPh sb="2" eb="4">
      <t>レッカ</t>
    </rPh>
    <phoneticPr fontId="26"/>
  </si>
  <si>
    <t>健全性</t>
    <rPh sb="0" eb="2">
      <t>ケンゼン</t>
    </rPh>
    <rPh sb="2" eb="3">
      <t>セイ</t>
    </rPh>
    <phoneticPr fontId="26"/>
  </si>
  <si>
    <t>外力</t>
    <rPh sb="0" eb="2">
      <t>ガイリョク</t>
    </rPh>
    <phoneticPr fontId="26"/>
  </si>
  <si>
    <t xml:space="preserve">外力 </t>
    <rPh sb="0" eb="2">
      <t>ガイリョク</t>
    </rPh>
    <phoneticPr fontId="26"/>
  </si>
  <si>
    <t>変状の発生範囲の規模（㎡）</t>
    <rPh sb="0" eb="2">
      <t>ヘンジョウ</t>
    </rPh>
    <rPh sb="3" eb="5">
      <t>ハッセイ</t>
    </rPh>
    <rPh sb="5" eb="7">
      <t>ハンイ</t>
    </rPh>
    <rPh sb="8" eb="10">
      <t>キボ</t>
    </rPh>
    <phoneticPr fontId="26"/>
  </si>
  <si>
    <t>覆工スパン長（ｍ）</t>
    <rPh sb="0" eb="2">
      <t>フッコウ</t>
    </rPh>
    <rPh sb="5" eb="6">
      <t>ナガ</t>
    </rPh>
    <phoneticPr fontId="26"/>
  </si>
  <si>
    <t>対策区分の判定</t>
    <rPh sb="0" eb="2">
      <t>タイサク</t>
    </rPh>
    <rPh sb="2" eb="4">
      <t>クブン</t>
    </rPh>
    <rPh sb="5" eb="7">
      <t>ハンテイ</t>
    </rPh>
    <phoneticPr fontId="26"/>
  </si>
  <si>
    <t>変    状    規    模</t>
    <rPh sb="0" eb="1">
      <t>ヘン</t>
    </rPh>
    <rPh sb="5" eb="6">
      <t>ジョウ</t>
    </rPh>
    <rPh sb="10" eb="11">
      <t>キ</t>
    </rPh>
    <rPh sb="15" eb="16">
      <t>ボ</t>
    </rPh>
    <phoneticPr fontId="26"/>
  </si>
  <si>
    <t>覆工スパン毎の
健全性の診断</t>
    <rPh sb="0" eb="2">
      <t>フッコウ</t>
    </rPh>
    <rPh sb="5" eb="6">
      <t>ゴト</t>
    </rPh>
    <rPh sb="8" eb="10">
      <t>ケンゼン</t>
    </rPh>
    <rPh sb="10" eb="11">
      <t>セイ</t>
    </rPh>
    <rPh sb="12" eb="14">
      <t>シンダン</t>
    </rPh>
    <phoneticPr fontId="26"/>
  </si>
  <si>
    <t>変    状    数</t>
    <rPh sb="0" eb="1">
      <t>ヘン</t>
    </rPh>
    <rPh sb="5" eb="6">
      <t>ジョウ</t>
    </rPh>
    <rPh sb="10" eb="11">
      <t>スウ</t>
    </rPh>
    <phoneticPr fontId="26"/>
  </si>
  <si>
    <t>覆工ｽﾊﾟﾝ番号</t>
    <rPh sb="0" eb="2">
      <t>フッコウ</t>
    </rPh>
    <rPh sb="6" eb="8">
      <t>バンゴウ</t>
    </rPh>
    <phoneticPr fontId="26"/>
  </si>
  <si>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6"/>
  </si>
  <si>
    <t>トンネル毎の
健全性</t>
    <rPh sb="4" eb="5">
      <t>ゴト</t>
    </rPh>
    <rPh sb="7" eb="10">
      <t>ケンゼンセイ</t>
    </rPh>
    <phoneticPr fontId="26"/>
  </si>
  <si>
    <t>管理者名</t>
    <rPh sb="0" eb="3">
      <t>カンリシャ</t>
    </rPh>
    <rPh sb="3" eb="4">
      <t>メイ</t>
    </rPh>
    <phoneticPr fontId="26"/>
  </si>
  <si>
    <t>名  称</t>
    <rPh sb="0" eb="1">
      <t>ナ</t>
    </rPh>
    <rPh sb="3" eb="4">
      <t>ショウ</t>
    </rPh>
    <phoneticPr fontId="26"/>
  </si>
  <si>
    <t xml:space="preserve"> </t>
    <phoneticPr fontId="26"/>
  </si>
  <si>
    <t>路線名</t>
    <rPh sb="0" eb="2">
      <t>ロセン</t>
    </rPh>
    <rPh sb="2" eb="3">
      <t>メイ</t>
    </rPh>
    <phoneticPr fontId="26"/>
  </si>
  <si>
    <t>フリガナ</t>
    <phoneticPr fontId="26"/>
  </si>
  <si>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</si>
  <si>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</si>
  <si>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</si>
  <si>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</si>
  <si>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</si>
  <si>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</si>
  <si>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</si>
  <si>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</si>
  <si>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</si>
  <si>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</si>
  <si>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</si>
  <si>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</si>
  <si>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</si>
  <si>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</si>
  <si>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</si>
  <si>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</si>
  <si>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</si>
  <si>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</si>
  <si>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</si>
  <si>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</si>
  <si>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</si>
  <si>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</si>
  <si>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</si>
  <si>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</si>
  <si>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</si>
  <si>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</si>
  <si>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</si>
  <si>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</si>
  <si>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</si>
  <si>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</si>
  <si>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</si>
  <si>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</si>
  <si>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</si>
  <si>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</si>
  <si>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</si>
  <si>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</si>
  <si>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</si>
  <si>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</si>
  <si>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</si>
  <si>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</si>
  <si>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</si>
  <si>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</si>
  <si>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</si>
  <si>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</si>
  <si>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</si>
  <si>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</si>
  <si>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</si>
  <si>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</si>
  <si>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</si>
  <si>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</si>
  <si>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</si>
  <si>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</si>
  <si>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</si>
  <si>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</si>
  <si>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</si>
  <si>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</si>
  <si>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</si>
  <si>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</si>
  <si>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</si>
  <si>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</si>
  <si>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</si>
  <si>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</si>
  <si>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</si>
  <si>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</si>
  <si>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</si>
  <si>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</si>
  <si>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</si>
  <si>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</si>
  <si>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</si>
  <si>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</si>
  <si>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</si>
  <si>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</si>
  <si>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</si>
  <si>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</si>
  <si>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</si>
  <si>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</si>
  <si>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</si>
  <si>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</si>
  <si>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</si>
  <si>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</si>
  <si>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</si>
  <si>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</si>
  <si>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</si>
  <si>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</si>
  <si>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</si>
  <si>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</si>
  <si>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</si>
  <si>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</si>
  <si>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</si>
  <si>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</si>
  <si>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</si>
  <si>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</si>
  <si>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</si>
  <si>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</si>
  <si>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</si>
  <si>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</si>
  <si>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</si>
  <si>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</si>
  <si>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</si>
  <si>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</si>
  <si>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</si>
  <si>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</si>
  <si>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</si>
  <si>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</si>
  <si>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</si>
  <si>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</si>
  <si>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</si>
  <si>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</si>
  <si>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</si>
  <si>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</si>
  <si>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</si>
  <si>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</si>
  <si>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</si>
  <si>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</si>
  <si>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</si>
  <si>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</si>
  <si>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</si>
  <si>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</si>
  <si>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</si>
  <si>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</si>
  <si>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</si>
  <si>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</si>
  <si>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</si>
  <si>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</si>
  <si>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</si>
  <si>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</si>
  <si>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</si>
  <si>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</si>
  <si>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</si>
  <si>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</si>
  <si>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</si>
  <si>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</si>
  <si>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</si>
  <si>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</si>
  <si>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</si>
  <si>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</si>
  <si>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</si>
  <si>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</si>
  <si>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</si>
  <si>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</si>
  <si>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</si>
  <si>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</si>
  <si>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</si>
  <si>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</si>
  <si>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</si>
  <si>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</si>
  <si>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</si>
  <si>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</si>
  <si>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</si>
  <si>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</si>
  <si>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</si>
  <si>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</si>
  <si>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</si>
  <si>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</si>
  <si>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</si>
  <si>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</si>
  <si>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6"/>
  </si>
  <si>
    <t>メモ</t>
    <phoneticPr fontId="26"/>
  </si>
  <si>
    <t>異常の種類</t>
    <rPh sb="0" eb="2">
      <t>イジョウ</t>
    </rPh>
    <rPh sb="3" eb="5">
      <t>シュルイ</t>
    </rPh>
    <phoneticPr fontId="26"/>
  </si>
  <si>
    <t>部位区分</t>
    <rPh sb="0" eb="2">
      <t>ブイ</t>
    </rPh>
    <rPh sb="2" eb="4">
      <t>クブン</t>
    </rPh>
    <phoneticPr fontId="26"/>
  </si>
  <si>
    <t>対象箇所</t>
    <rPh sb="0" eb="2">
      <t>タイショウ</t>
    </rPh>
    <rPh sb="2" eb="4">
      <t>カショ</t>
    </rPh>
    <phoneticPr fontId="26"/>
  </si>
  <si>
    <t>異常番号</t>
    <rPh sb="0" eb="2">
      <t>イジョウ</t>
    </rPh>
    <rPh sb="2" eb="4">
      <t>バンゴウ</t>
    </rPh>
    <phoneticPr fontId="26"/>
  </si>
  <si>
    <t>覆工スパン番号</t>
    <rPh sb="0" eb="2">
      <t>フッコウ</t>
    </rPh>
    <rPh sb="5" eb="7">
      <t>バンゴウ</t>
    </rPh>
    <phoneticPr fontId="26"/>
  </si>
  <si>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</si>
  <si>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</si>
  <si>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</si>
  <si>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</si>
  <si>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</si>
  <si>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</si>
  <si>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</si>
  <si>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6"/>
  </si>
  <si>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</si>
  <si>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</si>
  <si>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</si>
  <si>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</si>
  <si>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</si>
  <si>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</si>
  <si>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</si>
  <si>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</si>
  <si>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</si>
  <si>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</si>
  <si>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6"/>
  </si>
  <si>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</si>
  <si>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</si>
  <si>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</si>
  <si>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</si>
  <si>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</si>
  <si>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</si>
  <si>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</si>
  <si>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</si>
  <si>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</si>
  <si>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6"/>
  </si>
  <si>
    <t>定期点検者名</t>
    <rPh sb="0" eb="2">
      <t>テイキ</t>
    </rPh>
    <rPh sb="2" eb="4">
      <t>テンケン</t>
    </rPh>
    <rPh sb="4" eb="5">
      <t>シャ</t>
    </rPh>
    <rPh sb="5" eb="6">
      <t>メイ</t>
    </rPh>
    <phoneticPr fontId="26"/>
  </si>
  <si>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</si>
  <si>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</si>
  <si>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</si>
  <si>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</si>
  <si>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</si>
  <si>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</si>
  <si>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</si>
  <si>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</si>
  <si>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</si>
  <si>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</si>
  <si>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</si>
  <si>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</si>
  <si>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</si>
  <si>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</si>
  <si>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</si>
  <si>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</si>
  <si>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</si>
  <si>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</si>
  <si>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</si>
  <si>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</si>
  <si>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</si>
  <si>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</si>
  <si>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6"/>
  </si>
  <si>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6"/>
  </si>
  <si>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</si>
  <si>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</si>
  <si>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</si>
  <si>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</si>
  <si>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</si>
  <si>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</si>
  <si>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6"/>
  </si>
  <si>
    <r>
      <t xml:space="preserve">外力 </t>
    </r>
    <r>
      <rPr>
        <vertAlign val="superscript"/>
        <sz val="9"/>
        <rFont val="HGSｺﾞｼｯｸM"/>
        <family val="3"/>
        <charset val="128"/>
      </rPr>
      <t>注2</t>
    </r>
    <rPh sb="0" eb="2">
      <t>ガイリョク</t>
    </rPh>
    <rPh sb="3" eb="4">
      <t>チュウ</t>
    </rPh>
    <phoneticPr fontId="26"/>
  </si>
  <si>
    <t>年月日</t>
    <rPh sb="0" eb="2">
      <t>ネンゲツ</t>
    </rPh>
    <rPh sb="2" eb="3">
      <t>ニチ</t>
    </rPh>
    <phoneticPr fontId="7"/>
  </si>
  <si>
    <t>ｽﾊﾟﾝ長（ｍ）</t>
    <phoneticPr fontId="26"/>
  </si>
  <si>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</si>
  <si>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</si>
  <si>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</si>
  <si>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</si>
  <si>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</si>
  <si>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</si>
  <si>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</si>
  <si>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</si>
  <si>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</si>
  <si>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</si>
  <si>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</si>
  <si>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</si>
  <si>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</si>
  <si>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</si>
  <si>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</si>
  <si>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</si>
  <si>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</si>
  <si>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</si>
  <si>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</si>
  <si>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</si>
  <si>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</si>
  <si>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</si>
  <si>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</si>
  <si>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Ⅳ</t>
    <phoneticPr fontId="3"/>
  </si>
  <si>
    <t>Ⅲ</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</si>
  <si>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</si>
  <si>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</si>
  <si>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6"/>
  </si>
  <si>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</si>
  <si>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</si>
  <si>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</si>
  <si>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</si>
  <si>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</si>
  <si>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</si>
  <si>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</si>
  <si>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</si>
  <si>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</si>
  <si>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</si>
  <si>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</si>
  <si>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</si>
  <si>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</si>
  <si>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</si>
  <si>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</si>
  <si>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</si>
  <si>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</si>
  <si>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</si>
  <si>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</si>
  <si>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</si>
  <si>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</si>
  <si>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</si>
  <si>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</si>
  <si>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</si>
  <si>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</si>
  <si>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</si>
  <si>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</si>
  <si>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</si>
  <si>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</si>
  <si>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</si>
  <si>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</si>
  <si>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</si>
  <si>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</si>
  <si>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</si>
  <si>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</si>
  <si>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</si>
  <si>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</si>
  <si>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</si>
  <si>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</si>
  <si>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</si>
  <si>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</si>
  <si>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</si>
  <si>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</si>
  <si>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</si>
  <si>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</si>
  <si>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</si>
  <si>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</si>
  <si>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</si>
  <si>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</si>
  <si>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</si>
  <si>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</si>
  <si>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</si>
  <si>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</si>
  <si>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</si>
  <si>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</si>
  <si>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</si>
  <si>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</si>
  <si>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</si>
  <si>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</si>
  <si>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</si>
  <si>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</si>
  <si>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</si>
  <si>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</si>
  <si>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</si>
  <si>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</si>
  <si>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</si>
  <si>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</si>
  <si>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</si>
  <si>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</si>
  <si>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</si>
  <si>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</si>
  <si>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</si>
  <si>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</si>
  <si>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</si>
  <si>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</si>
  <si>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</si>
  <si>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</si>
  <si>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</si>
  <si>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</si>
  <si>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</si>
  <si>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</si>
  <si>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</si>
  <si>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</si>
  <si>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</si>
  <si>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</si>
  <si>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</si>
  <si>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</si>
  <si>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</si>
  <si>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</si>
  <si>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</si>
  <si>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</si>
  <si>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</si>
  <si>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</si>
  <si>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</si>
  <si>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</si>
  <si>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</si>
  <si>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</si>
  <si>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</si>
  <si>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</si>
  <si>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</si>
  <si>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</si>
  <si>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</si>
  <si>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</si>
  <si>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</si>
  <si>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</si>
  <si>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</si>
  <si>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</si>
  <si>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</si>
  <si>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</si>
  <si>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</si>
  <si>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</si>
  <si>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</si>
  <si>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</si>
  <si>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</si>
  <si>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</si>
  <si>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</si>
  <si>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</si>
  <si>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</si>
  <si>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</si>
  <si>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</si>
  <si>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</si>
  <si>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</si>
  <si>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</si>
  <si>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</si>
  <si>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</si>
  <si>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</si>
  <si>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</si>
  <si>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</si>
  <si>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</si>
  <si>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</si>
  <si>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</si>
  <si>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</si>
  <si>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</si>
  <si>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</si>
  <si>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ｃ</t>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</si>
  <si>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</si>
  <si>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フリガナ</t>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</si>
  <si>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</si>
  <si>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</si>
  <si>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</si>
  <si>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</si>
  <si>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</si>
  <si>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</si>
  <si>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</si>
  <si>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</si>
  <si>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</si>
  <si>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</si>
  <si>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</si>
  <si>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Ⅳ</t>
    <phoneticPr fontId="7"/>
  </si>
  <si>
    <t>Ⅲ</t>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</si>
  <si>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</si>
  <si>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</si>
  <si>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</si>
  <si>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</si>
  <si>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</si>
  <si>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</si>
  <si>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t>Ⅳ</t>
    <phoneticPr fontId="7"/>
  </si>
  <si>
    <t>Ⅲ</t>
    <phoneticPr fontId="7"/>
  </si>
  <si>
    <t>Ⅱ</t>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</si>
  <si>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</si>
  <si>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</si>
  <si>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</si>
  <si>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</si>
  <si>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</si>
  <si>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</si>
  <si>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</si>
  <si>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</si>
  <si>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</si>
  <si>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</si>
  <si>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</si>
  <si>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</si>
  <si>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</si>
  <si>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</si>
  <si>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</si>
  <si>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</si>
  <si>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</si>
  <si>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</si>
  <si>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</si>
  <si>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</si>
  <si>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</si>
  <si>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</si>
  <si>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</si>
  <si>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</si>
  <si>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</si>
  <si>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</si>
  <si>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</si>
  <si>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</si>
  <si>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</si>
  <si>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</si>
  <si>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</si>
  <si>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</si>
  <si>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</si>
  <si>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</si>
  <si>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</si>
  <si>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</si>
  <si>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</si>
  <si>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</si>
  <si>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</si>
  <si>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</si>
  <si>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</si>
  <si>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</si>
  <si>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</si>
  <si>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</si>
  <si>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</si>
  <si>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</si>
  <si>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</si>
  <si>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</si>
  <si>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</si>
  <si>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</si>
  <si>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</si>
  <si>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</si>
  <si>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</si>
  <si>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</si>
  <si>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</si>
  <si>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</si>
  <si>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</si>
  <si>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</si>
  <si>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</si>
  <si>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</si>
  <si>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</si>
  <si>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6"/>
  </si>
  <si>
    <t>　　　材質劣化、漏水はそれぞれの判定区分に変状数を記入すること。</t>
    <phoneticPr fontId="26"/>
  </si>
  <si>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</si>
  <si>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</si>
  <si>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</si>
  <si>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6"/>
  </si>
  <si>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6"/>
  </si>
  <si>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</si>
  <si>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</si>
  <si>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</si>
  <si>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</si>
  <si>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</si>
  <si>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</si>
  <si>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</si>
  <si>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</si>
  <si>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</si>
  <si>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</si>
  <si>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</si>
  <si>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</si>
  <si>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</si>
  <si>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</si>
  <si>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</si>
  <si>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長門土木建築事務所</t>
    <phoneticPr fontId="8"/>
  </si>
  <si>
    <t>株式会社オリエンタルコンサルタンツ
妹尾　優大</t>
    <phoneticPr fontId="8"/>
  </si>
  <si>
    <t>無料</t>
    <phoneticPr fontId="8"/>
  </si>
  <si>
    <t>覆工（内装なし）</t>
    <phoneticPr fontId="8"/>
  </si>
  <si>
    <t>面壁型</t>
    <phoneticPr fontId="8"/>
  </si>
  <si>
    <t>コンクリート系</t>
    <phoneticPr fontId="8"/>
  </si>
  <si>
    <t>PS</t>
  </si>
  <si>
    <t>坑門(面壁型)</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</si>
  <si>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</si>
  <si>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</si>
  <si>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</si>
  <si>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</si>
  <si>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</si>
  <si>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</si>
  <si>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</si>
  <si>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</si>
  <si>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</si>
  <si>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</si>
  <si>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</si>
  <si>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</si>
  <si>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</si>
  <si>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</si>
  <si>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</si>
  <si>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</si>
  <si>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</si>
  <si>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</si>
  <si>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</si>
  <si>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</si>
  <si>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</si>
  <si>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</si>
  <si>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</si>
  <si>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</si>
  <si>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</si>
  <si>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</si>
  <si>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</si>
  <si>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</si>
  <si>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</si>
  <si>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PE</t>
  </si>
  <si>
    <t>大笹トンネル</t>
    <rPh sb="0" eb="2">
      <t>オオササ</t>
    </rPh>
    <phoneticPr fontId="8"/>
  </si>
  <si>
    <t>山口県長門市俵山</t>
    <rPh sb="6" eb="8">
      <t>タワラヤマ</t>
    </rPh>
    <phoneticPr fontId="8"/>
  </si>
  <si>
    <t>山口県長門市日置中</t>
    <rPh sb="6" eb="9">
      <t>ヒオキナカ</t>
    </rPh>
    <phoneticPr fontId="8"/>
  </si>
  <si>
    <t>一般県道俵山長門古市停車場線</t>
    <phoneticPr fontId="8"/>
  </si>
  <si>
    <t>S1</t>
    <phoneticPr fontId="8"/>
  </si>
  <si>
    <t>S34</t>
    <phoneticPr fontId="8"/>
  </si>
  <si>
    <t>S35</t>
  </si>
  <si>
    <t>S36</t>
  </si>
  <si>
    <t>S37</t>
  </si>
  <si>
    <t>S38</t>
  </si>
  <si>
    <t>S39</t>
  </si>
  <si>
    <t>S40</t>
  </si>
  <si>
    <t>S41</t>
  </si>
  <si>
    <t>○</t>
    <phoneticPr fontId="7"/>
  </si>
  <si>
    <t>大笹トンネル</t>
    <phoneticPr fontId="8"/>
  </si>
  <si>
    <t>一般県道俵山長門古市停車場線</t>
    <phoneticPr fontId="8"/>
  </si>
  <si>
    <t>長門土木建築事務所</t>
    <phoneticPr fontId="8"/>
  </si>
  <si>
    <t>株式会社オリエンタルコンサルタンツ</t>
    <phoneticPr fontId="8"/>
  </si>
  <si>
    <t>妹尾　優大</t>
    <phoneticPr fontId="8"/>
  </si>
  <si>
    <t>PS</t>
    <phoneticPr fontId="8"/>
  </si>
  <si>
    <t>S001</t>
    <phoneticPr fontId="8"/>
  </si>
  <si>
    <t>S001</t>
    <phoneticPr fontId="8"/>
  </si>
  <si>
    <t>S002</t>
    <phoneticPr fontId="8"/>
  </si>
  <si>
    <t>S002</t>
    <phoneticPr fontId="8"/>
  </si>
  <si>
    <t>S003</t>
    <phoneticPr fontId="8"/>
  </si>
  <si>
    <t>S003</t>
    <phoneticPr fontId="8"/>
  </si>
  <si>
    <t>S004</t>
    <phoneticPr fontId="8"/>
  </si>
  <si>
    <t>S005</t>
    <phoneticPr fontId="8"/>
  </si>
  <si>
    <t>S006</t>
    <phoneticPr fontId="8"/>
  </si>
  <si>
    <t>S007</t>
    <phoneticPr fontId="8"/>
  </si>
  <si>
    <t>S008</t>
    <phoneticPr fontId="8"/>
  </si>
  <si>
    <t>S009</t>
    <phoneticPr fontId="8"/>
  </si>
  <si>
    <t>S010</t>
    <phoneticPr fontId="8"/>
  </si>
  <si>
    <t>S011</t>
    <phoneticPr fontId="8"/>
  </si>
  <si>
    <t>S012</t>
    <phoneticPr fontId="8"/>
  </si>
  <si>
    <t>S013</t>
    <phoneticPr fontId="8"/>
  </si>
  <si>
    <t>S014</t>
    <phoneticPr fontId="8"/>
  </si>
  <si>
    <t>S015</t>
    <phoneticPr fontId="8"/>
  </si>
  <si>
    <t>S016</t>
    <phoneticPr fontId="8"/>
  </si>
  <si>
    <t>S017</t>
    <phoneticPr fontId="8"/>
  </si>
  <si>
    <t>S018</t>
    <phoneticPr fontId="8"/>
  </si>
  <si>
    <t>S019</t>
    <phoneticPr fontId="8"/>
  </si>
  <si>
    <t>S020</t>
    <phoneticPr fontId="8"/>
  </si>
  <si>
    <t>S021</t>
    <phoneticPr fontId="8"/>
  </si>
  <si>
    <t>S022</t>
    <phoneticPr fontId="8"/>
  </si>
  <si>
    <t>S023</t>
    <phoneticPr fontId="8"/>
  </si>
  <si>
    <t>S024</t>
    <phoneticPr fontId="8"/>
  </si>
  <si>
    <t>S025</t>
    <phoneticPr fontId="8"/>
  </si>
  <si>
    <t>S026</t>
    <phoneticPr fontId="8"/>
  </si>
  <si>
    <t>S027</t>
    <phoneticPr fontId="8"/>
  </si>
  <si>
    <t>S028</t>
    <phoneticPr fontId="8"/>
  </si>
  <si>
    <t>S029</t>
    <phoneticPr fontId="8"/>
  </si>
  <si>
    <t>S030</t>
    <phoneticPr fontId="8"/>
  </si>
  <si>
    <t>S031</t>
    <phoneticPr fontId="8"/>
  </si>
  <si>
    <t>S032</t>
    <phoneticPr fontId="8"/>
  </si>
  <si>
    <t>S033</t>
    <phoneticPr fontId="8"/>
  </si>
  <si>
    <t>S034</t>
    <phoneticPr fontId="8"/>
  </si>
  <si>
    <t>S035</t>
    <phoneticPr fontId="8"/>
  </si>
  <si>
    <t>S036</t>
    <phoneticPr fontId="8"/>
  </si>
  <si>
    <t>S037</t>
    <phoneticPr fontId="8"/>
  </si>
  <si>
    <t>S038</t>
    <phoneticPr fontId="8"/>
  </si>
  <si>
    <t>S039</t>
    <phoneticPr fontId="8"/>
  </si>
  <si>
    <t>S040</t>
    <phoneticPr fontId="8"/>
  </si>
  <si>
    <t>S041</t>
    <phoneticPr fontId="8"/>
  </si>
  <si>
    <t>PE</t>
    <phoneticPr fontId="8"/>
  </si>
  <si>
    <t>Ⅱb</t>
  </si>
  <si>
    <t>Ⅱ</t>
  </si>
  <si>
    <t>漏水、にじみ</t>
    <rPh sb="0" eb="2">
      <t>ロウスイ</t>
    </rPh>
    <phoneticPr fontId="8"/>
  </si>
  <si>
    <t>なし</t>
    <phoneticPr fontId="8"/>
  </si>
  <si>
    <t>打ち継ぎ目からの漏水、にじみ</t>
    <rPh sb="0" eb="1">
      <t>ウ</t>
    </rPh>
    <rPh sb="2" eb="3">
      <t>ツ</t>
    </rPh>
    <rPh sb="4" eb="5">
      <t>メ</t>
    </rPh>
    <rPh sb="8" eb="10">
      <t>ロウスイ</t>
    </rPh>
    <phoneticPr fontId="8"/>
  </si>
  <si>
    <t>0.05m×0.4m</t>
    <phoneticPr fontId="8"/>
  </si>
  <si>
    <t>0.05m×0.4mのうき</t>
    <phoneticPr fontId="8"/>
  </si>
  <si>
    <t>うき</t>
    <phoneticPr fontId="8"/>
  </si>
  <si>
    <t>0.05m×0.2m</t>
    <phoneticPr fontId="8"/>
  </si>
  <si>
    <t>0.05m×0.2mのうき</t>
    <phoneticPr fontId="8"/>
  </si>
  <si>
    <t>0.05m×0.05m</t>
    <phoneticPr fontId="8"/>
  </si>
  <si>
    <t>0.05m×0.05mの木片</t>
    <rPh sb="12" eb="14">
      <t>モクヘン</t>
    </rPh>
    <phoneticPr fontId="8"/>
  </si>
  <si>
    <t>はく落</t>
    <rPh sb="2" eb="3">
      <t>ラク</t>
    </rPh>
    <phoneticPr fontId="8"/>
  </si>
  <si>
    <t>0.1m×1.3m</t>
    <phoneticPr fontId="8"/>
  </si>
  <si>
    <t>0.1m×1.3mのはく落</t>
    <rPh sb="12" eb="13">
      <t>ラク</t>
    </rPh>
    <phoneticPr fontId="8"/>
  </si>
  <si>
    <t>1.8m×9.5m</t>
    <phoneticPr fontId="8"/>
  </si>
  <si>
    <t>-</t>
    <phoneticPr fontId="8"/>
  </si>
  <si>
    <t>モルタル吹付部のうき</t>
    <rPh sb="4" eb="7">
      <t>フキツケブ</t>
    </rPh>
    <phoneticPr fontId="8"/>
  </si>
  <si>
    <t>Ⅰ</t>
  </si>
  <si>
    <t>Ⅱa</t>
  </si>
  <si>
    <t>4.0m×6.0m</t>
    <phoneticPr fontId="8"/>
  </si>
  <si>
    <t>2.5m×1.3mのモルタル吹付部のうき</t>
    <rPh sb="14" eb="16">
      <t>フキツケ</t>
    </rPh>
    <rPh sb="16" eb="17">
      <t>ブ</t>
    </rPh>
    <phoneticPr fontId="8"/>
  </si>
  <si>
    <t>4.0m×6.5m</t>
    <phoneticPr fontId="8"/>
  </si>
  <si>
    <t>3.0m×3.7m</t>
    <phoneticPr fontId="8"/>
  </si>
  <si>
    <t>-</t>
    <phoneticPr fontId="8"/>
  </si>
  <si>
    <t>なし</t>
    <phoneticPr fontId="8"/>
  </si>
  <si>
    <t>導水工</t>
    <rPh sb="0" eb="3">
      <t>ドウスイコウ</t>
    </rPh>
    <phoneticPr fontId="8"/>
  </si>
  <si>
    <t>漏水、流下</t>
    <rPh sb="0" eb="2">
      <t>ロウスイ</t>
    </rPh>
    <rPh sb="3" eb="5">
      <t>リュウカ</t>
    </rPh>
    <phoneticPr fontId="8"/>
  </si>
  <si>
    <t>0.6m×6.5m</t>
    <phoneticPr fontId="8"/>
  </si>
  <si>
    <t>0.9m×8.0mの土砂堆積</t>
    <rPh sb="10" eb="12">
      <t>ドシャ</t>
    </rPh>
    <rPh sb="12" eb="14">
      <t>タイセキ</t>
    </rPh>
    <phoneticPr fontId="8"/>
  </si>
  <si>
    <t>滞水、堆砂</t>
    <rPh sb="0" eb="2">
      <t>タイスイ</t>
    </rPh>
    <rPh sb="3" eb="5">
      <t>タイシャ</t>
    </rPh>
    <phoneticPr fontId="8"/>
  </si>
  <si>
    <t>0.9m×5.0m</t>
    <phoneticPr fontId="8"/>
  </si>
  <si>
    <t>0.5m×9.0mの土砂堆積</t>
    <rPh sb="10" eb="14">
      <t>ドシャタイセキ</t>
    </rPh>
    <phoneticPr fontId="8"/>
  </si>
  <si>
    <t>1.8m×1.4m</t>
    <phoneticPr fontId="8"/>
  </si>
  <si>
    <t>2.6m×2.5m</t>
    <phoneticPr fontId="8"/>
  </si>
  <si>
    <t>0.5m×1.9mの滞水</t>
    <rPh sb="10" eb="12">
      <t>タイスイ</t>
    </rPh>
    <phoneticPr fontId="8"/>
  </si>
  <si>
    <t>滞水跡</t>
    <rPh sb="0" eb="3">
      <t>タイスイアト</t>
    </rPh>
    <phoneticPr fontId="8"/>
  </si>
  <si>
    <t>0.8m×0.8m</t>
    <phoneticPr fontId="8"/>
  </si>
  <si>
    <t>10.0m×5.8mの滞水</t>
    <rPh sb="11" eb="13">
      <t>タイスイ</t>
    </rPh>
    <phoneticPr fontId="8"/>
  </si>
  <si>
    <t>4.5m×0.5m</t>
    <phoneticPr fontId="8"/>
  </si>
  <si>
    <t>ひび割れからの漏水、にじみ</t>
    <rPh sb="2" eb="3">
      <t>ワ</t>
    </rPh>
    <rPh sb="7" eb="9">
      <t>ロウスイ</t>
    </rPh>
    <phoneticPr fontId="8"/>
  </si>
  <si>
    <t>5.5m×0.5m</t>
    <phoneticPr fontId="8"/>
  </si>
  <si>
    <t>導水工新設により対策済</t>
    <rPh sb="0" eb="3">
      <t>ドウスイコウ</t>
    </rPh>
    <rPh sb="3" eb="5">
      <t>シンセツ</t>
    </rPh>
    <rPh sb="8" eb="11">
      <t>タイサクズミ</t>
    </rPh>
    <phoneticPr fontId="8"/>
  </si>
  <si>
    <t>6.2m×0.5m</t>
    <phoneticPr fontId="8"/>
  </si>
  <si>
    <t>漏水跡</t>
    <rPh sb="0" eb="2">
      <t>ロウスイ</t>
    </rPh>
    <rPh sb="2" eb="3">
      <t>アト</t>
    </rPh>
    <phoneticPr fontId="8"/>
  </si>
  <si>
    <t>導水工新設により対策済</t>
    <rPh sb="0" eb="5">
      <t>ドウスイコウシンセツ</t>
    </rPh>
    <rPh sb="8" eb="11">
      <t>タイサクズミ</t>
    </rPh>
    <phoneticPr fontId="8"/>
  </si>
  <si>
    <t>0.6m×0.2m</t>
    <phoneticPr fontId="8"/>
  </si>
  <si>
    <t>-</t>
    <phoneticPr fontId="8"/>
  </si>
  <si>
    <t>0.3m×0.1mの滞水、0.3m×2.0mの土砂堆積</t>
    <rPh sb="10" eb="12">
      <t>タイスイ</t>
    </rPh>
    <rPh sb="23" eb="27">
      <t>ドシャタイセキ</t>
    </rPh>
    <phoneticPr fontId="8"/>
  </si>
  <si>
    <t>なし</t>
    <phoneticPr fontId="8"/>
  </si>
  <si>
    <t>漏水、堆砂跡</t>
    <rPh sb="0" eb="2">
      <t>ロウスイ</t>
    </rPh>
    <rPh sb="3" eb="5">
      <t>タイシャ</t>
    </rPh>
    <rPh sb="5" eb="6">
      <t>アト</t>
    </rPh>
    <phoneticPr fontId="8"/>
  </si>
  <si>
    <t>漏水、にじみ</t>
    <rPh sb="0" eb="2">
      <t>ロウスイ</t>
    </rPh>
    <phoneticPr fontId="8"/>
  </si>
  <si>
    <t>導水工</t>
    <rPh sb="0" eb="3">
      <t>ドウスイコウ</t>
    </rPh>
    <phoneticPr fontId="8"/>
  </si>
  <si>
    <t>導水工新設により対策済</t>
    <rPh sb="0" eb="5">
      <t>ドウスイコウシンセツ</t>
    </rPh>
    <rPh sb="8" eb="11">
      <t>タイサクズ</t>
    </rPh>
    <phoneticPr fontId="8"/>
  </si>
  <si>
    <t>1.7m×0.2m、1.7m×0.2m、1.8m×0.2mの補修跡のうき</t>
    <rPh sb="30" eb="33">
      <t>ホシュウアト</t>
    </rPh>
    <phoneticPr fontId="8"/>
  </si>
  <si>
    <t>導水工</t>
    <rPh sb="0" eb="2">
      <t>ドウスイ</t>
    </rPh>
    <rPh sb="2" eb="3">
      <t>コウ</t>
    </rPh>
    <phoneticPr fontId="8"/>
  </si>
  <si>
    <t>導水工の新設により対策済</t>
    <rPh sb="0" eb="3">
      <t>ドウスイコウ</t>
    </rPh>
    <rPh sb="4" eb="6">
      <t>シンセツ</t>
    </rPh>
    <rPh sb="9" eb="12">
      <t>タイサクズ</t>
    </rPh>
    <phoneticPr fontId="8"/>
  </si>
  <si>
    <t>0.2m×0.2m</t>
    <phoneticPr fontId="8"/>
  </si>
  <si>
    <t>0.2m×0.2mの木片</t>
    <rPh sb="10" eb="12">
      <t>モクヘン</t>
    </rPh>
    <phoneticPr fontId="8"/>
  </si>
  <si>
    <t>異物混入(木片)</t>
    <rPh sb="0" eb="4">
      <t>イブツコンニュウ</t>
    </rPh>
    <rPh sb="5" eb="7">
      <t>モクヘン</t>
    </rPh>
    <phoneticPr fontId="8"/>
  </si>
  <si>
    <t>0.4m×0.9m</t>
    <phoneticPr fontId="8"/>
  </si>
  <si>
    <t>0.4m×0.3m、0.5ｍ×0.9mの滞水</t>
    <rPh sb="20" eb="22">
      <t>タイスイ</t>
    </rPh>
    <phoneticPr fontId="8"/>
  </si>
  <si>
    <t>0.3m×1.2m</t>
    <phoneticPr fontId="8"/>
  </si>
  <si>
    <t>0.4m×1.2m、0.6m0.9mの滞水</t>
    <rPh sb="19" eb="21">
      <t>タイスイ</t>
    </rPh>
    <phoneticPr fontId="8"/>
  </si>
  <si>
    <t>滞水</t>
    <rPh sb="0" eb="2">
      <t>タイスイ</t>
    </rPh>
    <phoneticPr fontId="8"/>
  </si>
  <si>
    <t>ひびわれからの漏水、にじみ</t>
    <rPh sb="7" eb="9">
      <t>ロウスイ</t>
    </rPh>
    <phoneticPr fontId="8"/>
  </si>
  <si>
    <t>0.2m×0.05m</t>
    <phoneticPr fontId="8"/>
  </si>
  <si>
    <t>0.2m×0.05mの木片</t>
    <rPh sb="11" eb="13">
      <t>モクヘン</t>
    </rPh>
    <phoneticPr fontId="8"/>
  </si>
  <si>
    <t>0.3m×1.7m</t>
    <phoneticPr fontId="8"/>
  </si>
  <si>
    <t>0.3m×0.6m、0.3m×0.6mの滞水</t>
    <rPh sb="20" eb="22">
      <t>タイスイ</t>
    </rPh>
    <phoneticPr fontId="8"/>
  </si>
  <si>
    <t>0.1m×0.2m</t>
    <phoneticPr fontId="8"/>
  </si>
  <si>
    <t>0.1m×0.3m、0.2m×1.0m、0.3m×0.5m、0.2m×1.0mのはく落</t>
    <rPh sb="42" eb="43">
      <t>ラク</t>
    </rPh>
    <phoneticPr fontId="8"/>
  </si>
  <si>
    <t>0.6m×3.1m</t>
    <phoneticPr fontId="8"/>
  </si>
  <si>
    <t>はく落防止工</t>
    <rPh sb="2" eb="3">
      <t>ラク</t>
    </rPh>
    <rPh sb="3" eb="6">
      <t>ボウシコウ</t>
    </rPh>
    <phoneticPr fontId="8"/>
  </si>
  <si>
    <t>はく落防止工対策済</t>
    <rPh sb="2" eb="3">
      <t>ラク</t>
    </rPh>
    <rPh sb="3" eb="6">
      <t>ボウシコウ</t>
    </rPh>
    <rPh sb="6" eb="9">
      <t>タイサクズ</t>
    </rPh>
    <phoneticPr fontId="8"/>
  </si>
  <si>
    <t>0.05m×0.4m</t>
    <phoneticPr fontId="8"/>
  </si>
  <si>
    <t>はく落</t>
    <rPh sb="2" eb="3">
      <t>ラク</t>
    </rPh>
    <phoneticPr fontId="8"/>
  </si>
  <si>
    <t>2.7m×1.5m</t>
    <phoneticPr fontId="8"/>
  </si>
  <si>
    <t>0.3m×0.2mのはく落</t>
    <rPh sb="12" eb="13">
      <t>ラク</t>
    </rPh>
    <phoneticPr fontId="8"/>
  </si>
  <si>
    <t>はく落防止工</t>
    <rPh sb="2" eb="6">
      <t>ラクボウシコウ</t>
    </rPh>
    <phoneticPr fontId="8"/>
  </si>
  <si>
    <t>はく落防止工対策済</t>
    <rPh sb="2" eb="6">
      <t>ラクボウシコウ</t>
    </rPh>
    <rPh sb="6" eb="9">
      <t>タイサクズ</t>
    </rPh>
    <phoneticPr fontId="8"/>
  </si>
  <si>
    <t>1.3m×1.0m</t>
    <phoneticPr fontId="8"/>
  </si>
  <si>
    <t>0.2m×0.3m、0.2m×0.2mのはく落</t>
    <rPh sb="22" eb="23">
      <t>ラク</t>
    </rPh>
    <phoneticPr fontId="8"/>
  </si>
  <si>
    <t>1.0m×1.8m</t>
    <phoneticPr fontId="8"/>
  </si>
  <si>
    <t>0.05m×0.2mのはく落、0.1m×0.25mのうき</t>
    <rPh sb="13" eb="14">
      <t>ラク</t>
    </rPh>
    <phoneticPr fontId="8"/>
  </si>
  <si>
    <t>導水工新設により対策済</t>
    <rPh sb="0" eb="3">
      <t>ドウスイコウ</t>
    </rPh>
    <rPh sb="3" eb="5">
      <t>シンセツ</t>
    </rPh>
    <rPh sb="8" eb="11">
      <t>タイサクズ</t>
    </rPh>
    <phoneticPr fontId="8"/>
  </si>
  <si>
    <t>0.1m×5.6m</t>
    <phoneticPr fontId="8"/>
  </si>
  <si>
    <t>0.3m×0.7mの滞水</t>
    <rPh sb="10" eb="12">
      <t>タイスイ</t>
    </rPh>
    <phoneticPr fontId="8"/>
  </si>
  <si>
    <t>滞水跡</t>
    <rPh sb="0" eb="3">
      <t>タイスイアト</t>
    </rPh>
    <phoneticPr fontId="8"/>
  </si>
  <si>
    <t>0.25m×0.45m</t>
    <phoneticPr fontId="8"/>
  </si>
  <si>
    <t>うき</t>
    <phoneticPr fontId="8"/>
  </si>
  <si>
    <t>1.3m×1.3m</t>
    <phoneticPr fontId="8"/>
  </si>
  <si>
    <t>0.7m×0.5m、0.7m×0.6mの滞水</t>
    <rPh sb="20" eb="22">
      <t>タイスイ</t>
    </rPh>
    <phoneticPr fontId="8"/>
  </si>
  <si>
    <t>1.4m×0.3m、1.5m×0.6mの滞水</t>
    <rPh sb="20" eb="22">
      <t>タイスイ</t>
    </rPh>
    <phoneticPr fontId="8"/>
  </si>
  <si>
    <t>0.2m×0.55m</t>
    <phoneticPr fontId="8"/>
  </si>
  <si>
    <t>導水工新設により対策済</t>
    <rPh sb="0" eb="3">
      <t>ドウスイコウ</t>
    </rPh>
    <rPh sb="3" eb="5">
      <t>シンセツ</t>
    </rPh>
    <rPh sb="8" eb="11">
      <t>タイサクズミ</t>
    </rPh>
    <phoneticPr fontId="8"/>
  </si>
  <si>
    <t>1.15m×1.2m</t>
    <phoneticPr fontId="8"/>
  </si>
  <si>
    <t>2.0m×2.0m</t>
    <phoneticPr fontId="8"/>
  </si>
  <si>
    <t>0.5m×1.0m</t>
    <phoneticPr fontId="8"/>
  </si>
  <si>
    <t>0.2m×1.0m</t>
    <phoneticPr fontId="8"/>
  </si>
  <si>
    <t>0.2m×0.5mのはく落</t>
    <rPh sb="12" eb="13">
      <t>ラク</t>
    </rPh>
    <phoneticPr fontId="8"/>
  </si>
  <si>
    <t>導水工新設により対策済</t>
    <rPh sb="0" eb="5">
      <t>ドウスイコウシンセツ</t>
    </rPh>
    <rPh sb="8" eb="10">
      <t>タイサク</t>
    </rPh>
    <rPh sb="10" eb="11">
      <t>ズ</t>
    </rPh>
    <phoneticPr fontId="8"/>
  </si>
  <si>
    <t>0.2m×0.1mのはく落</t>
    <rPh sb="12" eb="13">
      <t>ラク</t>
    </rPh>
    <phoneticPr fontId="8"/>
  </si>
  <si>
    <t>0.6m×1.5m</t>
    <phoneticPr fontId="8"/>
  </si>
  <si>
    <t>0.2m×0.6mの滞水</t>
    <rPh sb="10" eb="12">
      <t>タイスイ</t>
    </rPh>
    <phoneticPr fontId="8"/>
  </si>
  <si>
    <t>0.3m×2.7m</t>
    <phoneticPr fontId="8"/>
  </si>
  <si>
    <t>0.4m×0.3m、0.4m×2.6mの滞水</t>
    <rPh sb="20" eb="22">
      <t>タイスイ</t>
    </rPh>
    <phoneticPr fontId="8"/>
  </si>
  <si>
    <t>-</t>
    <phoneticPr fontId="8"/>
  </si>
  <si>
    <t>なし</t>
    <phoneticPr fontId="8"/>
  </si>
  <si>
    <t>導水工</t>
    <rPh sb="0" eb="3">
      <t>ドウスイコウ</t>
    </rPh>
    <phoneticPr fontId="8"/>
  </si>
  <si>
    <t>導水工新設により対策済</t>
    <rPh sb="0" eb="3">
      <t>ドウスイコウ</t>
    </rPh>
    <rPh sb="3" eb="5">
      <t>シンセツ</t>
    </rPh>
    <rPh sb="8" eb="11">
      <t>タイサクズ</t>
    </rPh>
    <phoneticPr fontId="8"/>
  </si>
  <si>
    <t>漏水、にじみ</t>
    <rPh sb="0" eb="2">
      <t>ロウスイ</t>
    </rPh>
    <phoneticPr fontId="8"/>
  </si>
  <si>
    <t>導水工新設により対策済</t>
    <rPh sb="0" eb="5">
      <t>ドウスイコウシンセツ</t>
    </rPh>
    <rPh sb="8" eb="11">
      <t>タイサクズミ</t>
    </rPh>
    <phoneticPr fontId="8"/>
  </si>
  <si>
    <t>導水工</t>
    <rPh sb="0" eb="2">
      <t>ドウスイ</t>
    </rPh>
    <rPh sb="2" eb="3">
      <t>コウ</t>
    </rPh>
    <phoneticPr fontId="8"/>
  </si>
  <si>
    <t>滞水跡</t>
    <rPh sb="0" eb="3">
      <t>タイスイアト</t>
    </rPh>
    <phoneticPr fontId="8"/>
  </si>
  <si>
    <t>0.2m×1.0mの滞水</t>
    <rPh sb="10" eb="12">
      <t>タイスイ</t>
    </rPh>
    <phoneticPr fontId="8"/>
  </si>
  <si>
    <t>0.1m×0.1m、0.2m×0.05mのはく落</t>
    <rPh sb="23" eb="24">
      <t>ラク</t>
    </rPh>
    <phoneticPr fontId="8"/>
  </si>
  <si>
    <t>撤去</t>
    <rPh sb="0" eb="2">
      <t>テッキョ</t>
    </rPh>
    <phoneticPr fontId="8"/>
  </si>
  <si>
    <t>0.2m×0.2m</t>
    <phoneticPr fontId="8"/>
  </si>
  <si>
    <t>0.2m×0.2mのはく落</t>
    <rPh sb="12" eb="13">
      <t>ラク</t>
    </rPh>
    <phoneticPr fontId="8"/>
  </si>
  <si>
    <t>はく落</t>
    <rPh sb="2" eb="3">
      <t>ラク</t>
    </rPh>
    <phoneticPr fontId="8"/>
  </si>
  <si>
    <t>3.0m×2.0m</t>
    <phoneticPr fontId="8"/>
  </si>
  <si>
    <t>はく落防止工</t>
    <rPh sb="2" eb="6">
      <t>ラクボウシコウ</t>
    </rPh>
    <phoneticPr fontId="8"/>
  </si>
  <si>
    <t>はく落防止工対策済</t>
    <rPh sb="2" eb="6">
      <t>ラクボウシコウ</t>
    </rPh>
    <rPh sb="6" eb="9">
      <t>タイサクズミ</t>
    </rPh>
    <phoneticPr fontId="8"/>
  </si>
  <si>
    <t>導水樋工取付金具の腐食</t>
    <rPh sb="0" eb="2">
      <t>ドウスイ</t>
    </rPh>
    <rPh sb="2" eb="3">
      <t>トイ</t>
    </rPh>
    <rPh sb="3" eb="4">
      <t>コウ</t>
    </rPh>
    <rPh sb="4" eb="6">
      <t>トリツケ</t>
    </rPh>
    <rPh sb="6" eb="8">
      <t>カナグ</t>
    </rPh>
    <rPh sb="9" eb="11">
      <t>フショク</t>
    </rPh>
    <phoneticPr fontId="8"/>
  </si>
  <si>
    <t>導水工更新により対策済</t>
    <rPh sb="0" eb="2">
      <t>ドウスイ</t>
    </rPh>
    <rPh sb="2" eb="3">
      <t>コウ</t>
    </rPh>
    <rPh sb="3" eb="5">
      <t>コウシン</t>
    </rPh>
    <rPh sb="8" eb="11">
      <t>タイサクズミ</t>
    </rPh>
    <phoneticPr fontId="8"/>
  </si>
  <si>
    <t>導水工新設により対策済</t>
    <rPh sb="0" eb="5">
      <t>ドウスイコウシンセツ</t>
    </rPh>
    <rPh sb="8" eb="10">
      <t>タイサク</t>
    </rPh>
    <rPh sb="10" eb="11">
      <t>ズミ</t>
    </rPh>
    <phoneticPr fontId="8"/>
  </si>
  <si>
    <t>導水樋工取付金具の腐食</t>
    <rPh sb="0" eb="2">
      <t>ドウスイ</t>
    </rPh>
    <rPh sb="2" eb="3">
      <t>トイ</t>
    </rPh>
    <rPh sb="3" eb="4">
      <t>コウ</t>
    </rPh>
    <rPh sb="4" eb="8">
      <t>トリツケカナグ</t>
    </rPh>
    <rPh sb="9" eb="11">
      <t>フショク</t>
    </rPh>
    <phoneticPr fontId="8"/>
  </si>
  <si>
    <t>0.6m×1.9m</t>
    <phoneticPr fontId="8"/>
  </si>
  <si>
    <t>5.8m×10.0mの滞水</t>
    <rPh sb="11" eb="13">
      <t>タイスイ</t>
    </rPh>
    <phoneticPr fontId="8"/>
  </si>
  <si>
    <t>滞水</t>
    <rPh sb="0" eb="2">
      <t>タイスイ</t>
    </rPh>
    <phoneticPr fontId="8"/>
  </si>
  <si>
    <t>0.2m×0.5m、0.3m×0.5m、0.2m×1.0m、0.4m×1.9m、0.6m×0.7m、0.5m×0.7m、2.2m×1.0mの滞水</t>
    <rPh sb="70" eb="72">
      <t>タイスイ</t>
    </rPh>
    <phoneticPr fontId="8"/>
  </si>
  <si>
    <t>0.4m×1.5m</t>
    <phoneticPr fontId="8"/>
  </si>
  <si>
    <t>0.2m×1.6m、0.2m×1.1mの滞水</t>
    <rPh sb="20" eb="22">
      <t>タイスイ</t>
    </rPh>
    <phoneticPr fontId="8"/>
  </si>
  <si>
    <t>0.05m×0.1m</t>
    <phoneticPr fontId="8"/>
  </si>
  <si>
    <t>0.05m×0.1mのはく落</t>
    <rPh sb="13" eb="14">
      <t>ラク</t>
    </rPh>
    <phoneticPr fontId="8"/>
  </si>
  <si>
    <t>0.05m×0.1mの木片</t>
    <rPh sb="11" eb="13">
      <t>モクヘン</t>
    </rPh>
    <phoneticPr fontId="8"/>
  </si>
  <si>
    <t>異物混入(木片)</t>
    <rPh sb="0" eb="4">
      <t>イブツコンニュウ</t>
    </rPh>
    <rPh sb="5" eb="7">
      <t>モクヘン</t>
    </rPh>
    <phoneticPr fontId="8"/>
  </si>
  <si>
    <t>導水工新設により対策済</t>
    <rPh sb="0" eb="3">
      <t>ドウスイコウ</t>
    </rPh>
    <rPh sb="3" eb="5">
      <t>シンセツ</t>
    </rPh>
    <rPh sb="8" eb="10">
      <t>タイサク</t>
    </rPh>
    <rPh sb="10" eb="11">
      <t>ズ</t>
    </rPh>
    <phoneticPr fontId="8"/>
  </si>
  <si>
    <t>0.6m×2.2m</t>
    <phoneticPr fontId="8"/>
  </si>
  <si>
    <t>はく落防止工対策済</t>
    <rPh sb="2" eb="6">
      <t>ラクボウシコウ</t>
    </rPh>
    <rPh sb="6" eb="9">
      <t>タイサクズ</t>
    </rPh>
    <phoneticPr fontId="8"/>
  </si>
  <si>
    <t>導水工新設により対策済</t>
    <rPh sb="0" eb="5">
      <t>ドウスイコウシンセツ</t>
    </rPh>
    <rPh sb="8" eb="10">
      <t>タイサク</t>
    </rPh>
    <rPh sb="10" eb="11">
      <t>ズ</t>
    </rPh>
    <phoneticPr fontId="8"/>
  </si>
  <si>
    <t>0.3m×1.0m</t>
    <phoneticPr fontId="8"/>
  </si>
  <si>
    <t>0.2m×1.6mの滞水</t>
    <rPh sb="10" eb="12">
      <t>タイスイ</t>
    </rPh>
    <phoneticPr fontId="8"/>
  </si>
  <si>
    <t>0.6m×3.4m</t>
    <phoneticPr fontId="8"/>
  </si>
  <si>
    <t>はく落防止工</t>
    <rPh sb="2" eb="3">
      <t>ラク</t>
    </rPh>
    <rPh sb="3" eb="6">
      <t>ボウシコウ</t>
    </rPh>
    <phoneticPr fontId="8"/>
  </si>
  <si>
    <t>1.6m×1.1m</t>
    <phoneticPr fontId="8"/>
  </si>
  <si>
    <t>0.6m×1.8m</t>
    <phoneticPr fontId="8"/>
  </si>
  <si>
    <t>0.4m×0.3mの滞水</t>
    <rPh sb="10" eb="12">
      <t>タイスイ</t>
    </rPh>
    <phoneticPr fontId="8"/>
  </si>
  <si>
    <t>0.6m×5.5m</t>
    <phoneticPr fontId="8"/>
  </si>
  <si>
    <t>0.2m×0.1m</t>
    <phoneticPr fontId="8"/>
  </si>
  <si>
    <t>0.2m×0.1mのはく落</t>
    <rPh sb="12" eb="13">
      <t>ラク</t>
    </rPh>
    <phoneticPr fontId="8"/>
  </si>
  <si>
    <t>はく落防止工対策済</t>
    <rPh sb="2" eb="6">
      <t>ラクボウシコウ</t>
    </rPh>
    <rPh sb="6" eb="8">
      <t>タイサク</t>
    </rPh>
    <rPh sb="8" eb="9">
      <t>ズ</t>
    </rPh>
    <phoneticPr fontId="8"/>
  </si>
  <si>
    <t>はく落防止工</t>
    <rPh sb="3" eb="5">
      <t>ボウシ</t>
    </rPh>
    <rPh sb="5" eb="6">
      <t>コウ</t>
    </rPh>
    <phoneticPr fontId="8"/>
  </si>
  <si>
    <t>2.3m×1.0m</t>
    <phoneticPr fontId="8"/>
  </si>
  <si>
    <t>1.4m×1.5m</t>
    <phoneticPr fontId="8"/>
  </si>
  <si>
    <t>2.7m×1.0m</t>
    <phoneticPr fontId="8"/>
  </si>
  <si>
    <t>0.6m×2.0m</t>
    <phoneticPr fontId="8"/>
  </si>
  <si>
    <t>0.4m×0.4m</t>
    <phoneticPr fontId="8"/>
  </si>
  <si>
    <t>側溝蓋のはく離</t>
    <rPh sb="0" eb="2">
      <t>ソッコウ</t>
    </rPh>
    <rPh sb="2" eb="3">
      <t>フタ</t>
    </rPh>
    <rPh sb="6" eb="7">
      <t>リ</t>
    </rPh>
    <phoneticPr fontId="8"/>
  </si>
  <si>
    <t>0.4m×0.5m</t>
    <phoneticPr fontId="8"/>
  </si>
  <si>
    <t>側溝蓋のはく離</t>
    <rPh sb="0" eb="3">
      <t>ソッコウフタ</t>
    </rPh>
    <rPh sb="6" eb="7">
      <t>リ</t>
    </rPh>
    <phoneticPr fontId="8"/>
  </si>
  <si>
    <t>4.3m×1.3m</t>
    <phoneticPr fontId="8"/>
  </si>
  <si>
    <t>ひびわれからの漏水、にじみ</t>
    <rPh sb="7" eb="9">
      <t>ロウスイ</t>
    </rPh>
    <phoneticPr fontId="8"/>
  </si>
  <si>
    <t>0.1m×0.7m</t>
    <phoneticPr fontId="8"/>
  </si>
  <si>
    <t>0.1m×0.6m</t>
    <phoneticPr fontId="8"/>
  </si>
  <si>
    <t>0.4m×0.1m</t>
    <phoneticPr fontId="8"/>
  </si>
  <si>
    <t>0.1m×0.1m</t>
    <phoneticPr fontId="8"/>
  </si>
  <si>
    <t>0.4m×2.0m</t>
    <phoneticPr fontId="8"/>
  </si>
  <si>
    <t>側溝蓋のはく離</t>
    <phoneticPr fontId="8"/>
  </si>
  <si>
    <t>0.1m×2.5m</t>
    <phoneticPr fontId="8"/>
  </si>
  <si>
    <t>0.8m×0.1mの豆板</t>
    <rPh sb="10" eb="12">
      <t>マメイタ</t>
    </rPh>
    <phoneticPr fontId="8"/>
  </si>
  <si>
    <t>0.3m×0.05mのうき、はく離</t>
    <rPh sb="16" eb="17">
      <t>リ</t>
    </rPh>
    <phoneticPr fontId="8"/>
  </si>
  <si>
    <t>にじみ</t>
    <phoneticPr fontId="8"/>
  </si>
  <si>
    <t>0.4m×0.9mの滞水</t>
    <rPh sb="10" eb="12">
      <t>タイスイ</t>
    </rPh>
    <phoneticPr fontId="8"/>
  </si>
  <si>
    <t>1.2m×1.6m</t>
    <phoneticPr fontId="8"/>
  </si>
  <si>
    <t>0.1m×0.6mのはく落</t>
    <rPh sb="12" eb="13">
      <t>ラク</t>
    </rPh>
    <phoneticPr fontId="8"/>
  </si>
  <si>
    <t>1.2m×2.2m</t>
    <phoneticPr fontId="8"/>
  </si>
  <si>
    <t>0.2m×0.5m</t>
    <phoneticPr fontId="8"/>
  </si>
  <si>
    <t>うき</t>
    <phoneticPr fontId="8"/>
  </si>
  <si>
    <t>0.1m×0.3m</t>
    <phoneticPr fontId="8"/>
  </si>
  <si>
    <t>0.8m×1.5m</t>
    <phoneticPr fontId="8"/>
  </si>
  <si>
    <t>0.6m×1.5m</t>
    <phoneticPr fontId="8"/>
  </si>
  <si>
    <t>1.6m×1.0m</t>
    <phoneticPr fontId="8"/>
  </si>
  <si>
    <t>1.4m×1.0m</t>
    <phoneticPr fontId="8"/>
  </si>
  <si>
    <t>0.2m×0.3m</t>
    <phoneticPr fontId="8"/>
  </si>
  <si>
    <t>0.6m×4.0m</t>
    <phoneticPr fontId="8"/>
  </si>
  <si>
    <t>0.6m×5.55m</t>
    <phoneticPr fontId="8"/>
  </si>
  <si>
    <t>5.5m×1.0m</t>
    <phoneticPr fontId="8"/>
  </si>
  <si>
    <t>0.6m×2.1m</t>
    <phoneticPr fontId="8"/>
  </si>
  <si>
    <t>0.4m×4.0m</t>
    <phoneticPr fontId="8"/>
  </si>
  <si>
    <t>0.6m×1.7m</t>
    <phoneticPr fontId="8"/>
  </si>
  <si>
    <t>0.05m×1.0mのはく落</t>
    <phoneticPr fontId="8"/>
  </si>
  <si>
    <t>1.4m×1.2m</t>
    <phoneticPr fontId="8"/>
  </si>
  <si>
    <t>2.0m×2.3m</t>
    <phoneticPr fontId="8"/>
  </si>
  <si>
    <t>0.2m×1.9mの豆板</t>
    <rPh sb="10" eb="12">
      <t>マメイタ</t>
    </rPh>
    <phoneticPr fontId="8"/>
  </si>
  <si>
    <t>0.2m×0.1mの木片</t>
    <rPh sb="10" eb="12">
      <t>モクヘン</t>
    </rPh>
    <phoneticPr fontId="8"/>
  </si>
  <si>
    <t>1.0m×1.2m</t>
    <phoneticPr fontId="8"/>
  </si>
  <si>
    <t>0.2m×0.3mの滞水</t>
    <rPh sb="10" eb="12">
      <t>タイスイ</t>
    </rPh>
    <phoneticPr fontId="8"/>
  </si>
  <si>
    <t>1.1m×1.7m</t>
    <phoneticPr fontId="8"/>
  </si>
  <si>
    <t>はく落防止工のアンカーゆるみ</t>
    <rPh sb="3" eb="5">
      <t>ボウシ</t>
    </rPh>
    <rPh sb="5" eb="6">
      <t>コウ</t>
    </rPh>
    <phoneticPr fontId="8"/>
  </si>
  <si>
    <t>2.5m×3.0m</t>
    <phoneticPr fontId="8"/>
  </si>
  <si>
    <t>1.4m×1.5mの豆板</t>
    <rPh sb="10" eb="12">
      <t>マメイタ</t>
    </rPh>
    <phoneticPr fontId="8"/>
  </si>
  <si>
    <t>0.9m×0.6m</t>
    <phoneticPr fontId="8"/>
  </si>
  <si>
    <t>0.2m×0.6mのはく落</t>
    <rPh sb="12" eb="13">
      <t>ラク</t>
    </rPh>
    <phoneticPr fontId="8"/>
  </si>
  <si>
    <t>0.2m×0.6mの滞水</t>
    <rPh sb="10" eb="12">
      <t>タイスイ</t>
    </rPh>
    <phoneticPr fontId="8"/>
  </si>
  <si>
    <t>1.2m×1.2m</t>
    <phoneticPr fontId="8"/>
  </si>
  <si>
    <t>漏水跡</t>
    <rPh sb="0" eb="3">
      <t>ロウスイアト</t>
    </rPh>
    <phoneticPr fontId="8"/>
  </si>
  <si>
    <t>0.3m×0.7m、0.3m×0.6mの滞水</t>
    <rPh sb="20" eb="22">
      <t>タイスイ</t>
    </rPh>
    <phoneticPr fontId="8"/>
  </si>
  <si>
    <t>1.0m×1.2mの滞水</t>
    <rPh sb="10" eb="12">
      <t>タイスイ</t>
    </rPh>
    <phoneticPr fontId="8"/>
  </si>
  <si>
    <t>0.7m×2.2m、0.4m×0.9mの滞水</t>
    <rPh sb="20" eb="22">
      <t>タイスイ</t>
    </rPh>
    <phoneticPr fontId="8"/>
  </si>
  <si>
    <t>1.2m×2.1mの滞水</t>
    <rPh sb="10" eb="12">
      <t>タイスイ</t>
    </rPh>
    <phoneticPr fontId="8"/>
  </si>
  <si>
    <t>14.2m×2.0m</t>
    <phoneticPr fontId="8"/>
  </si>
  <si>
    <t>1.1m×5.0m</t>
    <phoneticPr fontId="8"/>
  </si>
  <si>
    <t>モルタル吹付部のうき</t>
    <rPh sb="4" eb="7">
      <t>フキツケブ</t>
    </rPh>
    <phoneticPr fontId="8"/>
  </si>
  <si>
    <t>1.3m×1.4m</t>
    <phoneticPr fontId="8"/>
  </si>
  <si>
    <t>0.5m×0.8m</t>
    <phoneticPr fontId="8"/>
  </si>
  <si>
    <t>0.7m×0.8m</t>
    <phoneticPr fontId="8"/>
  </si>
  <si>
    <t>2.2m×1.7m</t>
    <phoneticPr fontId="8"/>
  </si>
  <si>
    <t>2.2m×1.7mのモルタル吹付部のうき</t>
    <rPh sb="14" eb="17">
      <t>フキツケブ</t>
    </rPh>
    <phoneticPr fontId="8"/>
  </si>
  <si>
    <t>0.9ｍ×2.0m</t>
    <phoneticPr fontId="8"/>
  </si>
  <si>
    <t>0.9ｍ×2.0mのモルタル吹付部のうき</t>
    <rPh sb="14" eb="17">
      <t>フキツケブ</t>
    </rPh>
    <phoneticPr fontId="8"/>
  </si>
  <si>
    <t>0.4m×2.6m</t>
    <phoneticPr fontId="8"/>
  </si>
  <si>
    <t>0.2m×1.6m</t>
    <phoneticPr fontId="8"/>
  </si>
  <si>
    <t>0.1m×1.2m</t>
    <phoneticPr fontId="8"/>
  </si>
  <si>
    <t>0.4m×4.5mの滞水</t>
    <rPh sb="10" eb="12">
      <t>タイスイ</t>
    </rPh>
    <phoneticPr fontId="8"/>
  </si>
  <si>
    <t>舗装のはく離</t>
    <rPh sb="0" eb="2">
      <t>ホソウ</t>
    </rPh>
    <rPh sb="5" eb="6">
      <t>リ</t>
    </rPh>
    <phoneticPr fontId="8"/>
  </si>
  <si>
    <t>1.4m×0.9m</t>
    <phoneticPr fontId="8"/>
  </si>
  <si>
    <t>2.0m×1.6m</t>
    <phoneticPr fontId="8"/>
  </si>
  <si>
    <t>14.2m×3.0m</t>
    <phoneticPr fontId="8"/>
  </si>
  <si>
    <t>2.2m×1.1m</t>
    <phoneticPr fontId="8"/>
  </si>
  <si>
    <t>2.2m×1.1mのモルタル吹付部のうき</t>
    <rPh sb="14" eb="17">
      <t>フキツケブ</t>
    </rPh>
    <phoneticPr fontId="8"/>
  </si>
  <si>
    <t>2.8m×3.0m</t>
    <phoneticPr fontId="8"/>
  </si>
  <si>
    <t>1.8m×3.5m</t>
    <phoneticPr fontId="8"/>
  </si>
  <si>
    <t>1.8m×3.5mのモルタル吹付部のうき</t>
    <rPh sb="14" eb="17">
      <t>フキツケブ</t>
    </rPh>
    <phoneticPr fontId="8"/>
  </si>
  <si>
    <t>1.4m×2.5m</t>
    <phoneticPr fontId="8"/>
  </si>
  <si>
    <t>1.4m×3.6mのモルタル吹付部のうき</t>
    <rPh sb="14" eb="17">
      <t>フキツケブ</t>
    </rPh>
    <phoneticPr fontId="8"/>
  </si>
  <si>
    <t>0.4m×0.8m</t>
    <phoneticPr fontId="8"/>
  </si>
  <si>
    <t>0.2m×0.4m</t>
    <phoneticPr fontId="8"/>
  </si>
  <si>
    <t>0.2m×0.4mのうき</t>
    <phoneticPr fontId="8"/>
  </si>
  <si>
    <t>2.1m×2.1m</t>
    <phoneticPr fontId="8"/>
  </si>
  <si>
    <t>0.2m×0.6mのうき、1.1m×0.7mの豆板</t>
    <rPh sb="23" eb="25">
      <t>マメイタ</t>
    </rPh>
    <phoneticPr fontId="8"/>
  </si>
  <si>
    <t>はく落防止工</t>
    <rPh sb="2" eb="6">
      <t>ラクボウシコウ</t>
    </rPh>
    <phoneticPr fontId="8"/>
  </si>
  <si>
    <t>はく落防止工対策済</t>
    <rPh sb="2" eb="6">
      <t>ラクボウシコウ</t>
    </rPh>
    <rPh sb="6" eb="9">
      <t>タイサクズミ</t>
    </rPh>
    <phoneticPr fontId="8"/>
  </si>
  <si>
    <t>0.3m×2.0m</t>
    <phoneticPr fontId="8"/>
  </si>
  <si>
    <t>0.3m×2.0mの豆板</t>
    <rPh sb="10" eb="12">
      <t>マメイタ</t>
    </rPh>
    <phoneticPr fontId="8"/>
  </si>
  <si>
    <t>なし</t>
    <phoneticPr fontId="8"/>
  </si>
  <si>
    <t>豆板</t>
    <rPh sb="0" eb="2">
      <t>マメイタ</t>
    </rPh>
    <phoneticPr fontId="8"/>
  </si>
  <si>
    <t>0.4m×0.5mの鉄筋露出</t>
    <rPh sb="10" eb="14">
      <t>テッキンロシュツ</t>
    </rPh>
    <phoneticPr fontId="8"/>
  </si>
  <si>
    <t>側溝蓋のはく離</t>
    <rPh sb="0" eb="3">
      <t>ソッコウフタ</t>
    </rPh>
    <rPh sb="6" eb="7">
      <t>リ</t>
    </rPh>
    <phoneticPr fontId="8"/>
  </si>
  <si>
    <t>0.4m×1.7m</t>
    <phoneticPr fontId="8"/>
  </si>
  <si>
    <t>0.4m×0.5m、0.4m×1.5mのはく離</t>
    <rPh sb="22" eb="23">
      <t>リ</t>
    </rPh>
    <phoneticPr fontId="8"/>
  </si>
  <si>
    <t>0.1m×0.5m</t>
    <phoneticPr fontId="8"/>
  </si>
  <si>
    <t>1.9m×1.2m</t>
    <phoneticPr fontId="8"/>
  </si>
  <si>
    <t>1.1m×0.2mのうき</t>
    <phoneticPr fontId="8"/>
  </si>
  <si>
    <t>はく落防止工</t>
    <rPh sb="3" eb="5">
      <t>ボウシ</t>
    </rPh>
    <rPh sb="5" eb="6">
      <t>コウ</t>
    </rPh>
    <phoneticPr fontId="8"/>
  </si>
  <si>
    <t>2.2m×2.0m</t>
    <phoneticPr fontId="8"/>
  </si>
  <si>
    <t>0.4m×0.6mの豆板</t>
    <rPh sb="10" eb="12">
      <t>マメイタ</t>
    </rPh>
    <phoneticPr fontId="8"/>
  </si>
  <si>
    <t>2.0m×1.0m</t>
    <phoneticPr fontId="8"/>
  </si>
  <si>
    <t>1.4m×0.05mのうき</t>
    <phoneticPr fontId="8"/>
  </si>
  <si>
    <t>0.6m×4.4m</t>
    <phoneticPr fontId="8"/>
  </si>
  <si>
    <t>0.1m×1.3m、0.1m×1.1mのうき</t>
    <phoneticPr fontId="8"/>
  </si>
  <si>
    <t>0.4m×1.0m</t>
    <phoneticPr fontId="8"/>
  </si>
  <si>
    <t>0.4m×1.5mのはく離</t>
    <rPh sb="12" eb="13">
      <t>リ</t>
    </rPh>
    <phoneticPr fontId="8"/>
  </si>
  <si>
    <t>2.5m×2.1m</t>
    <phoneticPr fontId="8"/>
  </si>
  <si>
    <t>0.7m×0.2mのうき、1.1m×0.6mの豆板</t>
    <rPh sb="23" eb="25">
      <t>マメイタ</t>
    </rPh>
    <phoneticPr fontId="8"/>
  </si>
  <si>
    <t>2.1m×2.5m</t>
    <phoneticPr fontId="8"/>
  </si>
  <si>
    <t>1.0m×1.4mの豆板</t>
    <rPh sb="10" eb="12">
      <t>マメイタ</t>
    </rPh>
    <phoneticPr fontId="8"/>
  </si>
  <si>
    <t>2.0mm×2.4m</t>
    <phoneticPr fontId="8"/>
  </si>
  <si>
    <t>2.0mm×2.4mのひび割れ</t>
    <rPh sb="13" eb="14">
      <t>ワ</t>
    </rPh>
    <phoneticPr fontId="8"/>
  </si>
  <si>
    <t>舗装のひび割れ</t>
    <rPh sb="0" eb="2">
      <t>ホソウ</t>
    </rPh>
    <rPh sb="5" eb="6">
      <t>ワ</t>
    </rPh>
    <phoneticPr fontId="8"/>
  </si>
  <si>
    <t>0.4m×0.9mのはく離</t>
    <rPh sb="12" eb="13">
      <t>リ</t>
    </rPh>
    <phoneticPr fontId="8"/>
  </si>
  <si>
    <t>0.1m×0.5mのうき</t>
    <phoneticPr fontId="8"/>
  </si>
  <si>
    <t>-</t>
    <phoneticPr fontId="8"/>
  </si>
  <si>
    <t>導水樋工のボルト・ナット全箇所腐食</t>
    <rPh sb="0" eb="3">
      <t>ドウスイトイ</t>
    </rPh>
    <rPh sb="3" eb="4">
      <t>コウ</t>
    </rPh>
    <rPh sb="12" eb="15">
      <t>ゼンカショ</t>
    </rPh>
    <rPh sb="15" eb="17">
      <t>フショク</t>
    </rPh>
    <phoneticPr fontId="8"/>
  </si>
  <si>
    <t>4.6m×0.6mのモルタル吹付部のうき</t>
    <rPh sb="14" eb="16">
      <t>フキツケ</t>
    </rPh>
    <rPh sb="16" eb="17">
      <t>ブ</t>
    </rPh>
    <phoneticPr fontId="8"/>
  </si>
  <si>
    <t>0.15m×2.5m</t>
    <phoneticPr fontId="8"/>
  </si>
  <si>
    <t>0.2m×2.3mの滞水</t>
    <rPh sb="10" eb="12">
      <t>タイスイ</t>
    </rPh>
    <phoneticPr fontId="8"/>
  </si>
  <si>
    <t>堆砂</t>
    <rPh sb="0" eb="2">
      <t>タイサ</t>
    </rPh>
    <phoneticPr fontId="8"/>
  </si>
  <si>
    <t>1.4m×1.4m</t>
    <phoneticPr fontId="8"/>
  </si>
  <si>
    <t>0.3m×0.3mのはく落</t>
    <rPh sb="12" eb="13">
      <t>ラク</t>
    </rPh>
    <phoneticPr fontId="8"/>
  </si>
  <si>
    <t>0.1m×0.5m D=0.1mのはく落</t>
    <rPh sb="19" eb="20">
      <t>ラク</t>
    </rPh>
    <phoneticPr fontId="8"/>
  </si>
  <si>
    <t>D=0.1mのはく落</t>
    <rPh sb="9" eb="10">
      <t>ラク</t>
    </rPh>
    <phoneticPr fontId="8"/>
  </si>
  <si>
    <t>6.6m×0.5m</t>
    <phoneticPr fontId="8"/>
  </si>
  <si>
    <t>漏水、滴水</t>
    <rPh sb="0" eb="2">
      <t>ロウスイ</t>
    </rPh>
    <rPh sb="3" eb="5">
      <t>テキスイ</t>
    </rPh>
    <phoneticPr fontId="8"/>
  </si>
  <si>
    <t>1.0m×1.0m</t>
    <phoneticPr fontId="8"/>
  </si>
  <si>
    <t>1.0m×1.0mのモルタル吹付部のうき</t>
    <rPh sb="14" eb="16">
      <t>フキツケ</t>
    </rPh>
    <rPh sb="16" eb="17">
      <t>ブ</t>
    </rPh>
    <phoneticPr fontId="8"/>
  </si>
  <si>
    <t>モルタル吹付部のうき</t>
    <rPh sb="4" eb="7">
      <t>フキツケブ</t>
    </rPh>
    <phoneticPr fontId="8"/>
  </si>
  <si>
    <t>0.5m×0.8m D=0.15mのはく落</t>
    <rPh sb="20" eb="21">
      <t>ラク</t>
    </rPh>
    <phoneticPr fontId="8"/>
  </si>
  <si>
    <t>D=0.15mのはく落</t>
    <phoneticPr fontId="8"/>
  </si>
  <si>
    <t>0.6m×0.8m</t>
    <phoneticPr fontId="8"/>
  </si>
  <si>
    <t>0.6m×0.8mの滞水</t>
    <rPh sb="10" eb="12">
      <t>タイスイ</t>
    </rPh>
    <phoneticPr fontId="8"/>
  </si>
  <si>
    <t>1.5m×1.5m</t>
    <phoneticPr fontId="8"/>
  </si>
  <si>
    <t>滞水</t>
    <rPh sb="0" eb="2">
      <t>タイスイ</t>
    </rPh>
    <phoneticPr fontId="8"/>
  </si>
  <si>
    <t>0.6m×4.5m</t>
    <phoneticPr fontId="8"/>
  </si>
  <si>
    <t>0.6m×7.3mの滞水・堆砂</t>
    <rPh sb="10" eb="12">
      <t>タイスイ</t>
    </rPh>
    <rPh sb="13" eb="15">
      <t>タイサ</t>
    </rPh>
    <phoneticPr fontId="8"/>
  </si>
  <si>
    <t>0.4m×1.2m</t>
    <phoneticPr fontId="8"/>
  </si>
  <si>
    <t>-</t>
    <phoneticPr fontId="8"/>
  </si>
  <si>
    <t>なし</t>
    <phoneticPr fontId="8"/>
  </si>
  <si>
    <t>モルタル吹付部のうき</t>
    <rPh sb="4" eb="7">
      <t>フキツケブ</t>
    </rPh>
    <phoneticPr fontId="8"/>
  </si>
  <si>
    <t>2.0m×3.2m</t>
    <phoneticPr fontId="8"/>
  </si>
  <si>
    <t>2.0m×3.2mのモルタル吹付部のうき</t>
    <rPh sb="14" eb="17">
      <t>フキツケブ</t>
    </rPh>
    <phoneticPr fontId="8"/>
  </si>
  <si>
    <t>1.2m×0.3m</t>
    <phoneticPr fontId="8"/>
  </si>
  <si>
    <t>1.2m×0.3m D=0.1mのはく落</t>
    <rPh sb="19" eb="20">
      <t>ラク</t>
    </rPh>
    <phoneticPr fontId="8"/>
  </si>
  <si>
    <t xml:space="preserve"> D=0.1mのはく落</t>
    <phoneticPr fontId="8"/>
  </si>
  <si>
    <t>1.2m×0.5m</t>
    <phoneticPr fontId="8"/>
  </si>
  <si>
    <t>漏水、にじみ</t>
    <rPh sb="0" eb="2">
      <t>ロウスイ</t>
    </rPh>
    <phoneticPr fontId="8"/>
  </si>
  <si>
    <t>0.6m×0.6m</t>
    <phoneticPr fontId="8"/>
  </si>
  <si>
    <t>1.8m×0.6mのモルタル吹付部のうき</t>
    <rPh sb="14" eb="17">
      <t>フキツケブ</t>
    </rPh>
    <phoneticPr fontId="8"/>
  </si>
  <si>
    <t>2.3m×2.5m</t>
    <phoneticPr fontId="8"/>
  </si>
  <si>
    <t>2.1m×0.5m</t>
    <phoneticPr fontId="8"/>
  </si>
  <si>
    <t>ひび割れからの漏水、にじみ</t>
    <rPh sb="2" eb="3">
      <t>ワ</t>
    </rPh>
    <rPh sb="7" eb="9">
      <t>ロウスイ</t>
    </rPh>
    <phoneticPr fontId="8"/>
  </si>
  <si>
    <t>0.3m×0.8m</t>
    <phoneticPr fontId="8"/>
  </si>
  <si>
    <t>0.3m×0.8mの滞水</t>
    <rPh sb="10" eb="12">
      <t>タイスイ</t>
    </rPh>
    <phoneticPr fontId="8"/>
  </si>
  <si>
    <t>滞水</t>
    <rPh sb="0" eb="2">
      <t>タイスイ</t>
    </rPh>
    <phoneticPr fontId="8"/>
  </si>
  <si>
    <t>0.3m×1.2mの滞水</t>
    <rPh sb="10" eb="12">
      <t>タイスイ</t>
    </rPh>
    <phoneticPr fontId="8"/>
  </si>
  <si>
    <t>0.6m×4.0mの滞水・堆砂</t>
    <rPh sb="10" eb="12">
      <t>タイスイ</t>
    </rPh>
    <rPh sb="13" eb="15">
      <t>タイサ</t>
    </rPh>
    <phoneticPr fontId="8"/>
  </si>
  <si>
    <t>滞水・堆砂</t>
    <rPh sb="0" eb="2">
      <t>タイスイ</t>
    </rPh>
    <rPh sb="3" eb="5">
      <t>タイサ</t>
    </rPh>
    <phoneticPr fontId="8"/>
  </si>
  <si>
    <t>0.6m×5.2m</t>
    <phoneticPr fontId="8"/>
  </si>
  <si>
    <t>滞水・堆砂</t>
    <rPh sb="0" eb="2">
      <t>タイスイ</t>
    </rPh>
    <rPh sb="3" eb="5">
      <t>タイサ</t>
    </rPh>
    <phoneticPr fontId="8"/>
  </si>
  <si>
    <t>0.6m×3.8m</t>
    <phoneticPr fontId="8"/>
  </si>
  <si>
    <t>0.6m×6.0mの滞水・堆砂</t>
    <rPh sb="10" eb="12">
      <t>タイスイ</t>
    </rPh>
    <rPh sb="13" eb="15">
      <t>タイサ</t>
    </rPh>
    <phoneticPr fontId="8"/>
  </si>
  <si>
    <t>0.6m×3.2mの滞水・堆砂</t>
    <rPh sb="10" eb="12">
      <t>タイスイ</t>
    </rPh>
    <rPh sb="13" eb="15">
      <t>タイサ</t>
    </rPh>
    <phoneticPr fontId="8"/>
  </si>
  <si>
    <t>0.6m×1.2m</t>
    <phoneticPr fontId="8"/>
  </si>
  <si>
    <t>1.4m×0.8m</t>
    <phoneticPr fontId="8"/>
  </si>
  <si>
    <t>0.8m×0.6m</t>
    <phoneticPr fontId="8"/>
  </si>
  <si>
    <t>3.8m×0.5m</t>
    <phoneticPr fontId="8"/>
  </si>
  <si>
    <t>0.3m×2.5m</t>
    <phoneticPr fontId="8"/>
  </si>
  <si>
    <t>0.3m×3.9mの滞水</t>
    <rPh sb="10" eb="12">
      <t>タイスイ</t>
    </rPh>
    <phoneticPr fontId="8"/>
  </si>
  <si>
    <t>0.2m×0.9m</t>
    <phoneticPr fontId="8"/>
  </si>
  <si>
    <t>0.3m×0.9mの滞水</t>
    <rPh sb="10" eb="12">
      <t>タイスイ</t>
    </rPh>
    <phoneticPr fontId="8"/>
  </si>
  <si>
    <t>0.4m×0.9mの滞水</t>
    <rPh sb="10" eb="12">
      <t>タイスイ</t>
    </rPh>
    <phoneticPr fontId="8"/>
  </si>
  <si>
    <t>滞水跡</t>
    <rPh sb="0" eb="3">
      <t>タイスイアト</t>
    </rPh>
    <phoneticPr fontId="8"/>
  </si>
  <si>
    <t>0.7m×3.9m</t>
    <phoneticPr fontId="8"/>
  </si>
  <si>
    <t>0.7m×2.4m、0.2m×0.6m、0.5m×0.6mの滞水</t>
    <rPh sb="30" eb="32">
      <t>タイスイ</t>
    </rPh>
    <phoneticPr fontId="8"/>
  </si>
  <si>
    <t>1.95m×3.0m</t>
    <phoneticPr fontId="8"/>
  </si>
  <si>
    <t>2.0m×1.7m</t>
    <phoneticPr fontId="8"/>
  </si>
  <si>
    <t>3.9m×0.5m</t>
    <phoneticPr fontId="8"/>
  </si>
  <si>
    <t>漏水、滴水</t>
    <rPh sb="0" eb="2">
      <t>ロウスイ</t>
    </rPh>
    <rPh sb="3" eb="5">
      <t>テキスイ</t>
    </rPh>
    <phoneticPr fontId="8"/>
  </si>
  <si>
    <t>0.2m×2.0mの滞水</t>
    <rPh sb="10" eb="12">
      <t>タイスイ</t>
    </rPh>
    <phoneticPr fontId="8"/>
  </si>
  <si>
    <t>0.6m×3.5m</t>
    <phoneticPr fontId="8"/>
  </si>
  <si>
    <t>0.6m×3.5mの滞水</t>
    <rPh sb="10" eb="12">
      <t>タイスイ</t>
    </rPh>
    <phoneticPr fontId="8"/>
  </si>
  <si>
    <t>0.3m×6.0m</t>
    <phoneticPr fontId="8"/>
  </si>
  <si>
    <t>0.3m×6.0mの滞水</t>
    <rPh sb="10" eb="12">
      <t>タイスイ</t>
    </rPh>
    <phoneticPr fontId="8"/>
  </si>
  <si>
    <t>漏水跡</t>
    <rPh sb="0" eb="3">
      <t>ロウスイアト</t>
    </rPh>
    <phoneticPr fontId="8"/>
  </si>
  <si>
    <t>0.2m×1.5m</t>
    <phoneticPr fontId="8"/>
  </si>
  <si>
    <t>0.2m×1.5mの滞水</t>
    <rPh sb="10" eb="12">
      <t>タイスイ</t>
    </rPh>
    <phoneticPr fontId="8"/>
  </si>
  <si>
    <t>0.2m×2.5m</t>
    <phoneticPr fontId="8"/>
  </si>
  <si>
    <t>0.2m×1.6mの滞水</t>
    <rPh sb="10" eb="12">
      <t>タイスイ</t>
    </rPh>
    <phoneticPr fontId="8"/>
  </si>
  <si>
    <t>0.3m×0.3m</t>
    <phoneticPr fontId="8"/>
  </si>
  <si>
    <t>0.8m×0.6mの滞水</t>
    <rPh sb="10" eb="12">
      <t>タイスイ</t>
    </rPh>
    <phoneticPr fontId="8"/>
  </si>
  <si>
    <t>0.1m×2.0m</t>
    <phoneticPr fontId="8"/>
  </si>
  <si>
    <t>0.4m×1.5mの滞水</t>
    <rPh sb="10" eb="12">
      <t>タイスイ</t>
    </rPh>
    <phoneticPr fontId="8"/>
  </si>
  <si>
    <t>3.3m×1.4m</t>
    <phoneticPr fontId="8"/>
  </si>
  <si>
    <t>3.3m×2.2mのモルタル吹付部のうき</t>
    <rPh sb="14" eb="17">
      <t>フキツケブ</t>
    </rPh>
    <phoneticPr fontId="8"/>
  </si>
  <si>
    <t>0.1m×2.4m</t>
    <phoneticPr fontId="8"/>
  </si>
  <si>
    <t>0.1m×2.4mのはく離</t>
    <rPh sb="12" eb="13">
      <t>リ</t>
    </rPh>
    <phoneticPr fontId="8"/>
  </si>
  <si>
    <t>舗装のはく離</t>
    <rPh sb="0" eb="2">
      <t>ホソウ</t>
    </rPh>
    <rPh sb="5" eb="6">
      <t>リ</t>
    </rPh>
    <phoneticPr fontId="8"/>
  </si>
  <si>
    <t>0.7m×0.9m、0.8m×1.4mの滞水</t>
    <rPh sb="20" eb="22">
      <t>タイスイ</t>
    </rPh>
    <phoneticPr fontId="8"/>
  </si>
  <si>
    <t>0.2m×0.4m、0.2m×0.3mの滞水</t>
    <rPh sb="20" eb="22">
      <t>タイスイ</t>
    </rPh>
    <phoneticPr fontId="8"/>
  </si>
  <si>
    <t>0.3m×4.5m</t>
    <phoneticPr fontId="8"/>
  </si>
  <si>
    <t>5.8m×10.0mの滞水</t>
    <rPh sb="11" eb="13">
      <t>タイスイ</t>
    </rPh>
    <phoneticPr fontId="8"/>
  </si>
  <si>
    <t>0.3m×1.0mの土砂堆積</t>
    <rPh sb="10" eb="12">
      <t>ドシャ</t>
    </rPh>
    <rPh sb="12" eb="14">
      <t>タイセキ</t>
    </rPh>
    <phoneticPr fontId="8"/>
  </si>
  <si>
    <t>チューブからの漏水、滴水</t>
    <rPh sb="7" eb="9">
      <t>ロウスイ</t>
    </rPh>
    <rPh sb="10" eb="12">
      <t>テキスイ</t>
    </rPh>
    <phoneticPr fontId="8"/>
  </si>
  <si>
    <t>チューブ撤去済</t>
    <rPh sb="4" eb="7">
      <t>テッキョズ</t>
    </rPh>
    <phoneticPr fontId="8"/>
  </si>
  <si>
    <t>6.8m×0.5m</t>
    <phoneticPr fontId="8"/>
  </si>
  <si>
    <t>0.4m×0.5mのはく離</t>
    <rPh sb="12" eb="13">
      <t>リ</t>
    </rPh>
    <phoneticPr fontId="8"/>
  </si>
  <si>
    <t>側溝蓋のはく離</t>
    <rPh sb="0" eb="3">
      <t>ソッコウフタ</t>
    </rPh>
    <rPh sb="6" eb="7">
      <t>リ</t>
    </rPh>
    <phoneticPr fontId="8"/>
  </si>
  <si>
    <t>0.7m×0.6mの滞水</t>
    <rPh sb="10" eb="12">
      <t>タイスイ</t>
    </rPh>
    <phoneticPr fontId="8"/>
  </si>
  <si>
    <t>1.8m×1.6mの滞水</t>
    <rPh sb="10" eb="12">
      <t>タイスイ</t>
    </rPh>
    <phoneticPr fontId="8"/>
  </si>
  <si>
    <t>0.6m×5.0m</t>
    <phoneticPr fontId="8"/>
  </si>
  <si>
    <t>0.4m×10.0mの土砂堆積</t>
    <rPh sb="11" eb="15">
      <t>ドシャタイセキ</t>
    </rPh>
    <phoneticPr fontId="8"/>
  </si>
  <si>
    <t>3.0m×1.8m</t>
    <phoneticPr fontId="8"/>
  </si>
  <si>
    <t>1.2m×1.3mのモルタル吹付部のうき</t>
    <rPh sb="14" eb="17">
      <t>フキツケブ</t>
    </rPh>
    <phoneticPr fontId="8"/>
  </si>
  <si>
    <t>0.5m×5.4m</t>
    <phoneticPr fontId="8"/>
  </si>
  <si>
    <t>0.3m×5.6mの滞水</t>
    <rPh sb="10" eb="12">
      <t>タイスイ</t>
    </rPh>
    <phoneticPr fontId="8"/>
  </si>
  <si>
    <t>0.3m×0.7mの滞水</t>
    <rPh sb="10" eb="12">
      <t>タイスイ</t>
    </rPh>
    <phoneticPr fontId="8"/>
  </si>
  <si>
    <t>0.6m×1.2mの滞水</t>
    <rPh sb="10" eb="12">
      <t>タイスイ</t>
    </rPh>
    <phoneticPr fontId="8"/>
  </si>
  <si>
    <t>0.3m×0.4mの滞水</t>
    <rPh sb="10" eb="12">
      <t>タイスイ</t>
    </rPh>
    <phoneticPr fontId="8"/>
  </si>
  <si>
    <t>0.6m×6.0m</t>
    <phoneticPr fontId="8"/>
  </si>
  <si>
    <t>0.4m×7.5mの土砂堆積</t>
    <rPh sb="10" eb="14">
      <t>ドシャタイセキ</t>
    </rPh>
    <phoneticPr fontId="8"/>
  </si>
  <si>
    <t>2.9m×1.0m</t>
    <phoneticPr fontId="8"/>
  </si>
  <si>
    <t>大笹トンネル</t>
    <phoneticPr fontId="8"/>
  </si>
  <si>
    <t>一般県道俵山長門古市停車場線</t>
    <phoneticPr fontId="8"/>
  </si>
  <si>
    <t>長門土木建築事務所</t>
    <phoneticPr fontId="8"/>
  </si>
  <si>
    <t>株式会社オリエンタルコンサルタンツ</t>
    <phoneticPr fontId="8"/>
  </si>
  <si>
    <t>妹尾　優大</t>
    <phoneticPr fontId="8"/>
  </si>
  <si>
    <t>×</t>
  </si>
  <si>
    <t>取付金具腐食4箇所</t>
    <rPh sb="0" eb="2">
      <t>トリツケ</t>
    </rPh>
    <rPh sb="2" eb="4">
      <t>カナグ</t>
    </rPh>
    <rPh sb="4" eb="6">
      <t>フショク</t>
    </rPh>
    <rPh sb="7" eb="9">
      <t>カショ</t>
    </rPh>
    <phoneticPr fontId="8"/>
  </si>
  <si>
    <t>取付金具欠損2箇所</t>
    <rPh sb="0" eb="4">
      <t>トリツケカナグ</t>
    </rPh>
    <rPh sb="4" eb="6">
      <t>ケッソン</t>
    </rPh>
    <rPh sb="7" eb="9">
      <t>カショ</t>
    </rPh>
    <phoneticPr fontId="8"/>
  </si>
  <si>
    <t>○</t>
  </si>
  <si>
    <t>欠損補修済</t>
    <rPh sb="0" eb="2">
      <t>ケッソン</t>
    </rPh>
    <rPh sb="2" eb="4">
      <t>ホシュウ</t>
    </rPh>
    <rPh sb="4" eb="5">
      <t>ズミ</t>
    </rPh>
    <phoneticPr fontId="8"/>
  </si>
  <si>
    <t>取付金具腐食2箇所</t>
    <rPh sb="0" eb="2">
      <t>トリツケ</t>
    </rPh>
    <rPh sb="2" eb="4">
      <t>カナグ</t>
    </rPh>
    <rPh sb="4" eb="6">
      <t>フショク</t>
    </rPh>
    <rPh sb="7" eb="9">
      <t>カショ</t>
    </rPh>
    <phoneticPr fontId="8"/>
  </si>
  <si>
    <t>灯具撤去済</t>
    <rPh sb="0" eb="2">
      <t>トウグ</t>
    </rPh>
    <rPh sb="2" eb="4">
      <t>テッキョ</t>
    </rPh>
    <rPh sb="4" eb="5">
      <t>ズミ</t>
    </rPh>
    <phoneticPr fontId="8"/>
  </si>
  <si>
    <t>取付金具欠損1箇所</t>
    <rPh sb="0" eb="4">
      <t>トリツケカナグ</t>
    </rPh>
    <rPh sb="4" eb="6">
      <t>ケッソン</t>
    </rPh>
    <rPh sb="7" eb="9">
      <t>カショ</t>
    </rPh>
    <phoneticPr fontId="8"/>
  </si>
  <si>
    <t>取付金具欠損4箇所</t>
    <rPh sb="0" eb="4">
      <t>トリツケカナグ</t>
    </rPh>
    <rPh sb="4" eb="6">
      <t>ケッソン</t>
    </rPh>
    <rPh sb="7" eb="9">
      <t>カショ</t>
    </rPh>
    <phoneticPr fontId="8"/>
  </si>
  <si>
    <t>取付金具欠損3箇所</t>
    <rPh sb="0" eb="4">
      <t>トリツケカナグ</t>
    </rPh>
    <rPh sb="4" eb="6">
      <t>ケッソン</t>
    </rPh>
    <rPh sb="7" eb="9">
      <t>カショ</t>
    </rPh>
    <phoneticPr fontId="8"/>
  </si>
  <si>
    <t>取付金具破断2箇所</t>
    <rPh sb="0" eb="4">
      <t>トリツケカナグ</t>
    </rPh>
    <rPh sb="4" eb="6">
      <t>ハダン</t>
    </rPh>
    <rPh sb="7" eb="9">
      <t>カショ</t>
    </rPh>
    <phoneticPr fontId="8"/>
  </si>
  <si>
    <t>取付金具腐食3箇所</t>
    <rPh sb="0" eb="2">
      <t>トリツケ</t>
    </rPh>
    <rPh sb="2" eb="4">
      <t>カナグ</t>
    </rPh>
    <rPh sb="4" eb="6">
      <t>フショク</t>
    </rPh>
    <rPh sb="7" eb="9">
      <t>カショ</t>
    </rPh>
    <phoneticPr fontId="8"/>
  </si>
  <si>
    <t>取付金具破断1箇所</t>
    <rPh sb="0" eb="4">
      <t>トリツケカナグ</t>
    </rPh>
    <rPh sb="4" eb="6">
      <t>ハダン</t>
    </rPh>
    <rPh sb="7" eb="9">
      <t>カショ</t>
    </rPh>
    <phoneticPr fontId="8"/>
  </si>
  <si>
    <t>はく落(木片欠落)</t>
    <rPh sb="2" eb="3">
      <t>ラク</t>
    </rPh>
    <rPh sb="4" eb="6">
      <t>モクヘン</t>
    </rPh>
    <rPh sb="6" eb="8">
      <t>ケツラク</t>
    </rPh>
    <phoneticPr fontId="8"/>
  </si>
  <si>
    <t>4.9m×0.75m</t>
    <phoneticPr fontId="8"/>
  </si>
  <si>
    <t>4.8m×1.0m</t>
    <phoneticPr fontId="8"/>
  </si>
  <si>
    <t>1.4m×0.2m</t>
    <phoneticPr fontId="8"/>
  </si>
  <si>
    <t>0.4m×0.1mのはく落</t>
    <rPh sb="12" eb="13">
      <t>ラク</t>
    </rPh>
    <phoneticPr fontId="8"/>
  </si>
  <si>
    <t>導水工からの漏水、滴水</t>
    <rPh sb="0" eb="3">
      <t>ドウスイコウ</t>
    </rPh>
    <rPh sb="6" eb="8">
      <t>ロウスイ</t>
    </rPh>
    <rPh sb="9" eb="11">
      <t>テキスイ</t>
    </rPh>
    <phoneticPr fontId="8"/>
  </si>
  <si>
    <t>0.5m×0.5m</t>
    <phoneticPr fontId="8"/>
  </si>
  <si>
    <t>0.2m×0.8mのうき</t>
    <phoneticPr fontId="8"/>
  </si>
  <si>
    <t>3.6m×1.0m</t>
    <phoneticPr fontId="8"/>
  </si>
  <si>
    <t>0.1m×0.2mのうき</t>
    <phoneticPr fontId="8"/>
  </si>
  <si>
    <t>0.05m×0.4mのはく落</t>
    <rPh sb="13" eb="14">
      <t>ラク</t>
    </rPh>
    <phoneticPr fontId="8"/>
  </si>
  <si>
    <t>0.1m×1.2mのうき</t>
    <phoneticPr fontId="8"/>
  </si>
  <si>
    <t>0.2m×0.3mのうき</t>
    <phoneticPr fontId="8"/>
  </si>
  <si>
    <t>1.2m×0.1mのうき</t>
    <phoneticPr fontId="8"/>
  </si>
  <si>
    <t>0.6m×0.7mのうき</t>
    <phoneticPr fontId="8"/>
  </si>
  <si>
    <t>0.4m×0.8ｍ、0.3m×0.9ｍの滞水</t>
    <rPh sb="20" eb="22">
      <t>タイスイ</t>
    </rPh>
    <phoneticPr fontId="8"/>
  </si>
  <si>
    <t>0.3m×0.1mのうき</t>
    <phoneticPr fontId="8"/>
  </si>
  <si>
    <t>0.2m×1.0mのうき</t>
    <phoneticPr fontId="8"/>
  </si>
  <si>
    <t>2.0m×0.5m</t>
    <phoneticPr fontId="8"/>
  </si>
  <si>
    <t>0.5m×0.1mのうき</t>
    <phoneticPr fontId="8"/>
  </si>
  <si>
    <t>1.1m×0.5m</t>
    <phoneticPr fontId="8"/>
  </si>
  <si>
    <t>1.5m×0.2mのうき</t>
    <phoneticPr fontId="8"/>
  </si>
  <si>
    <t>6.0m×0.5m</t>
    <phoneticPr fontId="8"/>
  </si>
  <si>
    <t>0.2m×1.5mのうき</t>
    <phoneticPr fontId="8"/>
  </si>
  <si>
    <t>0.5m×0.3m、1.7m×3.2mの滞水</t>
    <rPh sb="20" eb="22">
      <t>タイスイ</t>
    </rPh>
    <phoneticPr fontId="8"/>
  </si>
  <si>
    <t>導水工新設に伴う導水樋工の撤去</t>
    <rPh sb="0" eb="3">
      <t>ドウスイコウ</t>
    </rPh>
    <rPh sb="3" eb="5">
      <t>シンセツ</t>
    </rPh>
    <rPh sb="6" eb="7">
      <t>トモナ</t>
    </rPh>
    <rPh sb="10" eb="11">
      <t>トイ</t>
    </rPh>
    <phoneticPr fontId="8"/>
  </si>
  <si>
    <t>5.9m×0.5m</t>
    <phoneticPr fontId="8"/>
  </si>
  <si>
    <t>0.6m×1.3の豆板、1.0m×2.0mのうき</t>
    <rPh sb="9" eb="11">
      <t>マメイタ</t>
    </rPh>
    <phoneticPr fontId="8"/>
  </si>
  <si>
    <t>0.3m×2.3mの滞水</t>
    <rPh sb="10" eb="12">
      <t>タイスイ</t>
    </rPh>
    <phoneticPr fontId="8"/>
  </si>
  <si>
    <t>0.2m×0.05m、0.2m×0.6mのうき</t>
    <phoneticPr fontId="8"/>
  </si>
  <si>
    <t>0.05m×0.6m、0.1m×0.4mのはく落、0.2m×2.2mのうき</t>
    <rPh sb="23" eb="24">
      <t>ラク</t>
    </rPh>
    <phoneticPr fontId="8"/>
  </si>
  <si>
    <t>0.1m×2.5mのうき</t>
    <phoneticPr fontId="8"/>
  </si>
  <si>
    <t>0.6m×0.2mのうき</t>
    <phoneticPr fontId="8"/>
  </si>
  <si>
    <t>0.2m×0.4m、0.2m×1.0mのうき</t>
    <phoneticPr fontId="8"/>
  </si>
  <si>
    <t>0.1m×1.9m、0.1m×1.0mのはく落、0.2m×2.2mのうき</t>
    <rPh sb="22" eb="23">
      <t>ラク</t>
    </rPh>
    <phoneticPr fontId="8"/>
  </si>
  <si>
    <t>0.1m×2.0mのうき</t>
    <phoneticPr fontId="8"/>
  </si>
  <si>
    <t>0.1m×0.3m、0.2m×0.4mのはく落、0.2m×1.2m、0.1m×1.2mのうき</t>
    <rPh sb="22" eb="23">
      <t>ラク</t>
    </rPh>
    <phoneticPr fontId="8"/>
  </si>
  <si>
    <t>0.2m×0.3mのはく落、1.2m×0.2mのうき</t>
    <rPh sb="12" eb="13">
      <t>ラク</t>
    </rPh>
    <phoneticPr fontId="8"/>
  </si>
  <si>
    <t>0.3m×0.5mのうき</t>
    <phoneticPr fontId="8"/>
  </si>
  <si>
    <t>0.5m×0.05mのうき</t>
    <phoneticPr fontId="8"/>
  </si>
  <si>
    <t>2.2m×0.1mのうき</t>
    <phoneticPr fontId="8"/>
  </si>
  <si>
    <t>0.2m×0.3m、0.3m×0.5mのうき</t>
    <phoneticPr fontId="8"/>
  </si>
  <si>
    <t>0.3m×0.4mのはく離</t>
    <rPh sb="12" eb="13">
      <t>リ</t>
    </rPh>
    <phoneticPr fontId="8"/>
  </si>
  <si>
    <t>0.1m×0.6mのうき</t>
    <phoneticPr fontId="8"/>
  </si>
  <si>
    <t>0.4m×0.1mのうき</t>
    <phoneticPr fontId="8"/>
  </si>
  <si>
    <t>0.1m×0.1mのうき</t>
    <phoneticPr fontId="8"/>
  </si>
  <si>
    <t>0.4m×2.0mのはく離</t>
    <rPh sb="12" eb="13">
      <t>リ</t>
    </rPh>
    <phoneticPr fontId="8"/>
  </si>
  <si>
    <t>0.4m×0.1mのはく離</t>
    <rPh sb="12" eb="13">
      <t>リ</t>
    </rPh>
    <phoneticPr fontId="8"/>
  </si>
  <si>
    <t>0.1m×3.0mのうき</t>
    <phoneticPr fontId="8"/>
  </si>
  <si>
    <t>5.7m×2.0m</t>
    <phoneticPr fontId="8"/>
  </si>
  <si>
    <t>0.1m×0.4m、0.2m×0.6mのうき</t>
    <phoneticPr fontId="8"/>
  </si>
  <si>
    <t>0.2m×0.6mのはく落、0.3m×0.9mのうき</t>
    <rPh sb="12" eb="13">
      <t>ラク</t>
    </rPh>
    <phoneticPr fontId="8"/>
  </si>
  <si>
    <t>0.3m×0.4mのはく落、0.2m×1.1mのうき</t>
    <rPh sb="12" eb="13">
      <t>ラク</t>
    </rPh>
    <phoneticPr fontId="8"/>
  </si>
  <si>
    <t>0.6m×0.1mのうき</t>
    <phoneticPr fontId="8"/>
  </si>
  <si>
    <t>0.2m×0.3mのはく落、0.2m×2.5m、0.2m×0.4mのうき</t>
    <rPh sb="12" eb="13">
      <t>ラク</t>
    </rPh>
    <phoneticPr fontId="8"/>
  </si>
  <si>
    <t>0.2m×2.5mのうき、0.2m×1.0m、0.2m×2.0mのはく落</t>
    <rPh sb="35" eb="36">
      <t>ラク</t>
    </rPh>
    <phoneticPr fontId="8"/>
  </si>
  <si>
    <t>0.2m×0.2m、0.2m×0.2m、0.8m×0.1mのうき、0.2m×0.6ｍの豆板</t>
    <phoneticPr fontId="8"/>
  </si>
  <si>
    <t>0.1m×1.3m、0.2m×0.4mのうき</t>
    <phoneticPr fontId="8"/>
  </si>
  <si>
    <t>0.4m×4.0mのはく離</t>
    <rPh sb="12" eb="13">
      <t>リ</t>
    </rPh>
    <phoneticPr fontId="8"/>
  </si>
  <si>
    <t>0.3m×0.2mのうき</t>
    <phoneticPr fontId="8"/>
  </si>
  <si>
    <t>0.2m×0.1mのうき</t>
    <phoneticPr fontId="8"/>
  </si>
  <si>
    <t>0.3m×0.4mのうき</t>
    <phoneticPr fontId="8"/>
  </si>
  <si>
    <t>0.05m×0.6mのうき</t>
    <phoneticPr fontId="8"/>
  </si>
  <si>
    <t>0.4m×1.0mのはく離</t>
    <rPh sb="12" eb="13">
      <t>リ</t>
    </rPh>
    <phoneticPr fontId="8"/>
  </si>
  <si>
    <t>3.0ｍ×0.7mのうき</t>
    <phoneticPr fontId="8"/>
  </si>
  <si>
    <t>0.4m×0.7mのはく離</t>
    <rPh sb="12" eb="13">
      <t>リ</t>
    </rPh>
    <phoneticPr fontId="8"/>
  </si>
  <si>
    <t>0.4m×0.5m、0.4m×0.5mのはく離</t>
    <rPh sb="22" eb="23">
      <t>リ</t>
    </rPh>
    <phoneticPr fontId="8"/>
  </si>
  <si>
    <t>0.1m×1.2mのはく離</t>
    <rPh sb="12" eb="13">
      <t>リ</t>
    </rPh>
    <phoneticPr fontId="8"/>
  </si>
  <si>
    <t>1.1m×1.0m、4.8m×2.1mのうき</t>
    <phoneticPr fontId="8"/>
  </si>
  <si>
    <t>0.4m×0.8mのはく離</t>
    <rPh sb="12" eb="13">
      <t>リ</t>
    </rPh>
    <phoneticPr fontId="8"/>
  </si>
  <si>
    <t/>
  </si>
  <si>
    <t>S001</t>
  </si>
  <si>
    <t>－</t>
  </si>
  <si>
    <t>滴水</t>
    <rPh sb="0" eb="2">
      <t>テキスイ</t>
    </rPh>
    <phoneticPr fontId="8"/>
  </si>
  <si>
    <t>S002</t>
  </si>
  <si>
    <t>S003</t>
  </si>
  <si>
    <t>S004</t>
  </si>
  <si>
    <t>S005</t>
  </si>
  <si>
    <t>はく落防止工対策済</t>
    <rPh sb="2" eb="9">
      <t>ラクボウシコウタイサクズミ</t>
    </rPh>
    <phoneticPr fontId="8"/>
  </si>
  <si>
    <t>はく落</t>
    <phoneticPr fontId="8"/>
  </si>
  <si>
    <t>S006</t>
  </si>
  <si>
    <t>S007</t>
  </si>
  <si>
    <t>0.5m×1.0mの滞水</t>
    <rPh sb="10" eb="12">
      <t>タイスイ</t>
    </rPh>
    <phoneticPr fontId="8"/>
  </si>
  <si>
    <t>S008</t>
  </si>
  <si>
    <t>S009</t>
  </si>
  <si>
    <t>0.6m×1.5mの滞水</t>
    <rPh sb="10" eb="12">
      <t>タイスイ</t>
    </rPh>
    <phoneticPr fontId="8"/>
  </si>
  <si>
    <t>0.3m×2.7mの滞水</t>
    <rPh sb="10" eb="12">
      <t>タイスイ</t>
    </rPh>
    <phoneticPr fontId="8"/>
  </si>
  <si>
    <t>S010</t>
  </si>
  <si>
    <t>S011</t>
  </si>
  <si>
    <t>導水工新設による導水樋工の撤去</t>
    <rPh sb="0" eb="5">
      <t>ドウスイコウシンセツ</t>
    </rPh>
    <rPh sb="8" eb="10">
      <t>ドウスイ</t>
    </rPh>
    <rPh sb="10" eb="11">
      <t>トイ</t>
    </rPh>
    <rPh sb="11" eb="12">
      <t>コウ</t>
    </rPh>
    <rPh sb="13" eb="15">
      <t>テッキョ</t>
    </rPh>
    <phoneticPr fontId="8"/>
  </si>
  <si>
    <t>S012</t>
  </si>
  <si>
    <t>S013</t>
  </si>
  <si>
    <t>0.5m×2.0mのうき</t>
    <phoneticPr fontId="8"/>
  </si>
  <si>
    <t>0.3m×1.0mの滞水</t>
    <rPh sb="10" eb="12">
      <t>タイスイ</t>
    </rPh>
    <phoneticPr fontId="8"/>
  </si>
  <si>
    <t>S014</t>
  </si>
  <si>
    <t>S015</t>
  </si>
  <si>
    <t>S016</t>
  </si>
  <si>
    <t>S017</t>
  </si>
  <si>
    <t>はく離</t>
    <rPh sb="2" eb="3">
      <t>リ</t>
    </rPh>
    <phoneticPr fontId="8"/>
  </si>
  <si>
    <t>S018</t>
  </si>
  <si>
    <t>S019</t>
  </si>
  <si>
    <t>S020</t>
  </si>
  <si>
    <t>S021</t>
  </si>
  <si>
    <t>S022</t>
  </si>
  <si>
    <t>S023</t>
  </si>
  <si>
    <t>S024</t>
  </si>
  <si>
    <t>はく落防止のアンカーゆるみ</t>
    <rPh sb="3" eb="5">
      <t>ボウシ</t>
    </rPh>
    <phoneticPr fontId="8"/>
  </si>
  <si>
    <t>S025</t>
  </si>
  <si>
    <t>S026</t>
  </si>
  <si>
    <t>S027</t>
  </si>
  <si>
    <t>S028</t>
  </si>
  <si>
    <t>S029</t>
  </si>
  <si>
    <t>S030</t>
  </si>
  <si>
    <t>S031</t>
  </si>
  <si>
    <t>S032</t>
  </si>
  <si>
    <t>導水樋工のボルト・ナット全箇所腐食</t>
    <rPh sb="0" eb="4">
      <t>ドウスイトイコウ</t>
    </rPh>
    <rPh sb="12" eb="15">
      <t>ゼンカショ</t>
    </rPh>
    <rPh sb="15" eb="17">
      <t>フショク</t>
    </rPh>
    <phoneticPr fontId="8"/>
  </si>
  <si>
    <t>S033</t>
  </si>
  <si>
    <t>0.15m×2.5mの堆砂</t>
    <rPh sb="11" eb="13">
      <t>タイサ</t>
    </rPh>
    <phoneticPr fontId="8"/>
  </si>
  <si>
    <t>S034</t>
  </si>
  <si>
    <t>1.5m×1.5mの滞水</t>
    <rPh sb="10" eb="12">
      <t>タイスイ</t>
    </rPh>
    <phoneticPr fontId="8"/>
  </si>
  <si>
    <t>0.6m×4.5mの滞水</t>
    <rPh sb="10" eb="12">
      <t>タイスイ</t>
    </rPh>
    <phoneticPr fontId="8"/>
  </si>
  <si>
    <t>S035</t>
  </si>
  <si>
    <t>0.6m×4.0mの滞水</t>
    <rPh sb="10" eb="12">
      <t>タイスイ</t>
    </rPh>
    <phoneticPr fontId="8"/>
  </si>
  <si>
    <t>0.6m×3.8mの滞水</t>
    <rPh sb="10" eb="12">
      <t>タイスイ</t>
    </rPh>
    <phoneticPr fontId="8"/>
  </si>
  <si>
    <t>0.6m×5.2mの滞水</t>
    <rPh sb="10" eb="12">
      <t>タイスイ</t>
    </rPh>
    <phoneticPr fontId="8"/>
  </si>
  <si>
    <t>S036</t>
  </si>
  <si>
    <t>0.3m×2.5mの滞水</t>
    <rPh sb="10" eb="12">
      <t>タイスイ</t>
    </rPh>
    <phoneticPr fontId="8"/>
  </si>
  <si>
    <t>0.2m×0.9mの滞水</t>
    <rPh sb="10" eb="12">
      <t>タイスイ</t>
    </rPh>
    <phoneticPr fontId="8"/>
  </si>
  <si>
    <t>0.7m×3.9mの滞水</t>
    <rPh sb="10" eb="12">
      <t>タイスイ</t>
    </rPh>
    <phoneticPr fontId="8"/>
  </si>
  <si>
    <t>S037</t>
  </si>
  <si>
    <t>S038</t>
  </si>
  <si>
    <t>0.1m×2.0mの滞水</t>
    <rPh sb="10" eb="12">
      <t>タイスイ</t>
    </rPh>
    <phoneticPr fontId="8"/>
  </si>
  <si>
    <t>S039</t>
  </si>
  <si>
    <t>S040</t>
  </si>
  <si>
    <t>チューブ撤去済</t>
    <rPh sb="4" eb="6">
      <t>テッキョ</t>
    </rPh>
    <rPh sb="6" eb="7">
      <t>ズミ</t>
    </rPh>
    <phoneticPr fontId="8"/>
  </si>
  <si>
    <t>0.6m×5.0mの滞水</t>
    <rPh sb="10" eb="12">
      <t>タイスイ</t>
    </rPh>
    <phoneticPr fontId="8"/>
  </si>
  <si>
    <t>S041</t>
  </si>
  <si>
    <t>0.5m×5.4mの滞水</t>
    <rPh sb="10" eb="12">
      <t>タイスイ</t>
    </rPh>
    <phoneticPr fontId="8"/>
  </si>
  <si>
    <t>0.6m×6.0mの滞水</t>
    <rPh sb="10" eb="12">
      <t>タイスイ</t>
    </rPh>
    <phoneticPr fontId="8"/>
  </si>
  <si>
    <t>大笹トンネル</t>
    <phoneticPr fontId="8"/>
  </si>
  <si>
    <t>大笹トンネル</t>
    <phoneticPr fontId="3"/>
  </si>
  <si>
    <t>一般県道俵山長門古市停車場線</t>
    <phoneticPr fontId="8"/>
  </si>
  <si>
    <t>一般県道俵山長門古市停車場線</t>
    <phoneticPr fontId="3"/>
  </si>
  <si>
    <t>長門土木建築事務所</t>
    <phoneticPr fontId="8"/>
  </si>
  <si>
    <t>長門土木建築事務所</t>
    <phoneticPr fontId="3"/>
  </si>
  <si>
    <t>株式会社オリエンタルコンサルタンツ</t>
    <phoneticPr fontId="8"/>
  </si>
  <si>
    <t>株式会社オリエンタルコンサルタンツ</t>
    <phoneticPr fontId="3"/>
  </si>
  <si>
    <t>妹尾　優大</t>
    <phoneticPr fontId="8"/>
  </si>
  <si>
    <t>妹尾　優大</t>
    <phoneticPr fontId="3"/>
  </si>
  <si>
    <t>山口県長門市俵山</t>
    <phoneticPr fontId="8"/>
  </si>
  <si>
    <t>山口県長門市日置中</t>
    <phoneticPr fontId="8"/>
  </si>
  <si>
    <t>PS</t>
    <phoneticPr fontId="8"/>
  </si>
  <si>
    <t>定期点検結果</t>
    <phoneticPr fontId="8"/>
  </si>
  <si>
    <t>4.8m×1.0m</t>
    <phoneticPr fontId="8"/>
  </si>
  <si>
    <t>進行が認められない</t>
    <rPh sb="0" eb="2">
      <t>シンコウ</t>
    </rPh>
    <rPh sb="3" eb="4">
      <t>ミト</t>
    </rPh>
    <phoneticPr fontId="8"/>
  </si>
  <si>
    <t>Ⅱb</t>
    <phoneticPr fontId="8"/>
  </si>
  <si>
    <t>監視(日常巡視)</t>
    <rPh sb="0" eb="2">
      <t>カンシ</t>
    </rPh>
    <rPh sb="3" eb="7">
      <t>ニチジョウジュンシ</t>
    </rPh>
    <phoneticPr fontId="8"/>
  </si>
  <si>
    <t>にじみ</t>
    <phoneticPr fontId="8"/>
  </si>
  <si>
    <t>0.05m×0.4m</t>
    <phoneticPr fontId="8"/>
  </si>
  <si>
    <t>Ⅲ</t>
    <phoneticPr fontId="8"/>
  </si>
  <si>
    <t>監視(重点)</t>
    <rPh sb="0" eb="2">
      <t>カンシ</t>
    </rPh>
    <rPh sb="3" eb="5">
      <t>ジュウテン</t>
    </rPh>
    <phoneticPr fontId="8"/>
  </si>
  <si>
    <t>うき</t>
    <phoneticPr fontId="8"/>
  </si>
  <si>
    <t>0.05m×0.2m</t>
    <phoneticPr fontId="8"/>
  </si>
  <si>
    <t>0.05m×0.05m</t>
    <phoneticPr fontId="8"/>
  </si>
  <si>
    <t>はく落</t>
    <rPh sb="2" eb="3">
      <t>ラク</t>
    </rPh>
    <phoneticPr fontId="8"/>
  </si>
  <si>
    <t>S001</t>
    <phoneticPr fontId="8"/>
  </si>
  <si>
    <t>進行が認められる</t>
    <rPh sb="0" eb="2">
      <t>シンコウ</t>
    </rPh>
    <rPh sb="3" eb="4">
      <t>ミト</t>
    </rPh>
    <phoneticPr fontId="8"/>
  </si>
  <si>
    <t>新規確認</t>
    <rPh sb="0" eb="4">
      <t>シンキカクニン</t>
    </rPh>
    <phoneticPr fontId="8"/>
  </si>
  <si>
    <t>対策済</t>
    <rPh sb="0" eb="3">
      <t>タイサクズミ</t>
    </rPh>
    <phoneticPr fontId="8"/>
  </si>
  <si>
    <t>滴水</t>
    <rPh sb="0" eb="2">
      <t>テキスイ</t>
    </rPh>
    <phoneticPr fontId="8"/>
  </si>
  <si>
    <t>Ⅲ</t>
    <phoneticPr fontId="8"/>
  </si>
  <si>
    <t>滞水</t>
    <rPh sb="0" eb="2">
      <t>タイスイ</t>
    </rPh>
    <phoneticPr fontId="8"/>
  </si>
  <si>
    <t>S002</t>
    <phoneticPr fontId="8"/>
  </si>
  <si>
    <t>S003</t>
    <phoneticPr fontId="8"/>
  </si>
  <si>
    <t>異物混入(木片)</t>
    <rPh sb="0" eb="4">
      <t>イブツコンニュウ</t>
    </rPh>
    <rPh sb="5" eb="7">
      <t>モクヘン</t>
    </rPh>
    <phoneticPr fontId="8"/>
  </si>
  <si>
    <t>S004</t>
    <phoneticPr fontId="8"/>
  </si>
  <si>
    <t>S005</t>
    <phoneticPr fontId="8"/>
  </si>
  <si>
    <t>はく落防止工を実施</t>
    <rPh sb="3" eb="5">
      <t>ボウシ</t>
    </rPh>
    <rPh sb="5" eb="6">
      <t>コウ</t>
    </rPh>
    <rPh sb="7" eb="9">
      <t>ジッシ</t>
    </rPh>
    <phoneticPr fontId="8"/>
  </si>
  <si>
    <t>S006</t>
    <phoneticPr fontId="8"/>
  </si>
  <si>
    <t>S007</t>
    <phoneticPr fontId="8"/>
  </si>
  <si>
    <t>S008</t>
    <phoneticPr fontId="8"/>
  </si>
  <si>
    <t>S009</t>
    <phoneticPr fontId="8"/>
  </si>
  <si>
    <t>にじみ</t>
    <phoneticPr fontId="8"/>
  </si>
  <si>
    <t>S010</t>
    <phoneticPr fontId="8"/>
  </si>
  <si>
    <t>S011</t>
    <phoneticPr fontId="8"/>
  </si>
  <si>
    <t>導水工新設による導水樋工の撤去</t>
    <rPh sb="0" eb="5">
      <t>ドウスイコウシンセツ</t>
    </rPh>
    <rPh sb="8" eb="12">
      <t>ドウスイトイコウ</t>
    </rPh>
    <rPh sb="13" eb="15">
      <t>テッキョ</t>
    </rPh>
    <phoneticPr fontId="8"/>
  </si>
  <si>
    <t>S012</t>
    <phoneticPr fontId="8"/>
  </si>
  <si>
    <t>S013</t>
    <phoneticPr fontId="8"/>
  </si>
  <si>
    <t>S014</t>
    <phoneticPr fontId="8"/>
  </si>
  <si>
    <t>S015</t>
    <phoneticPr fontId="8"/>
  </si>
  <si>
    <t>S016</t>
    <phoneticPr fontId="8"/>
  </si>
  <si>
    <t>S017</t>
    <phoneticPr fontId="8"/>
  </si>
  <si>
    <t>はく離</t>
    <rPh sb="2" eb="3">
      <t>リ</t>
    </rPh>
    <phoneticPr fontId="8"/>
  </si>
  <si>
    <t>S018</t>
    <phoneticPr fontId="8"/>
  </si>
  <si>
    <t>S019</t>
    <phoneticPr fontId="8"/>
  </si>
  <si>
    <t>S020</t>
    <phoneticPr fontId="8"/>
  </si>
  <si>
    <t>S021</t>
    <phoneticPr fontId="8"/>
  </si>
  <si>
    <t>S022</t>
    <phoneticPr fontId="8"/>
  </si>
  <si>
    <t>S023</t>
    <phoneticPr fontId="8"/>
  </si>
  <si>
    <t>S024</t>
    <phoneticPr fontId="8"/>
  </si>
  <si>
    <t>1箇所</t>
    <rPh sb="1" eb="3">
      <t>カショ</t>
    </rPh>
    <phoneticPr fontId="8"/>
  </si>
  <si>
    <t>アンカーゆるみ</t>
    <phoneticPr fontId="8"/>
  </si>
  <si>
    <t>S025</t>
    <phoneticPr fontId="8"/>
  </si>
  <si>
    <t>S026</t>
    <phoneticPr fontId="8"/>
  </si>
  <si>
    <t>S027</t>
    <phoneticPr fontId="8"/>
  </si>
  <si>
    <t>0.9m×2.0m</t>
    <phoneticPr fontId="8"/>
  </si>
  <si>
    <t>S028</t>
    <phoneticPr fontId="8"/>
  </si>
  <si>
    <t>S029</t>
    <phoneticPr fontId="8"/>
  </si>
  <si>
    <t>豆板</t>
    <rPh sb="0" eb="2">
      <t>マメイタ</t>
    </rPh>
    <phoneticPr fontId="8"/>
  </si>
  <si>
    <t>S030</t>
    <phoneticPr fontId="8"/>
  </si>
  <si>
    <t>はく落</t>
    <rPh sb="2" eb="3">
      <t>ラク</t>
    </rPh>
    <phoneticPr fontId="8"/>
  </si>
  <si>
    <t>S031</t>
    <phoneticPr fontId="8"/>
  </si>
  <si>
    <t>S032</t>
    <phoneticPr fontId="8"/>
  </si>
  <si>
    <t>全箇所</t>
    <rPh sb="0" eb="1">
      <t>ゼン</t>
    </rPh>
    <rPh sb="1" eb="3">
      <t>カショ</t>
    </rPh>
    <phoneticPr fontId="8"/>
  </si>
  <si>
    <t>ボルト・ナット全箇所腐食</t>
    <rPh sb="7" eb="12">
      <t>ゼンカショフショク</t>
    </rPh>
    <phoneticPr fontId="8"/>
  </si>
  <si>
    <t>S033</t>
    <phoneticPr fontId="8"/>
  </si>
  <si>
    <t>S034</t>
    <phoneticPr fontId="8"/>
  </si>
  <si>
    <t>S035</t>
    <phoneticPr fontId="8"/>
  </si>
  <si>
    <t>S036</t>
    <phoneticPr fontId="8"/>
  </si>
  <si>
    <t>S037</t>
    <phoneticPr fontId="8"/>
  </si>
  <si>
    <t>S038</t>
    <phoneticPr fontId="8"/>
  </si>
  <si>
    <t>S039</t>
    <phoneticPr fontId="8"/>
  </si>
  <si>
    <t>S040</t>
    <phoneticPr fontId="8"/>
  </si>
  <si>
    <t>チューブ撤去済</t>
    <rPh sb="4" eb="7">
      <t>テッキョズミ</t>
    </rPh>
    <phoneticPr fontId="8"/>
  </si>
  <si>
    <t>S041</t>
    <phoneticPr fontId="8"/>
  </si>
  <si>
    <t>PE</t>
    <phoneticPr fontId="8"/>
  </si>
  <si>
    <t>S008</t>
    <phoneticPr fontId="3"/>
  </si>
  <si>
    <t>4箇所</t>
    <rPh sb="1" eb="3">
      <t>カショ</t>
    </rPh>
    <phoneticPr fontId="3"/>
  </si>
  <si>
    <t>取付金具腐食</t>
    <rPh sb="0" eb="4">
      <t>トリツケカナグ</t>
    </rPh>
    <rPh sb="4" eb="6">
      <t>フショク</t>
    </rPh>
    <phoneticPr fontId="3"/>
  </si>
  <si>
    <t>2箇所</t>
    <rPh sb="1" eb="3">
      <t>カショ</t>
    </rPh>
    <phoneticPr fontId="3"/>
  </si>
  <si>
    <t>取付金具欠損</t>
    <rPh sb="0" eb="4">
      <t>トリツケカナグ</t>
    </rPh>
    <rPh sb="4" eb="6">
      <t>ケッソン</t>
    </rPh>
    <phoneticPr fontId="3"/>
  </si>
  <si>
    <t>S011</t>
    <phoneticPr fontId="3"/>
  </si>
  <si>
    <t>欠損補修済</t>
    <rPh sb="0" eb="2">
      <t>ケッソン</t>
    </rPh>
    <rPh sb="2" eb="5">
      <t>ホシュウズミ</t>
    </rPh>
    <phoneticPr fontId="3"/>
  </si>
  <si>
    <t>S012</t>
    <phoneticPr fontId="3"/>
  </si>
  <si>
    <t>S015</t>
    <phoneticPr fontId="3"/>
  </si>
  <si>
    <t>S019</t>
    <phoneticPr fontId="3"/>
  </si>
  <si>
    <t>灯具撤去済</t>
    <rPh sb="0" eb="4">
      <t>トウグテッキョ</t>
    </rPh>
    <rPh sb="4" eb="5">
      <t>ズミ</t>
    </rPh>
    <phoneticPr fontId="3"/>
  </si>
  <si>
    <t>S022</t>
    <phoneticPr fontId="3"/>
  </si>
  <si>
    <t>S027</t>
    <phoneticPr fontId="3"/>
  </si>
  <si>
    <t>1箇所</t>
    <rPh sb="1" eb="3">
      <t>カショ</t>
    </rPh>
    <phoneticPr fontId="3"/>
  </si>
  <si>
    <t>S030</t>
    <phoneticPr fontId="3"/>
  </si>
  <si>
    <t>S031</t>
    <phoneticPr fontId="3"/>
  </si>
  <si>
    <t>S032</t>
    <phoneticPr fontId="3"/>
  </si>
  <si>
    <t>S034</t>
    <phoneticPr fontId="3"/>
  </si>
  <si>
    <t>S035</t>
    <phoneticPr fontId="3"/>
  </si>
  <si>
    <t>S036</t>
    <phoneticPr fontId="3"/>
  </si>
  <si>
    <t>3箇所</t>
    <rPh sb="1" eb="3">
      <t>カショ</t>
    </rPh>
    <phoneticPr fontId="3"/>
  </si>
  <si>
    <t>S037</t>
    <phoneticPr fontId="3"/>
  </si>
  <si>
    <t>S038</t>
    <phoneticPr fontId="3"/>
  </si>
  <si>
    <t>S039</t>
    <phoneticPr fontId="3"/>
  </si>
  <si>
    <t>S040</t>
    <phoneticPr fontId="3"/>
  </si>
  <si>
    <t>取付金具破断</t>
    <rPh sb="0" eb="4">
      <t>トリツケカナグ</t>
    </rPh>
    <rPh sb="4" eb="6">
      <t>ハダン</t>
    </rPh>
    <phoneticPr fontId="3"/>
  </si>
  <si>
    <t>S041</t>
    <phoneticPr fontId="3"/>
  </si>
  <si>
    <t>対策済</t>
    <phoneticPr fontId="8"/>
  </si>
  <si>
    <t>オオザサ</t>
    <phoneticPr fontId="8"/>
  </si>
  <si>
    <t>オオザサ</t>
    <phoneticPr fontId="3"/>
  </si>
  <si>
    <t>滞水・堆砂</t>
  </si>
  <si>
    <t>滞水</t>
  </si>
  <si>
    <t>漏水</t>
  </si>
  <si>
    <t>側溝</t>
  </si>
  <si>
    <t>路面</t>
  </si>
  <si>
    <t>車道</t>
  </si>
  <si>
    <t>にじみ</t>
  </si>
  <si>
    <t>アーチ（右側）</t>
  </si>
  <si>
    <t>覆工・坑門</t>
  </si>
  <si>
    <t>滴水</t>
  </si>
  <si>
    <t>導水工新設により対策済</t>
  </si>
  <si>
    <t>アーチ（天端）</t>
  </si>
  <si>
    <t>モルタル吹付部のうき</t>
  </si>
  <si>
    <t>うき・はく離</t>
  </si>
  <si>
    <t>材質劣化</t>
  </si>
  <si>
    <t>アーチ（左側）</t>
  </si>
  <si>
    <t>滞水、堆砂跡</t>
    <rPh sb="0" eb="2">
      <t>タイスイ</t>
    </rPh>
    <rPh sb="3" eb="5">
      <t>タイサ</t>
    </rPh>
    <rPh sb="5" eb="6">
      <t>アト</t>
    </rPh>
    <phoneticPr fontId="8"/>
  </si>
  <si>
    <t>0.6m×1.9mの滞水</t>
  </si>
  <si>
    <t>導水工新設による導水樋工の撤去</t>
  </si>
  <si>
    <t>補強・補修材の破損</t>
  </si>
  <si>
    <t>横断目地（右側）</t>
  </si>
  <si>
    <t>側壁（右側）</t>
  </si>
  <si>
    <t>はく落防止工対策済</t>
  </si>
  <si>
    <t>その他</t>
  </si>
  <si>
    <t>水平打ち継ぎ目（右側）</t>
  </si>
  <si>
    <t>異物混入(木片)</t>
  </si>
  <si>
    <t>はく離</t>
  </si>
  <si>
    <t>うき</t>
  </si>
  <si>
    <t>横断目地（天端）</t>
  </si>
  <si>
    <t>水平打ち継ぎ目（左側）</t>
  </si>
  <si>
    <t>0.3m×6.0mの滞水</t>
  </si>
  <si>
    <t>0.6m×3.5mの滞水</t>
  </si>
  <si>
    <t>0.1m×2.0mの滞水</t>
  </si>
  <si>
    <t>0.3m×0.3mの滞水</t>
  </si>
  <si>
    <t>0.2m×2.5mの滞水</t>
  </si>
  <si>
    <t>0.2m×1.5mの滞水</t>
  </si>
  <si>
    <t>34.32556,131.12108</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</si>
</sst>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quot; ㎡&quot;"/>
    <numFmt numFmtId="196" formatCode="0.00_);[Red]\(0.00\)"/>
    <numFmt numFmtId="197" formatCode="0.00000"/>
    <numFmt numFmtId="198" formatCode="##&quot;°&quot;##&quot;′&quot;##.00&quot;″&quot;"/>
    <numFmt numFmtId="199" formatCode="0.00&quot;m&quot;"/>
    <numFmt numFmtId="200" formatCode="0.0_);[Red]\(0.0\)"/>
  </numFmts>
  <fonts count="5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rgb="FFFF0000"/>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name val="Malgun Gothic"/>
      <family val="3"/>
      <charset val="129"/>
    </font>
    <font>
      <sz val="11"/>
      <color theme="1"/>
      <name val="ＭＳ Ｐゴシック"/>
      <family val="3"/>
      <charset val="128"/>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s>
  <cellStyleXfs count="11">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xf numFmtId="38" fontId="57" fillId="0" borderId="0" applyFont="0" applyFill="0" applyBorder="0" applyAlignment="0" applyProtection="0">
      <alignment vertical="center"/>
    </xf>
  </cellStyleXfs>
  <cellXfs count="969">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4" xfId="2" applyFont="1" applyBorder="1" applyProtection="1">
      <protection locked="0"/>
    </xf>
    <xf numFmtId="0" fontId="4" fillId="0" borderId="0" xfId="2" applyFont="1" applyAlignment="1" applyProtection="1">
      <alignment vertical="center" textRotation="255"/>
      <protection locked="0"/>
    </xf>
    <xf numFmtId="0" fontId="5" fillId="0" borderId="0" xfId="2" applyFont="1" applyAlignment="1" applyProtection="1">
      <alignment vertical="center" wrapText="1"/>
      <protection locked="0"/>
    </xf>
    <xf numFmtId="0" fontId="5" fillId="0" borderId="0" xfId="2" applyFont="1" applyAlignment="1" applyProtection="1">
      <alignment vertical="center"/>
      <protection locked="0"/>
    </xf>
    <xf numFmtId="0" fontId="4" fillId="0" borderId="4" xfId="2" applyFont="1" applyBorder="1" applyAlignment="1" applyProtection="1">
      <alignment vertical="center"/>
      <protection locked="0"/>
    </xf>
    <xf numFmtId="0" fontId="16" fillId="0" borderId="0" xfId="2" applyFont="1" applyAlignment="1" applyProtection="1">
      <alignment vertical="center" textRotation="255"/>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22" fillId="0" borderId="0" xfId="4" applyFont="1" applyAlignment="1">
      <alignment horizontal="center" vertical="center"/>
    </xf>
    <xf numFmtId="0" fontId="22" fillId="0" borderId="0" xfId="4" applyFont="1" applyAlignment="1">
      <alignment horizontal="left" vertical="center"/>
    </xf>
    <xf numFmtId="0" fontId="25" fillId="0" borderId="0" xfId="5" applyFont="1">
      <alignment vertical="center"/>
    </xf>
    <xf numFmtId="0" fontId="25" fillId="0" borderId="0" xfId="5" applyFont="1" applyAlignment="1">
      <alignment horizontal="center" vertical="center"/>
    </xf>
    <xf numFmtId="0" fontId="9" fillId="0" borderId="0" xfId="2" applyFont="1" applyAlignment="1" applyProtection="1">
      <alignment horizontal="center" vertical="center"/>
      <protection locked="0"/>
    </xf>
    <xf numFmtId="0" fontId="28" fillId="0" borderId="0" xfId="2" applyFont="1" applyAlignment="1" applyProtection="1">
      <alignment vertical="center"/>
      <protection locked="0"/>
    </xf>
    <xf numFmtId="0" fontId="28" fillId="0" borderId="0" xfId="2" applyFont="1" applyAlignment="1" applyProtection="1">
      <alignment vertical="center" shrinkToFit="1"/>
      <protection locked="0"/>
    </xf>
    <xf numFmtId="0" fontId="28" fillId="0" borderId="0" xfId="2" applyFont="1" applyAlignment="1">
      <alignment vertical="center" shrinkToFit="1"/>
    </xf>
    <xf numFmtId="0" fontId="28" fillId="0" borderId="0" xfId="2" applyFont="1" applyAlignment="1">
      <alignment vertical="center" textRotation="255" shrinkToFit="1"/>
    </xf>
    <xf numFmtId="0" fontId="28" fillId="0" borderId="0" xfId="2" applyFont="1" applyAlignment="1" applyProtection="1">
      <alignment horizontal="center" vertical="center" shrinkToFit="1"/>
      <protection locked="0"/>
    </xf>
    <xf numFmtId="0" fontId="29" fillId="0" borderId="1" xfId="7" applyFont="1" applyBorder="1" applyAlignment="1">
      <alignment horizontal="center" vertical="center"/>
    </xf>
    <xf numFmtId="0" fontId="30" fillId="0" borderId="1" xfId="7" applyFont="1" applyBorder="1" applyAlignment="1">
      <alignment horizontal="center" vertical="center"/>
    </xf>
    <xf numFmtId="186" fontId="15" fillId="0" borderId="1" xfId="7" applyNumberFormat="1" applyBorder="1" applyAlignment="1">
      <alignment horizontal="right" vertical="center" shrinkToFit="1"/>
    </xf>
    <xf numFmtId="0" fontId="15" fillId="0" borderId="1" xfId="7" applyBorder="1" applyAlignment="1">
      <alignment horizontal="center" vertical="center"/>
    </xf>
    <xf numFmtId="187" fontId="15" fillId="0" borderId="1" xfId="7" applyNumberFormat="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5" fillId="0" borderId="0" xfId="0" applyFont="1">
      <alignment vertical="center"/>
    </xf>
    <xf numFmtId="0" fontId="36" fillId="0" borderId="0" xfId="0" applyFont="1">
      <alignment vertical="center"/>
    </xf>
    <xf numFmtId="0" fontId="27" fillId="0" borderId="0" xfId="0" applyFont="1">
      <alignment vertical="center"/>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8"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39" fillId="0" borderId="2" xfId="2" applyFont="1" applyBorder="1" applyAlignment="1" applyProtection="1">
      <alignment horizontal="center" vertical="center" wrapText="1" shrinkToFit="1"/>
      <protection locked="0"/>
    </xf>
    <xf numFmtId="0" fontId="9" fillId="0" borderId="0" xfId="2" applyFont="1" applyAlignment="1" applyProtection="1">
      <alignment horizontal="center" vertical="center" shrinkToFit="1"/>
      <protection locked="0"/>
    </xf>
    <xf numFmtId="0" fontId="39"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9" fillId="0" borderId="1" xfId="4" applyFont="1" applyBorder="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8" fillId="0" borderId="0" xfId="0" applyFont="1">
      <alignment vertical="center"/>
    </xf>
    <xf numFmtId="0" fontId="38"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7" fillId="0" borderId="0" xfId="0" applyFont="1">
      <alignment vertical="center"/>
    </xf>
    <xf numFmtId="0" fontId="9" fillId="0" borderId="0" xfId="0" applyFont="1">
      <alignment vertical="center"/>
    </xf>
    <xf numFmtId="0" fontId="48"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8" fillId="2" borderId="23"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2" xfId="5" applyFont="1" applyFill="1" applyBorder="1" applyAlignment="1">
      <alignment horizontal="center" vertical="center"/>
    </xf>
    <xf numFmtId="0" fontId="18" fillId="0" borderId="18" xfId="5" applyFont="1" applyBorder="1" applyAlignment="1">
      <alignment horizontal="center" vertical="center" shrinkToFit="1"/>
    </xf>
    <xf numFmtId="0" fontId="18" fillId="0" borderId="23"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2" fontId="18" fillId="0" borderId="1" xfId="5" applyNumberFormat="1" applyFont="1" applyBorder="1" applyAlignment="1">
      <alignment vertical="center" shrinkToFit="1"/>
    </xf>
    <xf numFmtId="2" fontId="18" fillId="0" borderId="18" xfId="5" applyNumberFormat="1" applyFont="1" applyBorder="1" applyAlignment="1">
      <alignment vertical="center" shrinkToFit="1"/>
    </xf>
    <xf numFmtId="180" fontId="18" fillId="0" borderId="23" xfId="5" applyNumberFormat="1" applyFont="1" applyBorder="1" applyAlignment="1">
      <alignment vertical="center" shrinkToFit="1"/>
    </xf>
    <xf numFmtId="180" fontId="18" fillId="0" borderId="1" xfId="5" applyNumberFormat="1" applyFont="1" applyBorder="1" applyAlignment="1">
      <alignment vertical="center" shrinkToFit="1"/>
    </xf>
    <xf numFmtId="0" fontId="9" fillId="0" borderId="17" xfId="5" applyFont="1" applyBorder="1" applyAlignment="1">
      <alignment vertical="center" shrinkToFit="1"/>
    </xf>
    <xf numFmtId="0" fontId="9" fillId="0" borderId="51" xfId="5" applyFont="1" applyBorder="1" applyAlignment="1">
      <alignment vertical="center" shrinkToFit="1"/>
    </xf>
    <xf numFmtId="0" fontId="9" fillId="0" borderId="50" xfId="5" applyFont="1" applyBorder="1" applyAlignment="1">
      <alignment vertical="center" shrinkToFit="1"/>
    </xf>
    <xf numFmtId="0" fontId="9" fillId="0" borderId="49" xfId="5" applyFont="1" applyBorder="1" applyAlignment="1">
      <alignment vertical="center" shrinkToFit="1"/>
    </xf>
    <xf numFmtId="0" fontId="9" fillId="0" borderId="16" xfId="5" applyFont="1" applyBorder="1" applyAlignment="1">
      <alignment vertical="center" shrinkToFit="1"/>
    </xf>
    <xf numFmtId="0" fontId="9" fillId="2" borderId="49" xfId="5" applyFont="1" applyFill="1" applyBorder="1" applyAlignment="1">
      <alignment horizontal="center" vertical="center" shrinkToFit="1"/>
    </xf>
    <xf numFmtId="0" fontId="9" fillId="2" borderId="51"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1" xfId="5" applyNumberFormat="1" applyFont="1" applyBorder="1" applyAlignment="1">
      <alignment vertical="center" shrinkToFit="1"/>
    </xf>
    <xf numFmtId="180" fontId="9" fillId="0" borderId="50" xfId="5" applyNumberFormat="1" applyFont="1" applyBorder="1" applyAlignment="1">
      <alignment vertical="center" shrinkToFit="1"/>
    </xf>
    <xf numFmtId="2" fontId="9" fillId="0" borderId="52" xfId="5" applyNumberFormat="1" applyFont="1" applyBorder="1" applyAlignment="1">
      <alignment vertical="center" shrinkToFit="1"/>
    </xf>
    <xf numFmtId="2" fontId="9" fillId="0" borderId="51" xfId="5" applyNumberFormat="1" applyFont="1" applyBorder="1" applyAlignment="1">
      <alignment vertical="center" shrinkToFit="1"/>
    </xf>
    <xf numFmtId="2" fontId="9" fillId="0" borderId="16" xfId="5" applyNumberFormat="1" applyFont="1" applyBorder="1" applyAlignment="1">
      <alignment vertical="center" shrinkToFit="1"/>
    </xf>
    <xf numFmtId="0" fontId="9" fillId="2" borderId="53" xfId="2" applyFont="1" applyFill="1" applyBorder="1" applyAlignment="1">
      <alignment horizontal="center" vertical="center"/>
    </xf>
    <xf numFmtId="0" fontId="9" fillId="2" borderId="54" xfId="2" applyFont="1" applyFill="1" applyBorder="1" applyAlignment="1">
      <alignment horizontal="center" vertical="center"/>
    </xf>
    <xf numFmtId="0" fontId="9" fillId="2" borderId="55" xfId="2" applyFont="1" applyFill="1" applyBorder="1" applyAlignment="1">
      <alignment horizontal="center" vertical="center"/>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0" borderId="58" xfId="2" applyFont="1" applyBorder="1" applyAlignment="1">
      <alignment vertical="center"/>
    </xf>
    <xf numFmtId="0" fontId="15" fillId="0" borderId="0" xfId="2" applyAlignment="1">
      <alignment vertical="center"/>
    </xf>
    <xf numFmtId="192" fontId="15" fillId="0" borderId="1" xfId="2" applyNumberFormat="1" applyBorder="1" applyAlignment="1">
      <alignment vertical="center"/>
    </xf>
    <xf numFmtId="191"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90"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59"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179" fontId="18" fillId="0" borderId="19" xfId="5" applyNumberFormat="1" applyFont="1" applyBorder="1" applyAlignment="1">
      <alignment horizontal="center" vertical="center" shrinkToFit="1"/>
    </xf>
    <xf numFmtId="0" fontId="0" fillId="0" borderId="60" xfId="0" applyBorder="1">
      <alignment vertical="center"/>
    </xf>
    <xf numFmtId="0" fontId="0" fillId="0" borderId="61" xfId="0" applyBorder="1">
      <alignment vertical="center"/>
    </xf>
    <xf numFmtId="0" fontId="9" fillId="3" borderId="1" xfId="4" applyFont="1" applyFill="1" applyBorder="1" applyAlignment="1">
      <alignment horizontal="center" vertical="center"/>
    </xf>
    <xf numFmtId="0" fontId="0" fillId="0" borderId="62" xfId="0" applyBorder="1">
      <alignment vertical="center"/>
    </xf>
    <xf numFmtId="0" fontId="24" fillId="0" borderId="1" xfId="2" applyFont="1" applyBorder="1" applyAlignment="1" applyProtection="1">
      <alignment horizontal="center" vertical="center" shrinkToFit="1"/>
      <protection locked="0"/>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15" fillId="0" borderId="1" xfId="2" applyBorder="1" applyAlignment="1">
      <alignment horizontal="center" vertical="center"/>
    </xf>
    <xf numFmtId="0" fontId="32" fillId="2" borderId="1" xfId="2" applyFont="1" applyFill="1" applyBorder="1" applyAlignment="1">
      <alignment horizontal="center" vertical="center" wrapText="1"/>
    </xf>
    <xf numFmtId="189" fontId="15" fillId="0" borderId="1" xfId="2" applyNumberFormat="1" applyBorder="1" applyAlignment="1">
      <alignment vertical="center"/>
    </xf>
    <xf numFmtId="0" fontId="9" fillId="0" borderId="0" xfId="2" applyFont="1" applyAlignment="1" applyProtection="1">
      <alignment horizontal="center"/>
      <protection locked="0"/>
    </xf>
    <xf numFmtId="0" fontId="32" fillId="2" borderId="8" xfId="2" applyFont="1" applyFill="1" applyBorder="1" applyAlignment="1">
      <alignment horizontal="center" vertical="center" wrapText="1"/>
    </xf>
    <xf numFmtId="0" fontId="53" fillId="0" borderId="1"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0" fontId="42" fillId="4" borderId="10" xfId="2" applyFont="1" applyFill="1" applyBorder="1" applyAlignment="1">
      <alignment vertical="center" shrinkToFit="1"/>
    </xf>
    <xf numFmtId="0" fontId="41"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64" xfId="0" applyBorder="1">
      <alignment vertical="center"/>
    </xf>
    <xf numFmtId="0" fontId="0" fillId="0" borderId="1" xfId="0" applyBorder="1">
      <alignment vertical="center"/>
    </xf>
    <xf numFmtId="0" fontId="0" fillId="0" borderId="8" xfId="0" applyBorder="1">
      <alignment vertical="center"/>
    </xf>
    <xf numFmtId="0" fontId="27" fillId="0" borderId="10" xfId="0" applyFont="1" applyBorder="1" applyAlignment="1">
      <alignment horizontal="center" vertical="center"/>
    </xf>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Alignment="1">
      <alignment horizontal="center" vertical="center"/>
    </xf>
    <xf numFmtId="0" fontId="4" fillId="0" borderId="2" xfId="2" applyFont="1" applyBorder="1" applyAlignment="1" applyProtection="1">
      <alignment vertical="center" shrinkToFit="1"/>
      <protection locked="0"/>
    </xf>
    <xf numFmtId="0" fontId="40"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195" fontId="4" fillId="0" borderId="63" xfId="2" applyNumberFormat="1" applyFont="1" applyBorder="1" applyAlignment="1" applyProtection="1">
      <alignment horizontal="center" vertical="center"/>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196" fontId="53" fillId="0" borderId="1" xfId="2" applyNumberFormat="1" applyFont="1" applyBorder="1" applyAlignment="1" applyProtection="1">
      <alignment horizontal="center" vertical="center" wrapText="1"/>
      <protection locked="0"/>
    </xf>
    <xf numFmtId="190" fontId="53" fillId="0" borderId="1" xfId="2" applyNumberFormat="1" applyFont="1" applyBorder="1" applyAlignment="1" applyProtection="1">
      <alignment horizontal="right" vertical="center" wrapText="1"/>
      <protection locked="0"/>
    </xf>
    <xf numFmtId="0" fontId="9" fillId="0" borderId="2" xfId="2" applyFont="1" applyBorder="1" applyAlignment="1">
      <alignment horizontal="center" vertical="center" shrinkToFit="1"/>
    </xf>
    <xf numFmtId="2" fontId="9" fillId="0" borderId="0" xfId="2" applyNumberFormat="1" applyFont="1" applyProtection="1">
      <protection locked="0"/>
    </xf>
    <xf numFmtId="197"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190" fontId="15" fillId="0" borderId="1" xfId="7" applyNumberFormat="1" applyBorder="1" applyAlignment="1">
      <alignment horizontal="right" vertical="center" shrinkToFit="1"/>
    </xf>
    <xf numFmtId="195" fontId="4" fillId="0" borderId="63" xfId="2" applyNumberFormat="1" applyFont="1" applyBorder="1" applyAlignment="1" applyProtection="1">
      <alignment vertical="center"/>
      <protection locked="0"/>
    </xf>
    <xf numFmtId="0" fontId="9" fillId="0" borderId="1" xfId="4" applyFont="1" applyBorder="1" applyAlignment="1">
      <alignment horizontal="center" vertical="center" shrinkToFit="1"/>
    </xf>
    <xf numFmtId="0" fontId="18" fillId="0" borderId="1" xfId="2" applyFont="1" applyBorder="1" applyAlignment="1" applyProtection="1">
      <alignment vertical="center" shrinkToFit="1"/>
      <protection locked="0"/>
    </xf>
    <xf numFmtId="2" fontId="18" fillId="0" borderId="2" xfId="5" applyNumberFormat="1" applyFont="1" applyBorder="1" applyAlignment="1">
      <alignment vertical="center" shrinkToFit="1"/>
    </xf>
    <xf numFmtId="40" fontId="18" fillId="0" borderId="2" xfId="10" applyNumberFormat="1" applyFont="1" applyBorder="1" applyAlignment="1">
      <alignment vertical="center" shrinkToFit="1"/>
    </xf>
    <xf numFmtId="40" fontId="18" fillId="0" borderId="1" xfId="10" applyNumberFormat="1" applyFont="1" applyBorder="1" applyAlignment="1">
      <alignment vertical="center" shrinkToFit="1"/>
    </xf>
    <xf numFmtId="40" fontId="18" fillId="0" borderId="18" xfId="10" applyNumberFormat="1" applyFont="1" applyBorder="1" applyAlignment="1">
      <alignment vertical="center" shrinkToFit="1"/>
    </xf>
    <xf numFmtId="40" fontId="18" fillId="0" borderId="18" xfId="6" applyNumberFormat="1" applyFont="1" applyFill="1" applyBorder="1" applyAlignment="1">
      <alignment horizontal="center" vertical="center" shrinkToFit="1"/>
    </xf>
    <xf numFmtId="2" fontId="18" fillId="0" borderId="18" xfId="5" applyNumberFormat="1" applyFont="1" applyBorder="1" applyAlignment="1">
      <alignment horizontal="center" vertical="center" shrinkToFit="1"/>
    </xf>
    <xf numFmtId="38" fontId="18" fillId="0" borderId="18" xfId="6" applyFont="1" applyFill="1" applyBorder="1" applyAlignment="1">
      <alignment horizontal="center" vertical="center" shrinkToFit="1"/>
    </xf>
    <xf numFmtId="180" fontId="9" fillId="0" borderId="8" xfId="2" applyNumberFormat="1" applyFont="1" applyBorder="1" applyAlignment="1" applyProtection="1">
      <alignment horizontal="center" vertical="center"/>
      <protection locked="0"/>
    </xf>
    <xf numFmtId="200" fontId="53" fillId="0" borderId="1" xfId="2" applyNumberFormat="1" applyFont="1" applyBorder="1" applyAlignment="1" applyProtection="1">
      <alignment horizontal="center" vertical="center" wrapText="1"/>
      <protection locked="0"/>
    </xf>
    <xf numFmtId="186" fontId="53" fillId="0" borderId="1" xfId="2" applyNumberFormat="1" applyFont="1" applyBorder="1" applyAlignment="1" applyProtection="1">
      <alignment horizontal="right" vertical="center" wrapText="1"/>
      <protection locked="0"/>
    </xf>
    <xf numFmtId="190" fontId="39" fillId="0" borderId="1" xfId="2" applyNumberFormat="1" applyFont="1" applyBorder="1" applyAlignment="1" applyProtection="1">
      <alignment horizontal="right" vertical="center" wrapText="1"/>
      <protection locked="0"/>
    </xf>
    <xf numFmtId="2" fontId="9" fillId="0" borderId="8" xfId="2" applyNumberFormat="1" applyFont="1" applyBorder="1" applyAlignment="1" applyProtection="1">
      <alignment horizontal="center" vertical="center"/>
      <protection locked="0"/>
    </xf>
    <xf numFmtId="196" fontId="39" fillId="0" borderId="1" xfId="2" applyNumberFormat="1" applyFont="1" applyBorder="1" applyAlignment="1" applyProtection="1">
      <alignment horizontal="center" vertical="center" wrapTex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1" xfId="2" applyFont="1" applyBorder="1" applyAlignment="1">
      <alignment horizontal="left" vertical="center" shrinkToFit="1"/>
    </xf>
    <xf numFmtId="4" fontId="9" fillId="0" borderId="1" xfId="2" applyNumberFormat="1" applyFont="1" applyBorder="1" applyAlignment="1">
      <alignment horizontal="center" vertical="center" shrinkToFit="1"/>
    </xf>
    <xf numFmtId="0" fontId="9" fillId="2" borderId="12" xfId="2" applyFont="1" applyFill="1" applyBorder="1" applyAlignment="1">
      <alignment horizontal="center" vertical="center" shrinkToFit="1"/>
    </xf>
    <xf numFmtId="198" fontId="12" fillId="0" borderId="9" xfId="1" applyNumberFormat="1" applyBorder="1" applyAlignment="1" applyProtection="1">
      <alignment horizontal="center" vertical="center" shrinkToFit="1"/>
      <protection locked="0"/>
    </xf>
    <xf numFmtId="198" fontId="12" fillId="0" borderId="3" xfId="1" applyNumberFormat="1" applyBorder="1" applyAlignment="1" applyProtection="1">
      <alignment horizontal="center" vertical="center" shrinkToFit="1"/>
      <protection locked="0"/>
    </xf>
    <xf numFmtId="198" fontId="12" fillId="0" borderId="8" xfId="1" applyNumberFormat="1" applyBorder="1" applyAlignment="1" applyProtection="1">
      <alignment horizontal="center" vertical="center" shrinkToFit="1"/>
      <protection locked="0"/>
    </xf>
    <xf numFmtId="14" fontId="9" fillId="0" borderId="9" xfId="2" applyNumberFormat="1" applyFont="1" applyBorder="1" applyAlignment="1" applyProtection="1">
      <alignment horizontal="center" vertical="center"/>
      <protection locked="0"/>
    </xf>
    <xf numFmtId="14" fontId="9" fillId="0" borderId="11" xfId="2" applyNumberFormat="1" applyFont="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98" fontId="12" fillId="0" borderId="10" xfId="1" applyNumberFormat="1" applyBorder="1" applyAlignment="1" applyProtection="1">
      <alignment horizontal="center" vertical="center" shrinkToFit="1"/>
      <protection locked="0"/>
    </xf>
    <xf numFmtId="198" fontId="12" fillId="0" borderId="11" xfId="1" applyNumberForma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5" fontId="9" fillId="0" borderId="15" xfId="2"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0" borderId="13" xfId="2" applyFont="1" applyBorder="1" applyAlignment="1" applyProtection="1">
      <alignment horizontal="center" vertical="center"/>
      <protection locked="0"/>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4" fontId="9" fillId="0" borderId="2" xfId="2" applyNumberFormat="1" applyFont="1" applyBorder="1" applyAlignment="1" applyProtection="1">
      <alignment horizontal="center" vertical="center"/>
      <protection locked="0"/>
    </xf>
    <xf numFmtId="184" fontId="9" fillId="0" borderId="3" xfId="2" applyNumberFormat="1" applyFont="1" applyBorder="1" applyAlignment="1" applyProtection="1">
      <alignment horizontal="center" vertical="center"/>
      <protection locked="0"/>
    </xf>
    <xf numFmtId="183" fontId="9" fillId="0" borderId="1" xfId="2" applyNumberFormat="1" applyFont="1" applyBorder="1" applyAlignment="1" applyProtection="1">
      <alignment horizontal="center" vertical="center"/>
      <protection locked="0"/>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2"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15" fillId="0" borderId="1" xfId="7" applyBorder="1" applyAlignment="1">
      <alignment horizontal="center" vertical="center"/>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38" fillId="0" borderId="1" xfId="7" applyFont="1" applyBorder="1" applyAlignment="1">
      <alignment horizontal="center" vertical="center" shrinkToFit="1"/>
    </xf>
    <xf numFmtId="0" fontId="31" fillId="2" borderId="14" xfId="2" applyFont="1" applyFill="1" applyBorder="1" applyAlignment="1" applyProtection="1">
      <alignment horizontal="center" vertical="center" wrapText="1" shrinkToFit="1"/>
      <protection locked="0"/>
    </xf>
    <xf numFmtId="0" fontId="31" fillId="2" borderId="13" xfId="2" applyFont="1" applyFill="1" applyBorder="1" applyAlignment="1" applyProtection="1">
      <alignment horizontal="center" vertical="center" wrapText="1" shrinkToFi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1" fillId="2" borderId="1" xfId="2" applyFont="1" applyFill="1" applyBorder="1" applyAlignment="1" applyProtection="1">
      <alignment horizontal="center" vertical="center" wrapText="1"/>
      <protection locked="0"/>
    </xf>
    <xf numFmtId="0" fontId="31"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protection locked="0"/>
    </xf>
    <xf numFmtId="0" fontId="31"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176" fontId="9" fillId="0" borderId="1" xfId="2" applyNumberFormat="1" applyFont="1" applyBorder="1" applyAlignment="1">
      <alignment horizontal="center" vertical="center" shrinkToFit="1"/>
    </xf>
    <xf numFmtId="4" fontId="9" fillId="2" borderId="1" xfId="2" applyNumberFormat="1" applyFont="1" applyFill="1" applyBorder="1" applyAlignment="1">
      <alignment horizontal="center" vertical="center" shrinkToFit="1"/>
    </xf>
    <xf numFmtId="0" fontId="38" fillId="0" borderId="1" xfId="0" applyFont="1" applyBorder="1" applyAlignment="1">
      <alignment horizontal="center" vertical="center"/>
    </xf>
    <xf numFmtId="0" fontId="0" fillId="0" borderId="1" xfId="0" applyBorder="1" applyAlignment="1">
      <alignment horizontal="center" vertical="center" shrinkToFit="1"/>
    </xf>
    <xf numFmtId="38" fontId="9" fillId="0" borderId="8" xfId="3" applyFont="1" applyFill="1" applyBorder="1" applyAlignment="1" applyProtection="1">
      <alignment horizontal="center" vertical="center" shrinkToFit="1"/>
    </xf>
    <xf numFmtId="38" fontId="9" fillId="0" borderId="2" xfId="3" applyFont="1" applyFill="1" applyBorder="1" applyAlignment="1" applyProtection="1">
      <alignment horizontal="center" vertical="center" shrinkToFit="1"/>
    </xf>
    <xf numFmtId="0" fontId="9" fillId="0" borderId="13" xfId="2" applyFont="1" applyBorder="1" applyAlignment="1">
      <alignment horizontal="left" vertical="center" shrinkToFit="1"/>
    </xf>
    <xf numFmtId="176" fontId="9" fillId="0" borderId="14" xfId="2" applyNumberFormat="1" applyFont="1" applyBorder="1" applyAlignment="1">
      <alignment horizontal="center" vertical="center" shrinkToFit="1"/>
    </xf>
    <xf numFmtId="0" fontId="9" fillId="0" borderId="14" xfId="2" applyFont="1" applyBorder="1" applyAlignment="1">
      <alignment horizontal="left" vertical="center" shrinkToFit="1"/>
    </xf>
    <xf numFmtId="0" fontId="9" fillId="0" borderId="14" xfId="2" applyFont="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8" fontId="12" fillId="0" borderId="6" xfId="1" applyNumberFormat="1" applyBorder="1" applyAlignment="1" applyProtection="1">
      <alignment horizontal="center" vertical="center" shrinkToFit="1"/>
      <protection locked="0"/>
    </xf>
    <xf numFmtId="198" fontId="12" fillId="0" borderId="5" xfId="1" applyNumberFormat="1" applyBorder="1" applyAlignment="1" applyProtection="1">
      <alignment horizontal="center" vertical="center" shrinkToFit="1"/>
      <protection locked="0"/>
    </xf>
    <xf numFmtId="198" fontId="12" fillId="0" borderId="12" xfId="1" applyNumberFormat="1" applyBorder="1" applyAlignment="1" applyProtection="1">
      <alignment horizontal="center" vertical="center" shrinkToFit="1"/>
      <protection locked="0"/>
    </xf>
    <xf numFmtId="198" fontId="12" fillId="0" borderId="4" xfId="1" applyNumberFormat="1" applyBorder="1" applyAlignment="1" applyProtection="1">
      <alignment horizontal="center" vertical="center" shrinkToFit="1"/>
      <protection locked="0"/>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 xfId="2" applyFont="1" applyFill="1" applyBorder="1" applyAlignment="1">
      <alignment horizontal="center" vertical="center" wrapText="1" shrinkToFit="1"/>
    </xf>
    <xf numFmtId="177" fontId="23" fillId="0" borderId="13" xfId="2" applyNumberFormat="1" applyFont="1" applyBorder="1" applyAlignment="1">
      <alignment horizontal="center" vertical="center" shrinkToFit="1"/>
    </xf>
    <xf numFmtId="177" fontId="23" fillId="0" borderId="1" xfId="2" applyNumberFormat="1" applyFont="1" applyBorder="1" applyAlignment="1">
      <alignment horizontal="center" vertical="center" shrinkToFit="1"/>
    </xf>
    <xf numFmtId="0" fontId="9" fillId="2" borderId="4" xfId="2" applyFont="1" applyFill="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4" fillId="0" borderId="13" xfId="0" applyFont="1" applyBorder="1" applyAlignment="1">
      <alignment horizontal="center" vertical="center" wrapText="1"/>
    </xf>
    <xf numFmtId="0" fontId="44" fillId="0" borderId="1" xfId="0" applyFont="1" applyBorder="1" applyAlignment="1">
      <alignment horizontal="center" vertical="center" wrapText="1"/>
    </xf>
    <xf numFmtId="177" fontId="10" fillId="2" borderId="1" xfId="2" applyNumberFormat="1" applyFont="1" applyFill="1" applyBorder="1" applyAlignment="1">
      <alignment horizontal="center" vertical="center" wrapText="1" shrinkToFit="1"/>
    </xf>
    <xf numFmtId="0" fontId="44" fillId="0" borderId="1" xfId="0" applyFont="1" applyBorder="1" applyAlignment="1">
      <alignment horizontal="center" vertical="center" shrinkToFit="1"/>
    </xf>
    <xf numFmtId="194" fontId="9" fillId="0" borderId="14" xfId="2" applyNumberFormat="1" applyFont="1" applyBorder="1" applyAlignment="1">
      <alignment horizontal="center" vertical="center" shrinkToFit="1"/>
    </xf>
    <xf numFmtId="194" fontId="9" fillId="0" borderId="15" xfId="2" applyNumberFormat="1" applyFont="1" applyBorder="1" applyAlignment="1">
      <alignment horizontal="center" vertical="center" shrinkToFit="1"/>
    </xf>
    <xf numFmtId="194" fontId="9" fillId="0" borderId="13" xfId="2" applyNumberFormat="1" applyFont="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0" fontId="9" fillId="2" borderId="15" xfId="2" applyFont="1" applyFill="1" applyBorder="1" applyAlignment="1">
      <alignment vertical="center" textRotation="255"/>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shrinkToFit="1"/>
      <protection locked="0"/>
    </xf>
    <xf numFmtId="0" fontId="10" fillId="0" borderId="10" xfId="2" applyFont="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38" fillId="0" borderId="1" xfId="0" applyFont="1" applyBorder="1" applyAlignment="1">
      <alignment horizontal="center" vertical="center" wrapText="1"/>
    </xf>
    <xf numFmtId="0" fontId="32" fillId="2" borderId="1" xfId="2" applyFont="1" applyFill="1" applyBorder="1" applyAlignment="1">
      <alignment horizontal="center" vertical="center"/>
    </xf>
    <xf numFmtId="0" fontId="32"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8" fillId="0" borderId="9" xfId="0" applyFont="1" applyBorder="1" applyAlignment="1">
      <alignment horizontal="center" vertical="center" wrapText="1" shrinkToFit="1"/>
    </xf>
    <xf numFmtId="0" fontId="38" fillId="0" borderId="10" xfId="0" applyFont="1" applyBorder="1" applyAlignment="1">
      <alignment horizontal="center" vertical="center" wrapText="1" shrinkToFit="1"/>
    </xf>
    <xf numFmtId="0" fontId="38" fillId="0" borderId="11" xfId="0" applyFont="1" applyBorder="1" applyAlignment="1">
      <alignment horizontal="center" vertical="center" wrapText="1" shrinkToFit="1"/>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8"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38" fillId="0" borderId="1" xfId="0" applyFont="1" applyBorder="1" applyAlignment="1">
      <alignment horizontal="center" vertical="center" textRotation="255"/>
    </xf>
    <xf numFmtId="0" fontId="9" fillId="0" borderId="8" xfId="2" applyFont="1" applyBorder="1" applyAlignment="1">
      <alignment horizontal="center" vertical="center" wrapText="1" shrinkToFi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8" fillId="0" borderId="13" xfId="0" applyFont="1" applyBorder="1" applyAlignment="1">
      <alignment horizontal="center" vertical="center"/>
    </xf>
    <xf numFmtId="0" fontId="38" fillId="0" borderId="10" xfId="0" applyFont="1" applyBorder="1" applyAlignment="1">
      <alignment horizontal="center" vertical="center"/>
    </xf>
    <xf numFmtId="0" fontId="38" fillId="0" borderId="3" xfId="0" applyFont="1" applyBorder="1" applyAlignment="1">
      <alignment horizontal="center" vertical="center" wrapText="1"/>
    </xf>
    <xf numFmtId="0" fontId="38"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15" fillId="0" borderId="1" xfId="2" applyBorder="1" applyAlignment="1">
      <alignment horizontal="center" vertical="center"/>
    </xf>
    <xf numFmtId="0" fontId="38" fillId="0" borderId="3" xfId="0" applyFont="1" applyBorder="1" applyAlignment="1">
      <alignment horizontal="center" vertical="center"/>
    </xf>
    <xf numFmtId="0" fontId="38" fillId="0" borderId="8" xfId="0" applyFont="1" applyBorder="1" applyAlignment="1">
      <alignment horizontal="center" vertical="center"/>
    </xf>
    <xf numFmtId="0" fontId="15" fillId="0" borderId="2" xfId="2" applyBorder="1" applyAlignment="1">
      <alignment vertical="center" wrapText="1"/>
    </xf>
    <xf numFmtId="0" fontId="38" fillId="0" borderId="3" xfId="0" applyFont="1" applyBorder="1">
      <alignment vertical="center"/>
    </xf>
    <xf numFmtId="0" fontId="38" fillId="0" borderId="8" xfId="0" applyFont="1" applyBorder="1">
      <alignment vertical="center"/>
    </xf>
    <xf numFmtId="0" fontId="15" fillId="0" borderId="2" xfId="2"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2" borderId="14" xfId="2" applyFont="1" applyFill="1" applyBorder="1" applyAlignment="1">
      <alignment horizontal="center" vertical="center"/>
    </xf>
    <xf numFmtId="0" fontId="9" fillId="0" borderId="1" xfId="2" applyFont="1" applyBorder="1" applyAlignment="1">
      <alignment horizontal="center" vertical="center" wrapText="1" shrinkToFit="1"/>
    </xf>
    <xf numFmtId="0" fontId="45" fillId="2" borderId="1" xfId="2" applyFont="1" applyFill="1" applyBorder="1" applyAlignment="1">
      <alignment horizontal="center" vertical="center" wrapText="1"/>
    </xf>
    <xf numFmtId="0" fontId="45"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18" fillId="3" borderId="14" xfId="4" applyFont="1" applyFill="1" applyBorder="1" applyAlignment="1">
      <alignment horizontal="center" vertical="center" wrapTex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0" fontId="9" fillId="0" borderId="6" xfId="4" applyFont="1" applyBorder="1">
      <alignment vertical="center"/>
    </xf>
    <xf numFmtId="0" fontId="9" fillId="0" borderId="7" xfId="4" applyFont="1" applyBorder="1">
      <alignment vertical="center"/>
    </xf>
    <xf numFmtId="0" fontId="9" fillId="0" borderId="5"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0" borderId="1" xfId="2" applyFont="1" applyBorder="1" applyAlignment="1">
      <alignment horizontal="center" vertical="center" wrapText="1" shrinkToFit="1"/>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9" fillId="0" borderId="9" xfId="4" applyFont="1" applyBorder="1">
      <alignment vertical="center"/>
    </xf>
    <xf numFmtId="0" fontId="9" fillId="0" borderId="10" xfId="4" applyFont="1" applyBorder="1">
      <alignment vertical="center"/>
    </xf>
    <xf numFmtId="0" fontId="9" fillId="0" borderId="11" xfId="4" applyFont="1" applyBorder="1">
      <alignment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8" fillId="0" borderId="2" xfId="0" applyFont="1" applyBorder="1" applyAlignment="1">
      <alignment horizontal="center" vertical="center"/>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0" borderId="8" xfId="2" applyFont="1" applyBorder="1" applyAlignment="1" applyProtection="1">
      <alignment horizontal="left" vertical="center"/>
      <protection locked="0"/>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18" fillId="3" borderId="3" xfId="4" applyFont="1" applyFill="1" applyBorder="1" applyAlignment="1">
      <alignment horizontal="center" vertical="center"/>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9" fillId="0" borderId="7" xfId="2" applyFont="1" applyBorder="1" applyAlignment="1" applyProtection="1">
      <alignment vertical="center" wrapText="1"/>
      <protection locked="0"/>
    </xf>
    <xf numFmtId="0" fontId="37" fillId="0" borderId="7" xfId="0" applyFont="1" applyBorder="1" applyAlignment="1">
      <alignment vertical="center" wrapText="1"/>
    </xf>
    <xf numFmtId="0" fontId="37" fillId="0" borderId="0" xfId="0" applyFont="1" applyAlignment="1">
      <alignment vertical="center" wrapText="1"/>
    </xf>
    <xf numFmtId="0" fontId="56" fillId="0" borderId="2" xfId="2" applyFont="1" applyBorder="1" applyAlignment="1" applyProtection="1">
      <alignment horizontal="left" vertical="center"/>
      <protection locked="0"/>
    </xf>
    <xf numFmtId="0" fontId="4" fillId="0" borderId="2" xfId="2" applyFont="1" applyBorder="1" applyAlignment="1" applyProtection="1">
      <alignment horizontal="left" vertical="center" shrinkToFit="1"/>
      <protection locked="0"/>
    </xf>
    <xf numFmtId="0" fontId="4" fillId="0" borderId="3" xfId="2" applyFont="1" applyBorder="1" applyAlignment="1" applyProtection="1">
      <alignment horizontal="left" vertical="center" shrinkToFit="1"/>
      <protection locked="0"/>
    </xf>
    <xf numFmtId="0" fontId="4" fillId="0" borderId="8" xfId="2" applyFont="1" applyBorder="1" applyAlignment="1" applyProtection="1">
      <alignment horizontal="left" vertical="center" shrinkToFit="1"/>
      <protection locked="0"/>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1" xfId="4" applyNumberFormat="1" applyFont="1" applyBorder="1" applyAlignment="1">
      <alignment horizontal="center" vertical="center" shrinkToFit="1"/>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0" fontId="9" fillId="3" borderId="3" xfId="4" applyFont="1" applyFill="1" applyBorder="1" applyAlignment="1">
      <alignment horizontal="center" vertical="center"/>
    </xf>
    <xf numFmtId="0" fontId="9" fillId="0" borderId="2" xfId="4" applyFont="1" applyBorder="1" applyAlignment="1">
      <alignment horizontal="center" vertical="center"/>
    </xf>
    <xf numFmtId="0" fontId="9" fillId="0" borderId="8" xfId="4" applyFont="1" applyBorder="1" applyAlignment="1">
      <alignment horizontal="center" vertical="center"/>
    </xf>
    <xf numFmtId="0" fontId="9" fillId="0" borderId="3" xfId="4" applyFont="1" applyBorder="1" applyAlignment="1">
      <alignment horizontal="center" vertical="center"/>
    </xf>
    <xf numFmtId="0" fontId="18" fillId="0" borderId="13" xfId="4" applyFont="1" applyBorder="1" applyAlignment="1">
      <alignment horizontal="center" vertical="center" wrapTex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8" fillId="0" borderId="9" xfId="0" applyFont="1" applyBorder="1" applyAlignment="1">
      <alignment horizontal="center" vertical="center" shrinkToFit="1"/>
    </xf>
    <xf numFmtId="0" fontId="38" fillId="0" borderId="11" xfId="0"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8" fillId="0" borderId="9" xfId="0" applyFont="1" applyBorder="1">
      <alignment vertical="center"/>
    </xf>
    <xf numFmtId="0" fontId="38" fillId="0" borderId="10" xfId="0" applyFont="1" applyBorder="1">
      <alignment vertical="center"/>
    </xf>
    <xf numFmtId="0" fontId="38" fillId="0" borderId="11" xfId="0" applyFont="1" applyBorder="1">
      <alignment vertic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3" borderId="14" xfId="4" applyFont="1" applyFill="1" applyBorder="1" applyAlignment="1">
      <alignment horizontal="center"/>
    </xf>
    <xf numFmtId="0" fontId="9" fillId="0" borderId="14" xfId="4" applyFont="1" applyBorder="1">
      <alignment vertical="center"/>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38"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wrapText="1" shrinkToFit="1"/>
    </xf>
    <xf numFmtId="0" fontId="6" fillId="0" borderId="1" xfId="2" applyFont="1" applyBorder="1" applyAlignment="1">
      <alignment horizontal="center" vertical="center" wrapText="1" shrinkToFit="1"/>
    </xf>
    <xf numFmtId="0" fontId="55" fillId="0" borderId="10" xfId="2" applyFont="1" applyBorder="1" applyAlignment="1" applyProtection="1">
      <alignment horizontal="left" vertical="center" wrapText="1"/>
      <protection locked="0"/>
    </xf>
    <xf numFmtId="0" fontId="55" fillId="0" borderId="11" xfId="2" applyFont="1" applyBorder="1" applyAlignment="1" applyProtection="1">
      <alignment horizontal="left" vertical="center" wrapText="1"/>
      <protection locked="0"/>
    </xf>
    <xf numFmtId="0" fontId="9" fillId="2" borderId="22" xfId="2" applyFont="1" applyFill="1" applyBorder="1" applyAlignment="1">
      <alignment horizontal="center" vertical="center" shrinkToFit="1"/>
    </xf>
    <xf numFmtId="191" fontId="15" fillId="0" borderId="2" xfId="2" applyNumberFormat="1" applyBorder="1" applyAlignment="1">
      <alignment vertical="center" shrinkToFit="1"/>
    </xf>
    <xf numFmtId="0" fontId="15" fillId="0" borderId="8" xfId="2" applyBorder="1" applyAlignment="1">
      <alignment vertical="center" shrinkToFit="1"/>
    </xf>
    <xf numFmtId="0" fontId="15" fillId="0" borderId="1" xfId="2" applyBorder="1" applyAlignment="1">
      <alignment horizontal="center" vertical="center" wrapText="1"/>
    </xf>
    <xf numFmtId="0" fontId="9" fillId="2" borderId="19" xfId="2" applyFont="1" applyFill="1" applyBorder="1" applyAlignment="1">
      <alignment horizontal="center" vertical="center" shrinkToFit="1"/>
    </xf>
    <xf numFmtId="0" fontId="9" fillId="2" borderId="22" xfId="2" applyFont="1" applyFill="1" applyBorder="1" applyAlignment="1">
      <alignment horizontal="center" vertical="center"/>
    </xf>
    <xf numFmtId="0" fontId="50" fillId="0" borderId="0" xfId="2" applyFont="1" applyAlignment="1">
      <alignment vertical="center" wrapText="1"/>
    </xf>
    <xf numFmtId="0" fontId="9" fillId="2" borderId="28"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6" xfId="2" applyFont="1" applyFill="1" applyBorder="1" applyAlignment="1">
      <alignment horizontal="center" vertical="center" wrapText="1"/>
    </xf>
    <xf numFmtId="0" fontId="9" fillId="2" borderId="22" xfId="2" applyFont="1" applyFill="1" applyBorder="1" applyAlignment="1">
      <alignment vertical="center" wrapText="1"/>
    </xf>
    <xf numFmtId="0" fontId="9" fillId="2" borderId="28" xfId="2" applyFont="1" applyFill="1" applyBorder="1" applyAlignment="1">
      <alignment horizontal="center" vertical="center"/>
    </xf>
    <xf numFmtId="0" fontId="9" fillId="2" borderId="27" xfId="2" applyFont="1" applyFill="1" applyBorder="1" applyAlignment="1">
      <alignment vertical="center"/>
    </xf>
    <xf numFmtId="0" fontId="9" fillId="2" borderId="26" xfId="2" applyFont="1" applyFill="1" applyBorder="1" applyAlignment="1">
      <alignment vertical="center"/>
    </xf>
    <xf numFmtId="0" fontId="9" fillId="2" borderId="28" xfId="2" applyFont="1" applyFill="1" applyBorder="1" applyAlignment="1">
      <alignment horizontal="center" vertical="center" shrinkToFit="1"/>
    </xf>
    <xf numFmtId="0" fontId="9" fillId="2" borderId="27" xfId="2" applyFont="1" applyFill="1" applyBorder="1" applyAlignment="1">
      <alignment horizontal="center" vertical="center" shrinkToFit="1"/>
    </xf>
    <xf numFmtId="0" fontId="9" fillId="2" borderId="26" xfId="2" applyFont="1" applyFill="1" applyBorder="1" applyAlignment="1">
      <alignment horizontal="center" vertical="center" shrinkToFit="1"/>
    </xf>
    <xf numFmtId="0" fontId="9" fillId="2" borderId="19" xfId="2" applyFont="1" applyFill="1" applyBorder="1" applyAlignment="1">
      <alignment horizontal="center" vertical="center"/>
    </xf>
    <xf numFmtId="0" fontId="18" fillId="2" borderId="1" xfId="2" applyFont="1" applyFill="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2" xfId="2" applyFont="1" applyBorder="1" applyAlignment="1" applyProtection="1">
      <alignment horizontal="left" vertical="center" wrapText="1"/>
      <protection locked="0"/>
    </xf>
    <xf numFmtId="0" fontId="18" fillId="0" borderId="3" xfId="2" applyFont="1" applyBorder="1" applyAlignment="1" applyProtection="1">
      <alignment horizontal="left" vertical="center" wrapText="1"/>
      <protection locked="0"/>
    </xf>
    <xf numFmtId="0" fontId="38" fillId="0" borderId="3" xfId="0" applyFont="1" applyBorder="1" applyAlignment="1">
      <alignment horizontal="left" vertical="center" wrapText="1"/>
    </xf>
    <xf numFmtId="0" fontId="38" fillId="0" borderId="8" xfId="0" applyFont="1" applyBorder="1" applyAlignment="1">
      <alignment horizontal="left" vertical="center" wrapText="1"/>
    </xf>
    <xf numFmtId="0" fontId="18" fillId="2" borderId="48" xfId="2" applyFont="1" applyFill="1" applyBorder="1" applyAlignment="1" applyProtection="1">
      <alignment horizontal="center" vertical="center" wrapText="1"/>
      <protection locked="0"/>
    </xf>
    <xf numFmtId="0" fontId="18" fillId="2" borderId="47" xfId="2" applyFont="1" applyFill="1" applyBorder="1" applyAlignment="1" applyProtection="1">
      <alignment horizontal="center" vertical="center" wrapText="1"/>
      <protection locked="0"/>
    </xf>
    <xf numFmtId="0" fontId="18" fillId="2" borderId="46" xfId="2" applyFont="1" applyFill="1" applyBorder="1" applyAlignment="1" applyProtection="1">
      <alignment horizontal="center" vertical="center" wrapText="1"/>
      <protection locked="0"/>
    </xf>
    <xf numFmtId="0" fontId="18" fillId="2" borderId="45" xfId="2" applyFont="1" applyFill="1" applyBorder="1" applyAlignment="1" applyProtection="1">
      <alignment horizontal="center" vertical="center" wrapText="1"/>
      <protection locked="0"/>
    </xf>
    <xf numFmtId="0" fontId="18" fillId="2" borderId="44" xfId="2" applyFont="1" applyFill="1" applyBorder="1" applyAlignment="1" applyProtection="1">
      <alignment horizontal="center" vertical="center" wrapText="1"/>
      <protection locked="0"/>
    </xf>
    <xf numFmtId="0" fontId="18" fillId="2" borderId="43" xfId="2"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18" fillId="2" borderId="41" xfId="2" applyFont="1" applyFill="1" applyBorder="1" applyAlignment="1" applyProtection="1">
      <alignment horizontal="center" vertical="center" wrapText="1"/>
      <protection locked="0"/>
    </xf>
    <xf numFmtId="0" fontId="18" fillId="2" borderId="40"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15" xfId="2" applyFont="1" applyBorder="1" applyAlignment="1" applyProtection="1">
      <alignment horizontal="left" vertical="center" shrinkToFi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2" borderId="1" xfId="2" applyFont="1" applyFill="1" applyBorder="1" applyAlignment="1">
      <alignment horizontal="center" vertical="center" wrapText="1"/>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left" vertical="center" shrinkToFit="1"/>
      <protection locked="0"/>
    </xf>
    <xf numFmtId="0" fontId="18" fillId="0" borderId="3" xfId="2" applyFont="1" applyBorder="1" applyAlignment="1" applyProtection="1">
      <alignment horizontal="left" vertical="center" shrinkToFit="1"/>
      <protection locked="0"/>
    </xf>
    <xf numFmtId="0" fontId="38" fillId="0" borderId="3" xfId="0" applyFont="1" applyBorder="1" applyAlignment="1">
      <alignment horizontal="left" vertical="center"/>
    </xf>
    <xf numFmtId="0" fontId="38" fillId="0" borderId="8" xfId="0" applyFont="1" applyBorder="1" applyAlignment="1">
      <alignment horizontal="left" vertical="center"/>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34" fillId="0" borderId="6" xfId="2" applyFont="1" applyBorder="1" applyAlignment="1">
      <alignment horizontal="left" vertical="center" shrinkToFit="1"/>
    </xf>
    <xf numFmtId="0" fontId="34" fillId="0" borderId="7" xfId="2" applyFont="1" applyBorder="1" applyAlignment="1">
      <alignment horizontal="left" vertical="center" shrinkToFit="1"/>
    </xf>
    <xf numFmtId="0" fontId="34" fillId="0" borderId="5" xfId="2" applyFont="1" applyBorder="1" applyAlignment="1">
      <alignment horizontal="left" vertical="center" shrinkToFit="1"/>
    </xf>
    <xf numFmtId="0" fontId="34" fillId="0" borderId="1" xfId="2" applyFont="1" applyBorder="1" applyAlignment="1">
      <alignment horizontal="left" vertical="center" shrinkToFit="1"/>
    </xf>
    <xf numFmtId="178" fontId="4" fillId="0" borderId="6" xfId="2" applyNumberFormat="1" applyFont="1" applyBorder="1" applyAlignment="1">
      <alignment horizontal="right" vertical="center" wrapText="1" shrinkToFit="1"/>
    </xf>
    <xf numFmtId="0" fontId="38" fillId="0" borderId="7" xfId="0" applyFont="1" applyBorder="1" applyAlignment="1">
      <alignment vertical="center" wrapText="1" shrinkToFit="1"/>
    </xf>
    <xf numFmtId="0" fontId="38" fillId="0" borderId="5" xfId="0" applyFont="1" applyBorder="1" applyAlignment="1">
      <alignment vertical="center" wrapText="1" shrinkToFit="1"/>
    </xf>
    <xf numFmtId="0" fontId="38" fillId="0" borderId="9" xfId="0" applyFont="1" applyBorder="1" applyAlignment="1">
      <alignment vertical="center" wrapText="1" shrinkToFit="1"/>
    </xf>
    <xf numFmtId="0" fontId="38" fillId="0" borderId="10" xfId="0" applyFont="1" applyBorder="1" applyAlignment="1">
      <alignment vertical="center" wrapText="1" shrinkToFit="1"/>
    </xf>
    <xf numFmtId="0" fontId="38" fillId="0" borderId="11" xfId="0" applyFont="1" applyBorder="1" applyAlignment="1">
      <alignment vertical="center" wrapText="1" shrinkToFit="1"/>
    </xf>
    <xf numFmtId="0" fontId="9" fillId="2" borderId="14" xfId="2" applyFont="1" applyFill="1" applyBorder="1" applyAlignment="1">
      <alignment vertical="center" textRotation="255"/>
    </xf>
    <xf numFmtId="0" fontId="33" fillId="0" borderId="6" xfId="2" applyFont="1" applyBorder="1" applyAlignment="1" applyProtection="1">
      <alignment horizontal="center"/>
      <protection locked="0"/>
    </xf>
    <xf numFmtId="0" fontId="33" fillId="0" borderId="7" xfId="2" applyFont="1" applyBorder="1" applyAlignment="1" applyProtection="1">
      <alignment horizontal="center"/>
      <protection locked="0"/>
    </xf>
    <xf numFmtId="0" fontId="33" fillId="0" borderId="0" xfId="2" applyFont="1" applyAlignment="1" applyProtection="1">
      <alignment horizontal="center"/>
      <protection locked="0"/>
    </xf>
    <xf numFmtId="0" fontId="33" fillId="0" borderId="4" xfId="2" applyFont="1" applyBorder="1" applyAlignment="1" applyProtection="1">
      <alignment horizontal="center"/>
      <protection locked="0"/>
    </xf>
    <xf numFmtId="0" fontId="33" fillId="0" borderId="12" xfId="2" applyFont="1" applyBorder="1" applyAlignment="1" applyProtection="1">
      <alignment horizontal="center"/>
      <protection locked="0"/>
    </xf>
    <xf numFmtId="0" fontId="33" fillId="0" borderId="9" xfId="2" applyFont="1" applyBorder="1" applyAlignment="1" applyProtection="1">
      <alignment horizontal="center"/>
      <protection locked="0"/>
    </xf>
    <xf numFmtId="0" fontId="33" fillId="0" borderId="10" xfId="2" applyFont="1" applyBorder="1" applyAlignment="1" applyProtection="1">
      <alignment horizontal="center"/>
      <protection locked="0"/>
    </xf>
    <xf numFmtId="0" fontId="33"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38" fillId="0" borderId="0" xfId="0" applyFont="1" applyAlignment="1">
      <alignment horizontal="center" vertical="center" wrapText="1"/>
    </xf>
    <xf numFmtId="0" fontId="38" fillId="0" borderId="4"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4" fillId="0" borderId="9" xfId="2" applyFont="1" applyBorder="1" applyAlignment="1">
      <alignment horizontal="left" vertical="center" shrinkToFit="1"/>
    </xf>
    <xf numFmtId="0" fontId="34" fillId="0" borderId="10" xfId="2" applyFont="1" applyBorder="1" applyAlignment="1">
      <alignment horizontal="left" vertical="center" shrinkToFit="1"/>
    </xf>
    <xf numFmtId="0" fontId="34" fillId="0" borderId="11" xfId="2" applyFont="1" applyBorder="1" applyAlignment="1">
      <alignment horizontal="left" vertical="center" shrinkToFit="1"/>
    </xf>
    <xf numFmtId="199" fontId="18" fillId="0" borderId="2" xfId="2" applyNumberFormat="1" applyFont="1" applyBorder="1" applyAlignment="1" applyProtection="1">
      <alignment horizontal="center" vertical="center" wrapText="1"/>
      <protection locked="0"/>
    </xf>
    <xf numFmtId="199" fontId="18" fillId="0" borderId="3" xfId="2" applyNumberFormat="1" applyFont="1" applyBorder="1" applyAlignment="1" applyProtection="1">
      <alignment horizontal="center" vertical="center" wrapText="1"/>
      <protection locked="0"/>
    </xf>
    <xf numFmtId="199" fontId="18" fillId="0" borderId="8" xfId="2" applyNumberFormat="1" applyFont="1" applyBorder="1" applyAlignment="1" applyProtection="1">
      <alignment horizontal="center" vertical="center" wrapText="1"/>
      <protection locked="0"/>
    </xf>
    <xf numFmtId="0" fontId="18" fillId="0" borderId="8" xfId="2" applyFont="1" applyBorder="1" applyAlignment="1" applyProtection="1">
      <alignment horizontal="left" vertical="center" wrapText="1"/>
      <protection locked="0"/>
    </xf>
    <xf numFmtId="0" fontId="38" fillId="0" borderId="3" xfId="0" applyFont="1" applyBorder="1" applyAlignment="1">
      <alignment horizontal="left" vertical="center" shrinkToFit="1"/>
    </xf>
    <xf numFmtId="0" fontId="38" fillId="0" borderId="8" xfId="0" applyFont="1" applyBorder="1" applyAlignment="1">
      <alignment horizontal="left" vertical="center" shrinkToFit="1"/>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46" fillId="0" borderId="2" xfId="0" applyFont="1" applyBorder="1">
      <alignment vertical="center"/>
    </xf>
    <xf numFmtId="0" fontId="46" fillId="0" borderId="3" xfId="0" applyFont="1" applyBorder="1">
      <alignment vertical="center"/>
    </xf>
    <xf numFmtId="0" fontId="46" fillId="0" borderId="8" xfId="0" applyFont="1" applyBorder="1">
      <alignment vertical="center"/>
    </xf>
    <xf numFmtId="0" fontId="46" fillId="0" borderId="1" xfId="0" applyFont="1" applyBorder="1">
      <alignment vertical="center"/>
    </xf>
    <xf numFmtId="0" fontId="46" fillId="0" borderId="2" xfId="0" applyFont="1" applyBorder="1" applyAlignment="1">
      <alignment horizontal="center" vertical="center"/>
    </xf>
    <xf numFmtId="0" fontId="46"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xf>
    <xf numFmtId="0" fontId="20" fillId="0" borderId="0" xfId="0" applyFont="1" applyAlignment="1">
      <alignment horizontal="left"/>
    </xf>
    <xf numFmtId="0" fontId="20" fillId="0" borderId="4" xfId="0" applyFont="1" applyBorder="1" applyAlignment="1">
      <alignment horizontal="left"/>
    </xf>
    <xf numFmtId="0" fontId="20" fillId="0" borderId="6"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5" xfId="0" applyFont="1" applyBorder="1" applyAlignment="1">
      <alignment horizontal="left" vertical="center" shrinkToFit="1"/>
    </xf>
    <xf numFmtId="0" fontId="20" fillId="0" borderId="9" xfId="0" applyFont="1" applyBorder="1" applyAlignment="1">
      <alignment horizontal="left" vertical="center" shrinkToFit="1"/>
    </xf>
    <xf numFmtId="0" fontId="20" fillId="0" borderId="10" xfId="0" applyFont="1" applyBorder="1" applyAlignment="1">
      <alignment horizontal="left" vertical="center" shrinkToFit="1"/>
    </xf>
    <xf numFmtId="0" fontId="20" fillId="0" borderId="11" xfId="0" applyFont="1" applyBorder="1" applyAlignment="1">
      <alignment horizontal="left" vertical="center" shrinkToFit="1"/>
    </xf>
    <xf numFmtId="0" fontId="46"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8"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Font="1" applyBorder="1" applyAlignment="1">
      <alignment horizontal="left"/>
    </xf>
    <xf numFmtId="0" fontId="20" fillId="0" borderId="7" xfId="0" applyFont="1" applyBorder="1" applyAlignment="1">
      <alignment horizontal="left"/>
    </xf>
    <xf numFmtId="0" fontId="20" fillId="0" borderId="5" xfId="0" applyFont="1" applyBorder="1" applyAlignment="1">
      <alignment horizontal="left"/>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2" borderId="14" xfId="2" applyFont="1" applyFill="1" applyBorder="1" applyAlignment="1">
      <alignment vertical="center" wrapText="1"/>
    </xf>
    <xf numFmtId="0" fontId="15" fillId="2" borderId="15" xfId="2" applyFill="1" applyBorder="1" applyAlignment="1">
      <alignment vertical="center" wrapText="1"/>
    </xf>
    <xf numFmtId="0" fontId="15" fillId="2" borderId="13" xfId="2" applyFill="1" applyBorder="1" applyAlignment="1">
      <alignment vertical="center" wrapText="1"/>
    </xf>
    <xf numFmtId="0" fontId="49" fillId="2" borderId="32" xfId="5" applyFont="1" applyFill="1" applyBorder="1" applyAlignment="1">
      <alignment horizontal="center" vertical="center" wrapText="1"/>
    </xf>
    <xf numFmtId="0" fontId="49" fillId="2" borderId="24" xfId="5" applyFont="1" applyFill="1" applyBorder="1" applyAlignment="1">
      <alignment horizontal="center" vertical="center" wrapText="1"/>
    </xf>
    <xf numFmtId="0" fontId="49" fillId="2" borderId="20" xfId="5" applyFont="1" applyFill="1" applyBorder="1" applyAlignment="1">
      <alignment horizontal="center" vertical="center" wrapText="1"/>
    </xf>
    <xf numFmtId="0" fontId="18" fillId="2" borderId="33" xfId="5" applyFont="1" applyFill="1" applyBorder="1" applyAlignment="1">
      <alignment horizontal="center" vertical="center" wrapText="1"/>
    </xf>
    <xf numFmtId="0" fontId="18" fillId="2" borderId="25" xfId="5" applyFont="1" applyFill="1" applyBorder="1" applyAlignment="1">
      <alignment horizontal="center" vertical="center" wrapText="1"/>
    </xf>
    <xf numFmtId="0" fontId="18" fillId="2" borderId="21"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0" xfId="5" applyFont="1" applyFill="1" applyAlignment="1">
      <alignment horizontal="center" vertical="center" wrapText="1"/>
    </xf>
    <xf numFmtId="0" fontId="18" fillId="2" borderId="10"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2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1" xfId="5" applyFont="1" applyFill="1" applyBorder="1" applyAlignment="1">
      <alignment horizontal="center" vertical="center"/>
    </xf>
    <xf numFmtId="0" fontId="18" fillId="2" borderId="30" xfId="5" applyFont="1" applyFill="1" applyBorder="1" applyAlignment="1">
      <alignment horizontal="center" vertical="center"/>
    </xf>
    <xf numFmtId="0" fontId="18" fillId="2" borderId="29" xfId="5" applyFont="1" applyFill="1" applyBorder="1" applyAlignment="1">
      <alignment horizontal="center" vertical="center"/>
    </xf>
    <xf numFmtId="0" fontId="9" fillId="2" borderId="14"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4" xfId="5" applyFont="1" applyBorder="1" applyAlignment="1">
      <alignment horizontal="left" vertical="center"/>
    </xf>
    <xf numFmtId="0" fontId="9" fillId="0" borderId="39" xfId="5" applyFont="1" applyBorder="1" applyAlignment="1">
      <alignment horizontal="center" vertical="center"/>
    </xf>
    <xf numFmtId="0" fontId="9" fillId="0" borderId="38" xfId="5" applyFont="1" applyBorder="1" applyAlignment="1">
      <alignment horizontal="center" vertical="center"/>
    </xf>
    <xf numFmtId="0" fontId="18" fillId="2" borderId="28" xfId="5" applyFont="1" applyFill="1" applyBorder="1" applyAlignment="1">
      <alignment horizontal="center" vertical="center"/>
    </xf>
    <xf numFmtId="0" fontId="18" fillId="2" borderId="27" xfId="5" applyFont="1" applyFill="1" applyBorder="1" applyAlignment="1">
      <alignment horizontal="center" vertical="center"/>
    </xf>
    <xf numFmtId="0" fontId="18" fillId="2" borderId="26" xfId="5" applyFont="1" applyFill="1" applyBorder="1" applyAlignment="1">
      <alignment horizontal="center" vertical="center"/>
    </xf>
    <xf numFmtId="0" fontId="9" fillId="0" borderId="25"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6" xfId="5" applyFont="1" applyFill="1" applyBorder="1" applyAlignment="1">
      <alignment horizontal="center" vertical="center"/>
    </xf>
    <xf numFmtId="0" fontId="9" fillId="2" borderId="35" xfId="5" applyFont="1" applyFill="1" applyBorder="1" applyAlignment="1">
      <alignment horizontal="center" vertical="center"/>
    </xf>
    <xf numFmtId="0" fontId="9" fillId="2" borderId="37" xfId="5" applyFont="1" applyFill="1" applyBorder="1" applyAlignment="1">
      <alignment horizontal="center" vertical="center"/>
    </xf>
    <xf numFmtId="178" fontId="33" fillId="0" borderId="12" xfId="2" applyNumberFormat="1" applyFont="1" applyBorder="1" applyAlignment="1">
      <alignment horizontal="center" vertical="center" shrinkToFit="1"/>
    </xf>
    <xf numFmtId="0" fontId="33" fillId="0" borderId="0" xfId="2" applyFont="1" applyAlignment="1">
      <alignment horizontal="center" vertical="center" shrinkToFit="1"/>
    </xf>
    <xf numFmtId="0" fontId="33" fillId="0" borderId="71" xfId="2" applyFont="1" applyBorder="1" applyAlignment="1">
      <alignment horizontal="center" vertical="center" shrinkToFit="1"/>
    </xf>
    <xf numFmtId="0" fontId="33" fillId="0" borderId="36" xfId="2" applyFont="1" applyBorder="1" applyAlignment="1">
      <alignment horizontal="center" vertical="center" shrinkToFit="1"/>
    </xf>
    <xf numFmtId="0" fontId="33" fillId="0" borderId="35" xfId="2" applyFont="1" applyBorder="1" applyAlignment="1">
      <alignment horizontal="center" vertical="center" shrinkToFit="1"/>
    </xf>
    <xf numFmtId="0" fontId="33" fillId="0" borderId="34" xfId="2" applyFont="1" applyBorder="1" applyAlignment="1">
      <alignment horizontal="center" vertical="center" shrinkToFit="1"/>
    </xf>
    <xf numFmtId="0" fontId="9" fillId="0" borderId="13" xfId="5" applyFont="1" applyBorder="1" applyAlignment="1">
      <alignment horizontal="left" vertical="center"/>
    </xf>
    <xf numFmtId="0" fontId="9" fillId="2" borderId="14"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4" xfId="5" applyFont="1" applyBorder="1" applyAlignment="1">
      <alignment horizontal="left" vertical="center" shrinkToFit="1"/>
    </xf>
    <xf numFmtId="0" fontId="9" fillId="2" borderId="1" xfId="5" applyFont="1" applyFill="1" applyBorder="1" applyAlignment="1">
      <alignment horizontal="center" vertical="center" shrinkToFit="1"/>
    </xf>
    <xf numFmtId="0" fontId="34" fillId="0" borderId="1" xfId="0" applyFont="1" applyBorder="1" applyAlignment="1">
      <alignment horizontal="center" vertical="center"/>
    </xf>
    <xf numFmtId="178" fontId="9" fillId="0" borderId="1" xfId="5" applyNumberFormat="1" applyFont="1" applyBorder="1" applyAlignment="1">
      <alignment horizontal="right" vertical="center"/>
    </xf>
    <xf numFmtId="0" fontId="34" fillId="0" borderId="1" xfId="0" applyFont="1" applyBorder="1" applyAlignment="1">
      <alignment horizontal="right" vertical="center"/>
    </xf>
    <xf numFmtId="0" fontId="18" fillId="2" borderId="19"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22" xfId="5" applyFont="1" applyFill="1" applyBorder="1" applyAlignment="1">
      <alignment horizontal="center" vertical="center"/>
    </xf>
    <xf numFmtId="0" fontId="0" fillId="0" borderId="65" xfId="0" applyBorder="1" applyAlignment="1">
      <alignment horizontal="center" vertical="center"/>
    </xf>
    <xf numFmtId="0" fontId="0" fillId="0" borderId="67" xfId="0" applyBorder="1" applyAlignment="1">
      <alignment horizontal="center" vertical="center"/>
    </xf>
    <xf numFmtId="0" fontId="0" fillId="0" borderId="66" xfId="0" applyBorder="1" applyAlignment="1">
      <alignment horizontal="center" vertical="center"/>
    </xf>
    <xf numFmtId="0" fontId="0" fillId="0" borderId="2"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cellXfs>
  <cellStyles count="11">
    <cellStyle name="桁区切り" xfId="10" builtinId="6"/>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17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calcChain" Target="calcChain.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 Id="rId6" Type="http://schemas.openxmlformats.org/officeDocument/2006/relationships/image" Target="../media/image8.jpeg"/><Relationship Id="rId5" Type="http://schemas.openxmlformats.org/officeDocument/2006/relationships/image" Target="../media/image7.jpeg"/><Relationship Id="rId4" Type="http://schemas.openxmlformats.org/officeDocument/2006/relationships/image" Target="../media/image6.jpeg"/></Relationships>
</file>

<file path=xl/drawings/_rels/drawing4.xml.rels><?xml version="1.0" encoding="UTF-8" standalone="yes"?>
<Relationships xmlns="http://schemas.openxmlformats.org/package/2006/relationships"><Relationship Id="rId1" Type="http://schemas.openxmlformats.org/officeDocument/2006/relationships/image" Target="../media/image9.emf"/></Relationships>
</file>

<file path=xl/drawings/_rels/drawing5.xml.rels><?xml version="1.0" encoding="UTF-8" standalone="yes"?>
<Relationships xmlns="http://schemas.openxmlformats.org/package/2006/relationships"><Relationship Id="rId1" Type="http://schemas.openxmlformats.org/officeDocument/2006/relationships/image" Target="../media/image9.emf"/></Relationships>
</file>

<file path=xl/drawings/_rels/drawing6.xml.rels><?xml version="1.0" encoding="UTF-8" standalone="yes"?>
<Relationships xmlns="http://schemas.openxmlformats.org/package/2006/relationships"><Relationship Id="rId1" Type="http://schemas.openxmlformats.org/officeDocument/2006/relationships/image" Target="../media/image9.emf"/></Relationships>
</file>

<file path=xl/drawings/_rels/drawing7.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jpeg"/><Relationship Id="rId1" Type="http://schemas.openxmlformats.org/officeDocument/2006/relationships/image" Target="../media/image10.jpeg"/><Relationship Id="rId4" Type="http://schemas.openxmlformats.org/officeDocument/2006/relationships/image" Target="../media/image13.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jpeg"/><Relationship Id="rId1" Type="http://schemas.openxmlformats.org/officeDocument/2006/relationships/image" Target="../media/image14.jpeg"/><Relationship Id="rId4" Type="http://schemas.openxmlformats.org/officeDocument/2006/relationships/image" Target="../media/image17.jpeg"/></Relationships>
</file>

<file path=xl/drawings/_rels/drawing9.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 Id="rId4" Type="http://schemas.openxmlformats.org/officeDocument/2006/relationships/image" Target="../media/image21.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29.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32.jpeg"/><Relationship Id="rId2" Type="http://schemas.openxmlformats.org/officeDocument/2006/relationships/image" Target="../media/image31.jpeg"/><Relationship Id="rId1" Type="http://schemas.openxmlformats.org/officeDocument/2006/relationships/image" Target="../media/image30.jpeg"/><Relationship Id="rId4" Type="http://schemas.openxmlformats.org/officeDocument/2006/relationships/image" Target="../media/image33.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4" Type="http://schemas.openxmlformats.org/officeDocument/2006/relationships/image" Target="../media/image37.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40.jpe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41.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52.jpeg"/><Relationship Id="rId2" Type="http://schemas.openxmlformats.org/officeDocument/2006/relationships/image" Target="../media/image51.jpeg"/><Relationship Id="rId1" Type="http://schemas.openxmlformats.org/officeDocument/2006/relationships/image" Target="../media/image50.jpeg"/><Relationship Id="rId4" Type="http://schemas.openxmlformats.org/officeDocument/2006/relationships/image" Target="../media/image53.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55.jpeg"/><Relationship Id="rId1" Type="http://schemas.openxmlformats.org/officeDocument/2006/relationships/image" Target="../media/image54.jpeg"/><Relationship Id="rId4" Type="http://schemas.openxmlformats.org/officeDocument/2006/relationships/image" Target="../media/image57.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59.jpeg"/><Relationship Id="rId1" Type="http://schemas.openxmlformats.org/officeDocument/2006/relationships/image" Target="../media/image58.jpeg"/><Relationship Id="rId4" Type="http://schemas.openxmlformats.org/officeDocument/2006/relationships/image" Target="../media/image61.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4" Type="http://schemas.openxmlformats.org/officeDocument/2006/relationships/image" Target="../media/image65.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72.jpeg"/><Relationship Id="rId2" Type="http://schemas.openxmlformats.org/officeDocument/2006/relationships/image" Target="../media/image71.jpeg"/><Relationship Id="rId1" Type="http://schemas.openxmlformats.org/officeDocument/2006/relationships/image" Target="../media/image70.jpeg"/><Relationship Id="rId4" Type="http://schemas.openxmlformats.org/officeDocument/2006/relationships/image" Target="../media/image73.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 Id="rId4" Type="http://schemas.openxmlformats.org/officeDocument/2006/relationships/image" Target="../media/image77.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80.jpeg"/><Relationship Id="rId2" Type="http://schemas.openxmlformats.org/officeDocument/2006/relationships/image" Target="../media/image79.jpeg"/><Relationship Id="rId1" Type="http://schemas.openxmlformats.org/officeDocument/2006/relationships/image" Target="../media/image78.jpeg"/><Relationship Id="rId4" Type="http://schemas.openxmlformats.org/officeDocument/2006/relationships/image" Target="../media/image81.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84.jpeg"/><Relationship Id="rId2" Type="http://schemas.openxmlformats.org/officeDocument/2006/relationships/image" Target="../media/image83.jpeg"/><Relationship Id="rId1" Type="http://schemas.openxmlformats.org/officeDocument/2006/relationships/image" Target="../media/image82.jpeg"/><Relationship Id="rId4" Type="http://schemas.openxmlformats.org/officeDocument/2006/relationships/image" Target="../media/image85.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88.jpeg"/><Relationship Id="rId2" Type="http://schemas.openxmlformats.org/officeDocument/2006/relationships/image" Target="../media/image87.jpeg"/><Relationship Id="rId1" Type="http://schemas.openxmlformats.org/officeDocument/2006/relationships/image" Target="../media/image86.jpeg"/><Relationship Id="rId4" Type="http://schemas.openxmlformats.org/officeDocument/2006/relationships/image" Target="../media/image89.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92.jpeg"/><Relationship Id="rId2" Type="http://schemas.openxmlformats.org/officeDocument/2006/relationships/image" Target="../media/image91.jpeg"/><Relationship Id="rId1" Type="http://schemas.openxmlformats.org/officeDocument/2006/relationships/image" Target="../media/image90.jpeg"/><Relationship Id="rId4" Type="http://schemas.openxmlformats.org/officeDocument/2006/relationships/image" Target="../media/image93.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96.jpeg"/><Relationship Id="rId2" Type="http://schemas.openxmlformats.org/officeDocument/2006/relationships/image" Target="../media/image95.jpeg"/><Relationship Id="rId1" Type="http://schemas.openxmlformats.org/officeDocument/2006/relationships/image" Target="../media/image94.jpeg"/><Relationship Id="rId4" Type="http://schemas.openxmlformats.org/officeDocument/2006/relationships/image" Target="../media/image97.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100.jpeg"/><Relationship Id="rId2" Type="http://schemas.openxmlformats.org/officeDocument/2006/relationships/image" Target="../media/image99.jpeg"/><Relationship Id="rId1" Type="http://schemas.openxmlformats.org/officeDocument/2006/relationships/image" Target="../media/image98.jpeg"/><Relationship Id="rId4" Type="http://schemas.openxmlformats.org/officeDocument/2006/relationships/image" Target="../media/image101.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104.jpeg"/><Relationship Id="rId2" Type="http://schemas.openxmlformats.org/officeDocument/2006/relationships/image" Target="../media/image103.jpeg"/><Relationship Id="rId1" Type="http://schemas.openxmlformats.org/officeDocument/2006/relationships/image" Target="../media/image102.jpeg"/><Relationship Id="rId4" Type="http://schemas.openxmlformats.org/officeDocument/2006/relationships/image" Target="../media/image105.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108.jpeg"/><Relationship Id="rId2" Type="http://schemas.openxmlformats.org/officeDocument/2006/relationships/image" Target="../media/image107.jpeg"/><Relationship Id="rId1" Type="http://schemas.openxmlformats.org/officeDocument/2006/relationships/image" Target="../media/image106.jpeg"/><Relationship Id="rId4" Type="http://schemas.openxmlformats.org/officeDocument/2006/relationships/image" Target="../media/image109.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12.jpeg"/><Relationship Id="rId2" Type="http://schemas.openxmlformats.org/officeDocument/2006/relationships/image" Target="../media/image111.jpeg"/><Relationship Id="rId1" Type="http://schemas.openxmlformats.org/officeDocument/2006/relationships/image" Target="../media/image110.jpeg"/><Relationship Id="rId4" Type="http://schemas.openxmlformats.org/officeDocument/2006/relationships/image" Target="../media/image113.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16.jpeg"/><Relationship Id="rId2" Type="http://schemas.openxmlformats.org/officeDocument/2006/relationships/image" Target="../media/image115.jpeg"/><Relationship Id="rId1" Type="http://schemas.openxmlformats.org/officeDocument/2006/relationships/image" Target="../media/image114.jpeg"/><Relationship Id="rId4" Type="http://schemas.openxmlformats.org/officeDocument/2006/relationships/image" Target="../media/image117.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20.jpeg"/><Relationship Id="rId2" Type="http://schemas.openxmlformats.org/officeDocument/2006/relationships/image" Target="../media/image119.jpeg"/><Relationship Id="rId1" Type="http://schemas.openxmlformats.org/officeDocument/2006/relationships/image" Target="../media/image118.jpeg"/><Relationship Id="rId4" Type="http://schemas.openxmlformats.org/officeDocument/2006/relationships/image" Target="../media/image121.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24.jpeg"/><Relationship Id="rId2" Type="http://schemas.openxmlformats.org/officeDocument/2006/relationships/image" Target="../media/image123.jpeg"/><Relationship Id="rId1" Type="http://schemas.openxmlformats.org/officeDocument/2006/relationships/image" Target="../media/image122.jpeg"/><Relationship Id="rId4" Type="http://schemas.openxmlformats.org/officeDocument/2006/relationships/image" Target="../media/image125.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28.jpeg"/><Relationship Id="rId2" Type="http://schemas.openxmlformats.org/officeDocument/2006/relationships/image" Target="../media/image127.jpeg"/><Relationship Id="rId1" Type="http://schemas.openxmlformats.org/officeDocument/2006/relationships/image" Target="../media/image126.jpeg"/><Relationship Id="rId4" Type="http://schemas.openxmlformats.org/officeDocument/2006/relationships/image" Target="../media/image129.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32.jpeg"/><Relationship Id="rId2" Type="http://schemas.openxmlformats.org/officeDocument/2006/relationships/image" Target="../media/image131.jpeg"/><Relationship Id="rId1" Type="http://schemas.openxmlformats.org/officeDocument/2006/relationships/image" Target="../media/image130.jpeg"/><Relationship Id="rId4" Type="http://schemas.openxmlformats.org/officeDocument/2006/relationships/image" Target="../media/image133.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36.jpeg"/><Relationship Id="rId2" Type="http://schemas.openxmlformats.org/officeDocument/2006/relationships/image" Target="../media/image135.jpeg"/><Relationship Id="rId1" Type="http://schemas.openxmlformats.org/officeDocument/2006/relationships/image" Target="../media/image134.jpeg"/><Relationship Id="rId4" Type="http://schemas.openxmlformats.org/officeDocument/2006/relationships/image" Target="../media/image137.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40.jpeg"/><Relationship Id="rId2" Type="http://schemas.openxmlformats.org/officeDocument/2006/relationships/image" Target="../media/image139.jpeg"/><Relationship Id="rId1" Type="http://schemas.openxmlformats.org/officeDocument/2006/relationships/image" Target="../media/image138.jpeg"/><Relationship Id="rId4" Type="http://schemas.openxmlformats.org/officeDocument/2006/relationships/image" Target="../media/image141.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44.jpeg"/><Relationship Id="rId2" Type="http://schemas.openxmlformats.org/officeDocument/2006/relationships/image" Target="../media/image143.jpeg"/><Relationship Id="rId1" Type="http://schemas.openxmlformats.org/officeDocument/2006/relationships/image" Target="../media/image142.jpeg"/><Relationship Id="rId4" Type="http://schemas.openxmlformats.org/officeDocument/2006/relationships/image" Target="../media/image145.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48.jpeg"/><Relationship Id="rId2" Type="http://schemas.openxmlformats.org/officeDocument/2006/relationships/image" Target="../media/image147.jpeg"/><Relationship Id="rId1" Type="http://schemas.openxmlformats.org/officeDocument/2006/relationships/image" Target="../media/image146.jpeg"/><Relationship Id="rId4" Type="http://schemas.openxmlformats.org/officeDocument/2006/relationships/image" Target="../media/image149.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52.jpeg"/><Relationship Id="rId2" Type="http://schemas.openxmlformats.org/officeDocument/2006/relationships/image" Target="../media/image151.jpeg"/><Relationship Id="rId1" Type="http://schemas.openxmlformats.org/officeDocument/2006/relationships/image" Target="../media/image150.jpeg"/><Relationship Id="rId4" Type="http://schemas.openxmlformats.org/officeDocument/2006/relationships/image" Target="../media/image153.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56.jpeg"/><Relationship Id="rId2" Type="http://schemas.openxmlformats.org/officeDocument/2006/relationships/image" Target="../media/image155.jpeg"/><Relationship Id="rId1" Type="http://schemas.openxmlformats.org/officeDocument/2006/relationships/image" Target="../media/image154.jpeg"/><Relationship Id="rId4" Type="http://schemas.openxmlformats.org/officeDocument/2006/relationships/image" Target="../media/image157.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60.jpeg"/><Relationship Id="rId2" Type="http://schemas.openxmlformats.org/officeDocument/2006/relationships/image" Target="../media/image159.jpeg"/><Relationship Id="rId1" Type="http://schemas.openxmlformats.org/officeDocument/2006/relationships/image" Target="../media/image158.jpeg"/><Relationship Id="rId4" Type="http://schemas.openxmlformats.org/officeDocument/2006/relationships/image" Target="../media/image161.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64.jpeg"/><Relationship Id="rId2" Type="http://schemas.openxmlformats.org/officeDocument/2006/relationships/image" Target="../media/image163.jpeg"/><Relationship Id="rId1" Type="http://schemas.openxmlformats.org/officeDocument/2006/relationships/image" Target="../media/image162.jpeg"/><Relationship Id="rId4" Type="http://schemas.openxmlformats.org/officeDocument/2006/relationships/image" Target="../media/image165.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68.jpeg"/><Relationship Id="rId2" Type="http://schemas.openxmlformats.org/officeDocument/2006/relationships/image" Target="../media/image167.jpeg"/><Relationship Id="rId1" Type="http://schemas.openxmlformats.org/officeDocument/2006/relationships/image" Target="../media/image166.jpeg"/><Relationship Id="rId4" Type="http://schemas.openxmlformats.org/officeDocument/2006/relationships/image" Target="../media/image169.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72.jpeg"/><Relationship Id="rId2" Type="http://schemas.openxmlformats.org/officeDocument/2006/relationships/image" Target="../media/image171.jpeg"/><Relationship Id="rId1" Type="http://schemas.openxmlformats.org/officeDocument/2006/relationships/image" Target="../media/image170.jpeg"/><Relationship Id="rId4" Type="http://schemas.openxmlformats.org/officeDocument/2006/relationships/image" Target="../media/image173.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76.jpeg"/><Relationship Id="rId2" Type="http://schemas.openxmlformats.org/officeDocument/2006/relationships/image" Target="../media/image175.jpeg"/><Relationship Id="rId1" Type="http://schemas.openxmlformats.org/officeDocument/2006/relationships/image" Target="../media/image174.jpeg"/><Relationship Id="rId4" Type="http://schemas.openxmlformats.org/officeDocument/2006/relationships/image" Target="../media/image177.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80.jpeg"/><Relationship Id="rId2" Type="http://schemas.openxmlformats.org/officeDocument/2006/relationships/image" Target="../media/image179.jpeg"/><Relationship Id="rId1" Type="http://schemas.openxmlformats.org/officeDocument/2006/relationships/image" Target="../media/image178.jpeg"/><Relationship Id="rId4" Type="http://schemas.openxmlformats.org/officeDocument/2006/relationships/image" Target="../media/image181.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84.jpeg"/><Relationship Id="rId2" Type="http://schemas.openxmlformats.org/officeDocument/2006/relationships/image" Target="../media/image183.jpeg"/><Relationship Id="rId1" Type="http://schemas.openxmlformats.org/officeDocument/2006/relationships/image" Target="../media/image182.jpeg"/><Relationship Id="rId4" Type="http://schemas.openxmlformats.org/officeDocument/2006/relationships/image" Target="../media/image185.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88.jpeg"/><Relationship Id="rId2" Type="http://schemas.openxmlformats.org/officeDocument/2006/relationships/image" Target="../media/image187.jpeg"/><Relationship Id="rId1" Type="http://schemas.openxmlformats.org/officeDocument/2006/relationships/image" Target="../media/image186.jpeg"/><Relationship Id="rId4" Type="http://schemas.openxmlformats.org/officeDocument/2006/relationships/image" Target="../media/image189.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92.jpeg"/><Relationship Id="rId2" Type="http://schemas.openxmlformats.org/officeDocument/2006/relationships/image" Target="../media/image191.jpeg"/><Relationship Id="rId1" Type="http://schemas.openxmlformats.org/officeDocument/2006/relationships/image" Target="../media/image190.jpeg"/><Relationship Id="rId4" Type="http://schemas.openxmlformats.org/officeDocument/2006/relationships/image" Target="../media/image193.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96.jpeg"/><Relationship Id="rId2" Type="http://schemas.openxmlformats.org/officeDocument/2006/relationships/image" Target="../media/image195.jpeg"/><Relationship Id="rId1" Type="http://schemas.openxmlformats.org/officeDocument/2006/relationships/image" Target="../media/image194.jpeg"/><Relationship Id="rId4" Type="http://schemas.openxmlformats.org/officeDocument/2006/relationships/image" Target="../media/image197.jpeg"/></Relationships>
</file>

<file path=xl/drawings/_rels/drawing54.xml.rels><?xml version="1.0" encoding="UTF-8" standalone="yes"?>
<Relationships xmlns="http://schemas.openxmlformats.org/package/2006/relationships"><Relationship Id="rId3" Type="http://schemas.openxmlformats.org/officeDocument/2006/relationships/image" Target="../media/image200.jpeg"/><Relationship Id="rId2" Type="http://schemas.openxmlformats.org/officeDocument/2006/relationships/image" Target="../media/image199.jpeg"/><Relationship Id="rId1" Type="http://schemas.openxmlformats.org/officeDocument/2006/relationships/image" Target="../media/image198.jpeg"/><Relationship Id="rId4" Type="http://schemas.openxmlformats.org/officeDocument/2006/relationships/image" Target="../media/image201.jpeg"/></Relationships>
</file>

<file path=xl/drawings/_rels/drawing55.xml.rels><?xml version="1.0" encoding="UTF-8" standalone="yes"?>
<Relationships xmlns="http://schemas.openxmlformats.org/package/2006/relationships"><Relationship Id="rId3" Type="http://schemas.openxmlformats.org/officeDocument/2006/relationships/image" Target="../media/image204.jpeg"/><Relationship Id="rId2" Type="http://schemas.openxmlformats.org/officeDocument/2006/relationships/image" Target="../media/image203.jpeg"/><Relationship Id="rId1" Type="http://schemas.openxmlformats.org/officeDocument/2006/relationships/image" Target="../media/image202.jpeg"/><Relationship Id="rId4" Type="http://schemas.openxmlformats.org/officeDocument/2006/relationships/image" Target="../media/image205.jpeg"/></Relationships>
</file>

<file path=xl/drawings/_rels/drawing56.xml.rels><?xml version="1.0" encoding="UTF-8" standalone="yes"?>
<Relationships xmlns="http://schemas.openxmlformats.org/package/2006/relationships"><Relationship Id="rId3" Type="http://schemas.openxmlformats.org/officeDocument/2006/relationships/image" Target="../media/image208.jpeg"/><Relationship Id="rId2" Type="http://schemas.openxmlformats.org/officeDocument/2006/relationships/image" Target="../media/image207.jpeg"/><Relationship Id="rId1" Type="http://schemas.openxmlformats.org/officeDocument/2006/relationships/image" Target="../media/image206.jpeg"/><Relationship Id="rId4" Type="http://schemas.openxmlformats.org/officeDocument/2006/relationships/image" Target="../media/image209.jpeg"/></Relationships>
</file>

<file path=xl/drawings/_rels/drawing57.xml.rels><?xml version="1.0" encoding="UTF-8" standalone="yes"?>
<Relationships xmlns="http://schemas.openxmlformats.org/package/2006/relationships"><Relationship Id="rId3" Type="http://schemas.openxmlformats.org/officeDocument/2006/relationships/image" Target="../media/image212.jpeg"/><Relationship Id="rId2" Type="http://schemas.openxmlformats.org/officeDocument/2006/relationships/image" Target="../media/image211.jpeg"/><Relationship Id="rId1" Type="http://schemas.openxmlformats.org/officeDocument/2006/relationships/image" Target="../media/image210.jpeg"/><Relationship Id="rId4" Type="http://schemas.openxmlformats.org/officeDocument/2006/relationships/image" Target="../media/image213.jpeg"/></Relationships>
</file>

<file path=xl/drawings/_rels/drawing58.xml.rels><?xml version="1.0" encoding="UTF-8" standalone="yes"?>
<Relationships xmlns="http://schemas.openxmlformats.org/package/2006/relationships"><Relationship Id="rId3" Type="http://schemas.openxmlformats.org/officeDocument/2006/relationships/image" Target="../media/image216.jpeg"/><Relationship Id="rId2" Type="http://schemas.openxmlformats.org/officeDocument/2006/relationships/image" Target="../media/image215.jpeg"/><Relationship Id="rId1" Type="http://schemas.openxmlformats.org/officeDocument/2006/relationships/image" Target="../media/image214.jpeg"/><Relationship Id="rId4" Type="http://schemas.openxmlformats.org/officeDocument/2006/relationships/image" Target="../media/image217.jpeg"/></Relationships>
</file>

<file path=xl/drawings/_rels/drawing59.xml.rels><?xml version="1.0" encoding="UTF-8" standalone="yes"?>
<Relationships xmlns="http://schemas.openxmlformats.org/package/2006/relationships"><Relationship Id="rId3" Type="http://schemas.openxmlformats.org/officeDocument/2006/relationships/image" Target="../media/image220.jpeg"/><Relationship Id="rId2" Type="http://schemas.openxmlformats.org/officeDocument/2006/relationships/image" Target="../media/image219.jpeg"/><Relationship Id="rId1" Type="http://schemas.openxmlformats.org/officeDocument/2006/relationships/image" Target="../media/image218.jpeg"/><Relationship Id="rId4" Type="http://schemas.openxmlformats.org/officeDocument/2006/relationships/image" Target="../media/image221.jpeg"/></Relationships>
</file>

<file path=xl/drawings/_rels/drawing60.xml.rels><?xml version="1.0" encoding="UTF-8" standalone="yes"?>
<Relationships xmlns="http://schemas.openxmlformats.org/package/2006/relationships"><Relationship Id="rId3" Type="http://schemas.openxmlformats.org/officeDocument/2006/relationships/image" Target="../media/image224.jpeg"/><Relationship Id="rId2" Type="http://schemas.openxmlformats.org/officeDocument/2006/relationships/image" Target="../media/image223.jpeg"/><Relationship Id="rId1" Type="http://schemas.openxmlformats.org/officeDocument/2006/relationships/image" Target="../media/image222.jpeg"/><Relationship Id="rId4" Type="http://schemas.openxmlformats.org/officeDocument/2006/relationships/image" Target="../media/image225.jpeg"/></Relationships>
</file>

<file path=xl/drawings/_rels/drawing61.xml.rels><?xml version="1.0" encoding="UTF-8" standalone="yes"?>
<Relationships xmlns="http://schemas.openxmlformats.org/package/2006/relationships"><Relationship Id="rId3" Type="http://schemas.openxmlformats.org/officeDocument/2006/relationships/image" Target="../media/image228.jpeg"/><Relationship Id="rId2" Type="http://schemas.openxmlformats.org/officeDocument/2006/relationships/image" Target="../media/image227.jpeg"/><Relationship Id="rId1" Type="http://schemas.openxmlformats.org/officeDocument/2006/relationships/image" Target="../media/image226.jpeg"/><Relationship Id="rId4" Type="http://schemas.openxmlformats.org/officeDocument/2006/relationships/image" Target="../media/image229.jpeg"/></Relationships>
</file>

<file path=xl/drawings/_rels/drawing62.xml.rels><?xml version="1.0" encoding="UTF-8" standalone="yes"?>
<Relationships xmlns="http://schemas.openxmlformats.org/package/2006/relationships"><Relationship Id="rId3" Type="http://schemas.openxmlformats.org/officeDocument/2006/relationships/image" Target="../media/image232.jpeg"/><Relationship Id="rId2" Type="http://schemas.openxmlformats.org/officeDocument/2006/relationships/image" Target="../media/image231.jpeg"/><Relationship Id="rId1" Type="http://schemas.openxmlformats.org/officeDocument/2006/relationships/image" Target="../media/image230.jpeg"/><Relationship Id="rId4" Type="http://schemas.openxmlformats.org/officeDocument/2006/relationships/image" Target="../media/image233.jpeg"/></Relationships>
</file>

<file path=xl/drawings/_rels/drawing63.xml.rels><?xml version="1.0" encoding="UTF-8" standalone="yes"?>
<Relationships xmlns="http://schemas.openxmlformats.org/package/2006/relationships"><Relationship Id="rId3" Type="http://schemas.openxmlformats.org/officeDocument/2006/relationships/image" Target="../media/image236.jpeg"/><Relationship Id="rId2" Type="http://schemas.openxmlformats.org/officeDocument/2006/relationships/image" Target="../media/image235.jpeg"/><Relationship Id="rId1" Type="http://schemas.openxmlformats.org/officeDocument/2006/relationships/image" Target="../media/image234.jpeg"/><Relationship Id="rId4" Type="http://schemas.openxmlformats.org/officeDocument/2006/relationships/image" Target="../media/image237.jpeg"/></Relationships>
</file>

<file path=xl/drawings/_rels/drawing64.xml.rels><?xml version="1.0" encoding="UTF-8" standalone="yes"?>
<Relationships xmlns="http://schemas.openxmlformats.org/package/2006/relationships"><Relationship Id="rId3" Type="http://schemas.openxmlformats.org/officeDocument/2006/relationships/image" Target="../media/image240.jpeg"/><Relationship Id="rId2" Type="http://schemas.openxmlformats.org/officeDocument/2006/relationships/image" Target="../media/image239.jpeg"/><Relationship Id="rId1" Type="http://schemas.openxmlformats.org/officeDocument/2006/relationships/image" Target="../media/image238.jpeg"/><Relationship Id="rId4" Type="http://schemas.openxmlformats.org/officeDocument/2006/relationships/image" Target="../media/image241.jpeg"/></Relationships>
</file>

<file path=xl/drawings/_rels/drawing65.xml.rels><?xml version="1.0" encoding="UTF-8" standalone="yes"?>
<Relationships xmlns="http://schemas.openxmlformats.org/package/2006/relationships"><Relationship Id="rId3" Type="http://schemas.openxmlformats.org/officeDocument/2006/relationships/image" Target="../media/image244.jpeg"/><Relationship Id="rId2" Type="http://schemas.openxmlformats.org/officeDocument/2006/relationships/image" Target="../media/image243.jpeg"/><Relationship Id="rId1" Type="http://schemas.openxmlformats.org/officeDocument/2006/relationships/image" Target="../media/image242.jpeg"/><Relationship Id="rId4" Type="http://schemas.openxmlformats.org/officeDocument/2006/relationships/image" Target="../media/image245.jpeg"/></Relationships>
</file>

<file path=xl/drawings/_rels/drawing66.xml.rels><?xml version="1.0" encoding="UTF-8" standalone="yes"?>
<Relationships xmlns="http://schemas.openxmlformats.org/package/2006/relationships"><Relationship Id="rId3" Type="http://schemas.openxmlformats.org/officeDocument/2006/relationships/image" Target="../media/image248.jpeg"/><Relationship Id="rId2" Type="http://schemas.openxmlformats.org/officeDocument/2006/relationships/image" Target="../media/image247.jpeg"/><Relationship Id="rId1" Type="http://schemas.openxmlformats.org/officeDocument/2006/relationships/image" Target="../media/image246.jpeg"/><Relationship Id="rId4" Type="http://schemas.openxmlformats.org/officeDocument/2006/relationships/image" Target="../media/image249.jpeg"/></Relationships>
</file>

<file path=xl/drawings/_rels/drawing67.xml.rels><?xml version="1.0" encoding="UTF-8" standalone="yes"?>
<Relationships xmlns="http://schemas.openxmlformats.org/package/2006/relationships"><Relationship Id="rId3" Type="http://schemas.openxmlformats.org/officeDocument/2006/relationships/image" Target="../media/image252.jpeg"/><Relationship Id="rId2" Type="http://schemas.openxmlformats.org/officeDocument/2006/relationships/image" Target="../media/image251.jpeg"/><Relationship Id="rId1" Type="http://schemas.openxmlformats.org/officeDocument/2006/relationships/image" Target="../media/image250.jpeg"/><Relationship Id="rId4" Type="http://schemas.openxmlformats.org/officeDocument/2006/relationships/image" Target="../media/image253.jpeg"/></Relationships>
</file>

<file path=xl/drawings/_rels/drawing68.xml.rels><?xml version="1.0" encoding="UTF-8" standalone="yes"?>
<Relationships xmlns="http://schemas.openxmlformats.org/package/2006/relationships"><Relationship Id="rId3" Type="http://schemas.openxmlformats.org/officeDocument/2006/relationships/image" Target="../media/image256.jpeg"/><Relationship Id="rId2" Type="http://schemas.openxmlformats.org/officeDocument/2006/relationships/image" Target="../media/image255.jpeg"/><Relationship Id="rId1" Type="http://schemas.openxmlformats.org/officeDocument/2006/relationships/image" Target="../media/image254.jpeg"/><Relationship Id="rId4" Type="http://schemas.openxmlformats.org/officeDocument/2006/relationships/image" Target="../media/image257.jpeg"/></Relationships>
</file>

<file path=xl/drawings/_rels/drawing69.xml.rels><?xml version="1.0" encoding="UTF-8" standalone="yes"?>
<Relationships xmlns="http://schemas.openxmlformats.org/package/2006/relationships"><Relationship Id="rId3" Type="http://schemas.openxmlformats.org/officeDocument/2006/relationships/image" Target="../media/image260.jpeg"/><Relationship Id="rId2" Type="http://schemas.openxmlformats.org/officeDocument/2006/relationships/image" Target="../media/image259.jpeg"/><Relationship Id="rId1" Type="http://schemas.openxmlformats.org/officeDocument/2006/relationships/image" Target="../media/image258.jpeg"/><Relationship Id="rId4" Type="http://schemas.openxmlformats.org/officeDocument/2006/relationships/image" Target="../media/image261.jpeg"/></Relationships>
</file>

<file path=xl/drawings/_rels/drawing70.xml.rels><?xml version="1.0" encoding="UTF-8" standalone="yes"?>
<Relationships xmlns="http://schemas.openxmlformats.org/package/2006/relationships"><Relationship Id="rId3" Type="http://schemas.openxmlformats.org/officeDocument/2006/relationships/image" Target="../media/image264.jpeg"/><Relationship Id="rId2" Type="http://schemas.openxmlformats.org/officeDocument/2006/relationships/image" Target="../media/image263.jpeg"/><Relationship Id="rId1" Type="http://schemas.openxmlformats.org/officeDocument/2006/relationships/image" Target="../media/image262.jpeg"/><Relationship Id="rId4" Type="http://schemas.openxmlformats.org/officeDocument/2006/relationships/image" Target="../media/image265.jpeg"/></Relationships>
</file>

<file path=xl/drawings/_rels/drawing71.xml.rels><?xml version="1.0" encoding="UTF-8" standalone="yes"?>
<Relationships xmlns="http://schemas.openxmlformats.org/package/2006/relationships"><Relationship Id="rId3" Type="http://schemas.openxmlformats.org/officeDocument/2006/relationships/image" Target="../media/image268.jpeg"/><Relationship Id="rId2" Type="http://schemas.openxmlformats.org/officeDocument/2006/relationships/image" Target="../media/image267.jpeg"/><Relationship Id="rId1" Type="http://schemas.openxmlformats.org/officeDocument/2006/relationships/image" Target="../media/image266.jpeg"/><Relationship Id="rId4" Type="http://schemas.openxmlformats.org/officeDocument/2006/relationships/image" Target="../media/image269.jpeg"/></Relationships>
</file>

<file path=xl/drawings/_rels/drawing72.xml.rels><?xml version="1.0" encoding="UTF-8" standalone="yes"?>
<Relationships xmlns="http://schemas.openxmlformats.org/package/2006/relationships"><Relationship Id="rId3" Type="http://schemas.openxmlformats.org/officeDocument/2006/relationships/image" Target="../media/image272.jpeg"/><Relationship Id="rId2" Type="http://schemas.openxmlformats.org/officeDocument/2006/relationships/image" Target="../media/image271.jpeg"/><Relationship Id="rId1" Type="http://schemas.openxmlformats.org/officeDocument/2006/relationships/image" Target="../media/image270.jpeg"/><Relationship Id="rId4" Type="http://schemas.openxmlformats.org/officeDocument/2006/relationships/image" Target="../media/image273.jpeg"/></Relationships>
</file>

<file path=xl/drawings/_rels/drawing73.xml.rels><?xml version="1.0" encoding="UTF-8" standalone="yes"?>
<Relationships xmlns="http://schemas.openxmlformats.org/package/2006/relationships"><Relationship Id="rId3" Type="http://schemas.openxmlformats.org/officeDocument/2006/relationships/image" Target="../media/image276.jpeg"/><Relationship Id="rId2" Type="http://schemas.openxmlformats.org/officeDocument/2006/relationships/image" Target="../media/image275.jpeg"/><Relationship Id="rId1" Type="http://schemas.openxmlformats.org/officeDocument/2006/relationships/image" Target="../media/image274.jpeg"/><Relationship Id="rId4" Type="http://schemas.openxmlformats.org/officeDocument/2006/relationships/image" Target="../media/image277.jpeg"/></Relationships>
</file>

<file path=xl/drawings/_rels/drawing74.xml.rels><?xml version="1.0" encoding="UTF-8" standalone="yes"?>
<Relationships xmlns="http://schemas.openxmlformats.org/package/2006/relationships"><Relationship Id="rId3" Type="http://schemas.openxmlformats.org/officeDocument/2006/relationships/image" Target="../media/image280.jpeg"/><Relationship Id="rId2" Type="http://schemas.openxmlformats.org/officeDocument/2006/relationships/image" Target="../media/image279.jpeg"/><Relationship Id="rId1" Type="http://schemas.openxmlformats.org/officeDocument/2006/relationships/image" Target="../media/image278.jpeg"/><Relationship Id="rId4" Type="http://schemas.openxmlformats.org/officeDocument/2006/relationships/image" Target="../media/image281.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282.jpeg"/></Relationships>
</file>

<file path=xl/drawings/_rels/drawing76.xml.rels><?xml version="1.0" encoding="UTF-8" standalone="yes"?>
<Relationships xmlns="http://schemas.openxmlformats.org/package/2006/relationships"><Relationship Id="rId8" Type="http://schemas.openxmlformats.org/officeDocument/2006/relationships/image" Target="../media/image290.jpeg"/><Relationship Id="rId3" Type="http://schemas.openxmlformats.org/officeDocument/2006/relationships/image" Target="../media/image285.jpeg"/><Relationship Id="rId7" Type="http://schemas.openxmlformats.org/officeDocument/2006/relationships/image" Target="../media/image289.jpeg"/><Relationship Id="rId2" Type="http://schemas.openxmlformats.org/officeDocument/2006/relationships/image" Target="../media/image284.jpeg"/><Relationship Id="rId1" Type="http://schemas.openxmlformats.org/officeDocument/2006/relationships/image" Target="../media/image283.jpeg"/><Relationship Id="rId6" Type="http://schemas.openxmlformats.org/officeDocument/2006/relationships/image" Target="../media/image288.jpeg"/><Relationship Id="rId5" Type="http://schemas.openxmlformats.org/officeDocument/2006/relationships/image" Target="../media/image287.jpeg"/><Relationship Id="rId4" Type="http://schemas.openxmlformats.org/officeDocument/2006/relationships/image" Target="../media/image286.jpeg"/><Relationship Id="rId9" Type="http://schemas.openxmlformats.org/officeDocument/2006/relationships/image" Target="../media/image291.jpeg"/></Relationships>
</file>

<file path=xl/drawings/_rels/drawing77.xml.rels><?xml version="1.0" encoding="UTF-8" standalone="yes"?>
<Relationships xmlns="http://schemas.openxmlformats.org/package/2006/relationships"><Relationship Id="rId8" Type="http://schemas.openxmlformats.org/officeDocument/2006/relationships/image" Target="../media/image299.jpeg"/><Relationship Id="rId3" Type="http://schemas.openxmlformats.org/officeDocument/2006/relationships/image" Target="../media/image294.jpeg"/><Relationship Id="rId7" Type="http://schemas.openxmlformats.org/officeDocument/2006/relationships/image" Target="../media/image298.jpeg"/><Relationship Id="rId2" Type="http://schemas.openxmlformats.org/officeDocument/2006/relationships/image" Target="../media/image293.jpeg"/><Relationship Id="rId1" Type="http://schemas.openxmlformats.org/officeDocument/2006/relationships/image" Target="../media/image292.jpeg"/><Relationship Id="rId6" Type="http://schemas.openxmlformats.org/officeDocument/2006/relationships/image" Target="../media/image297.jpeg"/><Relationship Id="rId5" Type="http://schemas.openxmlformats.org/officeDocument/2006/relationships/image" Target="../media/image296.jpeg"/><Relationship Id="rId4" Type="http://schemas.openxmlformats.org/officeDocument/2006/relationships/image" Target="../media/image295.jpeg"/><Relationship Id="rId9" Type="http://schemas.openxmlformats.org/officeDocument/2006/relationships/image" Target="../media/image300.jpeg"/></Relationships>
</file>

<file path=xl/drawings/_rels/drawing78.xml.rels><?xml version="1.0" encoding="UTF-8" standalone="yes"?>
<Relationships xmlns="http://schemas.openxmlformats.org/package/2006/relationships"><Relationship Id="rId8" Type="http://schemas.openxmlformats.org/officeDocument/2006/relationships/image" Target="../media/image308.jpeg"/><Relationship Id="rId3" Type="http://schemas.openxmlformats.org/officeDocument/2006/relationships/image" Target="../media/image303.jpeg"/><Relationship Id="rId7" Type="http://schemas.openxmlformats.org/officeDocument/2006/relationships/image" Target="../media/image307.jpeg"/><Relationship Id="rId2" Type="http://schemas.openxmlformats.org/officeDocument/2006/relationships/image" Target="../media/image302.jpeg"/><Relationship Id="rId1" Type="http://schemas.openxmlformats.org/officeDocument/2006/relationships/image" Target="../media/image301.jpeg"/><Relationship Id="rId6" Type="http://schemas.openxmlformats.org/officeDocument/2006/relationships/image" Target="../media/image306.jpeg"/><Relationship Id="rId5" Type="http://schemas.openxmlformats.org/officeDocument/2006/relationships/image" Target="../media/image305.jpeg"/><Relationship Id="rId4" Type="http://schemas.openxmlformats.org/officeDocument/2006/relationships/image" Target="../media/image304.jpeg"/><Relationship Id="rId9" Type="http://schemas.openxmlformats.org/officeDocument/2006/relationships/image" Target="../media/image309.jpeg"/></Relationships>
</file>

<file path=xl/drawings/_rels/drawing79.xml.rels><?xml version="1.0" encoding="UTF-8" standalone="yes"?>
<Relationships xmlns="http://schemas.openxmlformats.org/package/2006/relationships"><Relationship Id="rId3" Type="http://schemas.openxmlformats.org/officeDocument/2006/relationships/image" Target="../media/image311.jpeg"/><Relationship Id="rId2" Type="http://schemas.openxmlformats.org/officeDocument/2006/relationships/image" Target="../media/image310.jpeg"/><Relationship Id="rId1" Type="http://schemas.openxmlformats.org/officeDocument/2006/relationships/image" Target="../media/image308.jpeg"/></Relationships>
</file>

<file path=xl/drawings/_rels/drawing80.xml.rels><?xml version="1.0" encoding="UTF-8" standalone="yes"?>
<Relationships xmlns="http://schemas.openxmlformats.org/package/2006/relationships"><Relationship Id="rId2" Type="http://schemas.openxmlformats.org/officeDocument/2006/relationships/image" Target="../media/image313.emf"/><Relationship Id="rId1" Type="http://schemas.openxmlformats.org/officeDocument/2006/relationships/image" Target="../media/image312.emf"/></Relationships>
</file>

<file path=xl/drawings/_rels/drawing81.xml.rels><?xml version="1.0" encoding="UTF-8" standalone="yes"?>
<Relationships xmlns="http://schemas.openxmlformats.org/package/2006/relationships"><Relationship Id="rId2" Type="http://schemas.openxmlformats.org/officeDocument/2006/relationships/image" Target="../media/image313.emf"/><Relationship Id="rId1" Type="http://schemas.openxmlformats.org/officeDocument/2006/relationships/image" Target="../media/image312.emf"/></Relationships>
</file>

<file path=xl/drawings/_rels/drawing82.xml.rels><?xml version="1.0" encoding="UTF-8" standalone="yes"?>
<Relationships xmlns="http://schemas.openxmlformats.org/package/2006/relationships"><Relationship Id="rId2" Type="http://schemas.openxmlformats.org/officeDocument/2006/relationships/image" Target="../media/image313.emf"/><Relationship Id="rId1" Type="http://schemas.openxmlformats.org/officeDocument/2006/relationships/image" Target="../media/image312.emf"/></Relationships>
</file>

<file path=xl/drawings/_rels/drawing83.xml.rels><?xml version="1.0" encoding="UTF-8" standalone="yes"?>
<Relationships xmlns="http://schemas.openxmlformats.org/package/2006/relationships"><Relationship Id="rId2" Type="http://schemas.openxmlformats.org/officeDocument/2006/relationships/image" Target="../media/image313.emf"/><Relationship Id="rId1" Type="http://schemas.openxmlformats.org/officeDocument/2006/relationships/image" Target="../media/image312.emf"/></Relationships>
</file>

<file path=xl/drawings/_rels/drawing84.xml.rels><?xml version="1.0" encoding="UTF-8" standalone="yes"?>
<Relationships xmlns="http://schemas.openxmlformats.org/package/2006/relationships"><Relationship Id="rId1" Type="http://schemas.openxmlformats.org/officeDocument/2006/relationships/image" Target="../media/image314.emf"/></Relationships>
</file>

<file path=xl/drawings/_rels/drawing85.xml.rels><?xml version="1.0" encoding="UTF-8" standalone="yes"?>
<Relationships xmlns="http://schemas.openxmlformats.org/package/2006/relationships"><Relationship Id="rId1" Type="http://schemas.openxmlformats.org/officeDocument/2006/relationships/image" Target="../media/image315.emf"/></Relationships>
</file>

<file path=xl/drawings/_rels/drawing86.xml.rels><?xml version="1.0" encoding="UTF-8" standalone="yes"?>
<Relationships xmlns="http://schemas.openxmlformats.org/package/2006/relationships"><Relationship Id="rId1" Type="http://schemas.openxmlformats.org/officeDocument/2006/relationships/image" Target="../media/image316.emf"/></Relationships>
</file>

<file path=xl/drawings/_rels/drawing87.xml.rels><?xml version="1.0" encoding="UTF-8" standalone="yes"?>
<Relationships xmlns="http://schemas.openxmlformats.org/package/2006/relationships"><Relationship Id="rId1" Type="http://schemas.openxmlformats.org/officeDocument/2006/relationships/image" Target="../media/image317.emf"/></Relationships>
</file>

<file path=xl/drawings/_rels/drawing88.xml.rels><?xml version="1.0" encoding="UTF-8" standalone="yes"?>
<Relationships xmlns="http://schemas.openxmlformats.org/package/2006/relationships"><Relationship Id="rId1" Type="http://schemas.openxmlformats.org/officeDocument/2006/relationships/image" Target="../media/image318.emf"/></Relationships>
</file>

<file path=xl/drawings/_rels/drawing89.xml.rels><?xml version="1.0" encoding="UTF-8" standalone="yes"?>
<Relationships xmlns="http://schemas.openxmlformats.org/package/2006/relationships"><Relationship Id="rId1" Type="http://schemas.openxmlformats.org/officeDocument/2006/relationships/image" Target="../media/image319.emf"/></Relationships>
</file>

<file path=xl/drawings/_rels/drawing90.xml.rels><?xml version="1.0" encoding="UTF-8" standalone="yes"?>
<Relationships xmlns="http://schemas.openxmlformats.org/package/2006/relationships"><Relationship Id="rId1" Type="http://schemas.openxmlformats.org/officeDocument/2006/relationships/image" Target="../media/image320.emf"/></Relationships>
</file>

<file path=xl/drawings/_rels/drawing91.xml.rels><?xml version="1.0" encoding="UTF-8" standalone="yes"?>
<Relationships xmlns="http://schemas.openxmlformats.org/package/2006/relationships"><Relationship Id="rId1" Type="http://schemas.openxmlformats.org/officeDocument/2006/relationships/image" Target="../media/image321.emf"/></Relationships>
</file>

<file path=xl/drawings/_rels/drawing92.xml.rels><?xml version="1.0" encoding="UTF-8" standalone="yes"?>
<Relationships xmlns="http://schemas.openxmlformats.org/package/2006/relationships"><Relationship Id="rId1" Type="http://schemas.openxmlformats.org/officeDocument/2006/relationships/image" Target="../media/image322.emf"/></Relationships>
</file>

<file path=xl/drawings/_rels/drawing93.xml.rels><?xml version="1.0" encoding="UTF-8" standalone="yes"?>
<Relationships xmlns="http://schemas.openxmlformats.org/package/2006/relationships"><Relationship Id="rId1" Type="http://schemas.openxmlformats.org/officeDocument/2006/relationships/image" Target="../media/image323.emf"/></Relationships>
</file>

<file path=xl/drawings/_rels/drawing94.xml.rels><?xml version="1.0" encoding="UTF-8" standalone="yes"?>
<Relationships xmlns="http://schemas.openxmlformats.org/package/2006/relationships"><Relationship Id="rId1" Type="http://schemas.openxmlformats.org/officeDocument/2006/relationships/image" Target="../media/image324.emf"/></Relationships>
</file>

<file path=xl/drawings/_rels/drawing95.xml.rels><?xml version="1.0" encoding="UTF-8" standalone="yes"?>
<Relationships xmlns="http://schemas.openxmlformats.org/package/2006/relationships"><Relationship Id="rId1" Type="http://schemas.openxmlformats.org/officeDocument/2006/relationships/image" Target="../media/image325.emf"/></Relationships>
</file>

<file path=xl/drawings/_rels/drawing96.xml.rels><?xml version="1.0" encoding="UTF-8" standalone="yes"?>
<Relationships xmlns="http://schemas.openxmlformats.org/package/2006/relationships"><Relationship Id="rId1" Type="http://schemas.openxmlformats.org/officeDocument/2006/relationships/image" Target="../media/image326.emf"/></Relationships>
</file>

<file path=xl/drawings/_rels/drawing97.xml.rels><?xml version="1.0" encoding="UTF-8" standalone="yes"?>
<Relationships xmlns="http://schemas.openxmlformats.org/package/2006/relationships"><Relationship Id="rId1" Type="http://schemas.openxmlformats.org/officeDocument/2006/relationships/image" Target="../media/image327.emf"/></Relationships>
</file>

<file path=xl/drawings/_rels/drawing98.xml.rels><?xml version="1.0" encoding="UTF-8" standalone="yes"?>
<Relationships xmlns="http://schemas.openxmlformats.org/package/2006/relationships"><Relationship Id="rId1" Type="http://schemas.openxmlformats.org/officeDocument/2006/relationships/image" Target="../media/image328.emf"/></Relationships>
</file>

<file path=xl/drawings/_rels/drawing99.xml.rels><?xml version="1.0" encoding="UTF-8" standalone="yes"?>
<Relationships xmlns="http://schemas.openxmlformats.org/package/2006/relationships"><Relationship Id="rId1" Type="http://schemas.openxmlformats.org/officeDocument/2006/relationships/image" Target="../media/image329.emf"/></Relationships>
</file>

<file path=xl/drawings/_rels/drawing100.xml.rels><?xml version="1.0" encoding="UTF-8" standalone="yes"?>
<Relationships xmlns="http://schemas.openxmlformats.org/package/2006/relationships"><Relationship Id="rId1" Type="http://schemas.openxmlformats.org/officeDocument/2006/relationships/image" Target="../media/image330.emf"/></Relationships>
</file>

<file path=xl/drawings/_rels/drawing101.xml.rels><?xml version="1.0" encoding="UTF-8" standalone="yes"?>
<Relationships xmlns="http://schemas.openxmlformats.org/package/2006/relationships"><Relationship Id="rId1" Type="http://schemas.openxmlformats.org/officeDocument/2006/relationships/image" Target="../media/image331.emf"/></Relationships>
</file>

<file path=xl/drawings/_rels/drawing102.xml.rels><?xml version="1.0" encoding="UTF-8" standalone="yes"?>
<Relationships xmlns="http://schemas.openxmlformats.org/package/2006/relationships"><Relationship Id="rId1" Type="http://schemas.openxmlformats.org/officeDocument/2006/relationships/image" Target="../media/image332.emf"/></Relationships>
</file>

<file path=xl/drawings/_rels/drawing103.xml.rels><?xml version="1.0" encoding="UTF-8" standalone="yes"?>
<Relationships xmlns="http://schemas.openxmlformats.org/package/2006/relationships"><Relationship Id="rId1" Type="http://schemas.openxmlformats.org/officeDocument/2006/relationships/image" Target="../media/image333.emf"/></Relationships>
</file>

<file path=xl/drawings/_rels/drawing104.xml.rels><?xml version="1.0" encoding="UTF-8" standalone="yes"?>
<Relationships xmlns="http://schemas.openxmlformats.org/package/2006/relationships"><Relationship Id="rId1" Type="http://schemas.openxmlformats.org/officeDocument/2006/relationships/image" Target="../media/image334.emf"/></Relationships>
</file>

<file path=xl/drawings/_rels/drawing105.xml.rels><?xml version="1.0" encoding="UTF-8" standalone="yes"?>
<Relationships xmlns="http://schemas.openxmlformats.org/package/2006/relationships"><Relationship Id="rId1" Type="http://schemas.openxmlformats.org/officeDocument/2006/relationships/image" Target="../media/image335.emf"/></Relationships>
</file>

<file path=xl/drawings/_rels/drawing106.xml.rels><?xml version="1.0" encoding="UTF-8" standalone="yes"?>
<Relationships xmlns="http://schemas.openxmlformats.org/package/2006/relationships"><Relationship Id="rId1" Type="http://schemas.openxmlformats.org/officeDocument/2006/relationships/image" Target="../media/image336.emf"/></Relationships>
</file>

<file path=xl/drawings/_rels/drawing107.xml.rels><?xml version="1.0" encoding="UTF-8" standalone="yes"?>
<Relationships xmlns="http://schemas.openxmlformats.org/package/2006/relationships"><Relationship Id="rId1" Type="http://schemas.openxmlformats.org/officeDocument/2006/relationships/image" Target="../media/image337.emf"/></Relationships>
</file>

<file path=xl/drawings/_rels/drawing108.xml.rels><?xml version="1.0" encoding="UTF-8" standalone="yes"?>
<Relationships xmlns="http://schemas.openxmlformats.org/package/2006/relationships"><Relationship Id="rId1" Type="http://schemas.openxmlformats.org/officeDocument/2006/relationships/image" Target="../media/image338.emf"/></Relationships>
</file>

<file path=xl/drawings/_rels/drawing109.xml.rels><?xml version="1.0" encoding="UTF-8" standalone="yes"?>
<Relationships xmlns="http://schemas.openxmlformats.org/package/2006/relationships"><Relationship Id="rId1" Type="http://schemas.openxmlformats.org/officeDocument/2006/relationships/image" Target="../media/image339.emf"/></Relationships>
</file>

<file path=xl/drawings/_rels/drawing110.xml.rels><?xml version="1.0" encoding="UTF-8" standalone="yes"?>
<Relationships xmlns="http://schemas.openxmlformats.org/package/2006/relationships"><Relationship Id="rId1" Type="http://schemas.openxmlformats.org/officeDocument/2006/relationships/image" Target="../media/image340.emf"/></Relationships>
</file>

<file path=xl/drawings/_rels/drawing111.xml.rels><?xml version="1.0" encoding="UTF-8" standalone="yes"?>
<Relationships xmlns="http://schemas.openxmlformats.org/package/2006/relationships"><Relationship Id="rId1" Type="http://schemas.openxmlformats.org/officeDocument/2006/relationships/image" Target="../media/image341.emf"/></Relationships>
</file>

<file path=xl/drawings/_rels/drawing112.xml.rels><?xml version="1.0" encoding="UTF-8" standalone="yes"?>
<Relationships xmlns="http://schemas.openxmlformats.org/package/2006/relationships"><Relationship Id="rId1" Type="http://schemas.openxmlformats.org/officeDocument/2006/relationships/image" Target="../media/image342.emf"/></Relationships>
</file>

<file path=xl/drawings/_rels/drawing113.xml.rels><?xml version="1.0" encoding="UTF-8" standalone="yes"?>
<Relationships xmlns="http://schemas.openxmlformats.org/package/2006/relationships"><Relationship Id="rId1" Type="http://schemas.openxmlformats.org/officeDocument/2006/relationships/image" Target="../media/image343.emf"/></Relationships>
</file>

<file path=xl/drawings/_rels/drawing114.xml.rels><?xml version="1.0" encoding="UTF-8" standalone="yes"?>
<Relationships xmlns="http://schemas.openxmlformats.org/package/2006/relationships"><Relationship Id="rId1" Type="http://schemas.openxmlformats.org/officeDocument/2006/relationships/image" Target="../media/image344.emf"/></Relationships>
</file>

<file path=xl/drawings/_rels/drawing115.xml.rels><?xml version="1.0" encoding="UTF-8" standalone="yes"?>
<Relationships xmlns="http://schemas.openxmlformats.org/package/2006/relationships"><Relationship Id="rId1" Type="http://schemas.openxmlformats.org/officeDocument/2006/relationships/image" Target="../media/image345.emf"/></Relationships>
</file>

<file path=xl/drawings/_rels/drawing116.xml.rels><?xml version="1.0" encoding="UTF-8" standalone="yes"?>
<Relationships xmlns="http://schemas.openxmlformats.org/package/2006/relationships"><Relationship Id="rId1" Type="http://schemas.openxmlformats.org/officeDocument/2006/relationships/image" Target="../media/image346.emf"/></Relationships>
</file>

<file path=xl/drawings/_rels/drawing117.xml.rels><?xml version="1.0" encoding="UTF-8" standalone="yes"?>
<Relationships xmlns="http://schemas.openxmlformats.org/package/2006/relationships"><Relationship Id="rId1" Type="http://schemas.openxmlformats.org/officeDocument/2006/relationships/image" Target="../media/image347.emf"/></Relationships>
</file>

<file path=xl/drawings/_rels/drawing118.xml.rels><?xml version="1.0" encoding="UTF-8" standalone="yes"?>
<Relationships xmlns="http://schemas.openxmlformats.org/package/2006/relationships"><Relationship Id="rId1" Type="http://schemas.openxmlformats.org/officeDocument/2006/relationships/image" Target="../media/image348.emf"/></Relationships>
</file>

<file path=xl/drawings/_rels/drawing119.xml.rels><?xml version="1.0" encoding="UTF-8" standalone="yes"?>
<Relationships xmlns="http://schemas.openxmlformats.org/package/2006/relationships"><Relationship Id="rId1" Type="http://schemas.openxmlformats.org/officeDocument/2006/relationships/image" Target="../media/image349.emf"/></Relationships>
</file>

<file path=xl/drawings/_rels/drawing120.xml.rels><?xml version="1.0" encoding="UTF-8" standalone="yes"?>
<Relationships xmlns="http://schemas.openxmlformats.org/package/2006/relationships"><Relationship Id="rId1" Type="http://schemas.openxmlformats.org/officeDocument/2006/relationships/image" Target="../media/image350.emf"/></Relationships>
</file>

<file path=xl/drawings/_rels/drawing121.xml.rels><?xml version="1.0" encoding="UTF-8" standalone="yes"?>
<Relationships xmlns="http://schemas.openxmlformats.org/package/2006/relationships"><Relationship Id="rId1" Type="http://schemas.openxmlformats.org/officeDocument/2006/relationships/image" Target="../media/image351.emf"/></Relationships>
</file>

<file path=xl/drawings/_rels/drawing122.xml.rels><?xml version="1.0" encoding="UTF-8" standalone="yes"?>
<Relationships xmlns="http://schemas.openxmlformats.org/package/2006/relationships"><Relationship Id="rId1" Type="http://schemas.openxmlformats.org/officeDocument/2006/relationships/image" Target="../media/image352.emf"/></Relationships>
</file>

<file path=xl/drawings/_rels/drawing123.xml.rels><?xml version="1.0" encoding="UTF-8" standalone="yes"?>
<Relationships xmlns="http://schemas.openxmlformats.org/package/2006/relationships"><Relationship Id="rId1" Type="http://schemas.openxmlformats.org/officeDocument/2006/relationships/image" Target="../media/image353.emf"/></Relationships>
</file>

<file path=xl/drawings/_rels/drawing124.xml.rels><?xml version="1.0" encoding="UTF-8" standalone="yes"?>
<Relationships xmlns="http://schemas.openxmlformats.org/package/2006/relationships"><Relationship Id="rId1" Type="http://schemas.openxmlformats.org/officeDocument/2006/relationships/image" Target="../media/image354.emf"/></Relationships>
</file>

<file path=xl/drawings/_rels/drawing125.xml.rels><?xml version="1.0" encoding="UTF-8" standalone="yes"?>
<Relationships xmlns="http://schemas.openxmlformats.org/package/2006/relationships"><Relationship Id="rId1" Type="http://schemas.openxmlformats.org/officeDocument/2006/relationships/image" Target="../media/image355.emf"/></Relationships>
</file>

<file path=xl/drawings/_rels/drawing126.xml.rels><?xml version="1.0" encoding="UTF-8" standalone="yes"?>
<Relationships xmlns="http://schemas.openxmlformats.org/package/2006/relationships"><Relationship Id="rId1" Type="http://schemas.openxmlformats.org/officeDocument/2006/relationships/image" Target="../media/image356.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107950</xdr:colOff>
          <xdr:row>3</xdr:row>
          <xdr:rowOff>101600</xdr:rowOff>
        </xdr:from>
        <xdr:to>
          <xdr:col>6</xdr:col>
          <xdr:colOff>596900</xdr:colOff>
          <xdr:row>38</xdr:row>
          <xdr:rowOff>31750</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175260</xdr:colOff>
      <xdr:row>6</xdr:row>
      <xdr:rowOff>129540</xdr:rowOff>
    </xdr:from>
    <xdr:to>
      <xdr:col>14</xdr:col>
      <xdr:colOff>30480</xdr:colOff>
      <xdr:row>11</xdr:row>
      <xdr:rowOff>396240</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l="19472" t="10546" r="18289" b="5758"/>
        <a:stretch/>
      </xdr:blipFill>
      <xdr:spPr>
        <a:xfrm>
          <a:off x="571500" y="1524000"/>
          <a:ext cx="3238500" cy="2514600"/>
        </a:xfrm>
        <a:prstGeom prst="rect">
          <a:avLst/>
        </a:prstGeom>
      </xdr:spPr>
    </xdr:pic>
    <xdr:clientData/>
  </xdr:twoCellAnchor>
  <xdr:twoCellAnchor>
    <xdr:from>
      <xdr:col>6</xdr:col>
      <xdr:colOff>121919</xdr:colOff>
      <xdr:row>5</xdr:row>
      <xdr:rowOff>228600</xdr:rowOff>
    </xdr:from>
    <xdr:to>
      <xdr:col>9</xdr:col>
      <xdr:colOff>179736</xdr:colOff>
      <xdr:row>6</xdr:row>
      <xdr:rowOff>155288</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645919" y="1295400"/>
          <a:ext cx="903637" cy="2543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0"/>
            <a:t>位置図</a:t>
          </a:r>
        </a:p>
      </xdr:txBody>
    </xdr:sp>
    <xdr:clientData/>
  </xdr:twoCellAnchor>
  <xdr:twoCellAnchor>
    <xdr:from>
      <xdr:col>15</xdr:col>
      <xdr:colOff>259079</xdr:colOff>
      <xdr:row>5</xdr:row>
      <xdr:rowOff>304800</xdr:rowOff>
    </xdr:from>
    <xdr:to>
      <xdr:col>23</xdr:col>
      <xdr:colOff>53918</xdr:colOff>
      <xdr:row>6</xdr:row>
      <xdr:rowOff>305023</xdr:rowOff>
    </xdr:to>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4320539" y="137160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現況写真（起点）</a:t>
          </a:r>
        </a:p>
      </xdr:txBody>
    </xdr:sp>
    <xdr:clientData/>
  </xdr:twoCellAnchor>
  <xdr:twoCellAnchor>
    <xdr:from>
      <xdr:col>26</xdr:col>
      <xdr:colOff>7619</xdr:colOff>
      <xdr:row>5</xdr:row>
      <xdr:rowOff>320040</xdr:rowOff>
    </xdr:from>
    <xdr:to>
      <xdr:col>33</xdr:col>
      <xdr:colOff>84398</xdr:colOff>
      <xdr:row>6</xdr:row>
      <xdr:rowOff>320263</xdr:rowOff>
    </xdr:to>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170419" y="138684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現況写真（終点）</a:t>
          </a:r>
        </a:p>
      </xdr:txBody>
    </xdr:sp>
    <xdr:clientData/>
  </xdr:twoCellAnchor>
  <xdr:twoCellAnchor>
    <xdr:from>
      <xdr:col>15</xdr:col>
      <xdr:colOff>259079</xdr:colOff>
      <xdr:row>12</xdr:row>
      <xdr:rowOff>190500</xdr:rowOff>
    </xdr:from>
    <xdr:to>
      <xdr:col>23</xdr:col>
      <xdr:colOff>53918</xdr:colOff>
      <xdr:row>13</xdr:row>
      <xdr:rowOff>68803</xdr:rowOff>
    </xdr:to>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4320539" y="428244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坑内</a:t>
          </a:r>
        </a:p>
      </xdr:txBody>
    </xdr:sp>
    <xdr:clientData/>
  </xdr:twoCellAnchor>
  <xdr:twoCellAnchor>
    <xdr:from>
      <xdr:col>26</xdr:col>
      <xdr:colOff>7619</xdr:colOff>
      <xdr:row>12</xdr:row>
      <xdr:rowOff>205740</xdr:rowOff>
    </xdr:from>
    <xdr:to>
      <xdr:col>33</xdr:col>
      <xdr:colOff>84398</xdr:colOff>
      <xdr:row>13</xdr:row>
      <xdr:rowOff>84043</xdr:rowOff>
    </xdr:to>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7170419" y="429768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銘板</a:t>
          </a:r>
        </a:p>
      </xdr:txBody>
    </xdr:sp>
    <xdr:clientData/>
  </xdr:twoCellAnchor>
  <xdr:twoCellAnchor editAs="oneCell">
    <xdr:from>
      <xdr:col>14</xdr:col>
      <xdr:colOff>167640</xdr:colOff>
      <xdr:row>6</xdr:row>
      <xdr:rowOff>373380</xdr:rowOff>
    </xdr:from>
    <xdr:to>
      <xdr:col>24</xdr:col>
      <xdr:colOff>60960</xdr:colOff>
      <xdr:row>11</xdr:row>
      <xdr:rowOff>160020</xdr:rowOff>
    </xdr:to>
    <xdr:pic>
      <xdr:nvPicPr>
        <xdr:cNvPr id="12" name="図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2"/>
        <a:stretch>
          <a:fillRect/>
        </a:stretch>
      </xdr:blipFill>
      <xdr:spPr>
        <a:xfrm>
          <a:off x="3947160" y="1767840"/>
          <a:ext cx="2712720" cy="2034540"/>
        </a:xfrm>
        <a:prstGeom prst="rect">
          <a:avLst/>
        </a:prstGeom>
      </xdr:spPr>
    </xdr:pic>
    <xdr:clientData/>
  </xdr:twoCellAnchor>
  <xdr:twoCellAnchor editAs="oneCell">
    <xdr:from>
      <xdr:col>14</xdr:col>
      <xdr:colOff>167640</xdr:colOff>
      <xdr:row>13</xdr:row>
      <xdr:rowOff>129540</xdr:rowOff>
    </xdr:from>
    <xdr:to>
      <xdr:col>24</xdr:col>
      <xdr:colOff>60960</xdr:colOff>
      <xdr:row>17</xdr:row>
      <xdr:rowOff>365760</xdr:rowOff>
    </xdr:to>
    <xdr:pic>
      <xdr:nvPicPr>
        <xdr:cNvPr id="13" name="図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3"/>
        <a:stretch>
          <a:fillRect/>
        </a:stretch>
      </xdr:blipFill>
      <xdr:spPr>
        <a:xfrm>
          <a:off x="3947160" y="4671060"/>
          <a:ext cx="2712720" cy="2034540"/>
        </a:xfrm>
        <a:prstGeom prst="rect">
          <a:avLst/>
        </a:prstGeom>
      </xdr:spPr>
    </xdr:pic>
    <xdr:clientData/>
  </xdr:twoCellAnchor>
  <xdr:twoCellAnchor editAs="oneCell">
    <xdr:from>
      <xdr:col>24</xdr:col>
      <xdr:colOff>236220</xdr:colOff>
      <xdr:row>6</xdr:row>
      <xdr:rowOff>381000</xdr:rowOff>
    </xdr:from>
    <xdr:to>
      <xdr:col>34</xdr:col>
      <xdr:colOff>129540</xdr:colOff>
      <xdr:row>11</xdr:row>
      <xdr:rowOff>167640</xdr:rowOff>
    </xdr:to>
    <xdr:pic>
      <xdr:nvPicPr>
        <xdr:cNvPr id="14" name="図 13">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4"/>
        <a:stretch>
          <a:fillRect/>
        </a:stretch>
      </xdr:blipFill>
      <xdr:spPr>
        <a:xfrm>
          <a:off x="6835140" y="1775460"/>
          <a:ext cx="2712720" cy="2034540"/>
        </a:xfrm>
        <a:prstGeom prst="rect">
          <a:avLst/>
        </a:prstGeom>
      </xdr:spPr>
    </xdr:pic>
    <xdr:clientData/>
  </xdr:twoCellAnchor>
  <xdr:twoCellAnchor editAs="oneCell">
    <xdr:from>
      <xdr:col>24</xdr:col>
      <xdr:colOff>228600</xdr:colOff>
      <xdr:row>13</xdr:row>
      <xdr:rowOff>129540</xdr:rowOff>
    </xdr:from>
    <xdr:to>
      <xdr:col>34</xdr:col>
      <xdr:colOff>121920</xdr:colOff>
      <xdr:row>17</xdr:row>
      <xdr:rowOff>365760</xdr:rowOff>
    </xdr:to>
    <xdr:pic>
      <xdr:nvPicPr>
        <xdr:cNvPr id="15" name="図 14">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5"/>
        <a:stretch>
          <a:fillRect/>
        </a:stretch>
      </xdr:blipFill>
      <xdr:spPr>
        <a:xfrm>
          <a:off x="6827520" y="4671060"/>
          <a:ext cx="2712720" cy="2034540"/>
        </a:xfrm>
        <a:prstGeom prst="rect">
          <a:avLst/>
        </a:prstGeom>
      </xdr:spPr>
    </xdr:pic>
    <xdr:clientData/>
  </xdr:twoCellAnchor>
  <xdr:twoCellAnchor editAs="oneCell">
    <xdr:from>
      <xdr:col>2</xdr:col>
      <xdr:colOff>15240</xdr:colOff>
      <xdr:row>12</xdr:row>
      <xdr:rowOff>396080</xdr:rowOff>
    </xdr:from>
    <xdr:to>
      <xdr:col>14</xdr:col>
      <xdr:colOff>106680</xdr:colOff>
      <xdr:row>17</xdr:row>
      <xdr:rowOff>647065</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6323" t="11285" r="6775"/>
        <a:stretch/>
      </xdr:blipFill>
      <xdr:spPr>
        <a:xfrm>
          <a:off x="411480" y="4488020"/>
          <a:ext cx="3474720" cy="2498885"/>
        </a:xfrm>
        <a:prstGeom prst="rect">
          <a:avLst/>
        </a:prstGeom>
      </xdr:spPr>
    </xdr:pic>
    <xdr:clientData/>
  </xdr:twoCellAnchor>
  <xdr:twoCellAnchor>
    <xdr:from>
      <xdr:col>4</xdr:col>
      <xdr:colOff>167640</xdr:colOff>
      <xdr:row>12</xdr:row>
      <xdr:rowOff>106680</xdr:rowOff>
    </xdr:from>
    <xdr:to>
      <xdr:col>11</xdr:col>
      <xdr:colOff>244419</xdr:colOff>
      <xdr:row>12</xdr:row>
      <xdr:rowOff>434563</xdr:rowOff>
    </xdr:to>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1127760" y="419862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断面図</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365361</xdr:colOff>
      <xdr:row>18</xdr:row>
      <xdr:rowOff>179295</xdr:rowOff>
    </xdr:from>
    <xdr:to>
      <xdr:col>24</xdr:col>
      <xdr:colOff>263702</xdr:colOff>
      <xdr:row>25</xdr:row>
      <xdr:rowOff>45719</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66818"/>
        <a:stretch/>
      </xdr:blipFill>
      <xdr:spPr bwMode="auto">
        <a:xfrm>
          <a:off x="761302" y="2644589"/>
          <a:ext cx="9049812" cy="32655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6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3</xdr:col>
      <xdr:colOff>29882</xdr:colOff>
      <xdr:row>18</xdr:row>
      <xdr:rowOff>203258</xdr:rowOff>
    </xdr:from>
    <xdr:to>
      <xdr:col>24</xdr:col>
      <xdr:colOff>82171</xdr:colOff>
      <xdr:row>25</xdr:row>
      <xdr:rowOff>45719</xdr:rowOff>
    </xdr:to>
    <xdr:pic>
      <xdr:nvPicPr>
        <xdr:cNvPr id="3" name="図 2">
          <a:extLst>
            <a:ext uri="{FF2B5EF4-FFF2-40B4-BE49-F238E27FC236}">
              <a16:creationId xmlns:a16="http://schemas.microsoft.com/office/drawing/2014/main" id="{00000000-0008-0000-06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2252" r="35257"/>
        <a:stretch/>
      </xdr:blipFill>
      <xdr:spPr bwMode="auto">
        <a:xfrm>
          <a:off x="829235" y="2668552"/>
          <a:ext cx="8800348" cy="3241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7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127001</xdr:colOff>
      <xdr:row>18</xdr:row>
      <xdr:rowOff>254334</xdr:rowOff>
    </xdr:from>
    <xdr:to>
      <xdr:col>24</xdr:col>
      <xdr:colOff>560294</xdr:colOff>
      <xdr:row>25</xdr:row>
      <xdr:rowOff>45719</xdr:rowOff>
    </xdr:to>
    <xdr:pic>
      <xdr:nvPicPr>
        <xdr:cNvPr id="3" name="図 2">
          <a:extLst>
            <a:ext uri="{FF2B5EF4-FFF2-40B4-BE49-F238E27FC236}">
              <a16:creationId xmlns:a16="http://schemas.microsoft.com/office/drawing/2014/main" id="{00000000-0008-0000-07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3896" r="155"/>
        <a:stretch/>
      </xdr:blipFill>
      <xdr:spPr bwMode="auto">
        <a:xfrm>
          <a:off x="522942" y="2719628"/>
          <a:ext cx="9584764" cy="31905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236220</xdr:colOff>
      <xdr:row>4</xdr:row>
      <xdr:rowOff>76200</xdr:rowOff>
    </xdr:from>
    <xdr:to>
      <xdr:col>11</xdr:col>
      <xdr:colOff>382380</xdr:colOff>
      <xdr:row>16</xdr:row>
      <xdr:rowOff>138300</xdr:rowOff>
    </xdr:to>
    <xdr:pic>
      <xdr:nvPicPr>
        <xdr:cNvPr id="2" name="図 1">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a:stretch>
          <a:fillRect/>
        </a:stretch>
      </xdr:blipFill>
      <xdr:spPr>
        <a:xfrm>
          <a:off x="2613660" y="937260"/>
          <a:ext cx="3895200" cy="2919600"/>
        </a:xfrm>
        <a:prstGeom prst="rect">
          <a:avLst/>
        </a:prstGeom>
      </xdr:spPr>
    </xdr:pic>
    <xdr:clientData/>
  </xdr:twoCellAnchor>
  <xdr:twoCellAnchor editAs="oneCell">
    <xdr:from>
      <xdr:col>16</xdr:col>
      <xdr:colOff>236220</xdr:colOff>
      <xdr:row>4</xdr:row>
      <xdr:rowOff>76200</xdr:rowOff>
    </xdr:from>
    <xdr:to>
      <xdr:col>22</xdr:col>
      <xdr:colOff>382380</xdr:colOff>
      <xdr:row>16</xdr:row>
      <xdr:rowOff>138300</xdr:rowOff>
    </xdr:to>
    <xdr:pic>
      <xdr:nvPicPr>
        <xdr:cNvPr id="3" name="図 2">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2"/>
        <a:stretch>
          <a:fillRect/>
        </a:stretch>
      </xdr:blipFill>
      <xdr:spPr>
        <a:xfrm>
          <a:off x="8839200" y="937260"/>
          <a:ext cx="3895200" cy="2919600"/>
        </a:xfrm>
        <a:prstGeom prst="rect">
          <a:avLst/>
        </a:prstGeom>
      </xdr:spPr>
    </xdr:pic>
    <xdr:clientData/>
  </xdr:twoCellAnchor>
  <xdr:twoCellAnchor editAs="oneCell">
    <xdr:from>
      <xdr:col>5</xdr:col>
      <xdr:colOff>236220</xdr:colOff>
      <xdr:row>22</xdr:row>
      <xdr:rowOff>76200</xdr:rowOff>
    </xdr:from>
    <xdr:to>
      <xdr:col>11</xdr:col>
      <xdr:colOff>382380</xdr:colOff>
      <xdr:row>34</xdr:row>
      <xdr:rowOff>138300</xdr:rowOff>
    </xdr:to>
    <xdr:pic>
      <xdr:nvPicPr>
        <xdr:cNvPr id="4" name="図 3">
          <a:extLst>
            <a:ext uri="{FF2B5EF4-FFF2-40B4-BE49-F238E27FC236}">
              <a16:creationId xmlns:a16="http://schemas.microsoft.com/office/drawing/2014/main" id="{00000000-0008-0000-0B00-000004000000}"/>
            </a:ext>
          </a:extLst>
        </xdr:cNvPr>
        <xdr:cNvPicPr>
          <a:picLocks/>
        </xdr:cNvPicPr>
      </xdr:nvPicPr>
      <xdr:blipFill>
        <a:blip xmlns:r="http://schemas.openxmlformats.org/officeDocument/2006/relationships" r:embed="rId3"/>
        <a:stretch>
          <a:fillRect/>
        </a:stretch>
      </xdr:blipFill>
      <xdr:spPr>
        <a:xfrm>
          <a:off x="2613660" y="5074920"/>
          <a:ext cx="3895200" cy="2919600"/>
        </a:xfrm>
        <a:prstGeom prst="rect">
          <a:avLst/>
        </a:prstGeom>
      </xdr:spPr>
    </xdr:pic>
    <xdr:clientData/>
  </xdr:twoCellAnchor>
  <xdr:twoCellAnchor editAs="oneCell">
    <xdr:from>
      <xdr:col>16</xdr:col>
      <xdr:colOff>236220</xdr:colOff>
      <xdr:row>22</xdr:row>
      <xdr:rowOff>76200</xdr:rowOff>
    </xdr:from>
    <xdr:to>
      <xdr:col>22</xdr:col>
      <xdr:colOff>382380</xdr:colOff>
      <xdr:row>34</xdr:row>
      <xdr:rowOff>138300</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4"/>
        <a:stretch>
          <a:fillRect/>
        </a:stretch>
      </xdr:blipFill>
      <xdr:spPr>
        <a:xfrm>
          <a:off x="8839200" y="5074920"/>
          <a:ext cx="3895200" cy="2919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0C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0C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0C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4" name="図 3">
          <a:extLst>
            <a:ext uri="{FF2B5EF4-FFF2-40B4-BE49-F238E27FC236}">
              <a16:creationId xmlns:a16="http://schemas.microsoft.com/office/drawing/2014/main" id="{00000000-0008-0000-0D00-000004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5" name="図 4">
          <a:extLst>
            <a:ext uri="{FF2B5EF4-FFF2-40B4-BE49-F238E27FC236}">
              <a16:creationId xmlns:a16="http://schemas.microsoft.com/office/drawing/2014/main" id="{00000000-0008-0000-0D00-000005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6" name="図 5">
          <a:extLst>
            <a:ext uri="{FF2B5EF4-FFF2-40B4-BE49-F238E27FC236}">
              <a16:creationId xmlns:a16="http://schemas.microsoft.com/office/drawing/2014/main" id="{00000000-0008-0000-0D00-000006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5" name="図 4">
          <a:extLst>
            <a:ext uri="{FF2B5EF4-FFF2-40B4-BE49-F238E27FC236}">
              <a16:creationId xmlns:a16="http://schemas.microsoft.com/office/drawing/2014/main" id="{00000000-0008-0000-0E00-000005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6" name="図 5">
          <a:extLst>
            <a:ext uri="{FF2B5EF4-FFF2-40B4-BE49-F238E27FC236}">
              <a16:creationId xmlns:a16="http://schemas.microsoft.com/office/drawing/2014/main" id="{00000000-0008-0000-0E00-000006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7" name="図 6">
          <a:extLst>
            <a:ext uri="{FF2B5EF4-FFF2-40B4-BE49-F238E27FC236}">
              <a16:creationId xmlns:a16="http://schemas.microsoft.com/office/drawing/2014/main" id="{00000000-0008-0000-0E00-000007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8" name="図 7">
          <a:extLst>
            <a:ext uri="{FF2B5EF4-FFF2-40B4-BE49-F238E27FC236}">
              <a16:creationId xmlns:a16="http://schemas.microsoft.com/office/drawing/2014/main" id="{00000000-0008-0000-0E00-000008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4" name="図 3">
          <a:extLst>
            <a:ext uri="{FF2B5EF4-FFF2-40B4-BE49-F238E27FC236}">
              <a16:creationId xmlns:a16="http://schemas.microsoft.com/office/drawing/2014/main" id="{00000000-0008-0000-0F00-000004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5" name="図 4">
          <a:extLst>
            <a:ext uri="{FF2B5EF4-FFF2-40B4-BE49-F238E27FC236}">
              <a16:creationId xmlns:a16="http://schemas.microsoft.com/office/drawing/2014/main" id="{00000000-0008-0000-0F00-000005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9" name="図 8">
          <a:extLst>
            <a:ext uri="{FF2B5EF4-FFF2-40B4-BE49-F238E27FC236}">
              <a16:creationId xmlns:a16="http://schemas.microsoft.com/office/drawing/2014/main" id="{00000000-0008-0000-0F00-000009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7" name="図 6">
          <a:extLst>
            <a:ext uri="{FF2B5EF4-FFF2-40B4-BE49-F238E27FC236}">
              <a16:creationId xmlns:a16="http://schemas.microsoft.com/office/drawing/2014/main" id="{00000000-0008-0000-1000-000007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8" name="図 7">
          <a:extLst>
            <a:ext uri="{FF2B5EF4-FFF2-40B4-BE49-F238E27FC236}">
              <a16:creationId xmlns:a16="http://schemas.microsoft.com/office/drawing/2014/main" id="{00000000-0008-0000-1000-000008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9" name="図 8">
          <a:extLst>
            <a:ext uri="{FF2B5EF4-FFF2-40B4-BE49-F238E27FC236}">
              <a16:creationId xmlns:a16="http://schemas.microsoft.com/office/drawing/2014/main" id="{00000000-0008-0000-1000-000009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1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1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2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2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3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3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3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4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4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4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5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5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5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6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6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6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7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7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7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8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8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8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9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9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9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A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A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A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B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B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B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C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C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C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D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D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D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D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E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E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E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E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F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F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F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F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3" name="図 2">
          <a:extLst>
            <a:ext uri="{FF2B5EF4-FFF2-40B4-BE49-F238E27FC236}">
              <a16:creationId xmlns:a16="http://schemas.microsoft.com/office/drawing/2014/main" id="{00000000-0008-0000-2000-000003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4" name="図 3">
          <a:extLst>
            <a:ext uri="{FF2B5EF4-FFF2-40B4-BE49-F238E27FC236}">
              <a16:creationId xmlns:a16="http://schemas.microsoft.com/office/drawing/2014/main" id="{00000000-0008-0000-2000-000004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5" name="図 4">
          <a:extLst>
            <a:ext uri="{FF2B5EF4-FFF2-40B4-BE49-F238E27FC236}">
              <a16:creationId xmlns:a16="http://schemas.microsoft.com/office/drawing/2014/main" id="{00000000-0008-0000-2000-000005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7" name="図 6">
          <a:extLst>
            <a:ext uri="{FF2B5EF4-FFF2-40B4-BE49-F238E27FC236}">
              <a16:creationId xmlns:a16="http://schemas.microsoft.com/office/drawing/2014/main" id="{00000000-0008-0000-2000-000007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6" name="図 5">
          <a:extLst>
            <a:ext uri="{FF2B5EF4-FFF2-40B4-BE49-F238E27FC236}">
              <a16:creationId xmlns:a16="http://schemas.microsoft.com/office/drawing/2014/main" id="{00000000-0008-0000-2100-000006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7" name="図 6">
          <a:extLst>
            <a:ext uri="{FF2B5EF4-FFF2-40B4-BE49-F238E27FC236}">
              <a16:creationId xmlns:a16="http://schemas.microsoft.com/office/drawing/2014/main" id="{00000000-0008-0000-2100-000007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8" name="図 7">
          <a:extLst>
            <a:ext uri="{FF2B5EF4-FFF2-40B4-BE49-F238E27FC236}">
              <a16:creationId xmlns:a16="http://schemas.microsoft.com/office/drawing/2014/main" id="{00000000-0008-0000-2100-000008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9" name="図 8">
          <a:extLst>
            <a:ext uri="{FF2B5EF4-FFF2-40B4-BE49-F238E27FC236}">
              <a16:creationId xmlns:a16="http://schemas.microsoft.com/office/drawing/2014/main" id="{00000000-0008-0000-2100-000009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2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2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2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2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3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3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3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3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4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4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4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4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5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5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5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5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6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6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6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6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7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7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5" name="図 4">
          <a:extLst>
            <a:ext uri="{FF2B5EF4-FFF2-40B4-BE49-F238E27FC236}">
              <a16:creationId xmlns:a16="http://schemas.microsoft.com/office/drawing/2014/main" id="{00000000-0008-0000-2700-000005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7" name="図 6">
          <a:extLst>
            <a:ext uri="{FF2B5EF4-FFF2-40B4-BE49-F238E27FC236}">
              <a16:creationId xmlns:a16="http://schemas.microsoft.com/office/drawing/2014/main" id="{00000000-0008-0000-2700-000007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8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8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8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8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9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9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9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9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A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A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A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A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B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B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B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B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C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C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C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C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D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4" name="図 3">
          <a:extLst>
            <a:ext uri="{FF2B5EF4-FFF2-40B4-BE49-F238E27FC236}">
              <a16:creationId xmlns:a16="http://schemas.microsoft.com/office/drawing/2014/main" id="{00000000-0008-0000-2D00-000004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5" name="図 4">
          <a:extLst>
            <a:ext uri="{FF2B5EF4-FFF2-40B4-BE49-F238E27FC236}">
              <a16:creationId xmlns:a16="http://schemas.microsoft.com/office/drawing/2014/main" id="{00000000-0008-0000-2D00-000005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7" name="図 6">
          <a:extLst>
            <a:ext uri="{FF2B5EF4-FFF2-40B4-BE49-F238E27FC236}">
              <a16:creationId xmlns:a16="http://schemas.microsoft.com/office/drawing/2014/main" id="{00000000-0008-0000-2D00-000007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E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E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E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E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F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F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F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F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0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0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0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0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1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1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1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1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2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2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2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2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3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3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3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3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4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4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4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4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3" name="図 2">
          <a:extLst>
            <a:ext uri="{FF2B5EF4-FFF2-40B4-BE49-F238E27FC236}">
              <a16:creationId xmlns:a16="http://schemas.microsoft.com/office/drawing/2014/main" id="{00000000-0008-0000-3500-000003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4" name="図 3">
          <a:extLst>
            <a:ext uri="{FF2B5EF4-FFF2-40B4-BE49-F238E27FC236}">
              <a16:creationId xmlns:a16="http://schemas.microsoft.com/office/drawing/2014/main" id="{00000000-0008-0000-3500-000004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5" name="図 4">
          <a:extLst>
            <a:ext uri="{FF2B5EF4-FFF2-40B4-BE49-F238E27FC236}">
              <a16:creationId xmlns:a16="http://schemas.microsoft.com/office/drawing/2014/main" id="{00000000-0008-0000-3500-000005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9" name="図 8">
          <a:extLst>
            <a:ext uri="{FF2B5EF4-FFF2-40B4-BE49-F238E27FC236}">
              <a16:creationId xmlns:a16="http://schemas.microsoft.com/office/drawing/2014/main" id="{00000000-0008-0000-3500-000009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6" name="図 5">
          <a:extLst>
            <a:ext uri="{FF2B5EF4-FFF2-40B4-BE49-F238E27FC236}">
              <a16:creationId xmlns:a16="http://schemas.microsoft.com/office/drawing/2014/main" id="{00000000-0008-0000-3600-000006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7" name="図 6">
          <a:extLst>
            <a:ext uri="{FF2B5EF4-FFF2-40B4-BE49-F238E27FC236}">
              <a16:creationId xmlns:a16="http://schemas.microsoft.com/office/drawing/2014/main" id="{00000000-0008-0000-3600-000007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8" name="図 7">
          <a:extLst>
            <a:ext uri="{FF2B5EF4-FFF2-40B4-BE49-F238E27FC236}">
              <a16:creationId xmlns:a16="http://schemas.microsoft.com/office/drawing/2014/main" id="{00000000-0008-0000-3600-000008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9" name="図 8">
          <a:extLst>
            <a:ext uri="{FF2B5EF4-FFF2-40B4-BE49-F238E27FC236}">
              <a16:creationId xmlns:a16="http://schemas.microsoft.com/office/drawing/2014/main" id="{00000000-0008-0000-3600-000009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7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7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7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7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8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8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8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8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9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9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9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9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A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A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A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A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B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B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B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B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5</xdr:col>
      <xdr:colOff>228600</xdr:colOff>
      <xdr:row>4</xdr:row>
      <xdr:rowOff>99060</xdr:rowOff>
    </xdr:from>
    <xdr:to>
      <xdr:col>11</xdr:col>
      <xdr:colOff>374760</xdr:colOff>
      <xdr:row>16</xdr:row>
      <xdr:rowOff>161160</xdr:rowOff>
    </xdr:to>
    <xdr:pic>
      <xdr:nvPicPr>
        <xdr:cNvPr id="2" name="図 1">
          <a:extLst>
            <a:ext uri="{FF2B5EF4-FFF2-40B4-BE49-F238E27FC236}">
              <a16:creationId xmlns:a16="http://schemas.microsoft.com/office/drawing/2014/main" id="{00000000-0008-0000-3C00-000002000000}"/>
            </a:ext>
          </a:extLst>
        </xdr:cNvPr>
        <xdr:cNvPicPr>
          <a:picLocks/>
        </xdr:cNvPicPr>
      </xdr:nvPicPr>
      <xdr:blipFill>
        <a:blip xmlns:r="http://schemas.openxmlformats.org/officeDocument/2006/relationships" r:embed="rId1"/>
        <a:stretch>
          <a:fillRect/>
        </a:stretch>
      </xdr:blipFill>
      <xdr:spPr>
        <a:xfrm>
          <a:off x="2606040" y="96012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C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C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C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D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D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D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D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E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E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E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E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F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F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F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F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0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0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0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0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1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1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1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1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2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2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2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2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3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3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3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3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4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4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4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4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5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5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5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5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6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6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6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6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7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7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7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7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8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8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8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8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3" name="図 2">
          <a:extLst>
            <a:ext uri="{FF2B5EF4-FFF2-40B4-BE49-F238E27FC236}">
              <a16:creationId xmlns:a16="http://schemas.microsoft.com/office/drawing/2014/main" id="{00000000-0008-0000-4900-000003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4" name="図 3">
          <a:extLst>
            <a:ext uri="{FF2B5EF4-FFF2-40B4-BE49-F238E27FC236}">
              <a16:creationId xmlns:a16="http://schemas.microsoft.com/office/drawing/2014/main" id="{00000000-0008-0000-4900-000004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5" name="図 4">
          <a:extLst>
            <a:ext uri="{FF2B5EF4-FFF2-40B4-BE49-F238E27FC236}">
              <a16:creationId xmlns:a16="http://schemas.microsoft.com/office/drawing/2014/main" id="{00000000-0008-0000-4900-000005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6" name="図 5">
          <a:extLst>
            <a:ext uri="{FF2B5EF4-FFF2-40B4-BE49-F238E27FC236}">
              <a16:creationId xmlns:a16="http://schemas.microsoft.com/office/drawing/2014/main" id="{00000000-0008-0000-4900-000006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A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A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A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A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B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B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B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B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C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C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C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C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D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D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D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D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E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E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E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E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F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1</xdr:col>
      <xdr:colOff>403860</xdr:colOff>
      <xdr:row>8</xdr:row>
      <xdr:rowOff>53340</xdr:rowOff>
    </xdr:from>
    <xdr:to>
      <xdr:col>8</xdr:col>
      <xdr:colOff>222325</xdr:colOff>
      <xdr:row>20</xdr:row>
      <xdr:rowOff>119230</xdr:rowOff>
    </xdr:to>
    <xdr:pic>
      <xdr:nvPicPr>
        <xdr:cNvPr id="2" name="図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xfrm>
          <a:off x="883920" y="1539240"/>
          <a:ext cx="2950285" cy="2169010"/>
        </a:xfrm>
        <a:prstGeom prst="rect">
          <a:avLst/>
        </a:prstGeom>
      </xdr:spPr>
    </xdr:pic>
    <xdr:clientData/>
  </xdr:twoCellAnchor>
  <xdr:twoCellAnchor editAs="oneCell">
    <xdr:from>
      <xdr:col>9</xdr:col>
      <xdr:colOff>403860</xdr:colOff>
      <xdr:row>8</xdr:row>
      <xdr:rowOff>53340</xdr:rowOff>
    </xdr:from>
    <xdr:to>
      <xdr:col>16</xdr:col>
      <xdr:colOff>249219</xdr:colOff>
      <xdr:row>20</xdr:row>
      <xdr:rowOff>119230</xdr:rowOff>
    </xdr:to>
    <xdr:pic>
      <xdr:nvPicPr>
        <xdr:cNvPr id="3" name="図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2"/>
        <a:stretch>
          <a:fillRect/>
        </a:stretch>
      </xdr:blipFill>
      <xdr:spPr>
        <a:xfrm>
          <a:off x="4625340" y="1539240"/>
          <a:ext cx="2954319" cy="2169010"/>
        </a:xfrm>
        <a:prstGeom prst="rect">
          <a:avLst/>
        </a:prstGeom>
      </xdr:spPr>
    </xdr:pic>
    <xdr:clientData/>
  </xdr:twoCellAnchor>
  <xdr:twoCellAnchor editAs="oneCell">
    <xdr:from>
      <xdr:col>17</xdr:col>
      <xdr:colOff>403860</xdr:colOff>
      <xdr:row>8</xdr:row>
      <xdr:rowOff>53340</xdr:rowOff>
    </xdr:from>
    <xdr:to>
      <xdr:col>24</xdr:col>
      <xdr:colOff>249219</xdr:colOff>
      <xdr:row>20</xdr:row>
      <xdr:rowOff>119230</xdr:rowOff>
    </xdr:to>
    <xdr:pic>
      <xdr:nvPicPr>
        <xdr:cNvPr id="4" name="図 3">
          <a:extLst>
            <a:ext uri="{FF2B5EF4-FFF2-40B4-BE49-F238E27FC236}">
              <a16:creationId xmlns:a16="http://schemas.microsoft.com/office/drawing/2014/main" id="{00000000-0008-0000-5000-000004000000}"/>
            </a:ext>
          </a:extLst>
        </xdr:cNvPr>
        <xdr:cNvPicPr>
          <a:picLocks noChangeAspect="1"/>
        </xdr:cNvPicPr>
      </xdr:nvPicPr>
      <xdr:blipFill>
        <a:blip xmlns:r="http://schemas.openxmlformats.org/officeDocument/2006/relationships" r:embed="rId3"/>
        <a:stretch>
          <a:fillRect/>
        </a:stretch>
      </xdr:blipFill>
      <xdr:spPr>
        <a:xfrm>
          <a:off x="8343900" y="1539240"/>
          <a:ext cx="2954319" cy="2169010"/>
        </a:xfrm>
        <a:prstGeom prst="rect">
          <a:avLst/>
        </a:prstGeom>
      </xdr:spPr>
    </xdr:pic>
    <xdr:clientData/>
  </xdr:twoCellAnchor>
  <xdr:twoCellAnchor editAs="oneCell">
    <xdr:from>
      <xdr:col>1</xdr:col>
      <xdr:colOff>403860</xdr:colOff>
      <xdr:row>25</xdr:row>
      <xdr:rowOff>53340</xdr:rowOff>
    </xdr:from>
    <xdr:to>
      <xdr:col>8</xdr:col>
      <xdr:colOff>222325</xdr:colOff>
      <xdr:row>37</xdr:row>
      <xdr:rowOff>119230</xdr:rowOff>
    </xdr:to>
    <xdr:pic>
      <xdr:nvPicPr>
        <xdr:cNvPr id="5" name="図 4">
          <a:extLst>
            <a:ext uri="{FF2B5EF4-FFF2-40B4-BE49-F238E27FC236}">
              <a16:creationId xmlns:a16="http://schemas.microsoft.com/office/drawing/2014/main" id="{00000000-0008-0000-5000-000005000000}"/>
            </a:ext>
          </a:extLst>
        </xdr:cNvPr>
        <xdr:cNvPicPr>
          <a:picLocks noChangeAspect="1"/>
        </xdr:cNvPicPr>
      </xdr:nvPicPr>
      <xdr:blipFill>
        <a:blip xmlns:r="http://schemas.openxmlformats.org/officeDocument/2006/relationships" r:embed="rId4"/>
        <a:stretch>
          <a:fillRect/>
        </a:stretch>
      </xdr:blipFill>
      <xdr:spPr>
        <a:xfrm>
          <a:off x="883920" y="4579620"/>
          <a:ext cx="2950285" cy="2169010"/>
        </a:xfrm>
        <a:prstGeom prst="rect">
          <a:avLst/>
        </a:prstGeom>
      </xdr:spPr>
    </xdr:pic>
    <xdr:clientData/>
  </xdr:twoCellAnchor>
  <xdr:twoCellAnchor editAs="oneCell">
    <xdr:from>
      <xdr:col>9</xdr:col>
      <xdr:colOff>403860</xdr:colOff>
      <xdr:row>25</xdr:row>
      <xdr:rowOff>53340</xdr:rowOff>
    </xdr:from>
    <xdr:to>
      <xdr:col>16</xdr:col>
      <xdr:colOff>249219</xdr:colOff>
      <xdr:row>37</xdr:row>
      <xdr:rowOff>119230</xdr:rowOff>
    </xdr:to>
    <xdr:pic>
      <xdr:nvPicPr>
        <xdr:cNvPr id="6" name="図 5">
          <a:extLst>
            <a:ext uri="{FF2B5EF4-FFF2-40B4-BE49-F238E27FC236}">
              <a16:creationId xmlns:a16="http://schemas.microsoft.com/office/drawing/2014/main" id="{00000000-0008-0000-5000-000006000000}"/>
            </a:ext>
          </a:extLst>
        </xdr:cNvPr>
        <xdr:cNvPicPr>
          <a:picLocks noChangeAspect="1"/>
        </xdr:cNvPicPr>
      </xdr:nvPicPr>
      <xdr:blipFill>
        <a:blip xmlns:r="http://schemas.openxmlformats.org/officeDocument/2006/relationships" r:embed="rId5"/>
        <a:stretch>
          <a:fillRect/>
        </a:stretch>
      </xdr:blipFill>
      <xdr:spPr>
        <a:xfrm>
          <a:off x="4625340" y="4579620"/>
          <a:ext cx="2954319" cy="2169010"/>
        </a:xfrm>
        <a:prstGeom prst="rect">
          <a:avLst/>
        </a:prstGeom>
      </xdr:spPr>
    </xdr:pic>
    <xdr:clientData/>
  </xdr:twoCellAnchor>
  <xdr:twoCellAnchor editAs="oneCell">
    <xdr:from>
      <xdr:col>17</xdr:col>
      <xdr:colOff>403860</xdr:colOff>
      <xdr:row>25</xdr:row>
      <xdr:rowOff>53340</xdr:rowOff>
    </xdr:from>
    <xdr:to>
      <xdr:col>24</xdr:col>
      <xdr:colOff>249219</xdr:colOff>
      <xdr:row>37</xdr:row>
      <xdr:rowOff>119230</xdr:rowOff>
    </xdr:to>
    <xdr:pic>
      <xdr:nvPicPr>
        <xdr:cNvPr id="7" name="図 6">
          <a:extLst>
            <a:ext uri="{FF2B5EF4-FFF2-40B4-BE49-F238E27FC236}">
              <a16:creationId xmlns:a16="http://schemas.microsoft.com/office/drawing/2014/main" id="{00000000-0008-0000-5000-000007000000}"/>
            </a:ext>
          </a:extLst>
        </xdr:cNvPr>
        <xdr:cNvPicPr>
          <a:picLocks noChangeAspect="1"/>
        </xdr:cNvPicPr>
      </xdr:nvPicPr>
      <xdr:blipFill>
        <a:blip xmlns:r="http://schemas.openxmlformats.org/officeDocument/2006/relationships" r:embed="rId6"/>
        <a:stretch>
          <a:fillRect/>
        </a:stretch>
      </xdr:blipFill>
      <xdr:spPr>
        <a:xfrm>
          <a:off x="8343900" y="4579620"/>
          <a:ext cx="2954319" cy="2169010"/>
        </a:xfrm>
        <a:prstGeom prst="rect">
          <a:avLst/>
        </a:prstGeom>
      </xdr:spPr>
    </xdr:pic>
    <xdr:clientData/>
  </xdr:twoCellAnchor>
  <xdr:twoCellAnchor editAs="oneCell">
    <xdr:from>
      <xdr:col>1</xdr:col>
      <xdr:colOff>403860</xdr:colOff>
      <xdr:row>42</xdr:row>
      <xdr:rowOff>53340</xdr:rowOff>
    </xdr:from>
    <xdr:to>
      <xdr:col>8</xdr:col>
      <xdr:colOff>222325</xdr:colOff>
      <xdr:row>54</xdr:row>
      <xdr:rowOff>119230</xdr:rowOff>
    </xdr:to>
    <xdr:pic>
      <xdr:nvPicPr>
        <xdr:cNvPr id="9" name="図 8">
          <a:extLst>
            <a:ext uri="{FF2B5EF4-FFF2-40B4-BE49-F238E27FC236}">
              <a16:creationId xmlns:a16="http://schemas.microsoft.com/office/drawing/2014/main" id="{00000000-0008-0000-5000-000009000000}"/>
            </a:ext>
          </a:extLst>
        </xdr:cNvPr>
        <xdr:cNvPicPr>
          <a:picLocks noChangeAspect="1"/>
        </xdr:cNvPicPr>
      </xdr:nvPicPr>
      <xdr:blipFill>
        <a:blip xmlns:r="http://schemas.openxmlformats.org/officeDocument/2006/relationships" r:embed="rId7"/>
        <a:stretch>
          <a:fillRect/>
        </a:stretch>
      </xdr:blipFill>
      <xdr:spPr>
        <a:xfrm>
          <a:off x="883920" y="7620000"/>
          <a:ext cx="2950285" cy="2169010"/>
        </a:xfrm>
        <a:prstGeom prst="rect">
          <a:avLst/>
        </a:prstGeom>
      </xdr:spPr>
    </xdr:pic>
    <xdr:clientData/>
  </xdr:twoCellAnchor>
  <xdr:twoCellAnchor editAs="oneCell">
    <xdr:from>
      <xdr:col>9</xdr:col>
      <xdr:colOff>403860</xdr:colOff>
      <xdr:row>42</xdr:row>
      <xdr:rowOff>53340</xdr:rowOff>
    </xdr:from>
    <xdr:to>
      <xdr:col>16</xdr:col>
      <xdr:colOff>249219</xdr:colOff>
      <xdr:row>54</xdr:row>
      <xdr:rowOff>119230</xdr:rowOff>
    </xdr:to>
    <xdr:pic>
      <xdr:nvPicPr>
        <xdr:cNvPr id="11" name="図 10">
          <a:extLst>
            <a:ext uri="{FF2B5EF4-FFF2-40B4-BE49-F238E27FC236}">
              <a16:creationId xmlns:a16="http://schemas.microsoft.com/office/drawing/2014/main" id="{00000000-0008-0000-5000-00000B000000}"/>
            </a:ext>
          </a:extLst>
        </xdr:cNvPr>
        <xdr:cNvPicPr>
          <a:picLocks noChangeAspect="1"/>
        </xdr:cNvPicPr>
      </xdr:nvPicPr>
      <xdr:blipFill>
        <a:blip xmlns:r="http://schemas.openxmlformats.org/officeDocument/2006/relationships" r:embed="rId8"/>
        <a:stretch>
          <a:fillRect/>
        </a:stretch>
      </xdr:blipFill>
      <xdr:spPr>
        <a:xfrm>
          <a:off x="4625340" y="7620000"/>
          <a:ext cx="2954319" cy="2169010"/>
        </a:xfrm>
        <a:prstGeom prst="rect">
          <a:avLst/>
        </a:prstGeom>
      </xdr:spPr>
    </xdr:pic>
    <xdr:clientData/>
  </xdr:twoCellAnchor>
  <xdr:twoCellAnchor editAs="oneCell">
    <xdr:from>
      <xdr:col>17</xdr:col>
      <xdr:colOff>403860</xdr:colOff>
      <xdr:row>42</xdr:row>
      <xdr:rowOff>53340</xdr:rowOff>
    </xdr:from>
    <xdr:to>
      <xdr:col>24</xdr:col>
      <xdr:colOff>249219</xdr:colOff>
      <xdr:row>54</xdr:row>
      <xdr:rowOff>119230</xdr:rowOff>
    </xdr:to>
    <xdr:pic>
      <xdr:nvPicPr>
        <xdr:cNvPr id="13" name="図 12">
          <a:extLst>
            <a:ext uri="{FF2B5EF4-FFF2-40B4-BE49-F238E27FC236}">
              <a16:creationId xmlns:a16="http://schemas.microsoft.com/office/drawing/2014/main" id="{00000000-0008-0000-5000-00000D000000}"/>
            </a:ext>
          </a:extLst>
        </xdr:cNvPr>
        <xdr:cNvPicPr>
          <a:picLocks noChangeAspect="1"/>
        </xdr:cNvPicPr>
      </xdr:nvPicPr>
      <xdr:blipFill>
        <a:blip xmlns:r="http://schemas.openxmlformats.org/officeDocument/2006/relationships" r:embed="rId9"/>
        <a:stretch>
          <a:fillRect/>
        </a:stretch>
      </xdr:blipFill>
      <xdr:spPr>
        <a:xfrm>
          <a:off x="8343900" y="7620000"/>
          <a:ext cx="2954319" cy="216901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1</xdr:col>
      <xdr:colOff>412372</xdr:colOff>
      <xdr:row>8</xdr:row>
      <xdr:rowOff>62755</xdr:rowOff>
    </xdr:from>
    <xdr:to>
      <xdr:col>8</xdr:col>
      <xdr:colOff>231285</xdr:colOff>
      <xdr:row>20</xdr:row>
      <xdr:rowOff>128645</xdr:rowOff>
    </xdr:to>
    <xdr:pic>
      <xdr:nvPicPr>
        <xdr:cNvPr id="17" name="図 16">
          <a:extLst>
            <a:ext uri="{FF2B5EF4-FFF2-40B4-BE49-F238E27FC236}">
              <a16:creationId xmlns:a16="http://schemas.microsoft.com/office/drawing/2014/main" id="{00000000-0008-0000-5100-000011000000}"/>
            </a:ext>
          </a:extLst>
        </xdr:cNvPr>
        <xdr:cNvPicPr>
          <a:picLocks noChangeAspect="1"/>
        </xdr:cNvPicPr>
      </xdr:nvPicPr>
      <xdr:blipFill>
        <a:blip xmlns:r="http://schemas.openxmlformats.org/officeDocument/2006/relationships" r:embed="rId1"/>
        <a:stretch>
          <a:fillRect/>
        </a:stretch>
      </xdr:blipFill>
      <xdr:spPr>
        <a:xfrm>
          <a:off x="896466" y="1541931"/>
          <a:ext cx="2956560" cy="2217420"/>
        </a:xfrm>
        <a:prstGeom prst="rect">
          <a:avLst/>
        </a:prstGeom>
      </xdr:spPr>
    </xdr:pic>
    <xdr:clientData/>
  </xdr:twoCellAnchor>
  <xdr:twoCellAnchor editAs="oneCell">
    <xdr:from>
      <xdr:col>9</xdr:col>
      <xdr:colOff>412372</xdr:colOff>
      <xdr:row>8</xdr:row>
      <xdr:rowOff>62755</xdr:rowOff>
    </xdr:from>
    <xdr:to>
      <xdr:col>16</xdr:col>
      <xdr:colOff>258179</xdr:colOff>
      <xdr:row>20</xdr:row>
      <xdr:rowOff>128645</xdr:rowOff>
    </xdr:to>
    <xdr:pic>
      <xdr:nvPicPr>
        <xdr:cNvPr id="18" name="図 17">
          <a:extLst>
            <a:ext uri="{FF2B5EF4-FFF2-40B4-BE49-F238E27FC236}">
              <a16:creationId xmlns:a16="http://schemas.microsoft.com/office/drawing/2014/main" id="{00000000-0008-0000-5100-000012000000}"/>
            </a:ext>
          </a:extLst>
        </xdr:cNvPr>
        <xdr:cNvPicPr>
          <a:picLocks noChangeAspect="1"/>
        </xdr:cNvPicPr>
      </xdr:nvPicPr>
      <xdr:blipFill>
        <a:blip xmlns:r="http://schemas.openxmlformats.org/officeDocument/2006/relationships" r:embed="rId2"/>
        <a:stretch>
          <a:fillRect/>
        </a:stretch>
      </xdr:blipFill>
      <xdr:spPr>
        <a:xfrm>
          <a:off x="4643713" y="1541931"/>
          <a:ext cx="2956560" cy="2217420"/>
        </a:xfrm>
        <a:prstGeom prst="rect">
          <a:avLst/>
        </a:prstGeom>
      </xdr:spPr>
    </xdr:pic>
    <xdr:clientData/>
  </xdr:twoCellAnchor>
  <xdr:twoCellAnchor editAs="oneCell">
    <xdr:from>
      <xdr:col>17</xdr:col>
      <xdr:colOff>412372</xdr:colOff>
      <xdr:row>8</xdr:row>
      <xdr:rowOff>62755</xdr:rowOff>
    </xdr:from>
    <xdr:to>
      <xdr:col>24</xdr:col>
      <xdr:colOff>258179</xdr:colOff>
      <xdr:row>20</xdr:row>
      <xdr:rowOff>128645</xdr:rowOff>
    </xdr:to>
    <xdr:pic>
      <xdr:nvPicPr>
        <xdr:cNvPr id="19" name="図 18">
          <a:extLst>
            <a:ext uri="{FF2B5EF4-FFF2-40B4-BE49-F238E27FC236}">
              <a16:creationId xmlns:a16="http://schemas.microsoft.com/office/drawing/2014/main" id="{00000000-0008-0000-5100-000013000000}"/>
            </a:ext>
          </a:extLst>
        </xdr:cNvPr>
        <xdr:cNvPicPr>
          <a:picLocks noChangeAspect="1"/>
        </xdr:cNvPicPr>
      </xdr:nvPicPr>
      <xdr:blipFill>
        <a:blip xmlns:r="http://schemas.openxmlformats.org/officeDocument/2006/relationships" r:embed="rId3"/>
        <a:stretch>
          <a:fillRect/>
        </a:stretch>
      </xdr:blipFill>
      <xdr:spPr>
        <a:xfrm>
          <a:off x="8364066" y="1541931"/>
          <a:ext cx="2956560" cy="2217420"/>
        </a:xfrm>
        <a:prstGeom prst="rect">
          <a:avLst/>
        </a:prstGeom>
      </xdr:spPr>
    </xdr:pic>
    <xdr:clientData/>
  </xdr:twoCellAnchor>
  <xdr:twoCellAnchor editAs="oneCell">
    <xdr:from>
      <xdr:col>1</xdr:col>
      <xdr:colOff>412372</xdr:colOff>
      <xdr:row>25</xdr:row>
      <xdr:rowOff>62755</xdr:rowOff>
    </xdr:from>
    <xdr:to>
      <xdr:col>8</xdr:col>
      <xdr:colOff>231285</xdr:colOff>
      <xdr:row>37</xdr:row>
      <xdr:rowOff>128645</xdr:rowOff>
    </xdr:to>
    <xdr:pic>
      <xdr:nvPicPr>
        <xdr:cNvPr id="20" name="図 19">
          <a:extLst>
            <a:ext uri="{FF2B5EF4-FFF2-40B4-BE49-F238E27FC236}">
              <a16:creationId xmlns:a16="http://schemas.microsoft.com/office/drawing/2014/main" id="{00000000-0008-0000-5100-000014000000}"/>
            </a:ext>
          </a:extLst>
        </xdr:cNvPr>
        <xdr:cNvPicPr>
          <a:picLocks noChangeAspect="1"/>
        </xdr:cNvPicPr>
      </xdr:nvPicPr>
      <xdr:blipFill>
        <a:blip xmlns:r="http://schemas.openxmlformats.org/officeDocument/2006/relationships" r:embed="rId4"/>
        <a:stretch>
          <a:fillRect/>
        </a:stretch>
      </xdr:blipFill>
      <xdr:spPr>
        <a:xfrm>
          <a:off x="896466" y="4625790"/>
          <a:ext cx="2956560" cy="2217420"/>
        </a:xfrm>
        <a:prstGeom prst="rect">
          <a:avLst/>
        </a:prstGeom>
      </xdr:spPr>
    </xdr:pic>
    <xdr:clientData/>
  </xdr:twoCellAnchor>
  <xdr:twoCellAnchor editAs="oneCell">
    <xdr:from>
      <xdr:col>9</xdr:col>
      <xdr:colOff>412372</xdr:colOff>
      <xdr:row>25</xdr:row>
      <xdr:rowOff>62755</xdr:rowOff>
    </xdr:from>
    <xdr:to>
      <xdr:col>16</xdr:col>
      <xdr:colOff>258179</xdr:colOff>
      <xdr:row>37</xdr:row>
      <xdr:rowOff>128645</xdr:rowOff>
    </xdr:to>
    <xdr:pic>
      <xdr:nvPicPr>
        <xdr:cNvPr id="21" name="図 20">
          <a:extLst>
            <a:ext uri="{FF2B5EF4-FFF2-40B4-BE49-F238E27FC236}">
              <a16:creationId xmlns:a16="http://schemas.microsoft.com/office/drawing/2014/main" id="{00000000-0008-0000-5100-000015000000}"/>
            </a:ext>
          </a:extLst>
        </xdr:cNvPr>
        <xdr:cNvPicPr>
          <a:picLocks noChangeAspect="1"/>
        </xdr:cNvPicPr>
      </xdr:nvPicPr>
      <xdr:blipFill>
        <a:blip xmlns:r="http://schemas.openxmlformats.org/officeDocument/2006/relationships" r:embed="rId5"/>
        <a:stretch>
          <a:fillRect/>
        </a:stretch>
      </xdr:blipFill>
      <xdr:spPr>
        <a:xfrm>
          <a:off x="4643713" y="4625790"/>
          <a:ext cx="2956560" cy="2217420"/>
        </a:xfrm>
        <a:prstGeom prst="rect">
          <a:avLst/>
        </a:prstGeom>
      </xdr:spPr>
    </xdr:pic>
    <xdr:clientData/>
  </xdr:twoCellAnchor>
  <xdr:twoCellAnchor editAs="oneCell">
    <xdr:from>
      <xdr:col>17</xdr:col>
      <xdr:colOff>412372</xdr:colOff>
      <xdr:row>25</xdr:row>
      <xdr:rowOff>62755</xdr:rowOff>
    </xdr:from>
    <xdr:to>
      <xdr:col>24</xdr:col>
      <xdr:colOff>258179</xdr:colOff>
      <xdr:row>37</xdr:row>
      <xdr:rowOff>128645</xdr:rowOff>
    </xdr:to>
    <xdr:pic>
      <xdr:nvPicPr>
        <xdr:cNvPr id="22" name="図 21">
          <a:extLst>
            <a:ext uri="{FF2B5EF4-FFF2-40B4-BE49-F238E27FC236}">
              <a16:creationId xmlns:a16="http://schemas.microsoft.com/office/drawing/2014/main" id="{00000000-0008-0000-5100-000016000000}"/>
            </a:ext>
          </a:extLst>
        </xdr:cNvPr>
        <xdr:cNvPicPr>
          <a:picLocks noChangeAspect="1"/>
        </xdr:cNvPicPr>
      </xdr:nvPicPr>
      <xdr:blipFill>
        <a:blip xmlns:r="http://schemas.openxmlformats.org/officeDocument/2006/relationships" r:embed="rId6"/>
        <a:stretch>
          <a:fillRect/>
        </a:stretch>
      </xdr:blipFill>
      <xdr:spPr>
        <a:xfrm>
          <a:off x="8364066" y="4625790"/>
          <a:ext cx="2956560" cy="2217420"/>
        </a:xfrm>
        <a:prstGeom prst="rect">
          <a:avLst/>
        </a:prstGeom>
      </xdr:spPr>
    </xdr:pic>
    <xdr:clientData/>
  </xdr:twoCellAnchor>
  <xdr:twoCellAnchor editAs="oneCell">
    <xdr:from>
      <xdr:col>1</xdr:col>
      <xdr:colOff>412372</xdr:colOff>
      <xdr:row>42</xdr:row>
      <xdr:rowOff>62755</xdr:rowOff>
    </xdr:from>
    <xdr:to>
      <xdr:col>8</xdr:col>
      <xdr:colOff>231285</xdr:colOff>
      <xdr:row>54</xdr:row>
      <xdr:rowOff>128645</xdr:rowOff>
    </xdr:to>
    <xdr:pic>
      <xdr:nvPicPr>
        <xdr:cNvPr id="23" name="図 22">
          <a:extLst>
            <a:ext uri="{FF2B5EF4-FFF2-40B4-BE49-F238E27FC236}">
              <a16:creationId xmlns:a16="http://schemas.microsoft.com/office/drawing/2014/main" id="{00000000-0008-0000-5100-000017000000}"/>
            </a:ext>
          </a:extLst>
        </xdr:cNvPr>
        <xdr:cNvPicPr>
          <a:picLocks noChangeAspect="1"/>
        </xdr:cNvPicPr>
      </xdr:nvPicPr>
      <xdr:blipFill>
        <a:blip xmlns:r="http://schemas.openxmlformats.org/officeDocument/2006/relationships" r:embed="rId7"/>
        <a:stretch>
          <a:fillRect/>
        </a:stretch>
      </xdr:blipFill>
      <xdr:spPr>
        <a:xfrm>
          <a:off x="896466" y="7709649"/>
          <a:ext cx="2956560" cy="2217420"/>
        </a:xfrm>
        <a:prstGeom prst="rect">
          <a:avLst/>
        </a:prstGeom>
      </xdr:spPr>
    </xdr:pic>
    <xdr:clientData/>
  </xdr:twoCellAnchor>
  <xdr:twoCellAnchor editAs="oneCell">
    <xdr:from>
      <xdr:col>9</xdr:col>
      <xdr:colOff>412372</xdr:colOff>
      <xdr:row>42</xdr:row>
      <xdr:rowOff>62755</xdr:rowOff>
    </xdr:from>
    <xdr:to>
      <xdr:col>16</xdr:col>
      <xdr:colOff>258179</xdr:colOff>
      <xdr:row>54</xdr:row>
      <xdr:rowOff>128645</xdr:rowOff>
    </xdr:to>
    <xdr:pic>
      <xdr:nvPicPr>
        <xdr:cNvPr id="25" name="図 24">
          <a:extLst>
            <a:ext uri="{FF2B5EF4-FFF2-40B4-BE49-F238E27FC236}">
              <a16:creationId xmlns:a16="http://schemas.microsoft.com/office/drawing/2014/main" id="{00000000-0008-0000-5100-000019000000}"/>
            </a:ext>
          </a:extLst>
        </xdr:cNvPr>
        <xdr:cNvPicPr>
          <a:picLocks noChangeAspect="1"/>
        </xdr:cNvPicPr>
      </xdr:nvPicPr>
      <xdr:blipFill>
        <a:blip xmlns:r="http://schemas.openxmlformats.org/officeDocument/2006/relationships" r:embed="rId8"/>
        <a:stretch>
          <a:fillRect/>
        </a:stretch>
      </xdr:blipFill>
      <xdr:spPr>
        <a:xfrm>
          <a:off x="4643713" y="7709649"/>
          <a:ext cx="2956560" cy="2217420"/>
        </a:xfrm>
        <a:prstGeom prst="rect">
          <a:avLst/>
        </a:prstGeom>
      </xdr:spPr>
    </xdr:pic>
    <xdr:clientData/>
  </xdr:twoCellAnchor>
  <xdr:twoCellAnchor editAs="oneCell">
    <xdr:from>
      <xdr:col>17</xdr:col>
      <xdr:colOff>412372</xdr:colOff>
      <xdr:row>42</xdr:row>
      <xdr:rowOff>62755</xdr:rowOff>
    </xdr:from>
    <xdr:to>
      <xdr:col>24</xdr:col>
      <xdr:colOff>258179</xdr:colOff>
      <xdr:row>54</xdr:row>
      <xdr:rowOff>128645</xdr:rowOff>
    </xdr:to>
    <xdr:pic>
      <xdr:nvPicPr>
        <xdr:cNvPr id="27" name="図 26">
          <a:extLst>
            <a:ext uri="{FF2B5EF4-FFF2-40B4-BE49-F238E27FC236}">
              <a16:creationId xmlns:a16="http://schemas.microsoft.com/office/drawing/2014/main" id="{00000000-0008-0000-5100-00001B000000}"/>
            </a:ext>
          </a:extLst>
        </xdr:cNvPr>
        <xdr:cNvPicPr>
          <a:picLocks noChangeAspect="1"/>
        </xdr:cNvPicPr>
      </xdr:nvPicPr>
      <xdr:blipFill>
        <a:blip xmlns:r="http://schemas.openxmlformats.org/officeDocument/2006/relationships" r:embed="rId9"/>
        <a:stretch>
          <a:fillRect/>
        </a:stretch>
      </xdr:blipFill>
      <xdr:spPr>
        <a:xfrm>
          <a:off x="8364066" y="7709649"/>
          <a:ext cx="2956560" cy="221742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1</xdr:col>
      <xdr:colOff>403860</xdr:colOff>
      <xdr:row>8</xdr:row>
      <xdr:rowOff>53340</xdr:rowOff>
    </xdr:from>
    <xdr:to>
      <xdr:col>8</xdr:col>
      <xdr:colOff>222325</xdr:colOff>
      <xdr:row>20</xdr:row>
      <xdr:rowOff>119230</xdr:rowOff>
    </xdr:to>
    <xdr:pic>
      <xdr:nvPicPr>
        <xdr:cNvPr id="11" name="図 10">
          <a:extLst>
            <a:ext uri="{FF2B5EF4-FFF2-40B4-BE49-F238E27FC236}">
              <a16:creationId xmlns:a16="http://schemas.microsoft.com/office/drawing/2014/main" id="{00000000-0008-0000-5200-00000B000000}"/>
            </a:ext>
          </a:extLst>
        </xdr:cNvPr>
        <xdr:cNvPicPr>
          <a:picLocks noChangeAspect="1"/>
        </xdr:cNvPicPr>
      </xdr:nvPicPr>
      <xdr:blipFill>
        <a:blip xmlns:r="http://schemas.openxmlformats.org/officeDocument/2006/relationships" r:embed="rId1"/>
        <a:stretch>
          <a:fillRect/>
        </a:stretch>
      </xdr:blipFill>
      <xdr:spPr>
        <a:xfrm>
          <a:off x="883920" y="1539240"/>
          <a:ext cx="2950285" cy="2169010"/>
        </a:xfrm>
        <a:prstGeom prst="rect">
          <a:avLst/>
        </a:prstGeom>
      </xdr:spPr>
    </xdr:pic>
    <xdr:clientData/>
  </xdr:twoCellAnchor>
  <xdr:twoCellAnchor editAs="oneCell">
    <xdr:from>
      <xdr:col>9</xdr:col>
      <xdr:colOff>403860</xdr:colOff>
      <xdr:row>8</xdr:row>
      <xdr:rowOff>53340</xdr:rowOff>
    </xdr:from>
    <xdr:to>
      <xdr:col>16</xdr:col>
      <xdr:colOff>249219</xdr:colOff>
      <xdr:row>20</xdr:row>
      <xdr:rowOff>119230</xdr:rowOff>
    </xdr:to>
    <xdr:pic>
      <xdr:nvPicPr>
        <xdr:cNvPr id="12" name="図 11">
          <a:extLst>
            <a:ext uri="{FF2B5EF4-FFF2-40B4-BE49-F238E27FC236}">
              <a16:creationId xmlns:a16="http://schemas.microsoft.com/office/drawing/2014/main" id="{00000000-0008-0000-5200-00000C000000}"/>
            </a:ext>
          </a:extLst>
        </xdr:cNvPr>
        <xdr:cNvPicPr>
          <a:picLocks noChangeAspect="1"/>
        </xdr:cNvPicPr>
      </xdr:nvPicPr>
      <xdr:blipFill>
        <a:blip xmlns:r="http://schemas.openxmlformats.org/officeDocument/2006/relationships" r:embed="rId2"/>
        <a:stretch>
          <a:fillRect/>
        </a:stretch>
      </xdr:blipFill>
      <xdr:spPr>
        <a:xfrm>
          <a:off x="4625340" y="1539240"/>
          <a:ext cx="2954319" cy="2169010"/>
        </a:xfrm>
        <a:prstGeom prst="rect">
          <a:avLst/>
        </a:prstGeom>
      </xdr:spPr>
    </xdr:pic>
    <xdr:clientData/>
  </xdr:twoCellAnchor>
  <xdr:twoCellAnchor editAs="oneCell">
    <xdr:from>
      <xdr:col>17</xdr:col>
      <xdr:colOff>403860</xdr:colOff>
      <xdr:row>8</xdr:row>
      <xdr:rowOff>53340</xdr:rowOff>
    </xdr:from>
    <xdr:to>
      <xdr:col>24</xdr:col>
      <xdr:colOff>249219</xdr:colOff>
      <xdr:row>20</xdr:row>
      <xdr:rowOff>119230</xdr:rowOff>
    </xdr:to>
    <xdr:pic>
      <xdr:nvPicPr>
        <xdr:cNvPr id="13" name="図 12">
          <a:extLst>
            <a:ext uri="{FF2B5EF4-FFF2-40B4-BE49-F238E27FC236}">
              <a16:creationId xmlns:a16="http://schemas.microsoft.com/office/drawing/2014/main" id="{00000000-0008-0000-5200-00000D000000}"/>
            </a:ext>
          </a:extLst>
        </xdr:cNvPr>
        <xdr:cNvPicPr>
          <a:picLocks noChangeAspect="1"/>
        </xdr:cNvPicPr>
      </xdr:nvPicPr>
      <xdr:blipFill>
        <a:blip xmlns:r="http://schemas.openxmlformats.org/officeDocument/2006/relationships" r:embed="rId3"/>
        <a:stretch>
          <a:fillRect/>
        </a:stretch>
      </xdr:blipFill>
      <xdr:spPr>
        <a:xfrm>
          <a:off x="8343900" y="1539240"/>
          <a:ext cx="2954319" cy="2169010"/>
        </a:xfrm>
        <a:prstGeom prst="rect">
          <a:avLst/>
        </a:prstGeom>
      </xdr:spPr>
    </xdr:pic>
    <xdr:clientData/>
  </xdr:twoCellAnchor>
  <xdr:twoCellAnchor editAs="oneCell">
    <xdr:from>
      <xdr:col>1</xdr:col>
      <xdr:colOff>403860</xdr:colOff>
      <xdr:row>25</xdr:row>
      <xdr:rowOff>53340</xdr:rowOff>
    </xdr:from>
    <xdr:to>
      <xdr:col>8</xdr:col>
      <xdr:colOff>222325</xdr:colOff>
      <xdr:row>37</xdr:row>
      <xdr:rowOff>119230</xdr:rowOff>
    </xdr:to>
    <xdr:pic>
      <xdr:nvPicPr>
        <xdr:cNvPr id="14" name="図 13">
          <a:extLst>
            <a:ext uri="{FF2B5EF4-FFF2-40B4-BE49-F238E27FC236}">
              <a16:creationId xmlns:a16="http://schemas.microsoft.com/office/drawing/2014/main" id="{00000000-0008-0000-5200-00000E000000}"/>
            </a:ext>
          </a:extLst>
        </xdr:cNvPr>
        <xdr:cNvPicPr>
          <a:picLocks noChangeAspect="1"/>
        </xdr:cNvPicPr>
      </xdr:nvPicPr>
      <xdr:blipFill>
        <a:blip xmlns:r="http://schemas.openxmlformats.org/officeDocument/2006/relationships" r:embed="rId4"/>
        <a:stretch>
          <a:fillRect/>
        </a:stretch>
      </xdr:blipFill>
      <xdr:spPr>
        <a:xfrm>
          <a:off x="883920" y="4579620"/>
          <a:ext cx="2950285" cy="2169010"/>
        </a:xfrm>
        <a:prstGeom prst="rect">
          <a:avLst/>
        </a:prstGeom>
      </xdr:spPr>
    </xdr:pic>
    <xdr:clientData/>
  </xdr:twoCellAnchor>
  <xdr:twoCellAnchor editAs="oneCell">
    <xdr:from>
      <xdr:col>9</xdr:col>
      <xdr:colOff>403860</xdr:colOff>
      <xdr:row>25</xdr:row>
      <xdr:rowOff>53340</xdr:rowOff>
    </xdr:from>
    <xdr:to>
      <xdr:col>16</xdr:col>
      <xdr:colOff>249219</xdr:colOff>
      <xdr:row>37</xdr:row>
      <xdr:rowOff>119230</xdr:rowOff>
    </xdr:to>
    <xdr:pic>
      <xdr:nvPicPr>
        <xdr:cNvPr id="15" name="図 14">
          <a:extLst>
            <a:ext uri="{FF2B5EF4-FFF2-40B4-BE49-F238E27FC236}">
              <a16:creationId xmlns:a16="http://schemas.microsoft.com/office/drawing/2014/main" id="{00000000-0008-0000-5200-00000F000000}"/>
            </a:ext>
          </a:extLst>
        </xdr:cNvPr>
        <xdr:cNvPicPr>
          <a:picLocks noChangeAspect="1"/>
        </xdr:cNvPicPr>
      </xdr:nvPicPr>
      <xdr:blipFill>
        <a:blip xmlns:r="http://schemas.openxmlformats.org/officeDocument/2006/relationships" r:embed="rId5"/>
        <a:stretch>
          <a:fillRect/>
        </a:stretch>
      </xdr:blipFill>
      <xdr:spPr>
        <a:xfrm>
          <a:off x="4625340" y="4579620"/>
          <a:ext cx="2954319" cy="2169010"/>
        </a:xfrm>
        <a:prstGeom prst="rect">
          <a:avLst/>
        </a:prstGeom>
      </xdr:spPr>
    </xdr:pic>
    <xdr:clientData/>
  </xdr:twoCellAnchor>
  <xdr:twoCellAnchor editAs="oneCell">
    <xdr:from>
      <xdr:col>1</xdr:col>
      <xdr:colOff>403860</xdr:colOff>
      <xdr:row>42</xdr:row>
      <xdr:rowOff>54300</xdr:rowOff>
    </xdr:from>
    <xdr:to>
      <xdr:col>8</xdr:col>
      <xdr:colOff>222325</xdr:colOff>
      <xdr:row>54</xdr:row>
      <xdr:rowOff>118270</xdr:rowOff>
    </xdr:to>
    <xdr:pic>
      <xdr:nvPicPr>
        <xdr:cNvPr id="17" name="図 16">
          <a:extLst>
            <a:ext uri="{FF2B5EF4-FFF2-40B4-BE49-F238E27FC236}">
              <a16:creationId xmlns:a16="http://schemas.microsoft.com/office/drawing/2014/main" id="{00000000-0008-0000-5200-000011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883920" y="7620960"/>
          <a:ext cx="2950285" cy="2167090"/>
        </a:xfrm>
        <a:prstGeom prst="rect">
          <a:avLst/>
        </a:prstGeom>
      </xdr:spPr>
    </xdr:pic>
    <xdr:clientData/>
  </xdr:twoCellAnchor>
  <xdr:twoCellAnchor editAs="oneCell">
    <xdr:from>
      <xdr:col>9</xdr:col>
      <xdr:colOff>408376</xdr:colOff>
      <xdr:row>42</xdr:row>
      <xdr:rowOff>53340</xdr:rowOff>
    </xdr:from>
    <xdr:to>
      <xdr:col>16</xdr:col>
      <xdr:colOff>244703</xdr:colOff>
      <xdr:row>54</xdr:row>
      <xdr:rowOff>119230</xdr:rowOff>
    </xdr:to>
    <xdr:pic>
      <xdr:nvPicPr>
        <xdr:cNvPr id="18" name="図 17">
          <a:extLst>
            <a:ext uri="{FF2B5EF4-FFF2-40B4-BE49-F238E27FC236}">
              <a16:creationId xmlns:a16="http://schemas.microsoft.com/office/drawing/2014/main" id="{00000000-0008-0000-5200-000012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xdr:blipFill>
      <xdr:spPr>
        <a:xfrm>
          <a:off x="4629856" y="7620000"/>
          <a:ext cx="2945287" cy="2169010"/>
        </a:xfrm>
        <a:prstGeom prst="rect">
          <a:avLst/>
        </a:prstGeom>
      </xdr:spPr>
    </xdr:pic>
    <xdr:clientData/>
  </xdr:twoCellAnchor>
  <xdr:twoCellAnchor editAs="oneCell">
    <xdr:from>
      <xdr:col>17</xdr:col>
      <xdr:colOff>404571</xdr:colOff>
      <xdr:row>42</xdr:row>
      <xdr:rowOff>53340</xdr:rowOff>
    </xdr:from>
    <xdr:to>
      <xdr:col>24</xdr:col>
      <xdr:colOff>248508</xdr:colOff>
      <xdr:row>54</xdr:row>
      <xdr:rowOff>119230</xdr:rowOff>
    </xdr:to>
    <xdr:pic>
      <xdr:nvPicPr>
        <xdr:cNvPr id="19" name="図 18">
          <a:extLst>
            <a:ext uri="{FF2B5EF4-FFF2-40B4-BE49-F238E27FC236}">
              <a16:creationId xmlns:a16="http://schemas.microsoft.com/office/drawing/2014/main" id="{00000000-0008-0000-5200-000013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xdr:blipFill>
      <xdr:spPr>
        <a:xfrm>
          <a:off x="8344611" y="7620000"/>
          <a:ext cx="2952897" cy="2169010"/>
        </a:xfrm>
        <a:prstGeom prst="rect">
          <a:avLst/>
        </a:prstGeom>
      </xdr:spPr>
    </xdr:pic>
    <xdr:clientData/>
  </xdr:twoCellAnchor>
  <xdr:twoCellAnchor editAs="oneCell">
    <xdr:from>
      <xdr:col>17</xdr:col>
      <xdr:colOff>403860</xdr:colOff>
      <xdr:row>25</xdr:row>
      <xdr:rowOff>60960</xdr:rowOff>
    </xdr:from>
    <xdr:to>
      <xdr:col>24</xdr:col>
      <xdr:colOff>251460</xdr:colOff>
      <xdr:row>37</xdr:row>
      <xdr:rowOff>114300</xdr:rowOff>
    </xdr:to>
    <xdr:pic>
      <xdr:nvPicPr>
        <xdr:cNvPr id="7" name="図 6">
          <a:extLst>
            <a:ext uri="{FF2B5EF4-FFF2-40B4-BE49-F238E27FC236}">
              <a16:creationId xmlns:a16="http://schemas.microsoft.com/office/drawing/2014/main" id="{00000000-0008-0000-5200-000007000000}"/>
            </a:ext>
          </a:extLst>
        </xdr:cNvPr>
        <xdr:cNvPicPr>
          <a:picLocks noChangeAspect="1"/>
        </xdr:cNvPicPr>
      </xdr:nvPicPr>
      <xdr:blipFill>
        <a:blip xmlns:r="http://schemas.openxmlformats.org/officeDocument/2006/relationships" r:embed="rId9"/>
        <a:stretch>
          <a:fillRect/>
        </a:stretch>
      </xdr:blipFill>
      <xdr:spPr>
        <a:xfrm>
          <a:off x="8343900" y="4587240"/>
          <a:ext cx="2956560" cy="21564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1</xdr:col>
      <xdr:colOff>403860</xdr:colOff>
      <xdr:row>8</xdr:row>
      <xdr:rowOff>54300</xdr:rowOff>
    </xdr:from>
    <xdr:to>
      <xdr:col>8</xdr:col>
      <xdr:colOff>222325</xdr:colOff>
      <xdr:row>20</xdr:row>
      <xdr:rowOff>118270</xdr:rowOff>
    </xdr:to>
    <xdr:pic>
      <xdr:nvPicPr>
        <xdr:cNvPr id="2" name="図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83920" y="1540200"/>
          <a:ext cx="2950285" cy="2167090"/>
        </a:xfrm>
        <a:prstGeom prst="rect">
          <a:avLst/>
        </a:prstGeom>
      </xdr:spPr>
    </xdr:pic>
    <xdr:clientData/>
  </xdr:twoCellAnchor>
  <xdr:twoCellAnchor editAs="oneCell">
    <xdr:from>
      <xdr:col>9</xdr:col>
      <xdr:colOff>404571</xdr:colOff>
      <xdr:row>8</xdr:row>
      <xdr:rowOff>53340</xdr:rowOff>
    </xdr:from>
    <xdr:to>
      <xdr:col>16</xdr:col>
      <xdr:colOff>248508</xdr:colOff>
      <xdr:row>20</xdr:row>
      <xdr:rowOff>119230</xdr:rowOff>
    </xdr:to>
    <xdr:pic>
      <xdr:nvPicPr>
        <xdr:cNvPr id="3" name="図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626051" y="1539240"/>
          <a:ext cx="2952897" cy="2169010"/>
        </a:xfrm>
        <a:prstGeom prst="rect">
          <a:avLst/>
        </a:prstGeom>
      </xdr:spPr>
    </xdr:pic>
    <xdr:clientData/>
  </xdr:twoCellAnchor>
  <xdr:twoCellAnchor editAs="oneCell">
    <xdr:from>
      <xdr:col>17</xdr:col>
      <xdr:colOff>404571</xdr:colOff>
      <xdr:row>8</xdr:row>
      <xdr:rowOff>53340</xdr:rowOff>
    </xdr:from>
    <xdr:to>
      <xdr:col>24</xdr:col>
      <xdr:colOff>248508</xdr:colOff>
      <xdr:row>20</xdr:row>
      <xdr:rowOff>119230</xdr:rowOff>
    </xdr:to>
    <xdr:pic>
      <xdr:nvPicPr>
        <xdr:cNvPr id="4" name="図 3">
          <a:extLst>
            <a:ext uri="{FF2B5EF4-FFF2-40B4-BE49-F238E27FC236}">
              <a16:creationId xmlns:a16="http://schemas.microsoft.com/office/drawing/2014/main" id="{00000000-0008-0000-53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8344611" y="1539240"/>
          <a:ext cx="2952897" cy="216901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30</xdr:col>
      <xdr:colOff>32720</xdr:colOff>
      <xdr:row>10</xdr:row>
      <xdr:rowOff>403860</xdr:rowOff>
    </xdr:from>
    <xdr:to>
      <xdr:col>34</xdr:col>
      <xdr:colOff>268940</xdr:colOff>
      <xdr:row>17</xdr:row>
      <xdr:rowOff>83820</xdr:rowOff>
    </xdr:to>
    <xdr:pic>
      <xdr:nvPicPr>
        <xdr:cNvPr id="4" name="図 3">
          <a:extLst>
            <a:ext uri="{FF2B5EF4-FFF2-40B4-BE49-F238E27FC236}">
              <a16:creationId xmlns:a16="http://schemas.microsoft.com/office/drawing/2014/main" id="{00000000-0008-0000-5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62320" y="359664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xdr:colOff>
      <xdr:row>5</xdr:row>
      <xdr:rowOff>320150</xdr:rowOff>
    </xdr:from>
    <xdr:to>
      <xdr:col>29</xdr:col>
      <xdr:colOff>39077</xdr:colOff>
      <xdr:row>17</xdr:row>
      <xdr:rowOff>137158</xdr:rowOff>
    </xdr:to>
    <xdr:pic>
      <xdr:nvPicPr>
        <xdr:cNvPr id="5" name="図 4">
          <a:extLst>
            <a:ext uri="{FF2B5EF4-FFF2-40B4-BE49-F238E27FC236}">
              <a16:creationId xmlns:a16="http://schemas.microsoft.com/office/drawing/2014/main" id="{00000000-0008-0000-5400-000005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73188"/>
        <a:stretch/>
      </xdr:blipFill>
      <xdr:spPr bwMode="auto">
        <a:xfrm>
          <a:off x="353907" y="1388253"/>
          <a:ext cx="7585221" cy="4916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30</xdr:col>
      <xdr:colOff>32720</xdr:colOff>
      <xdr:row>10</xdr:row>
      <xdr:rowOff>403860</xdr:rowOff>
    </xdr:from>
    <xdr:to>
      <xdr:col>34</xdr:col>
      <xdr:colOff>268940</xdr:colOff>
      <xdr:row>17</xdr:row>
      <xdr:rowOff>83820</xdr:rowOff>
    </xdr:to>
    <xdr:pic>
      <xdr:nvPicPr>
        <xdr:cNvPr id="2" name="図 1">
          <a:extLst>
            <a:ext uri="{FF2B5EF4-FFF2-40B4-BE49-F238E27FC236}">
              <a16:creationId xmlns:a16="http://schemas.microsoft.com/office/drawing/2014/main" id="{00000000-0008-0000-5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62320" y="359664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110716</xdr:colOff>
      <xdr:row>5</xdr:row>
      <xdr:rowOff>320150</xdr:rowOff>
    </xdr:from>
    <xdr:to>
      <xdr:col>30</xdr:col>
      <xdr:colOff>26050</xdr:colOff>
      <xdr:row>17</xdr:row>
      <xdr:rowOff>137158</xdr:rowOff>
    </xdr:to>
    <xdr:pic>
      <xdr:nvPicPr>
        <xdr:cNvPr id="3" name="図 2">
          <a:extLst>
            <a:ext uri="{FF2B5EF4-FFF2-40B4-BE49-F238E27FC236}">
              <a16:creationId xmlns:a16="http://schemas.microsoft.com/office/drawing/2014/main" id="{00000000-0008-0000-56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6139" r="46427"/>
        <a:stretch/>
      </xdr:blipFill>
      <xdr:spPr bwMode="auto">
        <a:xfrm>
          <a:off x="449383" y="1388253"/>
          <a:ext cx="7756770" cy="4916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30</xdr:col>
      <xdr:colOff>32720</xdr:colOff>
      <xdr:row>10</xdr:row>
      <xdr:rowOff>403860</xdr:rowOff>
    </xdr:from>
    <xdr:to>
      <xdr:col>34</xdr:col>
      <xdr:colOff>268940</xdr:colOff>
      <xdr:row>17</xdr:row>
      <xdr:rowOff>83820</xdr:rowOff>
    </xdr:to>
    <xdr:pic>
      <xdr:nvPicPr>
        <xdr:cNvPr id="2" name="図 1">
          <a:extLst>
            <a:ext uri="{FF2B5EF4-FFF2-40B4-BE49-F238E27FC236}">
              <a16:creationId xmlns:a16="http://schemas.microsoft.com/office/drawing/2014/main" id="{00000000-0008-0000-5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62320" y="359664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234463</xdr:colOff>
      <xdr:row>5</xdr:row>
      <xdr:rowOff>320150</xdr:rowOff>
    </xdr:from>
    <xdr:to>
      <xdr:col>28</xdr:col>
      <xdr:colOff>52104</xdr:colOff>
      <xdr:row>17</xdr:row>
      <xdr:rowOff>137158</xdr:rowOff>
    </xdr:to>
    <xdr:pic>
      <xdr:nvPicPr>
        <xdr:cNvPr id="3" name="図 2">
          <a:extLst>
            <a:ext uri="{FF2B5EF4-FFF2-40B4-BE49-F238E27FC236}">
              <a16:creationId xmlns:a16="http://schemas.microsoft.com/office/drawing/2014/main" id="{00000000-0008-0000-57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2847" r="23039"/>
        <a:stretch/>
      </xdr:blipFill>
      <xdr:spPr bwMode="auto">
        <a:xfrm>
          <a:off x="853181" y="1388253"/>
          <a:ext cx="6818923" cy="4916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30</xdr:col>
      <xdr:colOff>32720</xdr:colOff>
      <xdr:row>10</xdr:row>
      <xdr:rowOff>403860</xdr:rowOff>
    </xdr:from>
    <xdr:to>
      <xdr:col>34</xdr:col>
      <xdr:colOff>268940</xdr:colOff>
      <xdr:row>17</xdr:row>
      <xdr:rowOff>83820</xdr:rowOff>
    </xdr:to>
    <xdr:pic>
      <xdr:nvPicPr>
        <xdr:cNvPr id="2" name="図 1">
          <a:extLst>
            <a:ext uri="{FF2B5EF4-FFF2-40B4-BE49-F238E27FC236}">
              <a16:creationId xmlns:a16="http://schemas.microsoft.com/office/drawing/2014/main" id="{00000000-0008-0000-5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62320" y="359664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45589</xdr:colOff>
      <xdr:row>5</xdr:row>
      <xdr:rowOff>320150</xdr:rowOff>
    </xdr:from>
    <xdr:to>
      <xdr:col>27</xdr:col>
      <xdr:colOff>175846</xdr:colOff>
      <xdr:row>17</xdr:row>
      <xdr:rowOff>137158</xdr:rowOff>
    </xdr:to>
    <xdr:pic>
      <xdr:nvPicPr>
        <xdr:cNvPr id="3" name="図 2">
          <a:extLst>
            <a:ext uri="{FF2B5EF4-FFF2-40B4-BE49-F238E27FC236}">
              <a16:creationId xmlns:a16="http://schemas.microsoft.com/office/drawing/2014/main" id="{00000000-0008-0000-58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75715" r="50"/>
        <a:stretch/>
      </xdr:blipFill>
      <xdr:spPr bwMode="auto">
        <a:xfrm>
          <a:off x="664307" y="1388253"/>
          <a:ext cx="6851488" cy="4916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2</xdr:col>
      <xdr:colOff>16934</xdr:colOff>
      <xdr:row>11</xdr:row>
      <xdr:rowOff>16940</xdr:rowOff>
    </xdr:from>
    <xdr:to>
      <xdr:col>9</xdr:col>
      <xdr:colOff>220402</xdr:colOff>
      <xdr:row>30</xdr:row>
      <xdr:rowOff>15679</xdr:rowOff>
    </xdr:to>
    <xdr:pic>
      <xdr:nvPicPr>
        <xdr:cNvPr id="2" name="図 1">
          <a:extLst>
            <a:ext uri="{FF2B5EF4-FFF2-40B4-BE49-F238E27FC236}">
              <a16:creationId xmlns:a16="http://schemas.microsoft.com/office/drawing/2014/main" id="{00000000-0008-0000-59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82" r="4961"/>
        <a:stretch/>
      </xdr:blipFill>
      <xdr:spPr bwMode="auto">
        <a:xfrm>
          <a:off x="414867" y="1955807"/>
          <a:ext cx="2159268" cy="2894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16929</xdr:colOff>
      <xdr:row>4</xdr:row>
      <xdr:rowOff>228599</xdr:rowOff>
    </xdr:from>
    <xdr:to>
      <xdr:col>9</xdr:col>
      <xdr:colOff>274813</xdr:colOff>
      <xdr:row>38</xdr:row>
      <xdr:rowOff>135466</xdr:rowOff>
    </xdr:to>
    <xdr:pic>
      <xdr:nvPicPr>
        <xdr:cNvPr id="3" name="図 2">
          <a:extLst>
            <a:ext uri="{FF2B5EF4-FFF2-40B4-BE49-F238E27FC236}">
              <a16:creationId xmlns:a16="http://schemas.microsoft.com/office/drawing/2014/main" id="{00000000-0008-0000-5A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303" r="4540"/>
        <a:stretch/>
      </xdr:blipFill>
      <xdr:spPr bwMode="auto">
        <a:xfrm>
          <a:off x="414862" y="1024466"/>
          <a:ext cx="2213684" cy="5190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3</xdr:col>
      <xdr:colOff>186273</xdr:colOff>
      <xdr:row>5</xdr:row>
      <xdr:rowOff>8466</xdr:rowOff>
    </xdr:from>
    <xdr:to>
      <xdr:col>8</xdr:col>
      <xdr:colOff>67740</xdr:colOff>
      <xdr:row>38</xdr:row>
      <xdr:rowOff>90085</xdr:rowOff>
    </xdr:to>
    <xdr:pic>
      <xdr:nvPicPr>
        <xdr:cNvPr id="2" name="図 1">
          <a:extLst>
            <a:ext uri="{FF2B5EF4-FFF2-40B4-BE49-F238E27FC236}">
              <a16:creationId xmlns:a16="http://schemas.microsoft.com/office/drawing/2014/main" id="{00000000-0008-0000-5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3606" y="1032933"/>
          <a:ext cx="1278467" cy="513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3</xdr:col>
      <xdr:colOff>160867</xdr:colOff>
      <xdr:row>5</xdr:row>
      <xdr:rowOff>0</xdr:rowOff>
    </xdr:from>
    <xdr:to>
      <xdr:col>8</xdr:col>
      <xdr:colOff>101601</xdr:colOff>
      <xdr:row>38</xdr:row>
      <xdr:rowOff>155760</xdr:rowOff>
    </xdr:to>
    <xdr:pic>
      <xdr:nvPicPr>
        <xdr:cNvPr id="2" name="図 1">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024467"/>
          <a:ext cx="1337734" cy="5210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3</xdr:col>
      <xdr:colOff>194735</xdr:colOff>
      <xdr:row>5</xdr:row>
      <xdr:rowOff>16933</xdr:rowOff>
    </xdr:from>
    <xdr:to>
      <xdr:col>8</xdr:col>
      <xdr:colOff>88250</xdr:colOff>
      <xdr:row>38</xdr:row>
      <xdr:rowOff>93133</xdr:rowOff>
    </xdr:to>
    <xdr:pic>
      <xdr:nvPicPr>
        <xdr:cNvPr id="2" name="図 1">
          <a:extLst>
            <a:ext uri="{FF2B5EF4-FFF2-40B4-BE49-F238E27FC236}">
              <a16:creationId xmlns:a16="http://schemas.microsoft.com/office/drawing/2014/main" id="{00000000-0008-0000-5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068" y="1041400"/>
          <a:ext cx="1290515" cy="513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254000</xdr:colOff>
      <xdr:row>4</xdr:row>
      <xdr:rowOff>228599</xdr:rowOff>
    </xdr:from>
    <xdr:to>
      <xdr:col>8</xdr:col>
      <xdr:colOff>233508</xdr:colOff>
      <xdr:row>38</xdr:row>
      <xdr:rowOff>101600</xdr:rowOff>
    </xdr:to>
    <xdr:pic>
      <xdr:nvPicPr>
        <xdr:cNvPr id="2" name="図 1">
          <a:extLst>
            <a:ext uri="{FF2B5EF4-FFF2-40B4-BE49-F238E27FC236}">
              <a16:creationId xmlns:a16="http://schemas.microsoft.com/office/drawing/2014/main" id="{00000000-0008-0000-5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933" y="1024466"/>
          <a:ext cx="1655908" cy="5156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4</xdr:col>
      <xdr:colOff>42336</xdr:colOff>
      <xdr:row>5</xdr:row>
      <xdr:rowOff>0</xdr:rowOff>
    </xdr:from>
    <xdr:to>
      <xdr:col>8</xdr:col>
      <xdr:colOff>76203</xdr:colOff>
      <xdr:row>37</xdr:row>
      <xdr:rowOff>172954</xdr:rowOff>
    </xdr:to>
    <xdr:pic>
      <xdr:nvPicPr>
        <xdr:cNvPr id="2" name="図 1">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69" y="1024467"/>
          <a:ext cx="1151467" cy="50497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4</xdr:col>
      <xdr:colOff>25400</xdr:colOff>
      <xdr:row>5</xdr:row>
      <xdr:rowOff>0</xdr:rowOff>
    </xdr:from>
    <xdr:to>
      <xdr:col>8</xdr:col>
      <xdr:colOff>14406</xdr:colOff>
      <xdr:row>38</xdr:row>
      <xdr:rowOff>93133</xdr:rowOff>
    </xdr:to>
    <xdr:pic>
      <xdr:nvPicPr>
        <xdr:cNvPr id="2" name="図 1">
          <a:extLst>
            <a:ext uri="{FF2B5EF4-FFF2-40B4-BE49-F238E27FC236}">
              <a16:creationId xmlns:a16="http://schemas.microsoft.com/office/drawing/2014/main" id="{00000000-0008-0000-6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133" y="1024467"/>
          <a:ext cx="1106606" cy="5147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4</xdr:col>
      <xdr:colOff>16939</xdr:colOff>
      <xdr:row>5</xdr:row>
      <xdr:rowOff>0</xdr:rowOff>
    </xdr:from>
    <xdr:to>
      <xdr:col>7</xdr:col>
      <xdr:colOff>255546</xdr:colOff>
      <xdr:row>38</xdr:row>
      <xdr:rowOff>143933</xdr:rowOff>
    </xdr:to>
    <xdr:pic>
      <xdr:nvPicPr>
        <xdr:cNvPr id="2" name="図 1">
          <a:extLst>
            <a:ext uri="{FF2B5EF4-FFF2-40B4-BE49-F238E27FC236}">
              <a16:creationId xmlns:a16="http://schemas.microsoft.com/office/drawing/2014/main" id="{00000000-0008-0000-6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3672" y="1024467"/>
          <a:ext cx="1076807" cy="5198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3</xdr:col>
      <xdr:colOff>220139</xdr:colOff>
      <xdr:row>4</xdr:row>
      <xdr:rowOff>228599</xdr:rowOff>
    </xdr:from>
    <xdr:to>
      <xdr:col>8</xdr:col>
      <xdr:colOff>67739</xdr:colOff>
      <xdr:row>39</xdr:row>
      <xdr:rowOff>65012</xdr:rowOff>
    </xdr:to>
    <xdr:pic>
      <xdr:nvPicPr>
        <xdr:cNvPr id="2" name="図 1">
          <a:extLst>
            <a:ext uri="{FF2B5EF4-FFF2-40B4-BE49-F238E27FC236}">
              <a16:creationId xmlns:a16="http://schemas.microsoft.com/office/drawing/2014/main" id="{00000000-0008-0000-6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472" y="1024466"/>
          <a:ext cx="1244600" cy="52974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3</xdr:col>
      <xdr:colOff>262469</xdr:colOff>
      <xdr:row>5</xdr:row>
      <xdr:rowOff>0</xdr:rowOff>
    </xdr:from>
    <xdr:to>
      <xdr:col>8</xdr:col>
      <xdr:colOff>43139</xdr:colOff>
      <xdr:row>38</xdr:row>
      <xdr:rowOff>110066</xdr:rowOff>
    </xdr:to>
    <xdr:pic>
      <xdr:nvPicPr>
        <xdr:cNvPr id="2" name="図 1">
          <a:extLst>
            <a:ext uri="{FF2B5EF4-FFF2-40B4-BE49-F238E27FC236}">
              <a16:creationId xmlns:a16="http://schemas.microsoft.com/office/drawing/2014/main" id="{00000000-0008-0000-6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802" y="1024467"/>
          <a:ext cx="1177670" cy="5164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2</xdr:col>
      <xdr:colOff>262464</xdr:colOff>
      <xdr:row>4</xdr:row>
      <xdr:rowOff>228599</xdr:rowOff>
    </xdr:from>
    <xdr:to>
      <xdr:col>9</xdr:col>
      <xdr:colOff>101598</xdr:colOff>
      <xdr:row>38</xdr:row>
      <xdr:rowOff>75695</xdr:rowOff>
    </xdr:to>
    <xdr:pic>
      <xdr:nvPicPr>
        <xdr:cNvPr id="2" name="図 1">
          <a:extLst>
            <a:ext uri="{FF2B5EF4-FFF2-40B4-BE49-F238E27FC236}">
              <a16:creationId xmlns:a16="http://schemas.microsoft.com/office/drawing/2014/main" id="{00000000-0008-0000-6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397" y="1024466"/>
          <a:ext cx="1794934" cy="51302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3</xdr:col>
      <xdr:colOff>254000</xdr:colOff>
      <xdr:row>5</xdr:row>
      <xdr:rowOff>0</xdr:rowOff>
    </xdr:from>
    <xdr:to>
      <xdr:col>7</xdr:col>
      <xdr:colOff>203200</xdr:colOff>
      <xdr:row>38</xdr:row>
      <xdr:rowOff>95624</xdr:rowOff>
    </xdr:to>
    <xdr:pic>
      <xdr:nvPicPr>
        <xdr:cNvPr id="2" name="図 1">
          <a:extLst>
            <a:ext uri="{FF2B5EF4-FFF2-40B4-BE49-F238E27FC236}">
              <a16:creationId xmlns:a16="http://schemas.microsoft.com/office/drawing/2014/main" id="{00000000-0008-0000-6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333" y="1024467"/>
          <a:ext cx="1066800" cy="5150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3</xdr:col>
      <xdr:colOff>228608</xdr:colOff>
      <xdr:row>5</xdr:row>
      <xdr:rowOff>0</xdr:rowOff>
    </xdr:from>
    <xdr:to>
      <xdr:col>7</xdr:col>
      <xdr:colOff>240265</xdr:colOff>
      <xdr:row>38</xdr:row>
      <xdr:rowOff>135466</xdr:rowOff>
    </xdr:to>
    <xdr:pic>
      <xdr:nvPicPr>
        <xdr:cNvPr id="2" name="図 1">
          <a:extLst>
            <a:ext uri="{FF2B5EF4-FFF2-40B4-BE49-F238E27FC236}">
              <a16:creationId xmlns:a16="http://schemas.microsoft.com/office/drawing/2014/main" id="{00000000-0008-0000-6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5941" y="1024467"/>
          <a:ext cx="1129257" cy="519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3</xdr:col>
      <xdr:colOff>270932</xdr:colOff>
      <xdr:row>5</xdr:row>
      <xdr:rowOff>0</xdr:rowOff>
    </xdr:from>
    <xdr:to>
      <xdr:col>7</xdr:col>
      <xdr:colOff>253689</xdr:colOff>
      <xdr:row>38</xdr:row>
      <xdr:rowOff>127000</xdr:rowOff>
    </xdr:to>
    <xdr:pic>
      <xdr:nvPicPr>
        <xdr:cNvPr id="2" name="図 1">
          <a:extLst>
            <a:ext uri="{FF2B5EF4-FFF2-40B4-BE49-F238E27FC236}">
              <a16:creationId xmlns:a16="http://schemas.microsoft.com/office/drawing/2014/main" id="{00000000-0008-0000-6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265" y="1024467"/>
          <a:ext cx="1100357" cy="518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3</xdr:col>
      <xdr:colOff>93132</xdr:colOff>
      <xdr:row>4</xdr:row>
      <xdr:rowOff>228599</xdr:rowOff>
    </xdr:from>
    <xdr:to>
      <xdr:col>8</xdr:col>
      <xdr:colOff>177799</xdr:colOff>
      <xdr:row>38</xdr:row>
      <xdr:rowOff>104294</xdr:rowOff>
    </xdr:to>
    <xdr:pic>
      <xdr:nvPicPr>
        <xdr:cNvPr id="3" name="図 2">
          <a:extLst>
            <a:ext uri="{FF2B5EF4-FFF2-40B4-BE49-F238E27FC236}">
              <a16:creationId xmlns:a16="http://schemas.microsoft.com/office/drawing/2014/main" id="{00000000-0008-0000-6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0465" y="1024466"/>
          <a:ext cx="1481667" cy="5158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3</xdr:col>
      <xdr:colOff>143936</xdr:colOff>
      <xdr:row>4</xdr:row>
      <xdr:rowOff>228599</xdr:rowOff>
    </xdr:from>
    <xdr:to>
      <xdr:col>8</xdr:col>
      <xdr:colOff>29426</xdr:colOff>
      <xdr:row>38</xdr:row>
      <xdr:rowOff>152400</xdr:rowOff>
    </xdr:to>
    <xdr:pic>
      <xdr:nvPicPr>
        <xdr:cNvPr id="2" name="図 1">
          <a:extLst>
            <a:ext uri="{FF2B5EF4-FFF2-40B4-BE49-F238E27FC236}">
              <a16:creationId xmlns:a16="http://schemas.microsoft.com/office/drawing/2014/main" id="{00000000-0008-0000-6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1269" y="1024466"/>
          <a:ext cx="1282490" cy="5207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3</xdr:col>
      <xdr:colOff>177803</xdr:colOff>
      <xdr:row>4</xdr:row>
      <xdr:rowOff>228599</xdr:rowOff>
    </xdr:from>
    <xdr:to>
      <xdr:col>8</xdr:col>
      <xdr:colOff>67738</xdr:colOff>
      <xdr:row>39</xdr:row>
      <xdr:rowOff>86328</xdr:rowOff>
    </xdr:to>
    <xdr:pic>
      <xdr:nvPicPr>
        <xdr:cNvPr id="2" name="図 1">
          <a:extLst>
            <a:ext uri="{FF2B5EF4-FFF2-40B4-BE49-F238E27FC236}">
              <a16:creationId xmlns:a16="http://schemas.microsoft.com/office/drawing/2014/main" id="{00000000-0008-0000-6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136" y="1024466"/>
          <a:ext cx="1286935" cy="5318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3</xdr:col>
      <xdr:colOff>186268</xdr:colOff>
      <xdr:row>4</xdr:row>
      <xdr:rowOff>228598</xdr:rowOff>
    </xdr:from>
    <xdr:to>
      <xdr:col>8</xdr:col>
      <xdr:colOff>87461</xdr:colOff>
      <xdr:row>38</xdr:row>
      <xdr:rowOff>160866</xdr:rowOff>
    </xdr:to>
    <xdr:pic>
      <xdr:nvPicPr>
        <xdr:cNvPr id="2" name="図 1">
          <a:extLst>
            <a:ext uri="{FF2B5EF4-FFF2-40B4-BE49-F238E27FC236}">
              <a16:creationId xmlns:a16="http://schemas.microsoft.com/office/drawing/2014/main" id="{00000000-0008-0000-6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3601" y="1024465"/>
          <a:ext cx="1298193" cy="5215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4</xdr:col>
      <xdr:colOff>2</xdr:colOff>
      <xdr:row>5</xdr:row>
      <xdr:rowOff>0</xdr:rowOff>
    </xdr:from>
    <xdr:to>
      <xdr:col>7</xdr:col>
      <xdr:colOff>259285</xdr:colOff>
      <xdr:row>39</xdr:row>
      <xdr:rowOff>0</xdr:rowOff>
    </xdr:to>
    <xdr:pic>
      <xdr:nvPicPr>
        <xdr:cNvPr id="2" name="図 1">
          <a:extLst>
            <a:ext uri="{FF2B5EF4-FFF2-40B4-BE49-F238E27FC236}">
              <a16:creationId xmlns:a16="http://schemas.microsoft.com/office/drawing/2014/main" id="{00000000-0008-0000-6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6735" y="1024467"/>
          <a:ext cx="1097483" cy="523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3</xdr:col>
      <xdr:colOff>160019</xdr:colOff>
      <xdr:row>4</xdr:row>
      <xdr:rowOff>228599</xdr:rowOff>
    </xdr:from>
    <xdr:to>
      <xdr:col>8</xdr:col>
      <xdr:colOff>128246</xdr:colOff>
      <xdr:row>38</xdr:row>
      <xdr:rowOff>121920</xdr:rowOff>
    </xdr:to>
    <xdr:pic>
      <xdr:nvPicPr>
        <xdr:cNvPr id="2" name="図 1">
          <a:extLst>
            <a:ext uri="{FF2B5EF4-FFF2-40B4-BE49-F238E27FC236}">
              <a16:creationId xmlns:a16="http://schemas.microsoft.com/office/drawing/2014/main" id="{00000000-0008-0000-6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199" y="1021079"/>
          <a:ext cx="1377927" cy="5173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3</xdr:col>
      <xdr:colOff>169337</xdr:colOff>
      <xdr:row>5</xdr:row>
      <xdr:rowOff>0</xdr:rowOff>
    </xdr:from>
    <xdr:to>
      <xdr:col>8</xdr:col>
      <xdr:colOff>93992</xdr:colOff>
      <xdr:row>38</xdr:row>
      <xdr:rowOff>93134</xdr:rowOff>
    </xdr:to>
    <xdr:pic>
      <xdr:nvPicPr>
        <xdr:cNvPr id="2" name="図 1">
          <a:extLst>
            <a:ext uri="{FF2B5EF4-FFF2-40B4-BE49-F238E27FC236}">
              <a16:creationId xmlns:a16="http://schemas.microsoft.com/office/drawing/2014/main" id="{00000000-0008-0000-6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670" y="1024467"/>
          <a:ext cx="1321655" cy="5147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3</xdr:col>
      <xdr:colOff>50806</xdr:colOff>
      <xdr:row>5</xdr:row>
      <xdr:rowOff>0</xdr:rowOff>
    </xdr:from>
    <xdr:to>
      <xdr:col>8</xdr:col>
      <xdr:colOff>254006</xdr:colOff>
      <xdr:row>38</xdr:row>
      <xdr:rowOff>95624</xdr:rowOff>
    </xdr:to>
    <xdr:pic>
      <xdr:nvPicPr>
        <xdr:cNvPr id="2" name="図 1">
          <a:extLst>
            <a:ext uri="{FF2B5EF4-FFF2-40B4-BE49-F238E27FC236}">
              <a16:creationId xmlns:a16="http://schemas.microsoft.com/office/drawing/2014/main" id="{00000000-0008-0000-6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139" y="1024467"/>
          <a:ext cx="1600200" cy="5150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3</xdr:col>
      <xdr:colOff>76207</xdr:colOff>
      <xdr:row>5</xdr:row>
      <xdr:rowOff>0</xdr:rowOff>
    </xdr:from>
    <xdr:to>
      <xdr:col>8</xdr:col>
      <xdr:colOff>187026</xdr:colOff>
      <xdr:row>38</xdr:row>
      <xdr:rowOff>101600</xdr:rowOff>
    </xdr:to>
    <xdr:pic>
      <xdr:nvPicPr>
        <xdr:cNvPr id="2" name="図 1">
          <a:extLst>
            <a:ext uri="{FF2B5EF4-FFF2-40B4-BE49-F238E27FC236}">
              <a16:creationId xmlns:a16="http://schemas.microsoft.com/office/drawing/2014/main" id="{00000000-0008-0000-7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540" y="1024467"/>
          <a:ext cx="1507819" cy="515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4</xdr:col>
      <xdr:colOff>1</xdr:colOff>
      <xdr:row>5</xdr:row>
      <xdr:rowOff>0</xdr:rowOff>
    </xdr:from>
    <xdr:to>
      <xdr:col>7</xdr:col>
      <xdr:colOff>220135</xdr:colOff>
      <xdr:row>39</xdr:row>
      <xdr:rowOff>145944</xdr:rowOff>
    </xdr:to>
    <xdr:pic>
      <xdr:nvPicPr>
        <xdr:cNvPr id="2" name="図 1">
          <a:extLst>
            <a:ext uri="{FF2B5EF4-FFF2-40B4-BE49-F238E27FC236}">
              <a16:creationId xmlns:a16="http://schemas.microsoft.com/office/drawing/2014/main" id="{00000000-0008-0000-7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6734" y="1024467"/>
          <a:ext cx="1058334" cy="5378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3</xdr:col>
      <xdr:colOff>177795</xdr:colOff>
      <xdr:row>4</xdr:row>
      <xdr:rowOff>228599</xdr:rowOff>
    </xdr:from>
    <xdr:to>
      <xdr:col>8</xdr:col>
      <xdr:colOff>118529</xdr:colOff>
      <xdr:row>39</xdr:row>
      <xdr:rowOff>60177</xdr:rowOff>
    </xdr:to>
    <xdr:pic>
      <xdr:nvPicPr>
        <xdr:cNvPr id="2" name="図 1">
          <a:extLst>
            <a:ext uri="{FF2B5EF4-FFF2-40B4-BE49-F238E27FC236}">
              <a16:creationId xmlns:a16="http://schemas.microsoft.com/office/drawing/2014/main" id="{00000000-0008-0000-7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128" y="1024466"/>
          <a:ext cx="1337734" cy="5292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4</xdr:col>
      <xdr:colOff>16931</xdr:colOff>
      <xdr:row>5</xdr:row>
      <xdr:rowOff>0</xdr:rowOff>
    </xdr:from>
    <xdr:to>
      <xdr:col>7</xdr:col>
      <xdr:colOff>228598</xdr:colOff>
      <xdr:row>38</xdr:row>
      <xdr:rowOff>91982</xdr:rowOff>
    </xdr:to>
    <xdr:pic>
      <xdr:nvPicPr>
        <xdr:cNvPr id="2" name="図 1">
          <a:extLst>
            <a:ext uri="{FF2B5EF4-FFF2-40B4-BE49-F238E27FC236}">
              <a16:creationId xmlns:a16="http://schemas.microsoft.com/office/drawing/2014/main" id="{00000000-0008-0000-7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3664" y="1024467"/>
          <a:ext cx="1049867" cy="51465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2</xdr:col>
      <xdr:colOff>25396</xdr:colOff>
      <xdr:row>4</xdr:row>
      <xdr:rowOff>228599</xdr:rowOff>
    </xdr:from>
    <xdr:to>
      <xdr:col>9</xdr:col>
      <xdr:colOff>237067</xdr:colOff>
      <xdr:row>39</xdr:row>
      <xdr:rowOff>81103</xdr:rowOff>
    </xdr:to>
    <xdr:pic>
      <xdr:nvPicPr>
        <xdr:cNvPr id="2" name="図 1">
          <a:extLst>
            <a:ext uri="{FF2B5EF4-FFF2-40B4-BE49-F238E27FC236}">
              <a16:creationId xmlns:a16="http://schemas.microsoft.com/office/drawing/2014/main" id="{00000000-0008-0000-74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006" r="5035"/>
        <a:stretch/>
      </xdr:blipFill>
      <xdr:spPr bwMode="auto">
        <a:xfrm>
          <a:off x="423329" y="1024466"/>
          <a:ext cx="2167471" cy="53135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2</xdr:col>
      <xdr:colOff>25394</xdr:colOff>
      <xdr:row>4</xdr:row>
      <xdr:rowOff>228599</xdr:rowOff>
    </xdr:from>
    <xdr:to>
      <xdr:col>9</xdr:col>
      <xdr:colOff>169333</xdr:colOff>
      <xdr:row>39</xdr:row>
      <xdr:rowOff>97019</xdr:rowOff>
    </xdr:to>
    <xdr:pic>
      <xdr:nvPicPr>
        <xdr:cNvPr id="2" name="図 1">
          <a:extLst>
            <a:ext uri="{FF2B5EF4-FFF2-40B4-BE49-F238E27FC236}">
              <a16:creationId xmlns:a16="http://schemas.microsoft.com/office/drawing/2014/main" id="{00000000-0008-0000-75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817" r="3798"/>
        <a:stretch/>
      </xdr:blipFill>
      <xdr:spPr bwMode="auto">
        <a:xfrm>
          <a:off x="423327" y="1024466"/>
          <a:ext cx="2099739" cy="5329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3</xdr:col>
      <xdr:colOff>118536</xdr:colOff>
      <xdr:row>5</xdr:row>
      <xdr:rowOff>0</xdr:rowOff>
    </xdr:from>
    <xdr:to>
      <xdr:col>8</xdr:col>
      <xdr:colOff>127003</xdr:colOff>
      <xdr:row>39</xdr:row>
      <xdr:rowOff>75146</xdr:rowOff>
    </xdr:to>
    <xdr:pic>
      <xdr:nvPicPr>
        <xdr:cNvPr id="2" name="図 1">
          <a:extLst>
            <a:ext uri="{FF2B5EF4-FFF2-40B4-BE49-F238E27FC236}">
              <a16:creationId xmlns:a16="http://schemas.microsoft.com/office/drawing/2014/main" id="{00000000-0008-0000-7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869" y="1024467"/>
          <a:ext cx="1405467" cy="5307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3</xdr:col>
      <xdr:colOff>84668</xdr:colOff>
      <xdr:row>4</xdr:row>
      <xdr:rowOff>228599</xdr:rowOff>
    </xdr:from>
    <xdr:to>
      <xdr:col>8</xdr:col>
      <xdr:colOff>161276</xdr:colOff>
      <xdr:row>39</xdr:row>
      <xdr:rowOff>127000</xdr:rowOff>
    </xdr:to>
    <xdr:pic>
      <xdr:nvPicPr>
        <xdr:cNvPr id="2" name="図 1">
          <a:extLst>
            <a:ext uri="{FF2B5EF4-FFF2-40B4-BE49-F238E27FC236}">
              <a16:creationId xmlns:a16="http://schemas.microsoft.com/office/drawing/2014/main" id="{00000000-0008-0000-7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1" y="1024466"/>
          <a:ext cx="1473608" cy="5359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3</xdr:col>
      <xdr:colOff>279397</xdr:colOff>
      <xdr:row>4</xdr:row>
      <xdr:rowOff>228599</xdr:rowOff>
    </xdr:from>
    <xdr:to>
      <xdr:col>7</xdr:col>
      <xdr:colOff>194732</xdr:colOff>
      <xdr:row>39</xdr:row>
      <xdr:rowOff>46004</xdr:rowOff>
    </xdr:to>
    <xdr:pic>
      <xdr:nvPicPr>
        <xdr:cNvPr id="2" name="図 1">
          <a:extLst>
            <a:ext uri="{FF2B5EF4-FFF2-40B4-BE49-F238E27FC236}">
              <a16:creationId xmlns:a16="http://schemas.microsoft.com/office/drawing/2014/main" id="{00000000-0008-0000-78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480"/>
        <a:stretch/>
      </xdr:blipFill>
      <xdr:spPr bwMode="auto">
        <a:xfrm>
          <a:off x="956730" y="1024466"/>
          <a:ext cx="1032935" cy="5278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3</xdr:col>
      <xdr:colOff>237067</xdr:colOff>
      <xdr:row>4</xdr:row>
      <xdr:rowOff>228599</xdr:rowOff>
    </xdr:from>
    <xdr:to>
      <xdr:col>7</xdr:col>
      <xdr:colOff>220134</xdr:colOff>
      <xdr:row>38</xdr:row>
      <xdr:rowOff>65506</xdr:rowOff>
    </xdr:to>
    <xdr:pic>
      <xdr:nvPicPr>
        <xdr:cNvPr id="2" name="図 1">
          <a:extLst>
            <a:ext uri="{FF2B5EF4-FFF2-40B4-BE49-F238E27FC236}">
              <a16:creationId xmlns:a16="http://schemas.microsoft.com/office/drawing/2014/main" id="{00000000-0008-0000-7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 y="1024466"/>
          <a:ext cx="1100667" cy="5120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3</xdr:col>
      <xdr:colOff>177818</xdr:colOff>
      <xdr:row>5</xdr:row>
      <xdr:rowOff>0</xdr:rowOff>
    </xdr:from>
    <xdr:to>
      <xdr:col>8</xdr:col>
      <xdr:colOff>152418</xdr:colOff>
      <xdr:row>38</xdr:row>
      <xdr:rowOff>78848</xdr:rowOff>
    </xdr:to>
    <xdr:pic>
      <xdr:nvPicPr>
        <xdr:cNvPr id="2" name="図 1">
          <a:extLst>
            <a:ext uri="{FF2B5EF4-FFF2-40B4-BE49-F238E27FC236}">
              <a16:creationId xmlns:a16="http://schemas.microsoft.com/office/drawing/2014/main" id="{00000000-0008-0000-7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151" y="1024467"/>
          <a:ext cx="1371600" cy="51334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2</xdr:col>
      <xdr:colOff>25397</xdr:colOff>
      <xdr:row>4</xdr:row>
      <xdr:rowOff>228599</xdr:rowOff>
    </xdr:from>
    <xdr:to>
      <xdr:col>9</xdr:col>
      <xdr:colOff>212055</xdr:colOff>
      <xdr:row>39</xdr:row>
      <xdr:rowOff>110066</xdr:rowOff>
    </xdr:to>
    <xdr:pic>
      <xdr:nvPicPr>
        <xdr:cNvPr id="2" name="図 1">
          <a:extLst>
            <a:ext uri="{FF2B5EF4-FFF2-40B4-BE49-F238E27FC236}">
              <a16:creationId xmlns:a16="http://schemas.microsoft.com/office/drawing/2014/main" id="{00000000-0008-0000-7B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593" r="5462"/>
        <a:stretch/>
      </xdr:blipFill>
      <xdr:spPr bwMode="auto">
        <a:xfrm>
          <a:off x="423330" y="1024466"/>
          <a:ext cx="2142458" cy="5342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2</xdr:col>
      <xdr:colOff>25398</xdr:colOff>
      <xdr:row>4</xdr:row>
      <xdr:rowOff>228599</xdr:rowOff>
    </xdr:from>
    <xdr:to>
      <xdr:col>9</xdr:col>
      <xdr:colOff>274220</xdr:colOff>
      <xdr:row>37</xdr:row>
      <xdr:rowOff>169333</xdr:rowOff>
    </xdr:to>
    <xdr:pic>
      <xdr:nvPicPr>
        <xdr:cNvPr id="2" name="図 1">
          <a:extLst>
            <a:ext uri="{FF2B5EF4-FFF2-40B4-BE49-F238E27FC236}">
              <a16:creationId xmlns:a16="http://schemas.microsoft.com/office/drawing/2014/main" id="{00000000-0008-0000-7C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827" r="4817"/>
        <a:stretch/>
      </xdr:blipFill>
      <xdr:spPr bwMode="auto">
        <a:xfrm>
          <a:off x="423331" y="1024466"/>
          <a:ext cx="2204622" cy="50461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2</xdr:col>
      <xdr:colOff>25400</xdr:colOff>
      <xdr:row>5</xdr:row>
      <xdr:rowOff>0</xdr:rowOff>
    </xdr:from>
    <xdr:to>
      <xdr:col>9</xdr:col>
      <xdr:colOff>199814</xdr:colOff>
      <xdr:row>39</xdr:row>
      <xdr:rowOff>93133</xdr:rowOff>
    </xdr:to>
    <xdr:pic>
      <xdr:nvPicPr>
        <xdr:cNvPr id="2" name="図 1">
          <a:extLst>
            <a:ext uri="{FF2B5EF4-FFF2-40B4-BE49-F238E27FC236}">
              <a16:creationId xmlns:a16="http://schemas.microsoft.com/office/drawing/2014/main" id="{00000000-0008-0000-7D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98" r="5794"/>
        <a:stretch/>
      </xdr:blipFill>
      <xdr:spPr bwMode="auto">
        <a:xfrm>
          <a:off x="423333" y="1024467"/>
          <a:ext cx="2130214" cy="5325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2</xdr:col>
      <xdr:colOff>8463</xdr:colOff>
      <xdr:row>5</xdr:row>
      <xdr:rowOff>0</xdr:rowOff>
    </xdr:from>
    <xdr:to>
      <xdr:col>9</xdr:col>
      <xdr:colOff>195489</xdr:colOff>
      <xdr:row>39</xdr:row>
      <xdr:rowOff>59266</xdr:rowOff>
    </xdr:to>
    <xdr:pic>
      <xdr:nvPicPr>
        <xdr:cNvPr id="2" name="図 1">
          <a:extLst>
            <a:ext uri="{FF2B5EF4-FFF2-40B4-BE49-F238E27FC236}">
              <a16:creationId xmlns:a16="http://schemas.microsoft.com/office/drawing/2014/main" id="{00000000-0008-0000-7E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427" r="4264"/>
        <a:stretch/>
      </xdr:blipFill>
      <xdr:spPr bwMode="auto">
        <a:xfrm>
          <a:off x="406396" y="1024467"/>
          <a:ext cx="2142826" cy="5291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2</xdr:col>
      <xdr:colOff>76201</xdr:colOff>
      <xdr:row>5</xdr:row>
      <xdr:rowOff>0</xdr:rowOff>
    </xdr:from>
    <xdr:to>
      <xdr:col>9</xdr:col>
      <xdr:colOff>221054</xdr:colOff>
      <xdr:row>38</xdr:row>
      <xdr:rowOff>76200</xdr:rowOff>
    </xdr:to>
    <xdr:pic>
      <xdr:nvPicPr>
        <xdr:cNvPr id="2" name="図 1">
          <a:extLst>
            <a:ext uri="{FF2B5EF4-FFF2-40B4-BE49-F238E27FC236}">
              <a16:creationId xmlns:a16="http://schemas.microsoft.com/office/drawing/2014/main" id="{00000000-0008-0000-7F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489" r="7904"/>
        <a:stretch/>
      </xdr:blipFill>
      <xdr:spPr bwMode="auto">
        <a:xfrm>
          <a:off x="474134" y="1024467"/>
          <a:ext cx="2100653" cy="513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2</xdr:col>
      <xdr:colOff>16931</xdr:colOff>
      <xdr:row>4</xdr:row>
      <xdr:rowOff>228599</xdr:rowOff>
    </xdr:from>
    <xdr:to>
      <xdr:col>9</xdr:col>
      <xdr:colOff>255542</xdr:colOff>
      <xdr:row>39</xdr:row>
      <xdr:rowOff>42333</xdr:rowOff>
    </xdr:to>
    <xdr:pic>
      <xdr:nvPicPr>
        <xdr:cNvPr id="2" name="図 1">
          <a:extLst>
            <a:ext uri="{FF2B5EF4-FFF2-40B4-BE49-F238E27FC236}">
              <a16:creationId xmlns:a16="http://schemas.microsoft.com/office/drawing/2014/main" id="{00000000-0008-0000-8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480" r="8174"/>
        <a:stretch/>
      </xdr:blipFill>
      <xdr:spPr bwMode="auto">
        <a:xfrm>
          <a:off x="414864" y="1024466"/>
          <a:ext cx="2194411" cy="5274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2</xdr:col>
      <xdr:colOff>42329</xdr:colOff>
      <xdr:row>4</xdr:row>
      <xdr:rowOff>228598</xdr:rowOff>
    </xdr:from>
    <xdr:to>
      <xdr:col>9</xdr:col>
      <xdr:colOff>203200</xdr:colOff>
      <xdr:row>39</xdr:row>
      <xdr:rowOff>81795</xdr:rowOff>
    </xdr:to>
    <xdr:pic>
      <xdr:nvPicPr>
        <xdr:cNvPr id="2" name="図 1">
          <a:extLst>
            <a:ext uri="{FF2B5EF4-FFF2-40B4-BE49-F238E27FC236}">
              <a16:creationId xmlns:a16="http://schemas.microsoft.com/office/drawing/2014/main" id="{00000000-0008-0000-81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464" r="4202"/>
        <a:stretch/>
      </xdr:blipFill>
      <xdr:spPr bwMode="auto">
        <a:xfrm>
          <a:off x="440262" y="1024465"/>
          <a:ext cx="2116671" cy="53141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2</xdr:col>
      <xdr:colOff>59269</xdr:colOff>
      <xdr:row>5</xdr:row>
      <xdr:rowOff>0</xdr:rowOff>
    </xdr:from>
    <xdr:to>
      <xdr:col>9</xdr:col>
      <xdr:colOff>236862</xdr:colOff>
      <xdr:row>38</xdr:row>
      <xdr:rowOff>160866</xdr:rowOff>
    </xdr:to>
    <xdr:pic>
      <xdr:nvPicPr>
        <xdr:cNvPr id="2" name="図 1">
          <a:extLst>
            <a:ext uri="{FF2B5EF4-FFF2-40B4-BE49-F238E27FC236}">
              <a16:creationId xmlns:a16="http://schemas.microsoft.com/office/drawing/2014/main" id="{00000000-0008-0000-8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2" y="1024467"/>
          <a:ext cx="2133393" cy="5215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2</xdr:col>
      <xdr:colOff>25400</xdr:colOff>
      <xdr:row>11</xdr:row>
      <xdr:rowOff>70439</xdr:rowOff>
    </xdr:from>
    <xdr:to>
      <xdr:col>9</xdr:col>
      <xdr:colOff>228600</xdr:colOff>
      <xdr:row>32</xdr:row>
      <xdr:rowOff>59266</xdr:rowOff>
    </xdr:to>
    <xdr:pic>
      <xdr:nvPicPr>
        <xdr:cNvPr id="2" name="図 1">
          <a:extLst>
            <a:ext uri="{FF2B5EF4-FFF2-40B4-BE49-F238E27FC236}">
              <a16:creationId xmlns:a16="http://schemas.microsoft.com/office/drawing/2014/main" id="{00000000-0008-0000-83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958" r="4305"/>
        <a:stretch/>
      </xdr:blipFill>
      <xdr:spPr bwMode="auto">
        <a:xfrm>
          <a:off x="423333" y="2009306"/>
          <a:ext cx="2159000" cy="3189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7.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86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86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86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86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86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86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86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86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86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86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86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86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86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86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86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86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86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86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86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86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73" headerRowBorderDxfId="174" tableBorderDxfId="172">
  <autoFilter ref="B15:B21" xr:uid="{00000000-0009-0000-0100-000001000000}"/>
  <tableColumns count="1">
    <tableColumn id="1" xr3:uid="{00000000-0010-0000-0000-000001000000}" name="対象箇所" dataDxfId="17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70" headerRowBorderDxfId="169" tableBorderDxfId="168">
  <autoFilter ref="C15:J46" xr:uid="{00000000-0009-0000-0100-000002000000}"/>
  <tableColumns count="8">
    <tableColumn id="9" xr3:uid="{00000000-0010-0000-0100-000009000000}" name="部位区分" totalsRowLabel="集計" dataDxfId="167" totalsRowDxfId="166"/>
    <tableColumn id="2" xr3:uid="{00000000-0010-0000-0100-000002000000}" name="変状区分" dataDxfId="165" totalsRowDxfId="164"/>
    <tableColumn id="7" xr3:uid="{00000000-0010-0000-0100-000007000000}" name="変状種類" dataDxfId="163" totalsRowDxfId="162"/>
    <tableColumn id="4" xr3:uid="{00000000-0010-0000-0100-000004000000}" name="対策区分" dataDxfId="161" totalsRowDxfId="160"/>
    <tableColumn id="5" xr3:uid="{00000000-0010-0000-0100-000005000000}" name="健全性" dataDxfId="159" totalsRowDxfId="158"/>
    <tableColumn id="12" xr3:uid="{00000000-0010-0000-0100-00000C000000}" name="調査の要否" dataDxfId="157" totalsRowDxfId="156"/>
    <tableColumn id="10" xr3:uid="{00000000-0010-0000-0100-00000A000000}" name="措置の要否" dataDxfId="155" totalsRowDxfId="154"/>
    <tableColumn id="11" xr3:uid="{00000000-0010-0000-0100-00000B000000}" name="実施有無" totalsRowFunction="count" dataDxfId="153" totalsRowDxfId="15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51" tableBorderDxfId="150">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49" tableBorderDxfId="148">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47" headerRowBorderDxfId="146" tableBorderDxfId="145">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144" headerRowBorderDxfId="143" tableBorderDxfId="142">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140" headerRowBorderDxfId="141" tableBorderDxfId="139">
  <autoFilter ref="B5:B12" xr:uid="{00000000-0009-0000-0100-000003000000}"/>
  <tableColumns count="1">
    <tableColumn id="1" xr3:uid="{00000000-0010-0000-0800-000001000000}" name="トンネルの分類" dataDxfId="138"/>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136" headerRowBorderDxfId="137" tableBorderDxfId="135">
  <autoFilter ref="C5:E11" xr:uid="{00000000-0009-0000-0100-000004000000}"/>
  <tableColumns count="3">
    <tableColumn id="1" xr3:uid="{00000000-0010-0000-0900-000001000000}" name="トンネル工法" dataDxfId="134"/>
    <tableColumn id="2" xr3:uid="{00000000-0010-0000-0900-000002000000}" name="緊急輸送路" dataDxfId="133"/>
    <tableColumn id="3" xr3:uid="{00000000-0010-0000-0900-000003000000}" name="代替路" dataDxfId="13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127.xml"/><Relationship Id="rId1" Type="http://schemas.openxmlformats.org/officeDocument/2006/relationships/printerSettings" Target="../printerSettings/printerSettings135.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view="pageBreakPreview" zoomScaleNormal="85" zoomScaleSheetLayoutView="100" workbookViewId="0">
      <selection activeCell="H13" sqref="H13:N15"/>
    </sheetView>
  </sheetViews>
  <sheetFormatPr defaultRowHeight="13" x14ac:dyDescent="0.2"/>
  <cols>
    <col min="1" max="2" width="8.90625" customWidth="1"/>
    <col min="3" max="3" width="9" customWidth="1"/>
    <col min="4" max="4" width="8.90625" customWidth="1"/>
  </cols>
  <sheetData>
    <row r="1" spans="1:14" x14ac:dyDescent="0.2">
      <c r="A1" s="247" t="s">
        <v>429</v>
      </c>
      <c r="B1" s="247"/>
      <c r="C1" s="247"/>
      <c r="D1" s="247"/>
      <c r="E1" s="247"/>
      <c r="F1" s="247"/>
      <c r="G1" s="247"/>
      <c r="H1" s="247"/>
      <c r="I1" s="247"/>
      <c r="J1" s="247"/>
      <c r="K1" s="247"/>
      <c r="L1" s="247"/>
      <c r="M1" s="247"/>
      <c r="N1" s="247"/>
    </row>
    <row r="2" spans="1:14" x14ac:dyDescent="0.2">
      <c r="A2" s="247"/>
      <c r="B2" s="247"/>
      <c r="C2" s="247"/>
      <c r="D2" s="247"/>
      <c r="E2" s="247"/>
      <c r="F2" s="247"/>
      <c r="G2" s="247"/>
      <c r="H2" s="247"/>
      <c r="I2" s="247"/>
      <c r="J2" s="247"/>
      <c r="K2" s="247"/>
      <c r="L2" s="247"/>
      <c r="M2" s="247"/>
      <c r="N2" s="247"/>
    </row>
    <row r="3" spans="1:14" x14ac:dyDescent="0.2">
      <c r="A3" s="248" t="s">
        <v>439</v>
      </c>
      <c r="B3" s="248"/>
      <c r="C3" s="248"/>
      <c r="D3" s="248"/>
      <c r="E3" s="248"/>
      <c r="F3" s="248"/>
      <c r="G3" s="248"/>
      <c r="H3" s="249" t="s">
        <v>440</v>
      </c>
      <c r="I3" s="249"/>
      <c r="J3" s="249"/>
      <c r="K3" s="249"/>
      <c r="L3" s="249"/>
      <c r="M3" s="249"/>
      <c r="N3" s="249"/>
    </row>
    <row r="4" spans="1:14" x14ac:dyDescent="0.2">
      <c r="H4" t="s">
        <v>442</v>
      </c>
    </row>
    <row r="5" spans="1:14" x14ac:dyDescent="0.2">
      <c r="H5" s="246" t="s">
        <v>441</v>
      </c>
      <c r="I5" s="246"/>
      <c r="J5" s="246"/>
      <c r="K5" s="246"/>
      <c r="L5" s="246"/>
      <c r="M5" s="246"/>
      <c r="N5" s="246"/>
    </row>
    <row r="6" spans="1:14" x14ac:dyDescent="0.2">
      <c r="H6" s="246"/>
      <c r="I6" s="246"/>
      <c r="J6" s="246"/>
      <c r="K6" s="246"/>
      <c r="L6" s="246"/>
      <c r="M6" s="246"/>
      <c r="N6" s="246"/>
    </row>
    <row r="7" spans="1:14" x14ac:dyDescent="0.2">
      <c r="H7" s="246"/>
      <c r="I7" s="246"/>
      <c r="J7" s="246"/>
      <c r="K7" s="246"/>
      <c r="L7" s="246"/>
      <c r="M7" s="246"/>
      <c r="N7" s="246"/>
    </row>
    <row r="8" spans="1:14" x14ac:dyDescent="0.2">
      <c r="H8" s="246"/>
      <c r="I8" s="246"/>
      <c r="J8" s="246"/>
      <c r="K8" s="246"/>
      <c r="L8" s="246"/>
      <c r="M8" s="246"/>
      <c r="N8" s="246"/>
    </row>
    <row r="9" spans="1:14" x14ac:dyDescent="0.2">
      <c r="H9" t="s">
        <v>574</v>
      </c>
    </row>
    <row r="10" spans="1:14" x14ac:dyDescent="0.2">
      <c r="H10" s="245" t="s">
        <v>443</v>
      </c>
      <c r="I10" s="245"/>
      <c r="J10" s="245"/>
      <c r="K10" s="245"/>
      <c r="L10" s="245"/>
      <c r="M10" s="245"/>
      <c r="N10" s="245"/>
    </row>
    <row r="11" spans="1:14" x14ac:dyDescent="0.2">
      <c r="H11" s="245"/>
      <c r="I11" s="245"/>
      <c r="J11" s="245"/>
      <c r="K11" s="245"/>
      <c r="L11" s="245"/>
      <c r="M11" s="245"/>
      <c r="N11" s="245"/>
    </row>
    <row r="12" spans="1:14" x14ac:dyDescent="0.2">
      <c r="H12" t="s">
        <v>444</v>
      </c>
    </row>
    <row r="13" spans="1:14" ht="13.5" customHeight="1" x14ac:dyDescent="0.2">
      <c r="H13" s="245" t="s">
        <v>445</v>
      </c>
      <c r="I13" s="245"/>
      <c r="J13" s="245"/>
      <c r="K13" s="245"/>
      <c r="L13" s="245"/>
      <c r="M13" s="245"/>
      <c r="N13" s="245"/>
    </row>
    <row r="14" spans="1:14" x14ac:dyDescent="0.2">
      <c r="H14" s="245"/>
      <c r="I14" s="245"/>
      <c r="J14" s="245"/>
      <c r="K14" s="245"/>
      <c r="L14" s="245"/>
      <c r="M14" s="245"/>
      <c r="N14" s="245"/>
    </row>
    <row r="15" spans="1:14" x14ac:dyDescent="0.2">
      <c r="H15" s="245"/>
      <c r="I15" s="245"/>
      <c r="J15" s="245"/>
      <c r="K15" s="245"/>
      <c r="L15" s="245"/>
      <c r="M15" s="245"/>
      <c r="N15" s="245"/>
    </row>
    <row r="16" spans="1:14" x14ac:dyDescent="0.2">
      <c r="H16" t="s">
        <v>446</v>
      </c>
    </row>
    <row r="17" spans="8:14" x14ac:dyDescent="0.2">
      <c r="H17" s="245" t="s">
        <v>447</v>
      </c>
      <c r="I17" s="245"/>
      <c r="J17" s="245"/>
      <c r="K17" s="245"/>
      <c r="L17" s="245"/>
      <c r="M17" s="245"/>
      <c r="N17" s="245"/>
    </row>
    <row r="18" spans="8:14" x14ac:dyDescent="0.2">
      <c r="H18" s="245"/>
      <c r="I18" s="245"/>
      <c r="J18" s="245"/>
      <c r="K18" s="245"/>
      <c r="L18" s="245"/>
      <c r="M18" s="245"/>
      <c r="N18" s="245"/>
    </row>
    <row r="19" spans="8:14" x14ac:dyDescent="0.2">
      <c r="H19" t="s">
        <v>448</v>
      </c>
    </row>
    <row r="20" spans="8:14" x14ac:dyDescent="0.2">
      <c r="H20" s="245" t="s">
        <v>449</v>
      </c>
      <c r="I20" s="245"/>
      <c r="J20" s="245"/>
      <c r="K20" s="245"/>
      <c r="L20" s="245"/>
      <c r="M20" s="245"/>
      <c r="N20" s="245"/>
    </row>
    <row r="21" spans="8:14" x14ac:dyDescent="0.2">
      <c r="H21" s="245"/>
      <c r="I21" s="245"/>
      <c r="J21" s="245"/>
      <c r="K21" s="245"/>
      <c r="L21" s="245"/>
      <c r="M21" s="245"/>
      <c r="N21" s="245"/>
    </row>
    <row r="22" spans="8:14" x14ac:dyDescent="0.2">
      <c r="H22" t="s">
        <v>450</v>
      </c>
    </row>
    <row r="23" spans="8:14" x14ac:dyDescent="0.2">
      <c r="H23" t="s">
        <v>451</v>
      </c>
    </row>
    <row r="24" spans="8:14" x14ac:dyDescent="0.2">
      <c r="H24" t="s">
        <v>452</v>
      </c>
    </row>
    <row r="25" spans="8:14" ht="13.5" customHeight="1" x14ac:dyDescent="0.2">
      <c r="H25" s="245" t="s">
        <v>453</v>
      </c>
      <c r="I25" s="245"/>
      <c r="J25" s="245"/>
      <c r="K25" s="245"/>
      <c r="L25" s="245"/>
      <c r="M25" s="245"/>
      <c r="N25" s="245"/>
    </row>
    <row r="26" spans="8:14" x14ac:dyDescent="0.2">
      <c r="H26" s="245"/>
      <c r="I26" s="245"/>
      <c r="J26" s="245"/>
      <c r="K26" s="245"/>
      <c r="L26" s="245"/>
      <c r="M26" s="245"/>
      <c r="N26" s="245"/>
    </row>
    <row r="27" spans="8:14" ht="12" customHeight="1" x14ac:dyDescent="0.2">
      <c r="H27" s="250" t="s">
        <v>454</v>
      </c>
      <c r="I27" s="250"/>
      <c r="J27" s="250"/>
      <c r="K27" s="250"/>
      <c r="L27" s="250"/>
      <c r="M27" s="250"/>
      <c r="N27" s="250"/>
    </row>
    <row r="28" spans="8:14" x14ac:dyDescent="0.2">
      <c r="H28" t="s">
        <v>455</v>
      </c>
    </row>
    <row r="29" spans="8:14" x14ac:dyDescent="0.2">
      <c r="H29" s="249" t="s">
        <v>557</v>
      </c>
      <c r="I29" s="249"/>
      <c r="J29" s="249"/>
      <c r="K29" s="249"/>
      <c r="L29" s="249"/>
      <c r="M29" s="249"/>
      <c r="N29" s="249"/>
    </row>
    <row r="30" spans="8:14" x14ac:dyDescent="0.2">
      <c r="H30" t="s">
        <v>575</v>
      </c>
    </row>
    <row r="31" spans="8:14" ht="13.25" customHeight="1" x14ac:dyDescent="0.2">
      <c r="H31" s="245" t="s">
        <v>577</v>
      </c>
      <c r="I31" s="245"/>
      <c r="J31" s="245"/>
      <c r="K31" s="245"/>
      <c r="L31" s="245"/>
      <c r="M31" s="245"/>
      <c r="N31" s="245"/>
    </row>
    <row r="32" spans="8:14" x14ac:dyDescent="0.2">
      <c r="H32" s="245"/>
      <c r="I32" s="245"/>
      <c r="J32" s="245"/>
      <c r="K32" s="245"/>
      <c r="L32" s="245"/>
      <c r="M32" s="245"/>
      <c r="N32" s="245"/>
    </row>
    <row r="33" spans="2:14" x14ac:dyDescent="0.2">
      <c r="H33" s="245"/>
      <c r="I33" s="245"/>
      <c r="J33" s="245"/>
      <c r="K33" s="245"/>
      <c r="L33" s="245"/>
      <c r="M33" s="245"/>
      <c r="N33" s="245"/>
    </row>
    <row r="34" spans="2:14" x14ac:dyDescent="0.2">
      <c r="H34" s="245"/>
      <c r="I34" s="245"/>
      <c r="J34" s="245"/>
      <c r="K34" s="245"/>
      <c r="L34" s="245"/>
      <c r="M34" s="245"/>
      <c r="N34" s="245"/>
    </row>
    <row r="35" spans="2:14" x14ac:dyDescent="0.2">
      <c r="B35" s="246"/>
      <c r="C35" s="246"/>
      <c r="D35" s="176"/>
      <c r="H35" s="245"/>
      <c r="I35" s="245"/>
      <c r="J35" s="245"/>
      <c r="K35" s="245"/>
      <c r="L35" s="245"/>
      <c r="M35" s="245"/>
      <c r="N35" s="245"/>
    </row>
    <row r="36" spans="2:14" x14ac:dyDescent="0.2">
      <c r="H36" s="251"/>
      <c r="I36" s="251"/>
      <c r="J36" s="251"/>
      <c r="K36" s="251"/>
      <c r="L36" s="251"/>
      <c r="M36" s="251"/>
      <c r="N36" s="251"/>
    </row>
    <row r="37" spans="2:14" x14ac:dyDescent="0.2">
      <c r="H37" s="245"/>
      <c r="I37" s="245"/>
      <c r="J37" s="245"/>
      <c r="K37" s="245"/>
      <c r="L37" s="245"/>
      <c r="M37" s="245"/>
      <c r="N37" s="245"/>
    </row>
    <row r="38" spans="2:14" ht="13.25" customHeight="1" x14ac:dyDescent="0.2">
      <c r="H38" s="245"/>
      <c r="I38" s="245"/>
      <c r="J38" s="245"/>
      <c r="K38" s="245"/>
      <c r="L38" s="245"/>
      <c r="M38" s="245"/>
      <c r="N38" s="245"/>
    </row>
    <row r="39" spans="2:14" x14ac:dyDescent="0.2">
      <c r="H39" s="245"/>
      <c r="I39" s="245"/>
      <c r="J39" s="245"/>
      <c r="K39" s="245"/>
      <c r="L39" s="245"/>
      <c r="M39" s="245"/>
      <c r="N39" s="245"/>
    </row>
    <row r="40" spans="2:14" x14ac:dyDescent="0.2">
      <c r="H40" s="245"/>
      <c r="I40" s="245"/>
      <c r="J40" s="245"/>
      <c r="K40" s="245"/>
      <c r="L40" s="245"/>
      <c r="M40" s="245"/>
      <c r="N40" s="245"/>
    </row>
    <row r="41" spans="2:14" x14ac:dyDescent="0.2">
      <c r="H41" s="245"/>
      <c r="I41" s="245"/>
      <c r="J41" s="245"/>
      <c r="K41" s="245"/>
      <c r="L41" s="245"/>
      <c r="M41" s="245"/>
      <c r="N41" s="245"/>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107950</xdr:colOff>
                <xdr:row>3</xdr:row>
                <xdr:rowOff>101600</xdr:rowOff>
              </from>
              <to>
                <xdr:col>6</xdr:col>
                <xdr:colOff>596900</xdr:colOff>
                <xdr:row>38</xdr:row>
                <xdr:rowOff>31750</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view="pageBreakPreview" zoomScaleNormal="85" zoomScaleSheetLayoutView="100" workbookViewId="0">
      <selection activeCell="P11" sqref="P11"/>
    </sheetView>
  </sheetViews>
  <sheetFormatPr defaultRowHeight="13" x14ac:dyDescent="0.2"/>
  <cols>
    <col min="1" max="1" width="8.90625" customWidth="1"/>
    <col min="2" max="3" width="9" customWidth="1"/>
    <col min="4" max="4" width="8.90625" customWidth="1"/>
  </cols>
  <sheetData>
    <row r="1" spans="1:14" x14ac:dyDescent="0.2">
      <c r="A1" s="252" t="s">
        <v>430</v>
      </c>
      <c r="B1" s="252"/>
      <c r="C1" s="252"/>
      <c r="D1" s="252"/>
      <c r="E1" s="252"/>
      <c r="F1" s="252"/>
      <c r="G1" s="252"/>
      <c r="H1" s="252"/>
      <c r="I1" s="252"/>
      <c r="J1" s="252"/>
      <c r="K1" s="252"/>
      <c r="L1" s="252"/>
      <c r="M1" s="252"/>
      <c r="N1" s="252"/>
    </row>
    <row r="2" spans="1:14" x14ac:dyDescent="0.2">
      <c r="A2" s="252"/>
      <c r="B2" s="252"/>
      <c r="C2" s="252"/>
      <c r="D2" s="252"/>
      <c r="E2" s="252"/>
      <c r="F2" s="252"/>
      <c r="G2" s="252"/>
      <c r="H2" s="252"/>
      <c r="I2" s="252"/>
      <c r="J2" s="252"/>
      <c r="K2" s="252"/>
      <c r="L2" s="252"/>
      <c r="M2" s="252"/>
      <c r="N2" s="252"/>
    </row>
    <row r="22" spans="1:14" ht="13.5" customHeight="1" x14ac:dyDescent="0.2"/>
    <row r="23" spans="1:14" ht="27.75" customHeight="1" x14ac:dyDescent="0.2">
      <c r="B23" s="178"/>
      <c r="C23" s="178"/>
      <c r="D23" s="178"/>
      <c r="E23" s="178"/>
      <c r="F23" s="178"/>
      <c r="G23" s="178"/>
      <c r="H23" s="178"/>
      <c r="I23" s="178"/>
      <c r="J23" s="178"/>
      <c r="K23" s="178"/>
      <c r="L23" s="178"/>
      <c r="M23" s="178"/>
      <c r="N23" s="178"/>
    </row>
    <row r="25" spans="1:14" ht="40.5" customHeight="1" x14ac:dyDescent="0.2">
      <c r="B25" s="178"/>
      <c r="C25" s="178"/>
      <c r="D25" s="178"/>
      <c r="E25" s="178"/>
      <c r="F25" s="178"/>
      <c r="G25" s="178"/>
      <c r="H25" s="178"/>
      <c r="I25" s="178"/>
      <c r="J25" s="178"/>
      <c r="K25" s="178"/>
      <c r="L25" s="178"/>
      <c r="M25" s="178"/>
      <c r="N25" s="178"/>
    </row>
    <row r="26" spans="1:14" ht="13.5" customHeight="1" x14ac:dyDescent="0.2">
      <c r="A26" t="s">
        <v>456</v>
      </c>
      <c r="B26" s="178"/>
      <c r="C26" s="178"/>
      <c r="D26" s="178"/>
      <c r="E26" s="178"/>
      <c r="F26" s="178"/>
      <c r="G26" s="178"/>
      <c r="H26" s="178"/>
      <c r="I26" s="178"/>
      <c r="J26" s="178"/>
      <c r="K26" s="178"/>
      <c r="L26" s="178"/>
      <c r="M26" s="178"/>
      <c r="N26" s="178"/>
    </row>
    <row r="27" spans="1:14" ht="27" customHeight="1" x14ac:dyDescent="0.2">
      <c r="A27" s="245" t="s">
        <v>459</v>
      </c>
      <c r="B27" s="245"/>
      <c r="C27" s="245"/>
      <c r="D27" s="245"/>
      <c r="E27" s="245"/>
      <c r="F27" s="245"/>
      <c r="G27" s="245"/>
      <c r="H27" s="245"/>
      <c r="I27" s="245"/>
      <c r="J27" s="245"/>
      <c r="K27" s="245"/>
      <c r="L27" s="245"/>
      <c r="M27" s="245"/>
      <c r="N27" s="245"/>
    </row>
    <row r="28" spans="1:14" x14ac:dyDescent="0.2">
      <c r="A28" t="s">
        <v>457</v>
      </c>
    </row>
    <row r="29" spans="1:14" ht="40.5" customHeight="1" x14ac:dyDescent="0.2">
      <c r="A29" s="245" t="s">
        <v>458</v>
      </c>
      <c r="B29" s="245"/>
      <c r="C29" s="245"/>
      <c r="D29" s="245"/>
      <c r="E29" s="245"/>
      <c r="F29" s="245"/>
      <c r="G29" s="245"/>
      <c r="H29" s="245"/>
      <c r="I29" s="245"/>
      <c r="J29" s="245"/>
      <c r="K29" s="245"/>
      <c r="L29" s="245"/>
      <c r="M29" s="245"/>
      <c r="N29" s="245"/>
    </row>
    <row r="30" spans="1:14" ht="27" customHeight="1" x14ac:dyDescent="0.2">
      <c r="A30" s="245" t="s">
        <v>568</v>
      </c>
      <c r="B30" s="245"/>
      <c r="C30" s="245"/>
      <c r="D30" s="245"/>
      <c r="E30" s="245"/>
      <c r="F30" s="245"/>
      <c r="G30" s="245"/>
      <c r="H30" s="245"/>
      <c r="I30" s="245"/>
      <c r="J30" s="245"/>
      <c r="K30" s="245"/>
      <c r="L30" s="245"/>
      <c r="M30" s="245"/>
      <c r="N30" s="245"/>
    </row>
    <row r="32" spans="1:14" x14ac:dyDescent="0.2">
      <c r="A32" s="177"/>
      <c r="B32" s="177"/>
      <c r="C32" s="177"/>
      <c r="D32" s="177"/>
      <c r="E32" s="177"/>
      <c r="F32" s="177"/>
      <c r="G32" s="177"/>
      <c r="H32" s="177"/>
      <c r="I32" s="177"/>
      <c r="J32" s="177"/>
      <c r="K32" s="177"/>
      <c r="L32" s="177"/>
      <c r="M32" s="177"/>
      <c r="N32" s="177"/>
    </row>
    <row r="33" spans="1:14" x14ac:dyDescent="0.2">
      <c r="A33" s="177"/>
      <c r="B33" s="177"/>
      <c r="C33" s="177"/>
      <c r="D33" s="177"/>
      <c r="E33" s="177"/>
      <c r="F33" s="177"/>
      <c r="G33" s="177"/>
      <c r="H33" s="177"/>
      <c r="I33" s="177"/>
      <c r="J33" s="177"/>
      <c r="K33" s="177"/>
      <c r="L33" s="177"/>
      <c r="M33" s="177"/>
      <c r="N33" s="177"/>
    </row>
    <row r="39" spans="1:14" x14ac:dyDescent="0.2">
      <c r="G39" s="176"/>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zoomScaleNormal="100" zoomScaleSheetLayoutView="100" workbookViewId="0">
      <selection activeCell="AD4" sqref="AD4"/>
    </sheetView>
  </sheetViews>
  <sheetFormatPr defaultColWidth="9" defaultRowHeight="18" customHeight="1" x14ac:dyDescent="0.2"/>
  <cols>
    <col min="1" max="1" width="1.81640625" style="3" customWidth="1"/>
    <col min="2" max="12" width="5.90625" style="1" customWidth="1"/>
    <col min="13" max="14" width="3.1796875" style="1" customWidth="1"/>
    <col min="15" max="18" width="5.90625" style="1" customWidth="1"/>
    <col min="19" max="22" width="3.1796875" style="1" customWidth="1"/>
    <col min="23" max="23" width="5.90625" style="36" customWidth="1"/>
    <col min="24" max="24" width="9.6328125" style="36" customWidth="1"/>
    <col min="25" max="25" width="5.90625" style="36" customWidth="1"/>
    <col min="26" max="26" width="5.90625" style="1" customWidth="1"/>
    <col min="27" max="28" width="3.1796875" style="1" customWidth="1"/>
    <col min="29" max="29" width="1.453125" style="3" customWidth="1"/>
    <col min="30" max="16384" width="9" style="3"/>
  </cols>
  <sheetData>
    <row r="1" spans="2:37" ht="10.5" customHeight="1" x14ac:dyDescent="0.2"/>
    <row r="2" spans="2:37" ht="24.9" customHeight="1" x14ac:dyDescent="0.2">
      <c r="B2" s="28" t="s">
        <v>338</v>
      </c>
      <c r="C2" s="28"/>
      <c r="D2" s="28"/>
      <c r="E2" s="28"/>
      <c r="F2" s="28"/>
      <c r="G2" s="28"/>
      <c r="H2" s="28"/>
      <c r="I2" s="28"/>
      <c r="J2" s="28"/>
      <c r="K2" s="28"/>
      <c r="L2" s="28"/>
      <c r="M2" s="28"/>
      <c r="N2" s="28"/>
      <c r="O2" s="28"/>
      <c r="P2" s="28"/>
      <c r="Q2" s="28"/>
      <c r="R2" s="28"/>
      <c r="S2" s="276" t="s">
        <v>174</v>
      </c>
      <c r="T2" s="277"/>
      <c r="U2" s="277"/>
      <c r="V2" s="278"/>
      <c r="W2" s="279" t="s">
        <v>1375</v>
      </c>
      <c r="X2" s="279"/>
      <c r="Y2" s="279"/>
      <c r="Z2" s="279"/>
      <c r="AA2" s="279"/>
      <c r="AB2" s="279"/>
    </row>
    <row r="3" spans="2:37" ht="20.149999999999999" customHeight="1" x14ac:dyDescent="0.2">
      <c r="B3" s="284" t="s">
        <v>27</v>
      </c>
      <c r="C3" s="284"/>
      <c r="D3" s="285" t="s">
        <v>1337</v>
      </c>
      <c r="E3" s="286"/>
      <c r="F3" s="286"/>
      <c r="G3" s="287"/>
      <c r="H3" s="288" t="s">
        <v>173</v>
      </c>
      <c r="I3" s="288"/>
      <c r="J3" s="285" t="s">
        <v>621</v>
      </c>
      <c r="K3" s="286"/>
      <c r="L3" s="286"/>
      <c r="M3" s="286"/>
      <c r="N3" s="286"/>
      <c r="O3" s="57"/>
      <c r="P3" s="261" t="s">
        <v>10</v>
      </c>
      <c r="Q3" s="263"/>
      <c r="R3" s="291" t="s">
        <v>580</v>
      </c>
      <c r="S3" s="292"/>
      <c r="T3" s="292"/>
      <c r="U3" s="292"/>
      <c r="V3" s="293"/>
      <c r="W3" s="276" t="s">
        <v>172</v>
      </c>
      <c r="X3" s="277"/>
      <c r="Y3" s="277"/>
      <c r="Z3" s="297" t="s">
        <v>539</v>
      </c>
      <c r="AA3" s="298"/>
      <c r="AB3" s="299"/>
    </row>
    <row r="4" spans="2:37" ht="20.149999999999999" customHeight="1" x14ac:dyDescent="0.2">
      <c r="B4" s="283" t="s">
        <v>11</v>
      </c>
      <c r="C4" s="283"/>
      <c r="D4" s="289" t="s">
        <v>618</v>
      </c>
      <c r="E4" s="290"/>
      <c r="F4" s="290"/>
      <c r="G4" s="300"/>
      <c r="H4" s="288"/>
      <c r="I4" s="288"/>
      <c r="J4" s="289"/>
      <c r="K4" s="290"/>
      <c r="L4" s="290"/>
      <c r="M4" s="290"/>
      <c r="N4" s="290"/>
      <c r="O4" s="63"/>
      <c r="P4" s="264"/>
      <c r="Q4" s="266"/>
      <c r="R4" s="294"/>
      <c r="S4" s="295"/>
      <c r="T4" s="295"/>
      <c r="U4" s="295"/>
      <c r="V4" s="296"/>
      <c r="W4" s="276" t="s">
        <v>171</v>
      </c>
      <c r="X4" s="277"/>
      <c r="Y4" s="277"/>
      <c r="Z4" s="297" t="s">
        <v>539</v>
      </c>
      <c r="AA4" s="298"/>
      <c r="AB4" s="299"/>
    </row>
    <row r="5" spans="2:37" ht="20.149999999999999" customHeight="1" x14ac:dyDescent="0.2">
      <c r="B5" s="321" t="s">
        <v>12</v>
      </c>
      <c r="C5" s="321"/>
      <c r="D5" s="60" t="s">
        <v>13</v>
      </c>
      <c r="E5" s="322" t="s">
        <v>619</v>
      </c>
      <c r="F5" s="322"/>
      <c r="G5" s="322"/>
      <c r="H5" s="261" t="s">
        <v>170</v>
      </c>
      <c r="I5" s="262"/>
      <c r="J5" s="263"/>
      <c r="K5" s="291" t="s">
        <v>581</v>
      </c>
      <c r="L5" s="292"/>
      <c r="M5" s="292"/>
      <c r="N5" s="292"/>
      <c r="O5" s="293"/>
      <c r="P5" s="323" t="s">
        <v>169</v>
      </c>
      <c r="Q5" s="324"/>
      <c r="R5" s="327">
        <v>45331</v>
      </c>
      <c r="S5" s="328"/>
      <c r="T5" s="329"/>
      <c r="U5" s="264" t="s">
        <v>168</v>
      </c>
      <c r="V5" s="265"/>
      <c r="W5" s="266"/>
      <c r="X5" s="257" t="s">
        <v>167</v>
      </c>
      <c r="Y5" s="258"/>
      <c r="Z5" s="258">
        <v>228</v>
      </c>
      <c r="AA5" s="258"/>
      <c r="AB5" s="66" t="s">
        <v>166</v>
      </c>
    </row>
    <row r="6" spans="2:37" ht="20.149999999999999" customHeight="1" x14ac:dyDescent="0.2">
      <c r="B6" s="321"/>
      <c r="C6" s="321"/>
      <c r="D6" s="60" t="s">
        <v>14</v>
      </c>
      <c r="E6" s="301" t="s">
        <v>620</v>
      </c>
      <c r="F6" s="301"/>
      <c r="G6" s="301"/>
      <c r="H6" s="264"/>
      <c r="I6" s="265"/>
      <c r="J6" s="266"/>
      <c r="K6" s="294"/>
      <c r="L6" s="295"/>
      <c r="M6" s="295"/>
      <c r="N6" s="295"/>
      <c r="O6" s="296"/>
      <c r="P6" s="325"/>
      <c r="Q6" s="326"/>
      <c r="R6" s="330"/>
      <c r="S6" s="331"/>
      <c r="T6" s="332"/>
      <c r="U6" s="276" t="s">
        <v>15</v>
      </c>
      <c r="V6" s="277"/>
      <c r="W6" s="278"/>
      <c r="X6" s="257" t="s">
        <v>525</v>
      </c>
      <c r="Y6" s="258"/>
      <c r="Z6" s="258"/>
      <c r="AA6" s="258"/>
      <c r="AB6" s="259"/>
    </row>
    <row r="7" spans="2:37" ht="18.899999999999999" customHeight="1" x14ac:dyDescent="0.2">
      <c r="B7" s="302" t="s">
        <v>142</v>
      </c>
      <c r="C7" s="280" t="s">
        <v>156</v>
      </c>
      <c r="D7" s="282"/>
      <c r="E7" s="303">
        <v>341942.3</v>
      </c>
      <c r="F7" s="304"/>
      <c r="G7" s="305"/>
      <c r="H7" s="280" t="s">
        <v>165</v>
      </c>
      <c r="I7" s="281"/>
      <c r="J7" s="282"/>
      <c r="K7" s="306">
        <v>23377</v>
      </c>
      <c r="L7" s="307"/>
      <c r="M7" s="317" t="s">
        <v>164</v>
      </c>
      <c r="N7" s="318"/>
      <c r="O7" s="280" t="s">
        <v>147</v>
      </c>
      <c r="P7" s="282"/>
      <c r="Q7" s="308" t="s">
        <v>585</v>
      </c>
      <c r="R7" s="309"/>
      <c r="S7" s="267" t="s">
        <v>163</v>
      </c>
      <c r="T7" s="280" t="s">
        <v>162</v>
      </c>
      <c r="U7" s="281"/>
      <c r="V7" s="281"/>
      <c r="W7" s="282"/>
      <c r="X7" s="59" t="s">
        <v>138</v>
      </c>
      <c r="Y7" s="112" t="s">
        <v>161</v>
      </c>
      <c r="Z7" s="111" t="s">
        <v>137</v>
      </c>
      <c r="AA7" s="283" t="s">
        <v>160</v>
      </c>
      <c r="AB7" s="283"/>
      <c r="AD7" s="6"/>
      <c r="AE7" s="3">
        <f>INT(E7/10000)</f>
        <v>34</v>
      </c>
      <c r="AF7" s="3">
        <f>INT(E7/100)-AE7*100</f>
        <v>19</v>
      </c>
      <c r="AG7" s="219">
        <f>E7-AE7*10000-AF7*100</f>
        <v>42.299999999988358</v>
      </c>
      <c r="AH7" s="220">
        <f>ROUND(AE7+AF7/60+AG7/60/60,5)</f>
        <v>34.328420000000001</v>
      </c>
      <c r="AI7" s="220" t="str">
        <f>TEXT(AH7,"0.00000")</f>
        <v>34.32842</v>
      </c>
    </row>
    <row r="8" spans="2:37" ht="18.899999999999999" customHeight="1" x14ac:dyDescent="0.2">
      <c r="B8" s="264"/>
      <c r="C8" s="310" t="s">
        <v>153</v>
      </c>
      <c r="D8" s="311"/>
      <c r="E8" s="303">
        <v>1310707.8999999999</v>
      </c>
      <c r="F8" s="312"/>
      <c r="G8" s="313"/>
      <c r="H8" s="310" t="s">
        <v>159</v>
      </c>
      <c r="I8" s="314"/>
      <c r="J8" s="311"/>
      <c r="K8" s="315"/>
      <c r="L8" s="316"/>
      <c r="M8" s="317"/>
      <c r="N8" s="318"/>
      <c r="O8" s="310" t="s">
        <v>158</v>
      </c>
      <c r="P8" s="311"/>
      <c r="Q8" s="253"/>
      <c r="R8" s="254"/>
      <c r="S8" s="268"/>
      <c r="T8" s="255" t="s">
        <v>157</v>
      </c>
      <c r="U8" s="276" t="s">
        <v>247</v>
      </c>
      <c r="V8" s="277"/>
      <c r="W8" s="278"/>
      <c r="X8" s="73"/>
      <c r="Y8" s="73"/>
      <c r="Z8" s="73"/>
      <c r="AA8" s="275"/>
      <c r="AB8" s="275"/>
      <c r="AD8" s="89"/>
      <c r="AE8" s="3">
        <f>INT(E8/10000)</f>
        <v>131</v>
      </c>
      <c r="AF8" s="3">
        <f>INT(E8/100)-AE8*100</f>
        <v>7</v>
      </c>
      <c r="AG8" s="219">
        <f>E8-AE8*10000-AF8*100</f>
        <v>7.8999999999068677</v>
      </c>
      <c r="AH8" s="220">
        <f>ROUND(AE8+AF8/60+AG8/60/60,5)</f>
        <v>131.11886000000001</v>
      </c>
      <c r="AI8" s="220" t="str">
        <f>TEXT(AH8,"0.00000")</f>
        <v>131.11886</v>
      </c>
    </row>
    <row r="9" spans="2:37" ht="18.899999999999999" customHeight="1" x14ac:dyDescent="0.2">
      <c r="B9" s="334" t="s">
        <v>134</v>
      </c>
      <c r="C9" s="310" t="s">
        <v>156</v>
      </c>
      <c r="D9" s="311"/>
      <c r="E9" s="303">
        <v>341948.6</v>
      </c>
      <c r="F9" s="312"/>
      <c r="G9" s="313"/>
      <c r="H9" s="335" t="s">
        <v>536</v>
      </c>
      <c r="I9" s="336"/>
      <c r="J9" s="336"/>
      <c r="K9" s="253"/>
      <c r="L9" s="254"/>
      <c r="M9" s="317"/>
      <c r="N9" s="318"/>
      <c r="O9" s="310" t="s">
        <v>155</v>
      </c>
      <c r="P9" s="311"/>
      <c r="Q9" s="338">
        <v>1254</v>
      </c>
      <c r="R9" s="338"/>
      <c r="S9" s="268"/>
      <c r="T9" s="260"/>
      <c r="U9" s="276" t="s">
        <v>154</v>
      </c>
      <c r="V9" s="277"/>
      <c r="W9" s="278"/>
      <c r="X9" s="73"/>
      <c r="Y9" s="73"/>
      <c r="Z9" s="73"/>
      <c r="AA9" s="275"/>
      <c r="AB9" s="275"/>
      <c r="AD9" s="89"/>
    </row>
    <row r="10" spans="2:37" ht="18.899999999999999" customHeight="1" x14ac:dyDescent="0.2">
      <c r="B10" s="280"/>
      <c r="C10" s="310" t="s">
        <v>153</v>
      </c>
      <c r="D10" s="311"/>
      <c r="E10" s="303">
        <v>1310713</v>
      </c>
      <c r="F10" s="312"/>
      <c r="G10" s="313"/>
      <c r="H10" s="310" t="s">
        <v>152</v>
      </c>
      <c r="I10" s="314"/>
      <c r="J10" s="311"/>
      <c r="K10" s="333" t="s">
        <v>583</v>
      </c>
      <c r="L10" s="316"/>
      <c r="M10" s="319"/>
      <c r="N10" s="320"/>
      <c r="O10" s="310" t="s">
        <v>92</v>
      </c>
      <c r="P10" s="311"/>
      <c r="Q10" s="337"/>
      <c r="R10" s="337"/>
      <c r="S10" s="268"/>
      <c r="T10" s="256"/>
      <c r="U10" s="276" t="s">
        <v>151</v>
      </c>
      <c r="V10" s="277"/>
      <c r="W10" s="278"/>
      <c r="X10" s="73"/>
      <c r="Y10" s="73"/>
      <c r="Z10" s="73"/>
      <c r="AA10" s="275"/>
      <c r="AB10" s="275"/>
      <c r="AD10" s="89"/>
    </row>
    <row r="11" spans="2:37" ht="18.899999999999999" customHeight="1" x14ac:dyDescent="0.2">
      <c r="B11" s="310" t="s">
        <v>150</v>
      </c>
      <c r="C11" s="314"/>
      <c r="D11" s="311"/>
      <c r="E11" s="253" t="s">
        <v>582</v>
      </c>
      <c r="F11" s="339"/>
      <c r="G11" s="254"/>
      <c r="H11" s="310" t="s">
        <v>149</v>
      </c>
      <c r="I11" s="314"/>
      <c r="J11" s="311"/>
      <c r="K11" s="333"/>
      <c r="L11" s="316"/>
      <c r="M11" s="340" t="s">
        <v>148</v>
      </c>
      <c r="N11" s="341"/>
      <c r="O11" s="310" t="s">
        <v>147</v>
      </c>
      <c r="P11" s="311"/>
      <c r="Q11" s="342"/>
      <c r="R11" s="342"/>
      <c r="S11" s="268"/>
      <c r="T11" s="90" t="s">
        <v>146</v>
      </c>
      <c r="U11" s="276" t="s">
        <v>145</v>
      </c>
      <c r="V11" s="277"/>
      <c r="W11" s="278"/>
      <c r="X11" s="73"/>
      <c r="Y11" s="73"/>
      <c r="Z11" s="73"/>
      <c r="AA11" s="275"/>
      <c r="AB11" s="275"/>
      <c r="AD11" s="89"/>
    </row>
    <row r="12" spans="2:37" ht="18.899999999999999" customHeight="1" x14ac:dyDescent="0.2">
      <c r="B12" s="310" t="s">
        <v>144</v>
      </c>
      <c r="C12" s="314"/>
      <c r="D12" s="311"/>
      <c r="E12" s="253"/>
      <c r="F12" s="339"/>
      <c r="G12" s="66" t="s">
        <v>105</v>
      </c>
      <c r="H12" s="341" t="s">
        <v>143</v>
      </c>
      <c r="I12" s="267" t="s">
        <v>142</v>
      </c>
      <c r="J12" s="70" t="s">
        <v>133</v>
      </c>
      <c r="K12" s="253" t="s">
        <v>584</v>
      </c>
      <c r="L12" s="254"/>
      <c r="M12" s="319"/>
      <c r="N12" s="320"/>
      <c r="O12" s="310" t="s">
        <v>92</v>
      </c>
      <c r="P12" s="311"/>
      <c r="Q12" s="344"/>
      <c r="R12" s="344"/>
      <c r="S12" s="268"/>
      <c r="T12" s="255" t="s">
        <v>130</v>
      </c>
      <c r="U12" s="276" t="s">
        <v>129</v>
      </c>
      <c r="V12" s="277"/>
      <c r="W12" s="278"/>
      <c r="X12" s="73"/>
      <c r="Y12" s="73"/>
      <c r="Z12" s="73"/>
      <c r="AA12" s="275"/>
      <c r="AB12" s="275"/>
      <c r="AD12" s="89"/>
    </row>
    <row r="13" spans="2:37" ht="18.899999999999999" customHeight="1" x14ac:dyDescent="0.2">
      <c r="B13" s="334" t="s">
        <v>141</v>
      </c>
      <c r="C13" s="345"/>
      <c r="D13" s="346"/>
      <c r="E13" s="253"/>
      <c r="F13" s="339"/>
      <c r="G13" s="66" t="s">
        <v>506</v>
      </c>
      <c r="H13" s="318"/>
      <c r="I13" s="343"/>
      <c r="J13" s="70" t="s">
        <v>127</v>
      </c>
      <c r="K13" s="65"/>
      <c r="L13" s="68" t="s">
        <v>140</v>
      </c>
      <c r="M13" s="347" t="s">
        <v>139</v>
      </c>
      <c r="N13" s="348"/>
      <c r="O13" s="349"/>
      <c r="P13" s="59" t="s">
        <v>138</v>
      </c>
      <c r="Q13" s="62" t="s">
        <v>137</v>
      </c>
      <c r="R13" s="59" t="s">
        <v>92</v>
      </c>
      <c r="S13" s="268"/>
      <c r="T13" s="256"/>
      <c r="U13" s="276" t="s">
        <v>248</v>
      </c>
      <c r="V13" s="277"/>
      <c r="W13" s="278"/>
      <c r="X13" s="73"/>
      <c r="Y13" s="73"/>
      <c r="Z13" s="73"/>
      <c r="AA13" s="275"/>
      <c r="AB13" s="275"/>
      <c r="AD13" s="89"/>
      <c r="AF13" s="40"/>
      <c r="AG13" s="39"/>
      <c r="AH13" s="39"/>
      <c r="AI13" s="39"/>
      <c r="AJ13" s="41"/>
      <c r="AK13" s="37"/>
    </row>
    <row r="14" spans="2:37" ht="18.899999999999999" customHeight="1" x14ac:dyDescent="0.2">
      <c r="B14" s="334" t="s">
        <v>136</v>
      </c>
      <c r="C14" s="345"/>
      <c r="D14" s="346"/>
      <c r="E14" s="350">
        <v>1963</v>
      </c>
      <c r="F14" s="351"/>
      <c r="G14" s="58" t="s">
        <v>135</v>
      </c>
      <c r="H14" s="318"/>
      <c r="I14" s="267" t="s">
        <v>134</v>
      </c>
      <c r="J14" s="70" t="s">
        <v>133</v>
      </c>
      <c r="K14" s="253" t="s">
        <v>584</v>
      </c>
      <c r="L14" s="254"/>
      <c r="M14" s="267" t="s">
        <v>132</v>
      </c>
      <c r="N14" s="276" t="s">
        <v>131</v>
      </c>
      <c r="O14" s="278"/>
      <c r="P14" s="87"/>
      <c r="Q14" s="73">
        <v>15</v>
      </c>
      <c r="R14" s="74"/>
      <c r="S14" s="268"/>
      <c r="T14" s="255" t="s">
        <v>120</v>
      </c>
      <c r="U14" s="276" t="s">
        <v>249</v>
      </c>
      <c r="V14" s="277"/>
      <c r="W14" s="278"/>
      <c r="X14" s="73"/>
      <c r="Y14" s="73"/>
      <c r="Z14" s="73"/>
      <c r="AA14" s="275"/>
      <c r="AB14" s="275"/>
      <c r="AD14" s="89"/>
      <c r="AF14" s="40"/>
      <c r="AG14" s="39"/>
      <c r="AH14" s="39"/>
      <c r="AI14" s="39"/>
      <c r="AJ14" s="41"/>
      <c r="AK14" s="37"/>
    </row>
    <row r="15" spans="2:37" ht="18.899999999999999" customHeight="1" x14ac:dyDescent="0.2">
      <c r="B15" s="75"/>
      <c r="C15" s="310" t="s">
        <v>128</v>
      </c>
      <c r="D15" s="311"/>
      <c r="E15" s="253">
        <v>5.5</v>
      </c>
      <c r="F15" s="339"/>
      <c r="G15" s="66" t="s">
        <v>105</v>
      </c>
      <c r="H15" s="320"/>
      <c r="I15" s="343"/>
      <c r="J15" s="72" t="s">
        <v>127</v>
      </c>
      <c r="K15" s="76"/>
      <c r="L15" s="77" t="s">
        <v>126</v>
      </c>
      <c r="M15" s="268"/>
      <c r="N15" s="276" t="s">
        <v>125</v>
      </c>
      <c r="O15" s="278"/>
      <c r="P15" s="87"/>
      <c r="Q15" s="73"/>
      <c r="R15" s="74"/>
      <c r="S15" s="268"/>
      <c r="T15" s="260"/>
      <c r="U15" s="261" t="s">
        <v>118</v>
      </c>
      <c r="V15" s="262"/>
      <c r="W15" s="263"/>
      <c r="X15" s="88"/>
      <c r="Y15" s="73"/>
      <c r="Z15" s="73"/>
      <c r="AA15" s="275"/>
      <c r="AB15" s="275"/>
      <c r="AD15" s="89"/>
      <c r="AF15" s="40"/>
      <c r="AG15" s="39"/>
      <c r="AH15" s="39"/>
      <c r="AI15" s="39"/>
      <c r="AJ15" s="41"/>
      <c r="AK15" s="37"/>
    </row>
    <row r="16" spans="2:37" ht="18.899999999999999" customHeight="1" x14ac:dyDescent="0.2">
      <c r="B16" s="268" t="s">
        <v>124</v>
      </c>
      <c r="C16" s="334" t="s">
        <v>123</v>
      </c>
      <c r="D16" s="346"/>
      <c r="E16" s="253">
        <v>5.5</v>
      </c>
      <c r="F16" s="339"/>
      <c r="G16" s="61" t="s">
        <v>105</v>
      </c>
      <c r="H16" s="267" t="s">
        <v>122</v>
      </c>
      <c r="I16" s="310" t="s">
        <v>108</v>
      </c>
      <c r="J16" s="311"/>
      <c r="K16" s="65"/>
      <c r="L16" s="68" t="s">
        <v>100</v>
      </c>
      <c r="M16" s="268"/>
      <c r="N16" s="276" t="s">
        <v>121</v>
      </c>
      <c r="O16" s="278"/>
      <c r="P16" s="87"/>
      <c r="Q16" s="73"/>
      <c r="R16" s="74"/>
      <c r="S16" s="268"/>
      <c r="T16" s="260"/>
      <c r="U16" s="264"/>
      <c r="V16" s="265"/>
      <c r="W16" s="266"/>
      <c r="X16" s="73"/>
      <c r="Y16" s="73"/>
      <c r="Z16" s="73"/>
      <c r="AA16" s="275"/>
      <c r="AB16" s="275"/>
      <c r="AD16" s="89"/>
      <c r="AF16" s="40"/>
      <c r="AG16" s="39"/>
      <c r="AH16" s="39"/>
      <c r="AI16" s="39"/>
      <c r="AJ16" s="41"/>
      <c r="AK16" s="37"/>
    </row>
    <row r="17" spans="2:37" ht="18.899999999999999" customHeight="1" x14ac:dyDescent="0.2">
      <c r="B17" s="268"/>
      <c r="C17" s="280"/>
      <c r="D17" s="282"/>
      <c r="E17" s="253"/>
      <c r="F17" s="339"/>
      <c r="G17" s="61" t="s">
        <v>105</v>
      </c>
      <c r="H17" s="268"/>
      <c r="I17" s="334" t="s">
        <v>104</v>
      </c>
      <c r="J17" s="346"/>
      <c r="K17" s="65"/>
      <c r="L17" s="68" t="s">
        <v>100</v>
      </c>
      <c r="M17" s="268"/>
      <c r="N17" s="276" t="s">
        <v>119</v>
      </c>
      <c r="O17" s="278"/>
      <c r="P17" s="2"/>
      <c r="Q17" s="73"/>
      <c r="R17" s="74"/>
      <c r="S17" s="268"/>
      <c r="T17" s="260"/>
      <c r="U17" s="276" t="s">
        <v>114</v>
      </c>
      <c r="V17" s="277"/>
      <c r="W17" s="278"/>
      <c r="X17" s="73"/>
      <c r="Y17" s="73"/>
      <c r="Z17" s="87"/>
      <c r="AA17" s="333"/>
      <c r="AB17" s="316"/>
      <c r="AD17" s="89"/>
      <c r="AF17" s="40"/>
      <c r="AG17" s="39"/>
      <c r="AH17" s="39"/>
      <c r="AI17" s="39"/>
      <c r="AJ17" s="38"/>
      <c r="AK17" s="37"/>
    </row>
    <row r="18" spans="2:37" ht="18.899999999999999" customHeight="1" x14ac:dyDescent="0.2">
      <c r="B18" s="71"/>
      <c r="C18" s="310" t="s">
        <v>117</v>
      </c>
      <c r="D18" s="311"/>
      <c r="E18" s="253">
        <v>0</v>
      </c>
      <c r="F18" s="339"/>
      <c r="G18" s="61" t="s">
        <v>105</v>
      </c>
      <c r="H18" s="268"/>
      <c r="I18" s="280"/>
      <c r="J18" s="282"/>
      <c r="K18" s="65"/>
      <c r="L18" s="68" t="s">
        <v>116</v>
      </c>
      <c r="M18" s="268"/>
      <c r="N18" s="276" t="s">
        <v>115</v>
      </c>
      <c r="O18" s="278"/>
      <c r="P18" s="2"/>
      <c r="Q18" s="73"/>
      <c r="R18" s="74"/>
      <c r="S18" s="268"/>
      <c r="T18" s="260"/>
      <c r="U18" s="264" t="s">
        <v>111</v>
      </c>
      <c r="V18" s="265"/>
      <c r="W18" s="266"/>
      <c r="X18" s="79"/>
      <c r="Y18" s="79"/>
      <c r="Z18" s="78"/>
      <c r="AA18" s="275"/>
      <c r="AB18" s="275"/>
      <c r="AD18" s="89"/>
      <c r="AF18" s="40"/>
      <c r="AG18" s="39"/>
      <c r="AH18" s="39"/>
      <c r="AI18" s="39"/>
      <c r="AJ18" s="38"/>
      <c r="AK18" s="37"/>
    </row>
    <row r="19" spans="2:37" ht="18.899999999999999" customHeight="1" x14ac:dyDescent="0.2">
      <c r="B19" s="268" t="s">
        <v>113</v>
      </c>
      <c r="C19" s="280" t="s">
        <v>112</v>
      </c>
      <c r="D19" s="282"/>
      <c r="E19" s="253">
        <v>4.5</v>
      </c>
      <c r="F19" s="339"/>
      <c r="G19" s="64" t="s">
        <v>105</v>
      </c>
      <c r="H19" s="343"/>
      <c r="I19" s="310" t="s">
        <v>101</v>
      </c>
      <c r="J19" s="311"/>
      <c r="K19" s="65"/>
      <c r="L19" s="68" t="s">
        <v>100</v>
      </c>
      <c r="M19" s="268"/>
      <c r="N19" s="276"/>
      <c r="O19" s="278"/>
      <c r="P19" s="2"/>
      <c r="Q19" s="73"/>
      <c r="R19" s="74"/>
      <c r="S19" s="268"/>
      <c r="T19" s="255" t="s">
        <v>107</v>
      </c>
      <c r="U19" s="276" t="s">
        <v>250</v>
      </c>
      <c r="V19" s="277"/>
      <c r="W19" s="278"/>
      <c r="X19" s="79"/>
      <c r="Y19" s="79"/>
      <c r="Z19" s="73"/>
      <c r="AA19" s="275"/>
      <c r="AB19" s="275"/>
      <c r="AD19" s="89"/>
    </row>
    <row r="20" spans="2:37" ht="18.899999999999999" customHeight="1" x14ac:dyDescent="0.2">
      <c r="B20" s="268"/>
      <c r="C20" s="310" t="s">
        <v>110</v>
      </c>
      <c r="D20" s="311"/>
      <c r="E20" s="253"/>
      <c r="F20" s="339"/>
      <c r="G20" s="66" t="s">
        <v>105</v>
      </c>
      <c r="H20" s="267" t="s">
        <v>109</v>
      </c>
      <c r="I20" s="310" t="s">
        <v>108</v>
      </c>
      <c r="J20" s="311"/>
      <c r="K20" s="80"/>
      <c r="L20" s="81" t="s">
        <v>100</v>
      </c>
      <c r="M20" s="268"/>
      <c r="N20" s="276"/>
      <c r="O20" s="278"/>
      <c r="P20" s="2"/>
      <c r="Q20" s="52"/>
      <c r="R20" s="74"/>
      <c r="S20" s="268"/>
      <c r="T20" s="260"/>
      <c r="U20" s="276" t="s">
        <v>103</v>
      </c>
      <c r="V20" s="277"/>
      <c r="W20" s="278"/>
      <c r="X20" s="79"/>
      <c r="Y20" s="79"/>
      <c r="Z20" s="73"/>
      <c r="AA20" s="275"/>
      <c r="AB20" s="275"/>
      <c r="AD20" s="89"/>
    </row>
    <row r="21" spans="2:37" ht="18.899999999999999" customHeight="1" x14ac:dyDescent="0.2">
      <c r="B21" s="343"/>
      <c r="C21" s="310" t="s">
        <v>106</v>
      </c>
      <c r="D21" s="311"/>
      <c r="E21" s="253">
        <v>4.5</v>
      </c>
      <c r="F21" s="339"/>
      <c r="G21" s="66" t="s">
        <v>105</v>
      </c>
      <c r="H21" s="268"/>
      <c r="I21" s="310" t="s">
        <v>104</v>
      </c>
      <c r="J21" s="311"/>
      <c r="K21" s="65"/>
      <c r="L21" s="67" t="s">
        <v>100</v>
      </c>
      <c r="M21" s="268"/>
      <c r="N21" s="276"/>
      <c r="O21" s="278"/>
      <c r="P21" s="2"/>
      <c r="Q21" s="52"/>
      <c r="R21" s="74"/>
      <c r="S21" s="268"/>
      <c r="T21" s="260"/>
      <c r="U21" s="276" t="s">
        <v>99</v>
      </c>
      <c r="V21" s="277"/>
      <c r="W21" s="278"/>
      <c r="X21" s="79"/>
      <c r="Y21" s="79"/>
      <c r="Z21" s="73"/>
      <c r="AA21" s="275"/>
      <c r="AB21" s="275"/>
      <c r="AD21" s="89"/>
    </row>
    <row r="22" spans="2:37" ht="18.899999999999999" customHeight="1" x14ac:dyDescent="0.2">
      <c r="B22" s="72"/>
      <c r="C22" s="82" t="s">
        <v>102</v>
      </c>
      <c r="D22" s="83"/>
      <c r="E22" s="352"/>
      <c r="F22" s="352"/>
      <c r="G22" s="352"/>
      <c r="H22" s="343"/>
      <c r="I22" s="310" t="s">
        <v>101</v>
      </c>
      <c r="J22" s="311"/>
      <c r="K22" s="76"/>
      <c r="L22" s="77" t="s">
        <v>100</v>
      </c>
      <c r="M22" s="257"/>
      <c r="N22" s="258"/>
      <c r="O22" s="258"/>
      <c r="P22" s="259"/>
      <c r="Q22" s="257"/>
      <c r="R22" s="259"/>
      <c r="S22" s="268"/>
      <c r="T22" s="260"/>
      <c r="U22" s="276" t="s">
        <v>251</v>
      </c>
      <c r="V22" s="277"/>
      <c r="W22" s="278"/>
      <c r="X22" s="79"/>
      <c r="Y22" s="79"/>
      <c r="Z22" s="73"/>
      <c r="AA22" s="275"/>
      <c r="AB22" s="275"/>
      <c r="AD22" s="89"/>
    </row>
    <row r="23" spans="2:37" ht="18.899999999999999" customHeight="1" x14ac:dyDescent="0.2">
      <c r="B23" s="268" t="s">
        <v>98</v>
      </c>
      <c r="C23" s="82" t="s">
        <v>97</v>
      </c>
      <c r="D23" s="83"/>
      <c r="E23" s="357"/>
      <c r="F23" s="357"/>
      <c r="G23" s="357"/>
      <c r="H23" s="267" t="s">
        <v>96</v>
      </c>
      <c r="I23" s="310" t="s">
        <v>95</v>
      </c>
      <c r="J23" s="311"/>
      <c r="K23" s="310" t="s">
        <v>94</v>
      </c>
      <c r="L23" s="311"/>
      <c r="M23" s="276" t="s">
        <v>93</v>
      </c>
      <c r="N23" s="277"/>
      <c r="O23" s="277"/>
      <c r="P23" s="278"/>
      <c r="Q23" s="276" t="s">
        <v>92</v>
      </c>
      <c r="R23" s="278"/>
      <c r="S23" s="269" t="s">
        <v>255</v>
      </c>
      <c r="T23" s="270"/>
      <c r="U23" s="276" t="s">
        <v>254</v>
      </c>
      <c r="V23" s="277"/>
      <c r="W23" s="278"/>
      <c r="X23" s="79"/>
      <c r="Y23" s="79"/>
      <c r="Z23" s="73"/>
      <c r="AA23" s="275"/>
      <c r="AB23" s="275"/>
      <c r="AD23" s="89"/>
    </row>
    <row r="24" spans="2:37" ht="18.899999999999999" customHeight="1" x14ac:dyDescent="0.2">
      <c r="B24" s="268"/>
      <c r="C24" s="267" t="s">
        <v>91</v>
      </c>
      <c r="D24" s="276" t="s">
        <v>90</v>
      </c>
      <c r="E24" s="277"/>
      <c r="F24" s="353"/>
      <c r="G24" s="354"/>
      <c r="H24" s="268"/>
      <c r="I24" s="253"/>
      <c r="J24" s="254"/>
      <c r="K24" s="253"/>
      <c r="L24" s="254"/>
      <c r="M24" s="253"/>
      <c r="N24" s="339"/>
      <c r="O24" s="339"/>
      <c r="P24" s="254"/>
      <c r="Q24" s="253"/>
      <c r="R24" s="254"/>
      <c r="S24" s="271"/>
      <c r="T24" s="272"/>
      <c r="U24" s="276"/>
      <c r="V24" s="277"/>
      <c r="W24" s="278"/>
      <c r="X24" s="73"/>
      <c r="Y24" s="73"/>
      <c r="Z24" s="73"/>
      <c r="AA24" s="275"/>
      <c r="AB24" s="275"/>
      <c r="AD24" s="89"/>
    </row>
    <row r="25" spans="2:37" ht="18.899999999999999" customHeight="1" x14ac:dyDescent="0.2">
      <c r="B25" s="268"/>
      <c r="C25" s="268"/>
      <c r="D25" s="355" t="s">
        <v>89</v>
      </c>
      <c r="E25" s="356"/>
      <c r="F25" s="353"/>
      <c r="G25" s="354"/>
      <c r="H25" s="268"/>
      <c r="I25" s="253"/>
      <c r="J25" s="254"/>
      <c r="K25" s="253"/>
      <c r="L25" s="254"/>
      <c r="M25" s="253"/>
      <c r="N25" s="339"/>
      <c r="O25" s="339"/>
      <c r="P25" s="254"/>
      <c r="Q25" s="253"/>
      <c r="R25" s="254"/>
      <c r="S25" s="271"/>
      <c r="T25" s="272"/>
      <c r="U25" s="276"/>
      <c r="V25" s="277"/>
      <c r="W25" s="278"/>
      <c r="X25" s="73"/>
      <c r="Y25" s="73"/>
      <c r="Z25" s="73"/>
      <c r="AA25" s="275"/>
      <c r="AB25" s="275"/>
      <c r="AD25" s="89"/>
    </row>
    <row r="26" spans="2:37" ht="18.899999999999999" customHeight="1" x14ac:dyDescent="0.2">
      <c r="B26" s="268"/>
      <c r="C26" s="268"/>
      <c r="D26" s="276" t="s">
        <v>88</v>
      </c>
      <c r="E26" s="277"/>
      <c r="F26" s="353"/>
      <c r="G26" s="354"/>
      <c r="H26" s="268"/>
      <c r="I26" s="253"/>
      <c r="J26" s="254"/>
      <c r="K26" s="253"/>
      <c r="L26" s="254"/>
      <c r="M26" s="253"/>
      <c r="N26" s="339"/>
      <c r="O26" s="339"/>
      <c r="P26" s="254"/>
      <c r="Q26" s="253"/>
      <c r="R26" s="254"/>
      <c r="S26" s="273"/>
      <c r="T26" s="274"/>
      <c r="U26" s="276"/>
      <c r="V26" s="277"/>
      <c r="W26" s="278"/>
      <c r="X26" s="73"/>
      <c r="Y26" s="73"/>
      <c r="Z26" s="73"/>
      <c r="AA26" s="275"/>
      <c r="AB26" s="275"/>
      <c r="AD26" s="89"/>
    </row>
    <row r="27" spans="2:37" ht="18.899999999999999" customHeight="1" x14ac:dyDescent="0.2">
      <c r="B27" s="84"/>
      <c r="C27" s="343"/>
      <c r="D27" s="355" t="s">
        <v>87</v>
      </c>
      <c r="E27" s="356"/>
      <c r="F27" s="353"/>
      <c r="G27" s="354"/>
      <c r="H27" s="343"/>
      <c r="I27" s="253"/>
      <c r="J27" s="254"/>
      <c r="K27" s="253"/>
      <c r="L27" s="254"/>
      <c r="M27" s="253"/>
      <c r="N27" s="339"/>
      <c r="O27" s="339"/>
      <c r="P27" s="254"/>
      <c r="Q27" s="253"/>
      <c r="R27" s="254"/>
      <c r="S27" s="271" t="s">
        <v>86</v>
      </c>
      <c r="T27" s="272"/>
      <c r="U27" s="276" t="s">
        <v>85</v>
      </c>
      <c r="V27" s="277"/>
      <c r="W27" s="278"/>
      <c r="X27" s="73"/>
      <c r="Y27" s="73"/>
      <c r="Z27" s="73"/>
      <c r="AA27" s="275"/>
      <c r="AB27" s="275"/>
      <c r="AD27" s="89"/>
    </row>
    <row r="28" spans="2:37" ht="18.899999999999999" customHeight="1" x14ac:dyDescent="0.2">
      <c r="B28" s="82" t="s">
        <v>84</v>
      </c>
      <c r="C28" s="85"/>
      <c r="D28" s="83"/>
      <c r="E28" s="253" t="s">
        <v>533</v>
      </c>
      <c r="F28" s="339"/>
      <c r="G28" s="339"/>
      <c r="H28" s="339"/>
      <c r="I28" s="339"/>
      <c r="J28" s="339"/>
      <c r="K28" s="358"/>
      <c r="L28" s="359"/>
      <c r="M28" s="359"/>
      <c r="N28" s="359"/>
      <c r="O28" s="359"/>
      <c r="P28" s="359"/>
      <c r="Q28" s="359"/>
      <c r="R28" s="360"/>
      <c r="S28" s="273"/>
      <c r="T28" s="274"/>
      <c r="U28" s="276" t="s">
        <v>83</v>
      </c>
      <c r="V28" s="277"/>
      <c r="W28" s="278"/>
      <c r="X28" s="73"/>
      <c r="Y28" s="73"/>
      <c r="Z28" s="73"/>
      <c r="AA28" s="275"/>
      <c r="AB28" s="275"/>
      <c r="AD28" s="89"/>
    </row>
    <row r="29" spans="2:37" ht="15" customHeight="1" x14ac:dyDescent="0.2">
      <c r="B29" s="4"/>
      <c r="C29" s="4" t="s">
        <v>579</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2">
      <c r="J31" s="4"/>
      <c r="W31" s="36"/>
      <c r="X31" s="36"/>
      <c r="Y31" s="36"/>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J3:N4"/>
    <mergeCell ref="P3:Q4"/>
    <mergeCell ref="R3:V4"/>
    <mergeCell ref="Z3:AB3"/>
    <mergeCell ref="B4:C4"/>
    <mergeCell ref="D4:G4"/>
    <mergeCell ref="Z4:AB4"/>
    <mergeCell ref="W4:Y4"/>
    <mergeCell ref="W3:Y3"/>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93"/>
  <sheetViews>
    <sheetView showGridLines="0" showZeros="0" view="pageBreakPreview" zoomScale="90" zoomScaleNormal="100" zoomScaleSheetLayoutView="90" workbookViewId="0">
      <selection activeCell="E4" sqref="E4:I4"/>
    </sheetView>
  </sheetViews>
  <sheetFormatPr defaultColWidth="9" defaultRowHeight="12" x14ac:dyDescent="0.2"/>
  <cols>
    <col min="1" max="1" width="1.6328125" style="5" customWidth="1"/>
    <col min="2" max="2" width="5.6328125" style="5" bestFit="1" customWidth="1"/>
    <col min="3" max="3" width="7" style="5" bestFit="1" customWidth="1"/>
    <col min="4" max="5" width="5.90625" style="5" customWidth="1"/>
    <col min="6" max="14" width="4.08984375" style="5" customWidth="1"/>
    <col min="15" max="26" width="4.453125" style="5" customWidth="1"/>
    <col min="27" max="36" width="4.08984375" style="5" customWidth="1"/>
    <col min="37" max="40" width="3.1796875" style="5" customWidth="1"/>
    <col min="41" max="41" width="1.36328125" style="5" customWidth="1"/>
    <col min="42" max="16384" width="9" style="5"/>
  </cols>
  <sheetData>
    <row r="2" spans="2:40" ht="8.25" customHeight="1" x14ac:dyDescent="0.2"/>
    <row r="3" spans="2:40" ht="24.9" customHeight="1" x14ac:dyDescent="0.2">
      <c r="B3" s="432" t="s">
        <v>339</v>
      </c>
      <c r="C3" s="432"/>
      <c r="D3" s="432"/>
      <c r="E3" s="432"/>
      <c r="F3" s="432"/>
      <c r="G3" s="432"/>
      <c r="H3" s="432"/>
      <c r="I3" s="432"/>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c r="AJ3" s="432"/>
      <c r="AK3" s="432"/>
      <c r="AL3" s="432"/>
      <c r="AM3" s="432"/>
      <c r="AN3" s="432"/>
    </row>
    <row r="4" spans="2:40" ht="20.149999999999999" customHeight="1" x14ac:dyDescent="0.2">
      <c r="B4" s="433" t="s">
        <v>199</v>
      </c>
      <c r="C4" s="433"/>
      <c r="D4" s="433"/>
      <c r="E4" s="434" t="str">
        <f>'様式A-1'!D3</f>
        <v>オオザサ</v>
      </c>
      <c r="F4" s="435"/>
      <c r="G4" s="435"/>
      <c r="H4" s="435"/>
      <c r="I4" s="436"/>
      <c r="J4" s="437" t="s">
        <v>198</v>
      </c>
      <c r="K4" s="437"/>
      <c r="L4" s="437"/>
      <c r="M4" s="438" t="str">
        <f>'様式A-1'!J3</f>
        <v>一般県道俵山長門古市停車場線</v>
      </c>
      <c r="N4" s="439"/>
      <c r="O4" s="439"/>
      <c r="P4" s="439"/>
      <c r="Q4" s="439"/>
      <c r="R4" s="440"/>
      <c r="S4" s="445" t="s">
        <v>170</v>
      </c>
      <c r="T4" s="445"/>
      <c r="U4" s="445"/>
      <c r="V4" s="445"/>
      <c r="W4" s="445"/>
      <c r="X4" s="445"/>
      <c r="Y4" s="378" t="str">
        <f>'様式A-1'!K5</f>
        <v>株式会社オリエンタルコンサルタンツ
妹尾　優大</v>
      </c>
      <c r="Z4" s="379"/>
      <c r="AA4" s="379"/>
      <c r="AB4" s="379"/>
      <c r="AC4" s="379"/>
      <c r="AD4" s="380"/>
      <c r="AE4" s="431" t="s">
        <v>169</v>
      </c>
      <c r="AF4" s="431"/>
      <c r="AG4" s="431"/>
      <c r="AH4" s="431"/>
      <c r="AI4" s="377">
        <f>'様式A-1'!R5</f>
        <v>45331</v>
      </c>
      <c r="AJ4" s="377"/>
      <c r="AK4" s="377"/>
      <c r="AL4" s="377"/>
      <c r="AM4" s="377"/>
      <c r="AN4" s="377"/>
    </row>
    <row r="5" spans="2:40" ht="20.149999999999999" customHeight="1" x14ac:dyDescent="0.2">
      <c r="B5" s="441" t="s">
        <v>0</v>
      </c>
      <c r="C5" s="441"/>
      <c r="D5" s="441"/>
      <c r="E5" s="442" t="str">
        <f>'様式A-1'!D4</f>
        <v>大笹トンネル</v>
      </c>
      <c r="F5" s="443"/>
      <c r="G5" s="443"/>
      <c r="H5" s="443"/>
      <c r="I5" s="444"/>
      <c r="J5" s="398" t="s">
        <v>1</v>
      </c>
      <c r="K5" s="398"/>
      <c r="L5" s="398"/>
      <c r="M5" s="438" t="str">
        <f>'様式A-1'!R3</f>
        <v>長門土木建築事務所</v>
      </c>
      <c r="N5" s="439"/>
      <c r="O5" s="439"/>
      <c r="P5" s="439"/>
      <c r="Q5" s="439"/>
      <c r="R5" s="440"/>
      <c r="S5" s="445"/>
      <c r="T5" s="445"/>
      <c r="U5" s="445"/>
      <c r="V5" s="445"/>
      <c r="W5" s="445"/>
      <c r="X5" s="445"/>
      <c r="Y5" s="381"/>
      <c r="Z5" s="382"/>
      <c r="AA5" s="382"/>
      <c r="AB5" s="382"/>
      <c r="AC5" s="382"/>
      <c r="AD5" s="383"/>
      <c r="AE5" s="431"/>
      <c r="AF5" s="431"/>
      <c r="AG5" s="431"/>
      <c r="AH5" s="431"/>
      <c r="AI5" s="377"/>
      <c r="AJ5" s="377"/>
      <c r="AK5" s="377"/>
      <c r="AL5" s="377"/>
      <c r="AM5" s="377"/>
      <c r="AN5" s="377"/>
    </row>
    <row r="6" spans="2:40" ht="13.5" customHeight="1" x14ac:dyDescent="0.2">
      <c r="B6" s="397" t="s">
        <v>197</v>
      </c>
      <c r="C6" s="397" t="s">
        <v>196</v>
      </c>
      <c r="D6" s="409" t="s">
        <v>195</v>
      </c>
      <c r="E6" s="410"/>
      <c r="F6" s="413" t="s">
        <v>194</v>
      </c>
      <c r="G6" s="414"/>
      <c r="H6" s="414"/>
      <c r="I6" s="414"/>
      <c r="J6" s="415"/>
      <c r="K6" s="419" t="s">
        <v>193</v>
      </c>
      <c r="L6" s="420"/>
      <c r="M6" s="420"/>
      <c r="N6" s="421"/>
      <c r="O6" s="370" t="s">
        <v>192</v>
      </c>
      <c r="P6" s="371"/>
      <c r="Q6" s="371"/>
      <c r="R6" s="371"/>
      <c r="S6" s="366"/>
      <c r="T6" s="366"/>
      <c r="U6" s="366"/>
      <c r="V6" s="366"/>
      <c r="W6" s="366"/>
      <c r="X6" s="366"/>
      <c r="Y6" s="366"/>
      <c r="Z6" s="366"/>
      <c r="AA6" s="366"/>
      <c r="AB6" s="366"/>
      <c r="AC6" s="366"/>
      <c r="AD6" s="367"/>
      <c r="AE6" s="425" t="s">
        <v>191</v>
      </c>
      <c r="AF6" s="426"/>
      <c r="AG6" s="426"/>
      <c r="AH6" s="426"/>
      <c r="AI6" s="426"/>
      <c r="AJ6" s="427"/>
      <c r="AK6" s="366" t="s">
        <v>190</v>
      </c>
      <c r="AL6" s="366"/>
      <c r="AM6" s="366"/>
      <c r="AN6" s="367"/>
    </row>
    <row r="7" spans="2:40" ht="13.5" customHeight="1" x14ac:dyDescent="0.2">
      <c r="B7" s="397"/>
      <c r="C7" s="399"/>
      <c r="D7" s="411"/>
      <c r="E7" s="412"/>
      <c r="F7" s="416"/>
      <c r="G7" s="417"/>
      <c r="H7" s="417"/>
      <c r="I7" s="417"/>
      <c r="J7" s="418"/>
      <c r="K7" s="422"/>
      <c r="L7" s="423"/>
      <c r="M7" s="423"/>
      <c r="N7" s="424"/>
      <c r="O7" s="431" t="str">
        <f>'様式A-1'!T8</f>
        <v>通報設備</v>
      </c>
      <c r="P7" s="431"/>
      <c r="Q7" s="431"/>
      <c r="R7" s="205" t="str">
        <f>'様式A-1'!T11</f>
        <v>警報設備</v>
      </c>
      <c r="S7" s="431" t="str">
        <f>'様式A-1'!T12</f>
        <v>消火設備</v>
      </c>
      <c r="T7" s="431"/>
      <c r="U7" s="431" t="str">
        <f>'様式A-1'!T14</f>
        <v>避難誘導設備</v>
      </c>
      <c r="V7" s="431"/>
      <c r="W7" s="431"/>
      <c r="X7" s="431"/>
      <c r="Y7" s="374" t="str">
        <f>'様式A-1'!T19</f>
        <v>その他の設備</v>
      </c>
      <c r="Z7" s="375"/>
      <c r="AA7" s="375"/>
      <c r="AB7" s="376"/>
      <c r="AC7" s="361" t="s">
        <v>178</v>
      </c>
      <c r="AD7" s="362"/>
      <c r="AE7" s="428"/>
      <c r="AF7" s="429"/>
      <c r="AG7" s="429"/>
      <c r="AH7" s="429"/>
      <c r="AI7" s="429"/>
      <c r="AJ7" s="430"/>
      <c r="AK7" s="366"/>
      <c r="AL7" s="366"/>
      <c r="AM7" s="366"/>
      <c r="AN7" s="367"/>
    </row>
    <row r="8" spans="2:40" ht="13.5" customHeight="1" x14ac:dyDescent="0.2">
      <c r="B8" s="398"/>
      <c r="C8" s="400"/>
      <c r="D8" s="49" t="s">
        <v>189</v>
      </c>
      <c r="E8" s="48" t="s">
        <v>188</v>
      </c>
      <c r="F8" s="398" t="s">
        <v>187</v>
      </c>
      <c r="G8" s="398"/>
      <c r="H8" s="398"/>
      <c r="I8" s="393" t="s">
        <v>186</v>
      </c>
      <c r="J8" s="393" t="s">
        <v>185</v>
      </c>
      <c r="K8" s="393" t="s">
        <v>184</v>
      </c>
      <c r="L8" s="395" t="s">
        <v>183</v>
      </c>
      <c r="M8" s="361" t="s">
        <v>178</v>
      </c>
      <c r="N8" s="401"/>
      <c r="O8" s="389" t="str">
        <f>'様式A-1'!U8</f>
        <v>通話型通報設備</v>
      </c>
      <c r="P8" s="389" t="str">
        <f>'様式A-1'!U9</f>
        <v>操作型通報設備</v>
      </c>
      <c r="Q8" s="389" t="str">
        <f>'様式A-1'!U10</f>
        <v>自動通報設備</v>
      </c>
      <c r="R8" s="389" t="str">
        <f>'様式A-1'!U11</f>
        <v>非常警報設備</v>
      </c>
      <c r="S8" s="391" t="str">
        <f>'様式A-1'!U12</f>
        <v>消 火 器</v>
      </c>
      <c r="T8" s="391" t="str">
        <f>'様式A-1'!U13</f>
        <v>消火栓設備</v>
      </c>
      <c r="U8" s="391" t="str">
        <f>'様式A-1'!U14</f>
        <v>誘導表示設備</v>
      </c>
      <c r="V8" s="389" t="str">
        <f>'様式A-1'!U15</f>
        <v>避難情報提供設備</v>
      </c>
      <c r="W8" s="391" t="str">
        <f>'様式A-1'!U17</f>
        <v>避難通路</v>
      </c>
      <c r="X8" s="391" t="str">
        <f>'様式A-1'!U18</f>
        <v>排煙設備</v>
      </c>
      <c r="Y8" s="389" t="str">
        <f>'様式A-1'!U19</f>
        <v>給水栓設備</v>
      </c>
      <c r="Z8" s="389" t="str">
        <f>'様式A-1'!U20</f>
        <v>無線通信補助設備</v>
      </c>
      <c r="AA8" s="389" t="str">
        <f>'様式A-1'!U21</f>
        <v>水噴霧設備</v>
      </c>
      <c r="AB8" s="391" t="str">
        <f>'様式A-1'!U22</f>
        <v>監視設備</v>
      </c>
      <c r="AC8" s="372"/>
      <c r="AD8" s="373"/>
      <c r="AE8" s="403" t="s">
        <v>182</v>
      </c>
      <c r="AF8" s="405" t="s">
        <v>181</v>
      </c>
      <c r="AG8" s="405" t="s">
        <v>180</v>
      </c>
      <c r="AH8" s="407" t="s">
        <v>179</v>
      </c>
      <c r="AI8" s="361" t="s">
        <v>178</v>
      </c>
      <c r="AJ8" s="362"/>
      <c r="AK8" s="366"/>
      <c r="AL8" s="366"/>
      <c r="AM8" s="366"/>
      <c r="AN8" s="367"/>
    </row>
    <row r="9" spans="2:40" x14ac:dyDescent="0.2">
      <c r="B9" s="398"/>
      <c r="C9" s="69" t="s">
        <v>177</v>
      </c>
      <c r="D9" s="47" t="s">
        <v>176</v>
      </c>
      <c r="E9" s="47" t="s">
        <v>175</v>
      </c>
      <c r="F9" s="398"/>
      <c r="G9" s="398"/>
      <c r="H9" s="398"/>
      <c r="I9" s="394"/>
      <c r="J9" s="394"/>
      <c r="K9" s="394"/>
      <c r="L9" s="396"/>
      <c r="M9" s="402"/>
      <c r="N9" s="369"/>
      <c r="O9" s="390"/>
      <c r="P9" s="390"/>
      <c r="Q9" s="390"/>
      <c r="R9" s="390"/>
      <c r="S9" s="392"/>
      <c r="T9" s="392"/>
      <c r="U9" s="392"/>
      <c r="V9" s="390"/>
      <c r="W9" s="392"/>
      <c r="X9" s="392"/>
      <c r="Y9" s="390"/>
      <c r="Z9" s="390"/>
      <c r="AA9" s="390"/>
      <c r="AB9" s="392"/>
      <c r="AC9" s="363"/>
      <c r="AD9" s="364"/>
      <c r="AE9" s="404"/>
      <c r="AF9" s="406"/>
      <c r="AG9" s="406"/>
      <c r="AH9" s="408"/>
      <c r="AI9" s="363"/>
      <c r="AJ9" s="364"/>
      <c r="AK9" s="368"/>
      <c r="AL9" s="368"/>
      <c r="AM9" s="368"/>
      <c r="AN9" s="369"/>
    </row>
    <row r="10" spans="2:40" ht="13.5" customHeight="1" x14ac:dyDescent="0.2">
      <c r="B10" s="45" t="s">
        <v>586</v>
      </c>
      <c r="C10" s="228"/>
      <c r="D10" s="44">
        <v>0</v>
      </c>
      <c r="E10" s="44"/>
      <c r="F10" s="384" t="s">
        <v>587</v>
      </c>
      <c r="G10" s="385"/>
      <c r="H10" s="385"/>
      <c r="I10" s="43"/>
      <c r="J10" s="31"/>
      <c r="K10" s="43"/>
      <c r="L10" s="42"/>
      <c r="M10" s="386"/>
      <c r="N10" s="387"/>
      <c r="O10" s="43"/>
      <c r="P10" s="42"/>
      <c r="Q10" s="42"/>
      <c r="R10" s="42"/>
      <c r="S10" s="42"/>
      <c r="T10" s="45"/>
      <c r="U10" s="45"/>
      <c r="V10" s="45"/>
      <c r="W10" s="45"/>
      <c r="X10" s="45"/>
      <c r="Y10" s="45"/>
      <c r="Z10" s="45"/>
      <c r="AA10" s="208"/>
      <c r="AB10" s="209"/>
      <c r="AC10" s="365"/>
      <c r="AD10" s="365"/>
      <c r="AE10" s="45"/>
      <c r="AF10" s="45"/>
      <c r="AG10" s="208"/>
      <c r="AH10" s="209"/>
      <c r="AI10" s="204"/>
      <c r="AJ10" s="206"/>
      <c r="AK10" s="207"/>
      <c r="AL10" s="207"/>
      <c r="AM10" s="207"/>
      <c r="AN10" s="206"/>
    </row>
    <row r="11" spans="2:40" ht="13.5" customHeight="1" x14ac:dyDescent="0.2">
      <c r="B11" s="169" t="s">
        <v>622</v>
      </c>
      <c r="C11" s="228">
        <v>10</v>
      </c>
      <c r="D11" s="44">
        <v>0</v>
      </c>
      <c r="E11" s="44">
        <v>10</v>
      </c>
      <c r="F11" s="384"/>
      <c r="G11" s="385"/>
      <c r="H11" s="385"/>
      <c r="I11" s="43"/>
      <c r="J11" s="31"/>
      <c r="K11" s="43"/>
      <c r="L11" s="43"/>
      <c r="M11" s="386"/>
      <c r="N11" s="387"/>
      <c r="O11" s="43"/>
      <c r="P11" s="42"/>
      <c r="Q11" s="42"/>
      <c r="R11" s="42"/>
      <c r="S11" s="42"/>
      <c r="T11" s="45"/>
      <c r="U11" s="45"/>
      <c r="V11" s="45"/>
      <c r="W11" s="45"/>
      <c r="X11" s="45"/>
      <c r="Y11" s="45"/>
      <c r="Z11" s="45"/>
      <c r="AA11" s="208"/>
      <c r="AB11" s="209"/>
      <c r="AC11" s="365"/>
      <c r="AD11" s="365"/>
      <c r="AE11" s="45"/>
      <c r="AF11" s="45"/>
      <c r="AG11" s="208"/>
      <c r="AH11" s="209"/>
      <c r="AI11" s="204"/>
      <c r="AJ11" s="206"/>
      <c r="AK11" s="207"/>
      <c r="AL11" s="207"/>
      <c r="AM11" s="207"/>
      <c r="AN11" s="206"/>
    </row>
    <row r="12" spans="2:40" ht="13.5" customHeight="1" x14ac:dyDescent="0.2">
      <c r="B12" s="169" t="s">
        <v>588</v>
      </c>
      <c r="C12" s="228">
        <v>4.2300000000000004</v>
      </c>
      <c r="D12" s="44">
        <v>10</v>
      </c>
      <c r="E12" s="44">
        <v>14.23</v>
      </c>
      <c r="F12" s="384"/>
      <c r="G12" s="385"/>
      <c r="H12" s="385"/>
      <c r="I12" s="43"/>
      <c r="J12" s="31"/>
      <c r="K12" s="43"/>
      <c r="L12" s="43"/>
      <c r="M12" s="386"/>
      <c r="N12" s="387"/>
      <c r="O12" s="43"/>
      <c r="P12" s="42"/>
      <c r="Q12" s="42"/>
      <c r="R12" s="42"/>
      <c r="S12" s="42"/>
      <c r="T12" s="45"/>
      <c r="U12" s="45"/>
      <c r="V12" s="45"/>
      <c r="W12" s="45"/>
      <c r="X12" s="45"/>
      <c r="Y12" s="45"/>
      <c r="Z12" s="45"/>
      <c r="AA12" s="208"/>
      <c r="AB12" s="209"/>
      <c r="AC12" s="365"/>
      <c r="AD12" s="365"/>
      <c r="AE12" s="45"/>
      <c r="AF12" s="45"/>
      <c r="AG12" s="208"/>
      <c r="AH12" s="209"/>
      <c r="AI12" s="204"/>
      <c r="AJ12" s="206"/>
      <c r="AK12" s="207"/>
      <c r="AL12" s="207"/>
      <c r="AM12" s="207"/>
      <c r="AN12" s="206"/>
    </row>
    <row r="13" spans="2:40" ht="13.5" customHeight="1" x14ac:dyDescent="0.2">
      <c r="B13" s="169" t="s">
        <v>589</v>
      </c>
      <c r="C13" s="228">
        <v>4.3899999999999997</v>
      </c>
      <c r="D13" s="44">
        <v>14.23</v>
      </c>
      <c r="E13" s="44">
        <v>18.62</v>
      </c>
      <c r="F13" s="384"/>
      <c r="G13" s="385"/>
      <c r="H13" s="385"/>
      <c r="I13" s="43"/>
      <c r="J13" s="31"/>
      <c r="K13" s="43" t="s">
        <v>631</v>
      </c>
      <c r="L13" s="43"/>
      <c r="M13" s="386"/>
      <c r="N13" s="387"/>
      <c r="O13" s="43"/>
      <c r="P13" s="42"/>
      <c r="Q13" s="42"/>
      <c r="R13" s="42"/>
      <c r="S13" s="42"/>
      <c r="T13" s="45"/>
      <c r="U13" s="45"/>
      <c r="V13" s="45"/>
      <c r="W13" s="45"/>
      <c r="X13" s="45"/>
      <c r="Y13" s="45"/>
      <c r="Z13" s="45"/>
      <c r="AA13" s="208"/>
      <c r="AB13" s="209"/>
      <c r="AC13" s="365"/>
      <c r="AD13" s="365"/>
      <c r="AE13" s="45"/>
      <c r="AF13" s="45"/>
      <c r="AG13" s="208"/>
      <c r="AH13" s="209"/>
      <c r="AI13" s="204"/>
      <c r="AJ13" s="206"/>
      <c r="AK13" s="207"/>
      <c r="AL13" s="207"/>
      <c r="AM13" s="207"/>
      <c r="AN13" s="206"/>
    </row>
    <row r="14" spans="2:40" ht="13.5" customHeight="1" x14ac:dyDescent="0.2">
      <c r="B14" s="169" t="s">
        <v>590</v>
      </c>
      <c r="C14" s="228">
        <v>3.26</v>
      </c>
      <c r="D14" s="44">
        <v>18.62</v>
      </c>
      <c r="E14" s="44">
        <v>21.880000000000003</v>
      </c>
      <c r="F14" s="384"/>
      <c r="G14" s="385"/>
      <c r="H14" s="385"/>
      <c r="I14" s="43"/>
      <c r="J14" s="31"/>
      <c r="K14" s="43"/>
      <c r="L14" s="43"/>
      <c r="M14" s="386"/>
      <c r="N14" s="387"/>
      <c r="O14" s="43"/>
      <c r="P14" s="42"/>
      <c r="Q14" s="42"/>
      <c r="R14" s="42"/>
      <c r="S14" s="42"/>
      <c r="T14" s="45"/>
      <c r="U14" s="45"/>
      <c r="V14" s="45"/>
      <c r="W14" s="45"/>
      <c r="X14" s="45"/>
      <c r="Y14" s="45"/>
      <c r="Z14" s="45"/>
      <c r="AA14" s="208"/>
      <c r="AB14" s="209"/>
      <c r="AC14" s="365"/>
      <c r="AD14" s="365"/>
      <c r="AE14" s="45"/>
      <c r="AF14" s="45"/>
      <c r="AG14" s="208"/>
      <c r="AH14" s="209"/>
      <c r="AI14" s="204"/>
      <c r="AJ14" s="206"/>
      <c r="AK14" s="207"/>
      <c r="AL14" s="207"/>
      <c r="AM14" s="207"/>
      <c r="AN14" s="206"/>
    </row>
    <row r="15" spans="2:40" ht="13.5" customHeight="1" x14ac:dyDescent="0.2">
      <c r="B15" s="169" t="s">
        <v>591</v>
      </c>
      <c r="C15" s="228">
        <v>6.62</v>
      </c>
      <c r="D15" s="44">
        <v>21.880000000000003</v>
      </c>
      <c r="E15" s="44">
        <v>28.500000000000004</v>
      </c>
      <c r="F15" s="384"/>
      <c r="G15" s="385"/>
      <c r="H15" s="385"/>
      <c r="I15" s="43"/>
      <c r="J15" s="31"/>
      <c r="K15" s="43" t="s">
        <v>631</v>
      </c>
      <c r="L15" s="43"/>
      <c r="M15" s="386"/>
      <c r="N15" s="387"/>
      <c r="O15" s="43"/>
      <c r="P15" s="42"/>
      <c r="Q15" s="42"/>
      <c r="R15" s="42"/>
      <c r="S15" s="42"/>
      <c r="T15" s="45"/>
      <c r="U15" s="45"/>
      <c r="V15" s="45"/>
      <c r="W15" s="45"/>
      <c r="X15" s="45"/>
      <c r="Y15" s="45"/>
      <c r="Z15" s="45"/>
      <c r="AA15" s="208"/>
      <c r="AB15" s="209"/>
      <c r="AC15" s="365"/>
      <c r="AD15" s="365"/>
      <c r="AE15" s="45"/>
      <c r="AF15" s="45"/>
      <c r="AG15" s="208"/>
      <c r="AH15" s="209"/>
      <c r="AI15" s="204"/>
      <c r="AJ15" s="206"/>
      <c r="AK15" s="207"/>
      <c r="AL15" s="207"/>
      <c r="AM15" s="207"/>
      <c r="AN15" s="206"/>
    </row>
    <row r="16" spans="2:40" ht="13.5" customHeight="1" x14ac:dyDescent="0.2">
      <c r="B16" s="169" t="s">
        <v>592</v>
      </c>
      <c r="C16" s="228">
        <v>3.32</v>
      </c>
      <c r="D16" s="44">
        <v>28.500000000000004</v>
      </c>
      <c r="E16" s="44">
        <v>31.820000000000004</v>
      </c>
      <c r="F16" s="384"/>
      <c r="G16" s="385"/>
      <c r="H16" s="385"/>
      <c r="I16" s="43"/>
      <c r="J16" s="31"/>
      <c r="K16" s="43"/>
      <c r="L16" s="42"/>
      <c r="M16" s="386"/>
      <c r="N16" s="387"/>
      <c r="O16" s="43"/>
      <c r="P16" s="42"/>
      <c r="Q16" s="42"/>
      <c r="R16" s="42"/>
      <c r="S16" s="42"/>
      <c r="T16" s="45"/>
      <c r="U16" s="45"/>
      <c r="V16" s="45"/>
      <c r="W16" s="45"/>
      <c r="X16" s="45"/>
      <c r="Y16" s="45"/>
      <c r="Z16" s="45"/>
      <c r="AA16" s="208"/>
      <c r="AB16" s="209"/>
      <c r="AC16" s="365"/>
      <c r="AD16" s="365"/>
      <c r="AE16" s="45"/>
      <c r="AF16" s="45"/>
      <c r="AG16" s="208"/>
      <c r="AH16" s="209"/>
      <c r="AI16" s="204"/>
      <c r="AJ16" s="206"/>
      <c r="AK16" s="207"/>
      <c r="AL16" s="207"/>
      <c r="AM16" s="207"/>
      <c r="AN16" s="206"/>
    </row>
    <row r="17" spans="2:40" ht="13.5" customHeight="1" x14ac:dyDescent="0.2">
      <c r="B17" s="169" t="s">
        <v>593</v>
      </c>
      <c r="C17" s="228">
        <v>3.32</v>
      </c>
      <c r="D17" s="44">
        <v>31.820000000000004</v>
      </c>
      <c r="E17" s="44">
        <v>35.14</v>
      </c>
      <c r="F17" s="384"/>
      <c r="G17" s="385"/>
      <c r="H17" s="385"/>
      <c r="I17" s="43"/>
      <c r="J17" s="31"/>
      <c r="K17" s="43"/>
      <c r="L17" s="42"/>
      <c r="M17" s="386"/>
      <c r="N17" s="387"/>
      <c r="O17" s="43"/>
      <c r="P17" s="42"/>
      <c r="Q17" s="42"/>
      <c r="R17" s="42"/>
      <c r="S17" s="42"/>
      <c r="T17" s="45"/>
      <c r="U17" s="45"/>
      <c r="V17" s="45"/>
      <c r="W17" s="45"/>
      <c r="X17" s="45"/>
      <c r="Y17" s="45"/>
      <c r="Z17" s="45"/>
      <c r="AA17" s="208"/>
      <c r="AB17" s="209"/>
      <c r="AC17" s="365"/>
      <c r="AD17" s="365"/>
      <c r="AE17" s="45"/>
      <c r="AF17" s="45"/>
      <c r="AG17" s="208"/>
      <c r="AH17" s="209"/>
      <c r="AI17" s="204"/>
      <c r="AJ17" s="206"/>
      <c r="AK17" s="207"/>
      <c r="AL17" s="207"/>
      <c r="AM17" s="207"/>
      <c r="AN17" s="206"/>
    </row>
    <row r="18" spans="2:40" ht="13.5" customHeight="1" x14ac:dyDescent="0.2">
      <c r="B18" s="169" t="s">
        <v>594</v>
      </c>
      <c r="C18" s="228">
        <v>3.3</v>
      </c>
      <c r="D18" s="44">
        <v>35.14</v>
      </c>
      <c r="E18" s="44">
        <v>38.44</v>
      </c>
      <c r="F18" s="384"/>
      <c r="G18" s="385"/>
      <c r="H18" s="385"/>
      <c r="I18" s="43"/>
      <c r="J18" s="31"/>
      <c r="K18" s="43" t="s">
        <v>631</v>
      </c>
      <c r="L18" s="42"/>
      <c r="M18" s="386"/>
      <c r="N18" s="387"/>
      <c r="O18" s="43"/>
      <c r="P18" s="42"/>
      <c r="Q18" s="42"/>
      <c r="R18" s="42"/>
      <c r="S18" s="42"/>
      <c r="T18" s="45"/>
      <c r="U18" s="45"/>
      <c r="V18" s="45"/>
      <c r="W18" s="45"/>
      <c r="X18" s="45"/>
      <c r="Y18" s="45"/>
      <c r="Z18" s="45"/>
      <c r="AA18" s="208"/>
      <c r="AB18" s="209"/>
      <c r="AC18" s="365"/>
      <c r="AD18" s="365"/>
      <c r="AE18" s="45"/>
      <c r="AF18" s="45"/>
      <c r="AG18" s="208"/>
      <c r="AH18" s="209"/>
      <c r="AI18" s="204"/>
      <c r="AJ18" s="206"/>
      <c r="AK18" s="207"/>
      <c r="AL18" s="207"/>
      <c r="AM18" s="207"/>
      <c r="AN18" s="206"/>
    </row>
    <row r="19" spans="2:40" ht="13.5" customHeight="1" x14ac:dyDescent="0.2">
      <c r="B19" s="169" t="s">
        <v>595</v>
      </c>
      <c r="C19" s="228">
        <v>3.3</v>
      </c>
      <c r="D19" s="44">
        <v>38.44</v>
      </c>
      <c r="E19" s="44">
        <v>41.739999999999995</v>
      </c>
      <c r="F19" s="384"/>
      <c r="G19" s="385"/>
      <c r="H19" s="385"/>
      <c r="I19" s="43"/>
      <c r="J19" s="31"/>
      <c r="K19" s="43"/>
      <c r="L19" s="42"/>
      <c r="M19" s="386"/>
      <c r="N19" s="387"/>
      <c r="O19" s="43"/>
      <c r="P19" s="42"/>
      <c r="Q19" s="42"/>
      <c r="R19" s="42"/>
      <c r="S19" s="42"/>
      <c r="T19" s="45"/>
      <c r="U19" s="45"/>
      <c r="V19" s="45"/>
      <c r="W19" s="45"/>
      <c r="X19" s="45"/>
      <c r="Y19" s="45"/>
      <c r="Z19" s="45"/>
      <c r="AA19" s="208"/>
      <c r="AB19" s="209"/>
      <c r="AC19" s="365"/>
      <c r="AD19" s="365"/>
      <c r="AE19" s="45"/>
      <c r="AF19" s="45"/>
      <c r="AG19" s="208"/>
      <c r="AH19" s="209"/>
      <c r="AI19" s="204"/>
      <c r="AJ19" s="206"/>
      <c r="AK19" s="207"/>
      <c r="AL19" s="207"/>
      <c r="AM19" s="207"/>
      <c r="AN19" s="206"/>
    </row>
    <row r="20" spans="2:40" ht="13.5" customHeight="1" x14ac:dyDescent="0.2">
      <c r="B20" s="169" t="s">
        <v>596</v>
      </c>
      <c r="C20" s="228">
        <v>3.27</v>
      </c>
      <c r="D20" s="44">
        <v>41.739999999999995</v>
      </c>
      <c r="E20" s="44">
        <v>45.01</v>
      </c>
      <c r="F20" s="384"/>
      <c r="G20" s="385"/>
      <c r="H20" s="385"/>
      <c r="I20" s="43"/>
      <c r="J20" s="31"/>
      <c r="K20" s="43"/>
      <c r="L20" s="43"/>
      <c r="M20" s="386"/>
      <c r="N20" s="387"/>
      <c r="O20" s="43"/>
      <c r="P20" s="42"/>
      <c r="Q20" s="42"/>
      <c r="R20" s="42"/>
      <c r="S20" s="42"/>
      <c r="T20" s="86"/>
      <c r="U20" s="86"/>
      <c r="V20" s="86"/>
      <c r="W20" s="45"/>
      <c r="X20" s="45"/>
      <c r="Y20" s="45"/>
      <c r="Z20" s="45"/>
      <c r="AA20" s="208"/>
      <c r="AB20" s="209"/>
      <c r="AC20" s="365"/>
      <c r="AD20" s="365"/>
      <c r="AE20" s="45"/>
      <c r="AF20" s="45"/>
      <c r="AG20" s="208"/>
      <c r="AH20" s="209"/>
      <c r="AI20" s="204"/>
      <c r="AJ20" s="206"/>
      <c r="AK20" s="207"/>
      <c r="AL20" s="207"/>
      <c r="AM20" s="207"/>
      <c r="AN20" s="206"/>
    </row>
    <row r="21" spans="2:40" ht="13.5" customHeight="1" x14ac:dyDescent="0.2">
      <c r="B21" s="169" t="s">
        <v>597</v>
      </c>
      <c r="C21" s="228">
        <v>6.1</v>
      </c>
      <c r="D21" s="44">
        <v>45.01</v>
      </c>
      <c r="E21" s="44">
        <v>51.11</v>
      </c>
      <c r="F21" s="384"/>
      <c r="G21" s="385"/>
      <c r="H21" s="385"/>
      <c r="I21" s="43"/>
      <c r="J21" s="31"/>
      <c r="K21" s="43"/>
      <c r="L21" s="43"/>
      <c r="M21" s="386"/>
      <c r="N21" s="387"/>
      <c r="O21" s="43"/>
      <c r="P21" s="42"/>
      <c r="Q21" s="42"/>
      <c r="R21" s="42"/>
      <c r="S21" s="42"/>
      <c r="T21" s="45"/>
      <c r="U21" s="45"/>
      <c r="V21" s="45"/>
      <c r="W21" s="45"/>
      <c r="X21" s="45"/>
      <c r="Y21" s="45"/>
      <c r="Z21" s="45"/>
      <c r="AA21" s="208"/>
      <c r="AB21" s="209"/>
      <c r="AC21" s="365"/>
      <c r="AD21" s="365"/>
      <c r="AE21" s="45"/>
      <c r="AF21" s="45"/>
      <c r="AG21" s="208"/>
      <c r="AH21" s="209"/>
      <c r="AI21" s="204"/>
      <c r="AJ21" s="206"/>
      <c r="AK21" s="207"/>
      <c r="AL21" s="207"/>
      <c r="AM21" s="207"/>
      <c r="AN21" s="206"/>
    </row>
    <row r="22" spans="2:40" ht="13.5" customHeight="1" x14ac:dyDescent="0.2">
      <c r="B22" s="169" t="s">
        <v>598</v>
      </c>
      <c r="C22" s="228">
        <v>3.35</v>
      </c>
      <c r="D22" s="44">
        <v>51.11</v>
      </c>
      <c r="E22" s="44">
        <v>54.46</v>
      </c>
      <c r="F22" s="384"/>
      <c r="G22" s="385"/>
      <c r="H22" s="385"/>
      <c r="I22" s="43"/>
      <c r="J22" s="31"/>
      <c r="K22" s="43" t="s">
        <v>631</v>
      </c>
      <c r="L22" s="43"/>
      <c r="M22" s="386"/>
      <c r="N22" s="387"/>
      <c r="O22" s="43"/>
      <c r="P22" s="42"/>
      <c r="Q22" s="42"/>
      <c r="R22" s="42"/>
      <c r="S22" s="42"/>
      <c r="T22" s="45"/>
      <c r="U22" s="45"/>
      <c r="V22" s="45"/>
      <c r="W22" s="45"/>
      <c r="X22" s="45"/>
      <c r="Y22" s="45"/>
      <c r="Z22" s="45"/>
      <c r="AA22" s="208"/>
      <c r="AB22" s="209"/>
      <c r="AC22" s="365"/>
      <c r="AD22" s="365"/>
      <c r="AE22" s="45"/>
      <c r="AF22" s="45"/>
      <c r="AG22" s="208"/>
      <c r="AH22" s="209"/>
      <c r="AI22" s="204"/>
      <c r="AJ22" s="206"/>
      <c r="AK22" s="207"/>
      <c r="AL22" s="207"/>
      <c r="AM22" s="207"/>
      <c r="AN22" s="206"/>
    </row>
    <row r="23" spans="2:40" ht="13.5" customHeight="1" x14ac:dyDescent="0.2">
      <c r="B23" s="169" t="s">
        <v>599</v>
      </c>
      <c r="C23" s="228">
        <v>3.28</v>
      </c>
      <c r="D23" s="44">
        <v>54.46</v>
      </c>
      <c r="E23" s="44">
        <v>57.74</v>
      </c>
      <c r="F23" s="384"/>
      <c r="G23" s="385"/>
      <c r="H23" s="385"/>
      <c r="I23" s="43"/>
      <c r="J23" s="31"/>
      <c r="K23" s="43"/>
      <c r="L23" s="43"/>
      <c r="M23" s="386"/>
      <c r="N23" s="387"/>
      <c r="O23" s="43"/>
      <c r="P23" s="42"/>
      <c r="Q23" s="42"/>
      <c r="R23" s="42"/>
      <c r="S23" s="42"/>
      <c r="T23" s="86"/>
      <c r="U23" s="86"/>
      <c r="V23" s="86"/>
      <c r="W23" s="86"/>
      <c r="X23" s="86"/>
      <c r="Y23" s="86"/>
      <c r="Z23" s="86"/>
      <c r="AA23" s="208"/>
      <c r="AB23" s="209"/>
      <c r="AC23" s="365"/>
      <c r="AD23" s="365"/>
      <c r="AE23" s="45"/>
      <c r="AF23" s="45"/>
      <c r="AG23" s="208"/>
      <c r="AH23" s="209"/>
      <c r="AI23" s="204"/>
      <c r="AJ23" s="206"/>
      <c r="AK23" s="207"/>
      <c r="AL23" s="207"/>
      <c r="AM23" s="207"/>
      <c r="AN23" s="206"/>
    </row>
    <row r="24" spans="2:40" ht="13.5" customHeight="1" x14ac:dyDescent="0.2">
      <c r="B24" s="169" t="s">
        <v>600</v>
      </c>
      <c r="C24" s="228">
        <v>3.35</v>
      </c>
      <c r="D24" s="44">
        <v>57.74</v>
      </c>
      <c r="E24" s="44">
        <v>61.09</v>
      </c>
      <c r="F24" s="388"/>
      <c r="G24" s="385"/>
      <c r="H24" s="385"/>
      <c r="I24" s="43"/>
      <c r="J24" s="31"/>
      <c r="K24" s="43"/>
      <c r="L24" s="43"/>
      <c r="M24" s="386"/>
      <c r="N24" s="387"/>
      <c r="O24" s="43"/>
      <c r="P24" s="42"/>
      <c r="Q24" s="42"/>
      <c r="R24" s="42"/>
      <c r="S24" s="42"/>
      <c r="T24" s="45"/>
      <c r="U24" s="45"/>
      <c r="V24" s="45"/>
      <c r="W24" s="45"/>
      <c r="X24" s="45"/>
      <c r="Y24" s="45"/>
      <c r="Z24" s="45"/>
      <c r="AA24" s="208"/>
      <c r="AB24" s="209"/>
      <c r="AC24" s="365"/>
      <c r="AD24" s="365"/>
      <c r="AE24" s="45"/>
      <c r="AF24" s="45"/>
      <c r="AG24" s="208"/>
      <c r="AH24" s="209"/>
      <c r="AI24" s="204"/>
      <c r="AJ24" s="206"/>
      <c r="AK24" s="207"/>
      <c r="AL24" s="207"/>
      <c r="AM24" s="207"/>
      <c r="AN24" s="206"/>
    </row>
    <row r="25" spans="2:40" ht="13.5" customHeight="1" x14ac:dyDescent="0.2">
      <c r="B25" s="169" t="s">
        <v>601</v>
      </c>
      <c r="C25" s="228">
        <v>5.5</v>
      </c>
      <c r="D25" s="44">
        <v>61.09</v>
      </c>
      <c r="E25" s="44">
        <v>66.59</v>
      </c>
      <c r="F25" s="388"/>
      <c r="G25" s="385"/>
      <c r="H25" s="385"/>
      <c r="I25" s="43"/>
      <c r="J25" s="31"/>
      <c r="K25" s="43" t="s">
        <v>631</v>
      </c>
      <c r="L25" s="43"/>
      <c r="M25" s="386"/>
      <c r="N25" s="387"/>
      <c r="O25" s="43"/>
      <c r="P25" s="42"/>
      <c r="Q25" s="42"/>
      <c r="R25" s="42"/>
      <c r="S25" s="42"/>
      <c r="T25" s="45"/>
      <c r="U25" s="45"/>
      <c r="V25" s="45"/>
      <c r="W25" s="45"/>
      <c r="X25" s="45"/>
      <c r="Y25" s="45"/>
      <c r="Z25" s="45"/>
      <c r="AA25" s="208"/>
      <c r="AB25" s="209"/>
      <c r="AC25" s="365"/>
      <c r="AD25" s="365"/>
      <c r="AE25" s="45"/>
      <c r="AF25" s="45"/>
      <c r="AG25" s="208"/>
      <c r="AH25" s="209"/>
      <c r="AI25" s="204"/>
      <c r="AJ25" s="206"/>
      <c r="AK25" s="207"/>
      <c r="AL25" s="207"/>
      <c r="AM25" s="207"/>
      <c r="AN25" s="206"/>
    </row>
    <row r="26" spans="2:40" ht="13.5" customHeight="1" x14ac:dyDescent="0.2">
      <c r="B26" s="169" t="s">
        <v>602</v>
      </c>
      <c r="C26" s="228">
        <v>4.42</v>
      </c>
      <c r="D26" s="44">
        <v>66.59</v>
      </c>
      <c r="E26" s="44">
        <v>71.010000000000005</v>
      </c>
      <c r="F26" s="388"/>
      <c r="G26" s="385"/>
      <c r="H26" s="385"/>
      <c r="I26" s="43"/>
      <c r="J26" s="31"/>
      <c r="K26" s="43"/>
      <c r="L26" s="42"/>
      <c r="M26" s="386"/>
      <c r="N26" s="387"/>
      <c r="O26" s="43"/>
      <c r="P26" s="42"/>
      <c r="Q26" s="42"/>
      <c r="R26" s="42"/>
      <c r="S26" s="42"/>
      <c r="T26" s="45"/>
      <c r="U26" s="45"/>
      <c r="V26" s="45"/>
      <c r="W26" s="45"/>
      <c r="X26" s="45"/>
      <c r="Y26" s="45"/>
      <c r="Z26" s="45"/>
      <c r="AA26" s="208"/>
      <c r="AB26" s="209"/>
      <c r="AC26" s="365"/>
      <c r="AD26" s="365"/>
      <c r="AE26" s="45"/>
      <c r="AF26" s="45"/>
      <c r="AG26" s="208"/>
      <c r="AH26" s="209"/>
      <c r="AI26" s="204"/>
      <c r="AJ26" s="206"/>
      <c r="AK26" s="207"/>
      <c r="AL26" s="207"/>
      <c r="AM26" s="207"/>
      <c r="AN26" s="206"/>
    </row>
    <row r="27" spans="2:40" ht="13.5" customHeight="1" x14ac:dyDescent="0.2">
      <c r="B27" s="169" t="s">
        <v>603</v>
      </c>
      <c r="C27" s="228">
        <v>4.4000000000000004</v>
      </c>
      <c r="D27" s="44">
        <v>71.010000000000005</v>
      </c>
      <c r="E27" s="44">
        <v>75.410000000000011</v>
      </c>
      <c r="F27" s="388"/>
      <c r="G27" s="385"/>
      <c r="H27" s="385"/>
      <c r="I27" s="43"/>
      <c r="J27" s="31"/>
      <c r="K27" s="43"/>
      <c r="L27" s="42"/>
      <c r="M27" s="386"/>
      <c r="N27" s="387"/>
      <c r="O27" s="43"/>
      <c r="P27" s="42"/>
      <c r="Q27" s="42"/>
      <c r="R27" s="42"/>
      <c r="S27" s="42"/>
      <c r="T27" s="45"/>
      <c r="U27" s="45"/>
      <c r="V27" s="45"/>
      <c r="W27" s="45"/>
      <c r="X27" s="45"/>
      <c r="Y27" s="45"/>
      <c r="Z27" s="45"/>
      <c r="AA27" s="208"/>
      <c r="AB27" s="209"/>
      <c r="AC27" s="365"/>
      <c r="AD27" s="365"/>
      <c r="AE27" s="45"/>
      <c r="AF27" s="45"/>
      <c r="AG27" s="208"/>
      <c r="AH27" s="209"/>
      <c r="AI27" s="204"/>
      <c r="AJ27" s="206"/>
      <c r="AK27" s="207"/>
      <c r="AL27" s="207"/>
      <c r="AM27" s="207"/>
      <c r="AN27" s="206"/>
    </row>
    <row r="28" spans="2:40" ht="13.5" customHeight="1" x14ac:dyDescent="0.2">
      <c r="B28" s="169" t="s">
        <v>604</v>
      </c>
      <c r="C28" s="228">
        <v>3.3</v>
      </c>
      <c r="D28" s="44">
        <v>75.410000000000011</v>
      </c>
      <c r="E28" s="44">
        <v>78.710000000000008</v>
      </c>
      <c r="F28" s="388"/>
      <c r="G28" s="385"/>
      <c r="H28" s="385"/>
      <c r="I28" s="43"/>
      <c r="J28" s="31"/>
      <c r="K28" s="43"/>
      <c r="L28" s="42"/>
      <c r="M28" s="386"/>
      <c r="N28" s="387"/>
      <c r="O28" s="43"/>
      <c r="P28" s="42"/>
      <c r="Q28" s="42"/>
      <c r="R28" s="42"/>
      <c r="S28" s="42"/>
      <c r="T28" s="45"/>
      <c r="U28" s="45"/>
      <c r="V28" s="45"/>
      <c r="W28" s="45"/>
      <c r="X28" s="45"/>
      <c r="Y28" s="45"/>
      <c r="Z28" s="45"/>
      <c r="AA28" s="208"/>
      <c r="AB28" s="209"/>
      <c r="AC28" s="365"/>
      <c r="AD28" s="365"/>
      <c r="AE28" s="45"/>
      <c r="AF28" s="45"/>
      <c r="AG28" s="208"/>
      <c r="AH28" s="209"/>
      <c r="AI28" s="204"/>
      <c r="AJ28" s="206"/>
      <c r="AK28" s="207"/>
      <c r="AL28" s="207"/>
      <c r="AM28" s="207"/>
      <c r="AN28" s="206"/>
    </row>
    <row r="29" spans="2:40" ht="13.5" customHeight="1" x14ac:dyDescent="0.2">
      <c r="B29" s="169" t="s">
        <v>605</v>
      </c>
      <c r="C29" s="228">
        <v>3.3</v>
      </c>
      <c r="D29" s="44">
        <v>78.710000000000008</v>
      </c>
      <c r="E29" s="44">
        <v>82.01</v>
      </c>
      <c r="F29" s="384"/>
      <c r="G29" s="385"/>
      <c r="H29" s="385"/>
      <c r="I29" s="43"/>
      <c r="J29" s="31"/>
      <c r="K29" s="43"/>
      <c r="L29" s="42"/>
      <c r="M29" s="386"/>
      <c r="N29" s="387"/>
      <c r="O29" s="43"/>
      <c r="P29" s="42"/>
      <c r="Q29" s="42"/>
      <c r="R29" s="42"/>
      <c r="S29" s="42"/>
      <c r="T29" s="45"/>
      <c r="U29" s="45"/>
      <c r="V29" s="45"/>
      <c r="W29" s="45"/>
      <c r="X29" s="45"/>
      <c r="Y29" s="45"/>
      <c r="Z29" s="45"/>
      <c r="AA29" s="208"/>
      <c r="AB29" s="209"/>
      <c r="AC29" s="365"/>
      <c r="AD29" s="365"/>
      <c r="AE29" s="45"/>
      <c r="AF29" s="45"/>
      <c r="AG29" s="208"/>
      <c r="AH29" s="209"/>
      <c r="AI29" s="204"/>
      <c r="AJ29" s="206"/>
      <c r="AK29" s="207"/>
      <c r="AL29" s="207"/>
      <c r="AM29" s="207"/>
      <c r="AN29" s="206"/>
    </row>
    <row r="30" spans="2:40" ht="13.5" customHeight="1" x14ac:dyDescent="0.2">
      <c r="B30" s="169" t="s">
        <v>606</v>
      </c>
      <c r="C30" s="228">
        <v>4.4000000000000004</v>
      </c>
      <c r="D30" s="44">
        <v>82.01</v>
      </c>
      <c r="E30" s="44">
        <v>86.410000000000011</v>
      </c>
      <c r="F30" s="384"/>
      <c r="G30" s="385"/>
      <c r="H30" s="385"/>
      <c r="I30" s="43"/>
      <c r="J30" s="31"/>
      <c r="K30" s="43"/>
      <c r="L30" s="42"/>
      <c r="M30" s="386"/>
      <c r="N30" s="387"/>
      <c r="O30" s="43"/>
      <c r="P30" s="42"/>
      <c r="Q30" s="42"/>
      <c r="R30" s="42"/>
      <c r="S30" s="42"/>
      <c r="T30" s="45"/>
      <c r="U30" s="45"/>
      <c r="V30" s="45"/>
      <c r="W30" s="45"/>
      <c r="X30" s="45"/>
      <c r="Y30" s="45"/>
      <c r="Z30" s="45"/>
      <c r="AA30" s="208"/>
      <c r="AB30" s="209"/>
      <c r="AC30" s="365"/>
      <c r="AD30" s="365"/>
      <c r="AE30" s="45"/>
      <c r="AF30" s="45"/>
      <c r="AG30" s="208"/>
      <c r="AH30" s="209"/>
      <c r="AI30" s="204"/>
      <c r="AJ30" s="206"/>
      <c r="AK30" s="207"/>
      <c r="AL30" s="207"/>
      <c r="AM30" s="207"/>
      <c r="AN30" s="206"/>
    </row>
    <row r="31" spans="2:40" ht="13.5" customHeight="1" x14ac:dyDescent="0.2">
      <c r="B31" s="169" t="s">
        <v>607</v>
      </c>
      <c r="C31" s="228">
        <v>4.4000000000000004</v>
      </c>
      <c r="D31" s="44">
        <v>86.410000000000011</v>
      </c>
      <c r="E31" s="44">
        <v>90.810000000000016</v>
      </c>
      <c r="F31" s="384"/>
      <c r="G31" s="385"/>
      <c r="H31" s="385"/>
      <c r="I31" s="43"/>
      <c r="J31" s="31"/>
      <c r="K31" s="43"/>
      <c r="L31" s="42"/>
      <c r="M31" s="386"/>
      <c r="N31" s="387"/>
      <c r="O31" s="43"/>
      <c r="P31" s="42"/>
      <c r="Q31" s="42"/>
      <c r="R31" s="42"/>
      <c r="S31" s="42"/>
      <c r="T31" s="45"/>
      <c r="U31" s="45"/>
      <c r="V31" s="45"/>
      <c r="W31" s="45"/>
      <c r="X31" s="45"/>
      <c r="Y31" s="45"/>
      <c r="Z31" s="45"/>
      <c r="AA31" s="208"/>
      <c r="AB31" s="209"/>
      <c r="AC31" s="365"/>
      <c r="AD31" s="365"/>
      <c r="AE31" s="45"/>
      <c r="AF31" s="45"/>
      <c r="AG31" s="208"/>
      <c r="AH31" s="209"/>
      <c r="AI31" s="204"/>
      <c r="AJ31" s="206"/>
      <c r="AK31" s="207"/>
      <c r="AL31" s="207"/>
      <c r="AM31" s="207"/>
      <c r="AN31" s="206"/>
    </row>
    <row r="32" spans="2:40" ht="13.5" customHeight="1" x14ac:dyDescent="0.2">
      <c r="B32" s="169" t="s">
        <v>608</v>
      </c>
      <c r="C32" s="228">
        <v>5.55</v>
      </c>
      <c r="D32" s="44">
        <v>90.810000000000016</v>
      </c>
      <c r="E32" s="44">
        <v>96.360000000000014</v>
      </c>
      <c r="F32" s="384"/>
      <c r="G32" s="385"/>
      <c r="H32" s="385"/>
      <c r="I32" s="43"/>
      <c r="J32" s="31"/>
      <c r="K32" s="43" t="s">
        <v>631</v>
      </c>
      <c r="L32" s="42"/>
      <c r="M32" s="386"/>
      <c r="N32" s="387"/>
      <c r="O32" s="43"/>
      <c r="P32" s="42"/>
      <c r="Q32" s="42"/>
      <c r="R32" s="42"/>
      <c r="S32" s="42"/>
      <c r="T32" s="45"/>
      <c r="U32" s="45"/>
      <c r="V32" s="45"/>
      <c r="W32" s="45"/>
      <c r="X32" s="45"/>
      <c r="Y32" s="45"/>
      <c r="Z32" s="45"/>
      <c r="AA32" s="208"/>
      <c r="AB32" s="209"/>
      <c r="AC32" s="365"/>
      <c r="AD32" s="365"/>
      <c r="AE32" s="45"/>
      <c r="AF32" s="45"/>
      <c r="AG32" s="208"/>
      <c r="AH32" s="209"/>
      <c r="AI32" s="204"/>
      <c r="AJ32" s="206"/>
      <c r="AK32" s="207"/>
      <c r="AL32" s="207"/>
      <c r="AM32" s="207"/>
      <c r="AN32" s="206"/>
    </row>
    <row r="33" spans="2:40" ht="13.5" customHeight="1" x14ac:dyDescent="0.2">
      <c r="B33" s="169" t="s">
        <v>609</v>
      </c>
      <c r="C33" s="228">
        <v>5.4</v>
      </c>
      <c r="D33" s="44">
        <v>96.360000000000014</v>
      </c>
      <c r="E33" s="44">
        <v>101.76000000000002</v>
      </c>
      <c r="F33" s="384"/>
      <c r="G33" s="385"/>
      <c r="H33" s="385"/>
      <c r="I33" s="43"/>
      <c r="J33" s="31"/>
      <c r="K33" s="43"/>
      <c r="L33" s="42"/>
      <c r="M33" s="386"/>
      <c r="N33" s="387"/>
      <c r="O33" s="43"/>
      <c r="P33" s="42"/>
      <c r="Q33" s="42"/>
      <c r="R33" s="42"/>
      <c r="S33" s="42"/>
      <c r="T33" s="45"/>
      <c r="U33" s="45"/>
      <c r="V33" s="45"/>
      <c r="W33" s="45"/>
      <c r="X33" s="45"/>
      <c r="Y33" s="45"/>
      <c r="Z33" s="45"/>
      <c r="AA33" s="208"/>
      <c r="AB33" s="209"/>
      <c r="AC33" s="365"/>
      <c r="AD33" s="365"/>
      <c r="AE33" s="45"/>
      <c r="AF33" s="45"/>
      <c r="AG33" s="208"/>
      <c r="AH33" s="209"/>
      <c r="AI33" s="204"/>
      <c r="AJ33" s="206"/>
      <c r="AK33" s="207"/>
      <c r="AL33" s="207"/>
      <c r="AM33" s="207"/>
      <c r="AN33" s="206"/>
    </row>
    <row r="34" spans="2:40" ht="13.5" customHeight="1" x14ac:dyDescent="0.2">
      <c r="B34" s="169" t="s">
        <v>610</v>
      </c>
      <c r="C34" s="228">
        <v>3.3</v>
      </c>
      <c r="D34" s="44">
        <v>101.76000000000002</v>
      </c>
      <c r="E34" s="44">
        <v>105.06000000000002</v>
      </c>
      <c r="F34" s="384"/>
      <c r="G34" s="385"/>
      <c r="H34" s="385"/>
      <c r="I34" s="43"/>
      <c r="J34" s="31"/>
      <c r="K34" s="43"/>
      <c r="L34" s="42"/>
      <c r="M34" s="386"/>
      <c r="N34" s="387"/>
      <c r="O34" s="43"/>
      <c r="P34" s="42"/>
      <c r="Q34" s="42"/>
      <c r="R34" s="42"/>
      <c r="S34" s="42"/>
      <c r="T34" s="45"/>
      <c r="U34" s="45"/>
      <c r="V34" s="45"/>
      <c r="W34" s="45"/>
      <c r="X34" s="45"/>
      <c r="Y34" s="45"/>
      <c r="Z34" s="45"/>
      <c r="AA34" s="208"/>
      <c r="AB34" s="209"/>
      <c r="AC34" s="365"/>
      <c r="AD34" s="365"/>
      <c r="AE34" s="45"/>
      <c r="AF34" s="45"/>
      <c r="AG34" s="208"/>
      <c r="AH34" s="209"/>
      <c r="AI34" s="204"/>
      <c r="AJ34" s="206"/>
      <c r="AK34" s="207"/>
      <c r="AL34" s="207"/>
      <c r="AM34" s="207"/>
      <c r="AN34" s="206"/>
    </row>
    <row r="35" spans="2:40" ht="13.5" customHeight="1" x14ac:dyDescent="0.2">
      <c r="B35" s="169" t="s">
        <v>611</v>
      </c>
      <c r="C35" s="228">
        <v>4.42</v>
      </c>
      <c r="D35" s="44">
        <v>105.06000000000002</v>
      </c>
      <c r="E35" s="44">
        <v>109.48000000000002</v>
      </c>
      <c r="F35" s="388"/>
      <c r="G35" s="385"/>
      <c r="H35" s="385"/>
      <c r="I35" s="43"/>
      <c r="J35" s="31"/>
      <c r="K35" s="43" t="s">
        <v>631</v>
      </c>
      <c r="L35" s="42"/>
      <c r="M35" s="386"/>
      <c r="N35" s="387"/>
      <c r="O35" s="43"/>
      <c r="P35" s="42"/>
      <c r="Q35" s="42"/>
      <c r="R35" s="42"/>
      <c r="S35" s="42"/>
      <c r="T35" s="45"/>
      <c r="U35" s="45"/>
      <c r="V35" s="45"/>
      <c r="W35" s="45"/>
      <c r="X35" s="45"/>
      <c r="Y35" s="45"/>
      <c r="Z35" s="45"/>
      <c r="AA35" s="208"/>
      <c r="AB35" s="209"/>
      <c r="AC35" s="365"/>
      <c r="AD35" s="365"/>
      <c r="AE35" s="45"/>
      <c r="AF35" s="45"/>
      <c r="AG35" s="208"/>
      <c r="AH35" s="209"/>
      <c r="AI35" s="204"/>
      <c r="AJ35" s="206"/>
      <c r="AK35" s="207"/>
      <c r="AL35" s="207"/>
      <c r="AM35" s="207"/>
      <c r="AN35" s="206"/>
    </row>
    <row r="36" spans="2:40" ht="13.5" customHeight="1" x14ac:dyDescent="0.2">
      <c r="B36" s="169" t="s">
        <v>612</v>
      </c>
      <c r="C36" s="228">
        <v>2.1800000000000002</v>
      </c>
      <c r="D36" s="44">
        <v>109.48000000000002</v>
      </c>
      <c r="E36" s="44">
        <v>111.66000000000003</v>
      </c>
      <c r="F36" s="388"/>
      <c r="G36" s="385"/>
      <c r="H36" s="385"/>
      <c r="I36" s="43"/>
      <c r="J36" s="31"/>
      <c r="K36" s="43"/>
      <c r="L36" s="42"/>
      <c r="M36" s="386"/>
      <c r="N36" s="387"/>
      <c r="O36" s="43"/>
      <c r="P36" s="42"/>
      <c r="Q36" s="42"/>
      <c r="R36" s="42"/>
      <c r="S36" s="42"/>
      <c r="T36" s="45"/>
      <c r="U36" s="45"/>
      <c r="V36" s="45"/>
      <c r="W36" s="45"/>
      <c r="X36" s="45"/>
      <c r="Y36" s="45"/>
      <c r="Z36" s="45"/>
      <c r="AA36" s="208"/>
      <c r="AB36" s="209"/>
      <c r="AC36" s="365"/>
      <c r="AD36" s="365"/>
      <c r="AE36" s="45"/>
      <c r="AF36" s="45"/>
      <c r="AG36" s="208"/>
      <c r="AH36" s="209"/>
      <c r="AI36" s="204"/>
      <c r="AJ36" s="206"/>
      <c r="AK36" s="207"/>
      <c r="AL36" s="207"/>
      <c r="AM36" s="207"/>
      <c r="AN36" s="206"/>
    </row>
    <row r="37" spans="2:40" ht="13.5" customHeight="1" x14ac:dyDescent="0.2">
      <c r="B37" s="169" t="s">
        <v>613</v>
      </c>
      <c r="C37" s="228">
        <v>10</v>
      </c>
      <c r="D37" s="44">
        <v>111.66000000000003</v>
      </c>
      <c r="E37" s="44">
        <v>121.66000000000003</v>
      </c>
      <c r="F37" s="388"/>
      <c r="G37" s="385"/>
      <c r="H37" s="385"/>
      <c r="I37" s="43"/>
      <c r="J37" s="31"/>
      <c r="K37" s="43"/>
      <c r="L37" s="42"/>
      <c r="M37" s="386"/>
      <c r="N37" s="387"/>
      <c r="O37" s="43"/>
      <c r="P37" s="42"/>
      <c r="Q37" s="42"/>
      <c r="R37" s="42"/>
      <c r="S37" s="42"/>
      <c r="T37" s="86"/>
      <c r="U37" s="86"/>
      <c r="V37" s="86"/>
      <c r="W37" s="45"/>
      <c r="X37" s="45"/>
      <c r="Y37" s="45"/>
      <c r="Z37" s="45"/>
      <c r="AA37" s="208"/>
      <c r="AB37" s="209"/>
      <c r="AC37" s="365"/>
      <c r="AD37" s="365"/>
      <c r="AE37" s="45"/>
      <c r="AF37" s="45"/>
      <c r="AG37" s="208"/>
      <c r="AH37" s="209"/>
      <c r="AI37" s="204"/>
      <c r="AJ37" s="206"/>
      <c r="AK37" s="207"/>
      <c r="AL37" s="207"/>
      <c r="AM37" s="207"/>
      <c r="AN37" s="206"/>
    </row>
    <row r="38" spans="2:40" ht="13.5" customHeight="1" x14ac:dyDescent="0.2">
      <c r="B38" s="169" t="s">
        <v>614</v>
      </c>
      <c r="C38" s="228">
        <v>10</v>
      </c>
      <c r="D38" s="44">
        <v>121.66000000000003</v>
      </c>
      <c r="E38" s="44">
        <v>131.66000000000003</v>
      </c>
      <c r="F38" s="384"/>
      <c r="G38" s="385"/>
      <c r="H38" s="385"/>
      <c r="I38" s="43"/>
      <c r="J38" s="31"/>
      <c r="K38" s="43"/>
      <c r="L38" s="42"/>
      <c r="M38" s="386"/>
      <c r="N38" s="387"/>
      <c r="O38" s="43"/>
      <c r="P38" s="42"/>
      <c r="Q38" s="42"/>
      <c r="R38" s="42"/>
      <c r="S38" s="42"/>
      <c r="T38" s="45"/>
      <c r="U38" s="45"/>
      <c r="V38" s="45"/>
      <c r="W38" s="45"/>
      <c r="X38" s="45"/>
      <c r="Y38" s="45"/>
      <c r="Z38" s="45"/>
      <c r="AA38" s="208"/>
      <c r="AB38" s="209"/>
      <c r="AC38" s="365"/>
      <c r="AD38" s="365"/>
      <c r="AE38" s="45"/>
      <c r="AF38" s="45"/>
      <c r="AG38" s="208"/>
      <c r="AH38" s="209"/>
      <c r="AI38" s="204"/>
      <c r="AJ38" s="206"/>
      <c r="AK38" s="207"/>
      <c r="AL38" s="207"/>
      <c r="AM38" s="207"/>
      <c r="AN38" s="206"/>
    </row>
    <row r="39" spans="2:40" ht="13.5" customHeight="1" x14ac:dyDescent="0.2">
      <c r="B39" s="169" t="s">
        <v>615</v>
      </c>
      <c r="C39" s="228">
        <v>4.3499999999999996</v>
      </c>
      <c r="D39" s="44">
        <v>131.66000000000003</v>
      </c>
      <c r="E39" s="44">
        <v>136.01000000000002</v>
      </c>
      <c r="F39" s="384"/>
      <c r="G39" s="385"/>
      <c r="H39" s="385"/>
      <c r="I39" s="43"/>
      <c r="J39" s="31"/>
      <c r="K39" s="43"/>
      <c r="L39" s="42"/>
      <c r="M39" s="386"/>
      <c r="N39" s="387"/>
      <c r="O39" s="43"/>
      <c r="P39" s="42"/>
      <c r="Q39" s="42"/>
      <c r="R39" s="42"/>
      <c r="S39" s="42"/>
      <c r="T39" s="45"/>
      <c r="U39" s="45"/>
      <c r="V39" s="45"/>
      <c r="W39" s="45"/>
      <c r="X39" s="45"/>
      <c r="Y39" s="45"/>
      <c r="Z39" s="45"/>
      <c r="AA39" s="208"/>
      <c r="AB39" s="209"/>
      <c r="AC39" s="365"/>
      <c r="AD39" s="365"/>
      <c r="AE39" s="45"/>
      <c r="AF39" s="45"/>
      <c r="AG39" s="208"/>
      <c r="AH39" s="209"/>
      <c r="AI39" s="204"/>
      <c r="AJ39" s="206"/>
      <c r="AK39" s="207"/>
      <c r="AL39" s="207"/>
      <c r="AM39" s="207"/>
      <c r="AN39" s="206"/>
    </row>
    <row r="40" spans="2:40" ht="13.5" customHeight="1" x14ac:dyDescent="0.2">
      <c r="B40" s="169" t="s">
        <v>616</v>
      </c>
      <c r="C40" s="228">
        <v>4.43</v>
      </c>
      <c r="D40" s="44">
        <v>136.01000000000002</v>
      </c>
      <c r="E40" s="44">
        <v>140.44000000000003</v>
      </c>
      <c r="F40" s="384"/>
      <c r="G40" s="385"/>
      <c r="H40" s="385"/>
      <c r="I40" s="43"/>
      <c r="J40" s="31"/>
      <c r="K40" s="43" t="s">
        <v>631</v>
      </c>
      <c r="L40" s="42"/>
      <c r="M40" s="386"/>
      <c r="N40" s="387"/>
      <c r="O40" s="43"/>
      <c r="P40" s="42"/>
      <c r="Q40" s="42"/>
      <c r="R40" s="42"/>
      <c r="S40" s="42"/>
      <c r="T40" s="45"/>
      <c r="U40" s="45"/>
      <c r="V40" s="45"/>
      <c r="W40" s="45"/>
      <c r="X40" s="45"/>
      <c r="Y40" s="45"/>
      <c r="Z40" s="45"/>
      <c r="AA40" s="208"/>
      <c r="AB40" s="209"/>
      <c r="AC40" s="365"/>
      <c r="AD40" s="365"/>
      <c r="AE40" s="45"/>
      <c r="AF40" s="45"/>
      <c r="AG40" s="208"/>
      <c r="AH40" s="209"/>
      <c r="AI40" s="204"/>
      <c r="AJ40" s="206"/>
      <c r="AK40" s="207"/>
      <c r="AL40" s="207"/>
      <c r="AM40" s="207"/>
      <c r="AN40" s="206"/>
    </row>
    <row r="41" spans="2:40" ht="13.5" customHeight="1" x14ac:dyDescent="0.2">
      <c r="B41" s="46">
        <v>31</v>
      </c>
      <c r="C41" s="228">
        <v>3.27</v>
      </c>
      <c r="D41" s="44">
        <v>140.44000000000003</v>
      </c>
      <c r="E41" s="44">
        <v>143.71000000000004</v>
      </c>
      <c r="F41" s="384"/>
      <c r="G41" s="385"/>
      <c r="H41" s="385"/>
      <c r="I41" s="43"/>
      <c r="J41" s="31"/>
      <c r="K41" s="43"/>
      <c r="L41" s="42"/>
      <c r="M41" s="386"/>
      <c r="N41" s="387"/>
      <c r="O41" s="43"/>
      <c r="P41" s="42"/>
      <c r="Q41" s="42"/>
      <c r="R41" s="42"/>
      <c r="S41" s="42"/>
      <c r="T41" s="45"/>
      <c r="U41" s="45"/>
      <c r="V41" s="45"/>
      <c r="W41" s="45"/>
      <c r="X41" s="45"/>
      <c r="Y41" s="45"/>
      <c r="Z41" s="45"/>
      <c r="AA41" s="208"/>
      <c r="AB41" s="209"/>
      <c r="AC41" s="365"/>
      <c r="AD41" s="365"/>
      <c r="AE41" s="45"/>
      <c r="AF41" s="45"/>
      <c r="AG41" s="208"/>
      <c r="AH41" s="209"/>
      <c r="AI41" s="204"/>
      <c r="AJ41" s="206"/>
      <c r="AK41" s="207"/>
      <c r="AL41" s="207"/>
      <c r="AM41" s="207"/>
      <c r="AN41" s="206"/>
    </row>
    <row r="42" spans="2:40" ht="13.5" customHeight="1" x14ac:dyDescent="0.2">
      <c r="B42" s="46">
        <v>32</v>
      </c>
      <c r="C42" s="228">
        <v>3.31</v>
      </c>
      <c r="D42" s="44">
        <v>143.71000000000004</v>
      </c>
      <c r="E42" s="44">
        <v>147.02000000000004</v>
      </c>
      <c r="F42" s="384"/>
      <c r="G42" s="385"/>
      <c r="H42" s="385"/>
      <c r="I42" s="43"/>
      <c r="J42" s="31"/>
      <c r="K42" s="43"/>
      <c r="L42" s="42"/>
      <c r="M42" s="386"/>
      <c r="N42" s="387"/>
      <c r="O42" s="43"/>
      <c r="P42" s="42"/>
      <c r="Q42" s="42"/>
      <c r="R42" s="42"/>
      <c r="S42" s="42"/>
      <c r="T42" s="45"/>
      <c r="U42" s="45"/>
      <c r="V42" s="45"/>
      <c r="W42" s="45"/>
      <c r="X42" s="45"/>
      <c r="Y42" s="45"/>
      <c r="Z42" s="45"/>
      <c r="AA42" s="208"/>
      <c r="AB42" s="209"/>
      <c r="AC42" s="365"/>
      <c r="AD42" s="365"/>
      <c r="AE42" s="45"/>
      <c r="AF42" s="45"/>
      <c r="AG42" s="208"/>
      <c r="AH42" s="209"/>
      <c r="AI42" s="204"/>
      <c r="AJ42" s="206"/>
      <c r="AK42" s="207"/>
      <c r="AL42" s="207"/>
      <c r="AM42" s="207"/>
      <c r="AN42" s="206"/>
    </row>
    <row r="43" spans="2:40" ht="13.5" customHeight="1" x14ac:dyDescent="0.2">
      <c r="B43" s="46">
        <v>33</v>
      </c>
      <c r="C43" s="228">
        <v>3.2</v>
      </c>
      <c r="D43" s="44">
        <v>147.02000000000004</v>
      </c>
      <c r="E43" s="44">
        <v>150.22000000000003</v>
      </c>
      <c r="F43" s="384"/>
      <c r="G43" s="385"/>
      <c r="H43" s="385"/>
      <c r="I43" s="43"/>
      <c r="J43" s="31"/>
      <c r="K43" s="43" t="s">
        <v>631</v>
      </c>
      <c r="L43" s="42"/>
      <c r="M43" s="386"/>
      <c r="N43" s="387"/>
      <c r="O43" s="43"/>
      <c r="P43" s="42"/>
      <c r="Q43" s="42"/>
      <c r="R43" s="42"/>
      <c r="S43" s="42"/>
      <c r="T43" s="45"/>
      <c r="U43" s="45"/>
      <c r="V43" s="45"/>
      <c r="W43" s="45"/>
      <c r="X43" s="45"/>
      <c r="Y43" s="45"/>
      <c r="Z43" s="45"/>
      <c r="AA43" s="208"/>
      <c r="AB43" s="209"/>
      <c r="AC43" s="365"/>
      <c r="AD43" s="365"/>
      <c r="AE43" s="45"/>
      <c r="AF43" s="45"/>
      <c r="AG43" s="208"/>
      <c r="AH43" s="209"/>
      <c r="AI43" s="204"/>
      <c r="AJ43" s="206"/>
      <c r="AK43" s="207"/>
      <c r="AL43" s="207"/>
      <c r="AM43" s="207"/>
      <c r="AN43" s="206"/>
    </row>
    <row r="44" spans="2:40" ht="13.5" customHeight="1" x14ac:dyDescent="0.2">
      <c r="B44" s="169" t="s">
        <v>623</v>
      </c>
      <c r="C44" s="228">
        <v>10</v>
      </c>
      <c r="D44" s="44">
        <v>150.22000000000003</v>
      </c>
      <c r="E44" s="44">
        <v>160.22000000000003</v>
      </c>
      <c r="F44" s="384"/>
      <c r="G44" s="385"/>
      <c r="H44" s="385"/>
      <c r="I44" s="43"/>
      <c r="J44" s="31"/>
      <c r="K44" s="43"/>
      <c r="L44" s="42"/>
      <c r="M44" s="386"/>
      <c r="N44" s="387"/>
      <c r="O44" s="43"/>
      <c r="P44" s="42"/>
      <c r="Q44" s="42"/>
      <c r="R44" s="42"/>
      <c r="S44" s="42"/>
      <c r="T44" s="45"/>
      <c r="U44" s="45"/>
      <c r="V44" s="45"/>
      <c r="W44" s="45"/>
      <c r="X44" s="45"/>
      <c r="Y44" s="45"/>
      <c r="Z44" s="45"/>
      <c r="AA44" s="208"/>
      <c r="AB44" s="209"/>
      <c r="AC44" s="365"/>
      <c r="AD44" s="365"/>
      <c r="AE44" s="45"/>
      <c r="AF44" s="45"/>
      <c r="AG44" s="208"/>
      <c r="AH44" s="209"/>
      <c r="AI44" s="204"/>
      <c r="AJ44" s="206"/>
      <c r="AK44" s="207"/>
      <c r="AL44" s="207"/>
      <c r="AM44" s="207"/>
      <c r="AN44" s="206"/>
    </row>
    <row r="45" spans="2:40" ht="13.5" customHeight="1" x14ac:dyDescent="0.2">
      <c r="B45" s="169" t="s">
        <v>624</v>
      </c>
      <c r="C45" s="228">
        <v>10</v>
      </c>
      <c r="D45" s="44">
        <v>160.22000000000003</v>
      </c>
      <c r="E45" s="44">
        <v>170.22000000000003</v>
      </c>
      <c r="F45" s="384"/>
      <c r="G45" s="385"/>
      <c r="H45" s="385"/>
      <c r="I45" s="43"/>
      <c r="J45" s="31"/>
      <c r="K45" s="43" t="s">
        <v>631</v>
      </c>
      <c r="L45" s="42"/>
      <c r="M45" s="386"/>
      <c r="N45" s="387"/>
      <c r="O45" s="43"/>
      <c r="P45" s="42"/>
      <c r="Q45" s="42"/>
      <c r="R45" s="42"/>
      <c r="S45" s="42"/>
      <c r="T45" s="45"/>
      <c r="U45" s="45"/>
      <c r="V45" s="45"/>
      <c r="W45" s="45"/>
      <c r="X45" s="45"/>
      <c r="Y45" s="45"/>
      <c r="Z45" s="45"/>
      <c r="AA45" s="208"/>
      <c r="AB45" s="209"/>
      <c r="AC45" s="365"/>
      <c r="AD45" s="365"/>
      <c r="AE45" s="45"/>
      <c r="AF45" s="45"/>
      <c r="AG45" s="208"/>
      <c r="AH45" s="209"/>
      <c r="AI45" s="204"/>
      <c r="AJ45" s="206"/>
      <c r="AK45" s="207"/>
      <c r="AL45" s="207"/>
      <c r="AM45" s="207"/>
      <c r="AN45" s="206"/>
    </row>
    <row r="46" spans="2:40" ht="13.5" customHeight="1" x14ac:dyDescent="0.2">
      <c r="B46" s="169" t="s">
        <v>625</v>
      </c>
      <c r="C46" s="228">
        <v>10</v>
      </c>
      <c r="D46" s="44">
        <v>170.22000000000003</v>
      </c>
      <c r="E46" s="44">
        <v>180.22000000000003</v>
      </c>
      <c r="F46" s="384"/>
      <c r="G46" s="385"/>
      <c r="H46" s="385"/>
      <c r="I46" s="43"/>
      <c r="J46" s="31"/>
      <c r="K46" s="43" t="s">
        <v>631</v>
      </c>
      <c r="L46" s="42"/>
      <c r="M46" s="386"/>
      <c r="N46" s="387"/>
      <c r="O46" s="43"/>
      <c r="P46" s="42"/>
      <c r="Q46" s="42"/>
      <c r="R46" s="42"/>
      <c r="S46" s="42"/>
      <c r="T46" s="45"/>
      <c r="U46" s="45"/>
      <c r="V46" s="45"/>
      <c r="W46" s="45"/>
      <c r="X46" s="45"/>
      <c r="Y46" s="45"/>
      <c r="Z46" s="45"/>
      <c r="AA46" s="208"/>
      <c r="AB46" s="209"/>
      <c r="AC46" s="365"/>
      <c r="AD46" s="365"/>
      <c r="AE46" s="45"/>
      <c r="AF46" s="45"/>
      <c r="AG46" s="208"/>
      <c r="AH46" s="209"/>
      <c r="AI46" s="204"/>
      <c r="AJ46" s="206"/>
      <c r="AK46" s="207"/>
      <c r="AL46" s="207"/>
      <c r="AM46" s="207"/>
      <c r="AN46" s="206"/>
    </row>
    <row r="47" spans="2:40" ht="13.5" customHeight="1" x14ac:dyDescent="0.2">
      <c r="B47" s="169" t="s">
        <v>626</v>
      </c>
      <c r="C47" s="228">
        <v>10</v>
      </c>
      <c r="D47" s="44">
        <v>180.22000000000003</v>
      </c>
      <c r="E47" s="44">
        <v>190.22000000000003</v>
      </c>
      <c r="F47" s="384"/>
      <c r="G47" s="385"/>
      <c r="H47" s="385"/>
      <c r="I47" s="43"/>
      <c r="J47" s="31"/>
      <c r="K47" s="43"/>
      <c r="L47" s="42"/>
      <c r="M47" s="386"/>
      <c r="N47" s="387"/>
      <c r="O47" s="43"/>
      <c r="P47" s="42"/>
      <c r="Q47" s="42"/>
      <c r="R47" s="42"/>
      <c r="S47" s="42"/>
      <c r="T47" s="45"/>
      <c r="U47" s="45"/>
      <c r="V47" s="45"/>
      <c r="W47" s="45"/>
      <c r="X47" s="45"/>
      <c r="Y47" s="45"/>
      <c r="Z47" s="45"/>
      <c r="AA47" s="208"/>
      <c r="AB47" s="209"/>
      <c r="AC47" s="365"/>
      <c r="AD47" s="365"/>
      <c r="AE47" s="45"/>
      <c r="AF47" s="45"/>
      <c r="AG47" s="208"/>
      <c r="AH47" s="209"/>
      <c r="AI47" s="204"/>
      <c r="AJ47" s="206"/>
      <c r="AK47" s="207"/>
      <c r="AL47" s="207"/>
      <c r="AM47" s="207"/>
      <c r="AN47" s="206"/>
    </row>
    <row r="48" spans="2:40" ht="13.5" customHeight="1" x14ac:dyDescent="0.2">
      <c r="B48" s="169" t="s">
        <v>627</v>
      </c>
      <c r="C48" s="228">
        <v>10</v>
      </c>
      <c r="D48" s="44">
        <v>190.22000000000003</v>
      </c>
      <c r="E48" s="44">
        <v>200.22000000000003</v>
      </c>
      <c r="F48" s="384"/>
      <c r="G48" s="385"/>
      <c r="H48" s="385"/>
      <c r="I48" s="43"/>
      <c r="J48" s="31"/>
      <c r="K48" s="43" t="s">
        <v>631</v>
      </c>
      <c r="L48" s="42"/>
      <c r="M48" s="386"/>
      <c r="N48" s="387"/>
      <c r="O48" s="43"/>
      <c r="P48" s="42"/>
      <c r="Q48" s="42"/>
      <c r="R48" s="42"/>
      <c r="S48" s="42"/>
      <c r="T48" s="45"/>
      <c r="U48" s="45"/>
      <c r="V48" s="45"/>
      <c r="W48" s="45"/>
      <c r="X48" s="45"/>
      <c r="Y48" s="45"/>
      <c r="Z48" s="45"/>
      <c r="AA48" s="208"/>
      <c r="AB48" s="209"/>
      <c r="AC48" s="365"/>
      <c r="AD48" s="365"/>
      <c r="AE48" s="45"/>
      <c r="AF48" s="45"/>
      <c r="AG48" s="208"/>
      <c r="AH48" s="209"/>
      <c r="AI48" s="204"/>
      <c r="AJ48" s="206"/>
      <c r="AK48" s="207"/>
      <c r="AL48" s="207"/>
      <c r="AM48" s="207"/>
      <c r="AN48" s="206"/>
    </row>
    <row r="49" spans="2:40" ht="13.5" customHeight="1" x14ac:dyDescent="0.2">
      <c r="B49" s="169" t="s">
        <v>628</v>
      </c>
      <c r="C49" s="228">
        <v>10</v>
      </c>
      <c r="D49" s="44">
        <v>200.22000000000003</v>
      </c>
      <c r="E49" s="44">
        <v>210.22000000000003</v>
      </c>
      <c r="F49" s="384"/>
      <c r="G49" s="385"/>
      <c r="H49" s="385"/>
      <c r="I49" s="43"/>
      <c r="J49" s="31"/>
      <c r="K49" s="43" t="s">
        <v>631</v>
      </c>
      <c r="L49" s="42"/>
      <c r="M49" s="386"/>
      <c r="N49" s="387"/>
      <c r="O49" s="43"/>
      <c r="P49" s="42"/>
      <c r="Q49" s="42"/>
      <c r="R49" s="42"/>
      <c r="S49" s="42"/>
      <c r="T49" s="45"/>
      <c r="U49" s="45"/>
      <c r="V49" s="45"/>
      <c r="W49" s="45"/>
      <c r="X49" s="45"/>
      <c r="Y49" s="45"/>
      <c r="Z49" s="45"/>
      <c r="AA49" s="208"/>
      <c r="AB49" s="209"/>
      <c r="AC49" s="365"/>
      <c r="AD49" s="365"/>
      <c r="AE49" s="45"/>
      <c r="AF49" s="45"/>
      <c r="AG49" s="208"/>
      <c r="AH49" s="209"/>
      <c r="AI49" s="204"/>
      <c r="AJ49" s="206"/>
      <c r="AK49" s="207"/>
      <c r="AL49" s="207"/>
      <c r="AM49" s="207"/>
      <c r="AN49" s="206"/>
    </row>
    <row r="50" spans="2:40" ht="13.5" customHeight="1" x14ac:dyDescent="0.2">
      <c r="B50" s="169" t="s">
        <v>629</v>
      </c>
      <c r="C50" s="228">
        <v>10</v>
      </c>
      <c r="D50" s="44">
        <v>210.22000000000003</v>
      </c>
      <c r="E50" s="44">
        <v>220.22000000000003</v>
      </c>
      <c r="F50" s="384"/>
      <c r="G50" s="385"/>
      <c r="H50" s="385"/>
      <c r="I50" s="43"/>
      <c r="J50" s="31"/>
      <c r="K50" s="43" t="s">
        <v>631</v>
      </c>
      <c r="L50" s="42"/>
      <c r="M50" s="386"/>
      <c r="N50" s="387"/>
      <c r="O50" s="43"/>
      <c r="P50" s="42"/>
      <c r="Q50" s="42"/>
      <c r="R50" s="42"/>
      <c r="S50" s="42"/>
      <c r="T50" s="45"/>
      <c r="U50" s="45"/>
      <c r="V50" s="45"/>
      <c r="W50" s="45"/>
      <c r="X50" s="45"/>
      <c r="Y50" s="45"/>
      <c r="Z50" s="45"/>
      <c r="AA50" s="208"/>
      <c r="AB50" s="209"/>
      <c r="AC50" s="365"/>
      <c r="AD50" s="365"/>
      <c r="AE50" s="45"/>
      <c r="AF50" s="45"/>
      <c r="AG50" s="208"/>
      <c r="AH50" s="209"/>
      <c r="AI50" s="204"/>
      <c r="AJ50" s="206"/>
      <c r="AK50" s="207"/>
      <c r="AL50" s="207"/>
      <c r="AM50" s="207"/>
      <c r="AN50" s="206"/>
    </row>
    <row r="51" spans="2:40" ht="13.5" customHeight="1" x14ac:dyDescent="0.2">
      <c r="B51" s="169" t="s">
        <v>630</v>
      </c>
      <c r="C51" s="228">
        <v>7.79</v>
      </c>
      <c r="D51" s="44">
        <v>220.22000000000003</v>
      </c>
      <c r="E51" s="44">
        <v>228.01000000000002</v>
      </c>
      <c r="F51" s="384"/>
      <c r="G51" s="385"/>
      <c r="H51" s="385"/>
      <c r="I51" s="43"/>
      <c r="J51" s="31"/>
      <c r="K51" s="43" t="s">
        <v>631</v>
      </c>
      <c r="L51" s="42"/>
      <c r="M51" s="386"/>
      <c r="N51" s="387"/>
      <c r="O51" s="43"/>
      <c r="P51" s="42"/>
      <c r="Q51" s="42"/>
      <c r="R51" s="42"/>
      <c r="S51" s="42"/>
      <c r="T51" s="45"/>
      <c r="U51" s="45"/>
      <c r="V51" s="45"/>
      <c r="W51" s="45"/>
      <c r="X51" s="45"/>
      <c r="Y51" s="45"/>
      <c r="Z51" s="45"/>
      <c r="AA51" s="208"/>
      <c r="AB51" s="209"/>
      <c r="AC51" s="365"/>
      <c r="AD51" s="365"/>
      <c r="AE51" s="45"/>
      <c r="AF51" s="45"/>
      <c r="AG51" s="208"/>
      <c r="AH51" s="209"/>
      <c r="AI51" s="204"/>
      <c r="AJ51" s="206"/>
      <c r="AK51" s="207"/>
      <c r="AL51" s="207"/>
      <c r="AM51" s="207"/>
      <c r="AN51" s="206"/>
    </row>
    <row r="52" spans="2:40" ht="13.5" customHeight="1" x14ac:dyDescent="0.2">
      <c r="B52" s="169" t="s">
        <v>617</v>
      </c>
      <c r="C52" s="228"/>
      <c r="D52" s="44"/>
      <c r="E52" s="44"/>
      <c r="F52" s="384" t="s">
        <v>587</v>
      </c>
      <c r="G52" s="385"/>
      <c r="H52" s="385"/>
      <c r="I52" s="43"/>
      <c r="J52" s="31"/>
      <c r="K52" s="43"/>
      <c r="L52" s="42"/>
      <c r="M52" s="386"/>
      <c r="N52" s="387"/>
      <c r="O52" s="43"/>
      <c r="P52" s="42"/>
      <c r="Q52" s="42"/>
      <c r="R52" s="42"/>
      <c r="S52" s="42"/>
      <c r="T52" s="45"/>
      <c r="U52" s="45"/>
      <c r="V52" s="45"/>
      <c r="W52" s="45"/>
      <c r="X52" s="45"/>
      <c r="Y52" s="45"/>
      <c r="Z52" s="45"/>
      <c r="AA52" s="208"/>
      <c r="AB52" s="209"/>
      <c r="AC52" s="365"/>
      <c r="AD52" s="365"/>
      <c r="AE52" s="45"/>
      <c r="AF52" s="45"/>
      <c r="AG52" s="208"/>
      <c r="AH52" s="209"/>
      <c r="AI52" s="204"/>
      <c r="AJ52" s="206"/>
      <c r="AK52" s="207"/>
      <c r="AL52" s="207"/>
      <c r="AM52" s="207"/>
      <c r="AN52" s="206"/>
    </row>
    <row r="53" spans="2:40" ht="13.5" customHeight="1" x14ac:dyDescent="0.2">
      <c r="B53" s="169"/>
      <c r="C53" s="228"/>
      <c r="D53" s="44"/>
      <c r="E53" s="44"/>
      <c r="F53" s="384"/>
      <c r="G53" s="385"/>
      <c r="H53" s="385"/>
      <c r="I53" s="43"/>
      <c r="J53" s="31"/>
      <c r="K53" s="43"/>
      <c r="L53" s="42"/>
      <c r="M53" s="386"/>
      <c r="N53" s="387"/>
      <c r="O53" s="43"/>
      <c r="P53" s="42"/>
      <c r="Q53" s="42"/>
      <c r="R53" s="42"/>
      <c r="S53" s="42"/>
      <c r="T53" s="45"/>
      <c r="U53" s="45"/>
      <c r="V53" s="45"/>
      <c r="W53" s="45"/>
      <c r="X53" s="45"/>
      <c r="Y53" s="45"/>
      <c r="Z53" s="45"/>
      <c r="AA53" s="208"/>
      <c r="AB53" s="209"/>
      <c r="AC53" s="365"/>
      <c r="AD53" s="365"/>
      <c r="AE53" s="45"/>
      <c r="AF53" s="45"/>
      <c r="AG53" s="208"/>
      <c r="AH53" s="209"/>
      <c r="AI53" s="204"/>
      <c r="AJ53" s="206"/>
      <c r="AK53" s="207"/>
      <c r="AL53" s="207"/>
      <c r="AM53" s="207"/>
      <c r="AN53" s="206"/>
    </row>
    <row r="54" spans="2:40" ht="13.5" customHeight="1" x14ac:dyDescent="0.2">
      <c r="B54" s="169"/>
      <c r="C54" s="228"/>
      <c r="D54" s="44"/>
      <c r="E54" s="44"/>
      <c r="F54" s="384"/>
      <c r="G54" s="385"/>
      <c r="H54" s="385"/>
      <c r="I54" s="43"/>
      <c r="J54" s="31"/>
      <c r="K54" s="43"/>
      <c r="L54" s="42"/>
      <c r="M54" s="386"/>
      <c r="N54" s="387"/>
      <c r="O54" s="43"/>
      <c r="P54" s="42"/>
      <c r="Q54" s="42"/>
      <c r="R54" s="42"/>
      <c r="S54" s="42"/>
      <c r="T54" s="45"/>
      <c r="U54" s="45"/>
      <c r="V54" s="45"/>
      <c r="W54" s="45"/>
      <c r="X54" s="45"/>
      <c r="Y54" s="45"/>
      <c r="Z54" s="45"/>
      <c r="AA54" s="208"/>
      <c r="AB54" s="209"/>
      <c r="AC54" s="365"/>
      <c r="AD54" s="365"/>
      <c r="AE54" s="45"/>
      <c r="AF54" s="45"/>
      <c r="AG54" s="208"/>
      <c r="AH54" s="209"/>
      <c r="AI54" s="204"/>
      <c r="AJ54" s="206"/>
      <c r="AK54" s="207"/>
      <c r="AL54" s="207"/>
      <c r="AM54" s="207"/>
      <c r="AN54" s="206"/>
    </row>
    <row r="55" spans="2:40" ht="13.5" customHeight="1" x14ac:dyDescent="0.2">
      <c r="B55" s="169"/>
      <c r="C55" s="228"/>
      <c r="D55" s="44"/>
      <c r="E55" s="44"/>
      <c r="F55" s="384"/>
      <c r="G55" s="385"/>
      <c r="H55" s="385"/>
      <c r="I55" s="43"/>
      <c r="J55" s="31"/>
      <c r="K55" s="43"/>
      <c r="L55" s="42"/>
      <c r="M55" s="386"/>
      <c r="N55" s="387"/>
      <c r="O55" s="43"/>
      <c r="P55" s="42"/>
      <c r="Q55" s="42"/>
      <c r="R55" s="42"/>
      <c r="S55" s="42"/>
      <c r="T55" s="45"/>
      <c r="U55" s="45"/>
      <c r="V55" s="45"/>
      <c r="W55" s="45"/>
      <c r="X55" s="45"/>
      <c r="Y55" s="45"/>
      <c r="Z55" s="45"/>
      <c r="AA55" s="208"/>
      <c r="AB55" s="209"/>
      <c r="AC55" s="365"/>
      <c r="AD55" s="365"/>
      <c r="AE55" s="45"/>
      <c r="AF55" s="45"/>
      <c r="AG55" s="208"/>
      <c r="AH55" s="209"/>
      <c r="AI55" s="204"/>
      <c r="AJ55" s="206"/>
      <c r="AK55" s="207"/>
      <c r="AL55" s="207"/>
      <c r="AM55" s="207"/>
      <c r="AN55" s="206"/>
    </row>
    <row r="56" spans="2:40" ht="13.5" customHeight="1" x14ac:dyDescent="0.2">
      <c r="B56" s="169"/>
      <c r="C56" s="228"/>
      <c r="D56" s="44"/>
      <c r="E56" s="44"/>
      <c r="F56" s="384"/>
      <c r="G56" s="385"/>
      <c r="H56" s="385"/>
      <c r="I56" s="43"/>
      <c r="J56" s="31"/>
      <c r="K56" s="43"/>
      <c r="L56" s="42"/>
      <c r="M56" s="386"/>
      <c r="N56" s="387"/>
      <c r="O56" s="43"/>
      <c r="P56" s="42"/>
      <c r="Q56" s="42"/>
      <c r="R56" s="42"/>
      <c r="S56" s="42"/>
      <c r="T56" s="45"/>
      <c r="U56" s="45"/>
      <c r="V56" s="45"/>
      <c r="W56" s="45"/>
      <c r="X56" s="45"/>
      <c r="Y56" s="45"/>
      <c r="Z56" s="45"/>
      <c r="AA56" s="208"/>
      <c r="AB56" s="209"/>
      <c r="AC56" s="365"/>
      <c r="AD56" s="365"/>
      <c r="AE56" s="45"/>
      <c r="AF56" s="45"/>
      <c r="AG56" s="208"/>
      <c r="AH56" s="209"/>
      <c r="AI56" s="204"/>
      <c r="AJ56" s="206"/>
      <c r="AK56" s="207"/>
      <c r="AL56" s="207"/>
      <c r="AM56" s="207"/>
      <c r="AN56" s="206"/>
    </row>
    <row r="57" spans="2:40" ht="13.5" customHeight="1" x14ac:dyDescent="0.2">
      <c r="B57" s="169"/>
      <c r="C57" s="228"/>
      <c r="D57" s="44"/>
      <c r="E57" s="44"/>
      <c r="F57" s="384"/>
      <c r="G57" s="385"/>
      <c r="H57" s="385"/>
      <c r="I57" s="43"/>
      <c r="J57" s="31"/>
      <c r="K57" s="43"/>
      <c r="L57" s="42"/>
      <c r="M57" s="386"/>
      <c r="N57" s="387"/>
      <c r="O57" s="43"/>
      <c r="P57" s="42"/>
      <c r="Q57" s="42"/>
      <c r="R57" s="42"/>
      <c r="S57" s="42"/>
      <c r="T57" s="45"/>
      <c r="U57" s="45"/>
      <c r="V57" s="45"/>
      <c r="W57" s="45"/>
      <c r="X57" s="45"/>
      <c r="Y57" s="45"/>
      <c r="Z57" s="45"/>
      <c r="AA57" s="208"/>
      <c r="AB57" s="209"/>
      <c r="AC57" s="365"/>
      <c r="AD57" s="365"/>
      <c r="AE57" s="45"/>
      <c r="AF57" s="45"/>
      <c r="AG57" s="208"/>
      <c r="AH57" s="209"/>
      <c r="AI57" s="204"/>
      <c r="AJ57" s="206"/>
      <c r="AK57" s="207"/>
      <c r="AL57" s="207"/>
      <c r="AM57" s="207"/>
      <c r="AN57" s="206"/>
    </row>
    <row r="58" spans="2:40" ht="13.5" customHeight="1" x14ac:dyDescent="0.2">
      <c r="B58" s="169"/>
      <c r="C58" s="228"/>
      <c r="D58" s="44"/>
      <c r="E58" s="44"/>
      <c r="F58" s="384"/>
      <c r="G58" s="385"/>
      <c r="H58" s="385"/>
      <c r="I58" s="43"/>
      <c r="J58" s="31"/>
      <c r="K58" s="43"/>
      <c r="L58" s="42"/>
      <c r="M58" s="386"/>
      <c r="N58" s="387"/>
      <c r="O58" s="43"/>
      <c r="P58" s="42"/>
      <c r="Q58" s="42"/>
      <c r="R58" s="42"/>
      <c r="S58" s="42"/>
      <c r="T58" s="45"/>
      <c r="U58" s="45"/>
      <c r="V58" s="45"/>
      <c r="W58" s="45"/>
      <c r="X58" s="45"/>
      <c r="Y58" s="45"/>
      <c r="Z58" s="45"/>
      <c r="AA58" s="208"/>
      <c r="AB58" s="209"/>
      <c r="AC58" s="365"/>
      <c r="AD58" s="365"/>
      <c r="AE58" s="45"/>
      <c r="AF58" s="45"/>
      <c r="AG58" s="208"/>
      <c r="AH58" s="209"/>
      <c r="AI58" s="204"/>
      <c r="AJ58" s="206"/>
      <c r="AK58" s="207"/>
      <c r="AL58" s="207"/>
      <c r="AM58" s="207"/>
      <c r="AN58" s="206"/>
    </row>
    <row r="59" spans="2:40" ht="13.5" customHeight="1" x14ac:dyDescent="0.2">
      <c r="B59" s="169"/>
      <c r="C59" s="228"/>
      <c r="D59" s="44"/>
      <c r="E59" s="44"/>
      <c r="F59" s="384"/>
      <c r="G59" s="385"/>
      <c r="H59" s="385"/>
      <c r="I59" s="43"/>
      <c r="J59" s="31"/>
      <c r="K59" s="43"/>
      <c r="L59" s="42"/>
      <c r="M59" s="386"/>
      <c r="N59" s="387"/>
      <c r="O59" s="43"/>
      <c r="P59" s="42"/>
      <c r="Q59" s="42"/>
      <c r="R59" s="42"/>
      <c r="S59" s="42"/>
      <c r="T59" s="45"/>
      <c r="U59" s="45"/>
      <c r="V59" s="45"/>
      <c r="W59" s="45"/>
      <c r="X59" s="45"/>
      <c r="Y59" s="45"/>
      <c r="Z59" s="45"/>
      <c r="AA59" s="208"/>
      <c r="AB59" s="209"/>
      <c r="AC59" s="365"/>
      <c r="AD59" s="365"/>
      <c r="AE59" s="45"/>
      <c r="AF59" s="45"/>
      <c r="AG59" s="208"/>
      <c r="AH59" s="209"/>
      <c r="AI59" s="204"/>
      <c r="AJ59" s="206"/>
      <c r="AK59" s="207"/>
      <c r="AL59" s="207"/>
      <c r="AM59" s="207"/>
      <c r="AN59" s="206"/>
    </row>
    <row r="60" spans="2:40" ht="13.5" customHeight="1" x14ac:dyDescent="0.2">
      <c r="B60" s="169"/>
      <c r="C60" s="228"/>
      <c r="D60" s="44"/>
      <c r="E60" s="44"/>
      <c r="F60" s="384"/>
      <c r="G60" s="385"/>
      <c r="H60" s="385"/>
      <c r="I60" s="43"/>
      <c r="J60" s="31"/>
      <c r="K60" s="43"/>
      <c r="L60" s="42"/>
      <c r="M60" s="386"/>
      <c r="N60" s="387"/>
      <c r="O60" s="43"/>
      <c r="P60" s="42"/>
      <c r="Q60" s="42"/>
      <c r="R60" s="42"/>
      <c r="S60" s="42"/>
      <c r="T60" s="45"/>
      <c r="U60" s="45"/>
      <c r="V60" s="45"/>
      <c r="W60" s="45"/>
      <c r="X60" s="45"/>
      <c r="Y60" s="45"/>
      <c r="Z60" s="45"/>
      <c r="AA60" s="208"/>
      <c r="AB60" s="209"/>
      <c r="AC60" s="365"/>
      <c r="AD60" s="365"/>
      <c r="AE60" s="45"/>
      <c r="AF60" s="45"/>
      <c r="AG60" s="208"/>
      <c r="AH60" s="209"/>
      <c r="AI60" s="204"/>
      <c r="AJ60" s="206"/>
      <c r="AK60" s="207"/>
      <c r="AL60" s="207"/>
      <c r="AM60" s="207"/>
      <c r="AN60" s="206"/>
    </row>
    <row r="61" spans="2:40" ht="13.5" customHeight="1" x14ac:dyDescent="0.2">
      <c r="B61" s="169"/>
      <c r="C61" s="228"/>
      <c r="D61" s="44"/>
      <c r="E61" s="44"/>
      <c r="F61" s="384"/>
      <c r="G61" s="385"/>
      <c r="H61" s="385"/>
      <c r="I61" s="43"/>
      <c r="J61" s="31"/>
      <c r="K61" s="43"/>
      <c r="L61" s="42"/>
      <c r="M61" s="386"/>
      <c r="N61" s="387"/>
      <c r="O61" s="43"/>
      <c r="P61" s="42"/>
      <c r="Q61" s="42"/>
      <c r="R61" s="42"/>
      <c r="S61" s="42"/>
      <c r="T61" s="45"/>
      <c r="U61" s="45"/>
      <c r="V61" s="45"/>
      <c r="W61" s="45"/>
      <c r="X61" s="45"/>
      <c r="Y61" s="45"/>
      <c r="Z61" s="45"/>
      <c r="AA61" s="208"/>
      <c r="AB61" s="209"/>
      <c r="AC61" s="365"/>
      <c r="AD61" s="365"/>
      <c r="AE61" s="45"/>
      <c r="AF61" s="45"/>
      <c r="AG61" s="208"/>
      <c r="AH61" s="209"/>
      <c r="AI61" s="204"/>
      <c r="AJ61" s="206"/>
      <c r="AK61" s="207"/>
      <c r="AL61" s="207"/>
      <c r="AM61" s="207"/>
      <c r="AN61" s="206"/>
    </row>
    <row r="62" spans="2:40" ht="13.5" customHeight="1" x14ac:dyDescent="0.2">
      <c r="B62" s="169"/>
      <c r="C62" s="228"/>
      <c r="D62" s="44"/>
      <c r="E62" s="44"/>
      <c r="F62" s="384"/>
      <c r="G62" s="385"/>
      <c r="H62" s="385"/>
      <c r="I62" s="43"/>
      <c r="J62" s="31"/>
      <c r="K62" s="43"/>
      <c r="L62" s="42"/>
      <c r="M62" s="386"/>
      <c r="N62" s="387"/>
      <c r="O62" s="43"/>
      <c r="P62" s="42"/>
      <c r="Q62" s="42"/>
      <c r="R62" s="42"/>
      <c r="S62" s="42"/>
      <c r="T62" s="45"/>
      <c r="U62" s="45"/>
      <c r="V62" s="45"/>
      <c r="W62" s="45"/>
      <c r="X62" s="45"/>
      <c r="Y62" s="45"/>
      <c r="Z62" s="45"/>
      <c r="AA62" s="208"/>
      <c r="AB62" s="209"/>
      <c r="AC62" s="365"/>
      <c r="AD62" s="365"/>
      <c r="AE62" s="45"/>
      <c r="AF62" s="45"/>
      <c r="AG62" s="208"/>
      <c r="AH62" s="209"/>
      <c r="AI62" s="204"/>
      <c r="AJ62" s="206"/>
      <c r="AK62" s="207"/>
      <c r="AL62" s="207"/>
      <c r="AM62" s="207"/>
      <c r="AN62" s="206"/>
    </row>
    <row r="63" spans="2:40" ht="13.5" customHeight="1" x14ac:dyDescent="0.2">
      <c r="B63" s="169"/>
      <c r="C63" s="228"/>
      <c r="D63" s="44"/>
      <c r="E63" s="44"/>
      <c r="F63" s="384"/>
      <c r="G63" s="385"/>
      <c r="H63" s="385"/>
      <c r="I63" s="43"/>
      <c r="J63" s="31"/>
      <c r="K63" s="43"/>
      <c r="L63" s="42"/>
      <c r="M63" s="386"/>
      <c r="N63" s="387"/>
      <c r="O63" s="43"/>
      <c r="P63" s="42"/>
      <c r="Q63" s="42"/>
      <c r="R63" s="42"/>
      <c r="S63" s="42"/>
      <c r="T63" s="45"/>
      <c r="U63" s="45"/>
      <c r="V63" s="45"/>
      <c r="W63" s="45"/>
      <c r="X63" s="45"/>
      <c r="Y63" s="45"/>
      <c r="Z63" s="45"/>
      <c r="AA63" s="208"/>
      <c r="AB63" s="209"/>
      <c r="AC63" s="365"/>
      <c r="AD63" s="365"/>
      <c r="AE63" s="45"/>
      <c r="AF63" s="45"/>
      <c r="AG63" s="208"/>
      <c r="AH63" s="209"/>
      <c r="AI63" s="204"/>
      <c r="AJ63" s="206"/>
      <c r="AK63" s="207"/>
      <c r="AL63" s="207"/>
      <c r="AM63" s="207"/>
      <c r="AN63" s="206"/>
    </row>
    <row r="64" spans="2:40" ht="13.5" customHeight="1" x14ac:dyDescent="0.2">
      <c r="B64" s="169"/>
      <c r="C64" s="228"/>
      <c r="D64" s="44"/>
      <c r="E64" s="44"/>
      <c r="F64" s="384"/>
      <c r="G64" s="385"/>
      <c r="H64" s="385"/>
      <c r="I64" s="43"/>
      <c r="J64" s="31"/>
      <c r="K64" s="43"/>
      <c r="L64" s="42"/>
      <c r="M64" s="386"/>
      <c r="N64" s="387"/>
      <c r="O64" s="43"/>
      <c r="P64" s="42"/>
      <c r="Q64" s="42"/>
      <c r="R64" s="42"/>
      <c r="S64" s="42"/>
      <c r="T64" s="45"/>
      <c r="U64" s="45"/>
      <c r="V64" s="45"/>
      <c r="W64" s="45"/>
      <c r="X64" s="45"/>
      <c r="Y64" s="45"/>
      <c r="Z64" s="45"/>
      <c r="AA64" s="208"/>
      <c r="AB64" s="209"/>
      <c r="AC64" s="365"/>
      <c r="AD64" s="365"/>
      <c r="AE64" s="45"/>
      <c r="AF64" s="45"/>
      <c r="AG64" s="208"/>
      <c r="AH64" s="209"/>
      <c r="AI64" s="204"/>
      <c r="AJ64" s="206"/>
      <c r="AK64" s="207"/>
      <c r="AL64" s="207"/>
      <c r="AM64" s="207"/>
      <c r="AN64" s="206"/>
    </row>
    <row r="65" spans="2:40" ht="13.5" customHeight="1" x14ac:dyDescent="0.2">
      <c r="B65" s="169"/>
      <c r="C65" s="228"/>
      <c r="D65" s="44"/>
      <c r="E65" s="44"/>
      <c r="F65" s="384"/>
      <c r="G65" s="385"/>
      <c r="H65" s="385"/>
      <c r="I65" s="43"/>
      <c r="J65" s="31"/>
      <c r="K65" s="43"/>
      <c r="L65" s="42"/>
      <c r="M65" s="386"/>
      <c r="N65" s="387"/>
      <c r="O65" s="43"/>
      <c r="P65" s="42"/>
      <c r="Q65" s="42"/>
      <c r="R65" s="42"/>
      <c r="S65" s="42"/>
      <c r="T65" s="45"/>
      <c r="U65" s="45"/>
      <c r="V65" s="45"/>
      <c r="W65" s="45"/>
      <c r="X65" s="45"/>
      <c r="Y65" s="45"/>
      <c r="Z65" s="45"/>
      <c r="AA65" s="208"/>
      <c r="AB65" s="209"/>
      <c r="AC65" s="365"/>
      <c r="AD65" s="365"/>
      <c r="AE65" s="45"/>
      <c r="AF65" s="45"/>
      <c r="AG65" s="208"/>
      <c r="AH65" s="209"/>
      <c r="AI65" s="204"/>
      <c r="AJ65" s="206"/>
      <c r="AK65" s="207"/>
      <c r="AL65" s="207"/>
      <c r="AM65" s="207"/>
      <c r="AN65" s="206"/>
    </row>
    <row r="66" spans="2:40" ht="13.5" customHeight="1" x14ac:dyDescent="0.2">
      <c r="B66" s="169"/>
      <c r="C66" s="228"/>
      <c r="D66" s="44"/>
      <c r="E66" s="44"/>
      <c r="F66" s="384"/>
      <c r="G66" s="385"/>
      <c r="H66" s="385"/>
      <c r="I66" s="43"/>
      <c r="J66" s="31"/>
      <c r="K66" s="43"/>
      <c r="L66" s="42"/>
      <c r="M66" s="386"/>
      <c r="N66" s="387"/>
      <c r="O66" s="43"/>
      <c r="P66" s="42"/>
      <c r="Q66" s="42"/>
      <c r="R66" s="42"/>
      <c r="S66" s="42"/>
      <c r="T66" s="45"/>
      <c r="U66" s="45"/>
      <c r="V66" s="45"/>
      <c r="W66" s="45"/>
      <c r="X66" s="45"/>
      <c r="Y66" s="45"/>
      <c r="Z66" s="45"/>
      <c r="AA66" s="208"/>
      <c r="AB66" s="209"/>
      <c r="AC66" s="365"/>
      <c r="AD66" s="365"/>
      <c r="AE66" s="45"/>
      <c r="AF66" s="45"/>
      <c r="AG66" s="208"/>
      <c r="AH66" s="209"/>
      <c r="AI66" s="204"/>
      <c r="AJ66" s="206"/>
      <c r="AK66" s="207"/>
      <c r="AL66" s="207"/>
      <c r="AM66" s="207"/>
      <c r="AN66" s="206"/>
    </row>
    <row r="67" spans="2:40" ht="13.5" customHeight="1" x14ac:dyDescent="0.2">
      <c r="B67" s="169"/>
      <c r="C67" s="228"/>
      <c r="D67" s="44"/>
      <c r="E67" s="44"/>
      <c r="F67" s="384"/>
      <c r="G67" s="385"/>
      <c r="H67" s="385"/>
      <c r="I67" s="43"/>
      <c r="J67" s="31"/>
      <c r="K67" s="43"/>
      <c r="L67" s="42"/>
      <c r="M67" s="386"/>
      <c r="N67" s="387"/>
      <c r="O67" s="43"/>
      <c r="P67" s="42"/>
      <c r="Q67" s="42"/>
      <c r="R67" s="42"/>
      <c r="S67" s="42"/>
      <c r="T67" s="45"/>
      <c r="U67" s="45"/>
      <c r="V67" s="45"/>
      <c r="W67" s="45"/>
      <c r="X67" s="45"/>
      <c r="Y67" s="45"/>
      <c r="Z67" s="45"/>
      <c r="AA67" s="208"/>
      <c r="AB67" s="209"/>
      <c r="AC67" s="365"/>
      <c r="AD67" s="365"/>
      <c r="AE67" s="45"/>
      <c r="AF67" s="45"/>
      <c r="AG67" s="208"/>
      <c r="AH67" s="209"/>
      <c r="AI67" s="204"/>
      <c r="AJ67" s="206"/>
      <c r="AK67" s="207"/>
      <c r="AL67" s="207"/>
      <c r="AM67" s="207"/>
      <c r="AN67" s="206"/>
    </row>
    <row r="68" spans="2:40" ht="13.5" customHeight="1" x14ac:dyDescent="0.2">
      <c r="B68" s="169"/>
      <c r="C68" s="228"/>
      <c r="D68" s="44"/>
      <c r="E68" s="44"/>
      <c r="F68" s="384"/>
      <c r="G68" s="385"/>
      <c r="H68" s="385"/>
      <c r="I68" s="43"/>
      <c r="J68" s="31"/>
      <c r="K68" s="43"/>
      <c r="L68" s="42"/>
      <c r="M68" s="386"/>
      <c r="N68" s="387"/>
      <c r="O68" s="43"/>
      <c r="P68" s="42"/>
      <c r="Q68" s="42"/>
      <c r="R68" s="42"/>
      <c r="S68" s="42"/>
      <c r="T68" s="45"/>
      <c r="U68" s="45"/>
      <c r="V68" s="45"/>
      <c r="W68" s="45"/>
      <c r="X68" s="45"/>
      <c r="Y68" s="45"/>
      <c r="Z68" s="45"/>
      <c r="AA68" s="208"/>
      <c r="AB68" s="209"/>
      <c r="AC68" s="365"/>
      <c r="AD68" s="365"/>
      <c r="AE68" s="45"/>
      <c r="AF68" s="45"/>
      <c r="AG68" s="208"/>
      <c r="AH68" s="209"/>
      <c r="AI68" s="204"/>
      <c r="AJ68" s="206"/>
      <c r="AK68" s="207"/>
      <c r="AL68" s="207"/>
      <c r="AM68" s="207"/>
      <c r="AN68" s="206"/>
    </row>
    <row r="69" spans="2:40" ht="13.5" customHeight="1" x14ac:dyDescent="0.2">
      <c r="B69" s="169"/>
      <c r="C69" s="228"/>
      <c r="D69" s="44"/>
      <c r="E69" s="44"/>
      <c r="F69" s="384"/>
      <c r="G69" s="385"/>
      <c r="H69" s="385"/>
      <c r="I69" s="43"/>
      <c r="J69" s="31"/>
      <c r="K69" s="43"/>
      <c r="L69" s="42"/>
      <c r="M69" s="386"/>
      <c r="N69" s="387"/>
      <c r="O69" s="43"/>
      <c r="P69" s="42"/>
      <c r="Q69" s="42"/>
      <c r="R69" s="42"/>
      <c r="S69" s="42"/>
      <c r="T69" s="45"/>
      <c r="U69" s="45"/>
      <c r="V69" s="45"/>
      <c r="W69" s="45"/>
      <c r="X69" s="45"/>
      <c r="Y69" s="45"/>
      <c r="Z69" s="45"/>
      <c r="AA69" s="208"/>
      <c r="AB69" s="209"/>
      <c r="AC69" s="365"/>
      <c r="AD69" s="365"/>
      <c r="AE69" s="45"/>
      <c r="AF69" s="45"/>
      <c r="AG69" s="208"/>
      <c r="AH69" s="209"/>
      <c r="AI69" s="204"/>
      <c r="AJ69" s="206"/>
      <c r="AK69" s="207"/>
      <c r="AL69" s="207"/>
      <c r="AM69" s="207"/>
      <c r="AN69" s="206"/>
    </row>
    <row r="70" spans="2:40" ht="13.5" customHeight="1" x14ac:dyDescent="0.2">
      <c r="B70" s="169"/>
      <c r="C70" s="228"/>
      <c r="D70" s="44"/>
      <c r="E70" s="44"/>
      <c r="F70" s="384"/>
      <c r="G70" s="385"/>
      <c r="H70" s="385"/>
      <c r="I70" s="43"/>
      <c r="J70" s="31"/>
      <c r="K70" s="43"/>
      <c r="L70" s="42"/>
      <c r="M70" s="386"/>
      <c r="N70" s="387"/>
      <c r="O70" s="43"/>
      <c r="P70" s="42"/>
      <c r="Q70" s="42"/>
      <c r="R70" s="42"/>
      <c r="S70" s="42"/>
      <c r="T70" s="45"/>
      <c r="U70" s="45"/>
      <c r="V70" s="45"/>
      <c r="W70" s="45"/>
      <c r="X70" s="45"/>
      <c r="Y70" s="45"/>
      <c r="Z70" s="45"/>
      <c r="AA70" s="208"/>
      <c r="AB70" s="209"/>
      <c r="AC70" s="365"/>
      <c r="AD70" s="365"/>
      <c r="AE70" s="45"/>
      <c r="AF70" s="45"/>
      <c r="AG70" s="208"/>
      <c r="AH70" s="209"/>
      <c r="AI70" s="204"/>
      <c r="AJ70" s="206"/>
      <c r="AK70" s="207"/>
      <c r="AL70" s="207"/>
      <c r="AM70" s="207"/>
      <c r="AN70" s="206"/>
    </row>
    <row r="71" spans="2:40" ht="13.5" customHeight="1" x14ac:dyDescent="0.2">
      <c r="B71" s="169"/>
      <c r="C71" s="228"/>
      <c r="D71" s="44"/>
      <c r="E71" s="44"/>
      <c r="F71" s="384"/>
      <c r="G71" s="385"/>
      <c r="H71" s="385"/>
      <c r="I71" s="43"/>
      <c r="J71" s="31"/>
      <c r="K71" s="43"/>
      <c r="L71" s="42"/>
      <c r="M71" s="386"/>
      <c r="N71" s="387"/>
      <c r="O71" s="43"/>
      <c r="P71" s="42"/>
      <c r="Q71" s="42"/>
      <c r="R71" s="42"/>
      <c r="S71" s="42"/>
      <c r="T71" s="45"/>
      <c r="U71" s="45"/>
      <c r="V71" s="45"/>
      <c r="W71" s="45"/>
      <c r="X71" s="45"/>
      <c r="Y71" s="45"/>
      <c r="Z71" s="45"/>
      <c r="AA71" s="208"/>
      <c r="AB71" s="209"/>
      <c r="AC71" s="365"/>
      <c r="AD71" s="365"/>
      <c r="AE71" s="45"/>
      <c r="AF71" s="45"/>
      <c r="AG71" s="208"/>
      <c r="AH71" s="209"/>
      <c r="AI71" s="204"/>
      <c r="AJ71" s="206"/>
      <c r="AK71" s="207"/>
      <c r="AL71" s="207"/>
      <c r="AM71" s="207"/>
      <c r="AN71" s="206"/>
    </row>
    <row r="72" spans="2:40" ht="13.5" customHeight="1" x14ac:dyDescent="0.2">
      <c r="B72" s="169"/>
      <c r="C72" s="228"/>
      <c r="D72" s="44"/>
      <c r="E72" s="44"/>
      <c r="F72" s="384"/>
      <c r="G72" s="385"/>
      <c r="H72" s="385"/>
      <c r="I72" s="43"/>
      <c r="J72" s="31"/>
      <c r="K72" s="43"/>
      <c r="L72" s="42"/>
      <c r="M72" s="386"/>
      <c r="N72" s="387"/>
      <c r="O72" s="43"/>
      <c r="P72" s="42"/>
      <c r="Q72" s="42"/>
      <c r="R72" s="42"/>
      <c r="S72" s="42"/>
      <c r="T72" s="45"/>
      <c r="U72" s="45"/>
      <c r="V72" s="45"/>
      <c r="W72" s="45"/>
      <c r="X72" s="45"/>
      <c r="Y72" s="45"/>
      <c r="Z72" s="45"/>
      <c r="AA72" s="208"/>
      <c r="AB72" s="209"/>
      <c r="AC72" s="365"/>
      <c r="AD72" s="365"/>
      <c r="AE72" s="45"/>
      <c r="AF72" s="45"/>
      <c r="AG72" s="208"/>
      <c r="AH72" s="209"/>
      <c r="AI72" s="204"/>
      <c r="AJ72" s="206"/>
      <c r="AK72" s="207"/>
      <c r="AL72" s="207"/>
      <c r="AM72" s="207"/>
      <c r="AN72" s="206"/>
    </row>
    <row r="73" spans="2:40" ht="13.5" customHeight="1" x14ac:dyDescent="0.2">
      <c r="B73" s="169"/>
      <c r="C73" s="228"/>
      <c r="D73" s="44"/>
      <c r="E73" s="44"/>
      <c r="F73" s="384"/>
      <c r="G73" s="385"/>
      <c r="H73" s="385"/>
      <c r="I73" s="43"/>
      <c r="J73" s="31"/>
      <c r="K73" s="43"/>
      <c r="L73" s="42"/>
      <c r="M73" s="386"/>
      <c r="N73" s="387"/>
      <c r="O73" s="43"/>
      <c r="P73" s="42"/>
      <c r="Q73" s="42"/>
      <c r="R73" s="42"/>
      <c r="S73" s="42"/>
      <c r="T73" s="45"/>
      <c r="U73" s="45"/>
      <c r="V73" s="45"/>
      <c r="W73" s="45"/>
      <c r="X73" s="45"/>
      <c r="Y73" s="45"/>
      <c r="Z73" s="45"/>
      <c r="AA73" s="208"/>
      <c r="AB73" s="209"/>
      <c r="AC73" s="365"/>
      <c r="AD73" s="365"/>
      <c r="AE73" s="45"/>
      <c r="AF73" s="45"/>
      <c r="AG73" s="208"/>
      <c r="AH73" s="209"/>
      <c r="AI73" s="204"/>
      <c r="AJ73" s="206"/>
      <c r="AK73" s="207"/>
      <c r="AL73" s="207"/>
      <c r="AM73" s="207"/>
      <c r="AN73" s="206"/>
    </row>
    <row r="74" spans="2:40" ht="13.5" customHeight="1" x14ac:dyDescent="0.2">
      <c r="B74" s="169"/>
      <c r="C74" s="228"/>
      <c r="D74" s="44"/>
      <c r="E74" s="44"/>
      <c r="F74" s="384"/>
      <c r="G74" s="385"/>
      <c r="H74" s="385"/>
      <c r="I74" s="43"/>
      <c r="J74" s="31"/>
      <c r="K74" s="43"/>
      <c r="L74" s="42"/>
      <c r="M74" s="386"/>
      <c r="N74" s="387"/>
      <c r="O74" s="43"/>
      <c r="P74" s="42"/>
      <c r="Q74" s="42"/>
      <c r="R74" s="42"/>
      <c r="S74" s="42"/>
      <c r="T74" s="45"/>
      <c r="U74" s="45"/>
      <c r="V74" s="45"/>
      <c r="W74" s="45"/>
      <c r="X74" s="45"/>
      <c r="Y74" s="45"/>
      <c r="Z74" s="45"/>
      <c r="AA74" s="208"/>
      <c r="AB74" s="209"/>
      <c r="AC74" s="365"/>
      <c r="AD74" s="365"/>
      <c r="AE74" s="45"/>
      <c r="AF74" s="45"/>
      <c r="AG74" s="208"/>
      <c r="AH74" s="209"/>
      <c r="AI74" s="204"/>
      <c r="AJ74" s="206"/>
      <c r="AK74" s="207"/>
      <c r="AL74" s="207"/>
      <c r="AM74" s="207"/>
      <c r="AN74" s="206"/>
    </row>
    <row r="75" spans="2:40" ht="13.5" customHeight="1" x14ac:dyDescent="0.2">
      <c r="B75" s="169"/>
      <c r="C75" s="228"/>
      <c r="D75" s="44"/>
      <c r="E75" s="44"/>
      <c r="F75" s="384"/>
      <c r="G75" s="385"/>
      <c r="H75" s="385"/>
      <c r="I75" s="43"/>
      <c r="J75" s="31"/>
      <c r="K75" s="43"/>
      <c r="L75" s="42"/>
      <c r="M75" s="386"/>
      <c r="N75" s="387"/>
      <c r="O75" s="43"/>
      <c r="P75" s="42"/>
      <c r="Q75" s="42"/>
      <c r="R75" s="42"/>
      <c r="S75" s="42"/>
      <c r="T75" s="45"/>
      <c r="U75" s="45"/>
      <c r="V75" s="45"/>
      <c r="W75" s="45"/>
      <c r="X75" s="45"/>
      <c r="Y75" s="45"/>
      <c r="Z75" s="45"/>
      <c r="AA75" s="208"/>
      <c r="AB75" s="209"/>
      <c r="AC75" s="365"/>
      <c r="AD75" s="365"/>
      <c r="AE75" s="45"/>
      <c r="AF75" s="45"/>
      <c r="AG75" s="208"/>
      <c r="AH75" s="209"/>
      <c r="AI75" s="204"/>
      <c r="AJ75" s="206"/>
      <c r="AK75" s="207"/>
      <c r="AL75" s="207"/>
      <c r="AM75" s="207"/>
      <c r="AN75" s="206"/>
    </row>
    <row r="76" spans="2:40" ht="13.5" customHeight="1" x14ac:dyDescent="0.2">
      <c r="B76" s="169"/>
      <c r="C76" s="228"/>
      <c r="D76" s="44"/>
      <c r="E76" s="44"/>
      <c r="F76" s="384"/>
      <c r="G76" s="385"/>
      <c r="H76" s="385"/>
      <c r="I76" s="43"/>
      <c r="J76" s="31"/>
      <c r="K76" s="43"/>
      <c r="L76" s="42"/>
      <c r="M76" s="386"/>
      <c r="N76" s="387"/>
      <c r="O76" s="43"/>
      <c r="P76" s="42"/>
      <c r="Q76" s="42"/>
      <c r="R76" s="42"/>
      <c r="S76" s="42"/>
      <c r="T76" s="45"/>
      <c r="U76" s="45"/>
      <c r="V76" s="45"/>
      <c r="W76" s="45"/>
      <c r="X76" s="45"/>
      <c r="Y76" s="45"/>
      <c r="Z76" s="45"/>
      <c r="AA76" s="208"/>
      <c r="AB76" s="209"/>
      <c r="AC76" s="365"/>
      <c r="AD76" s="365"/>
      <c r="AE76" s="45"/>
      <c r="AF76" s="45"/>
      <c r="AG76" s="208"/>
      <c r="AH76" s="209"/>
      <c r="AI76" s="204"/>
      <c r="AJ76" s="206"/>
      <c r="AK76" s="207"/>
      <c r="AL76" s="207"/>
      <c r="AM76" s="207"/>
      <c r="AN76" s="206"/>
    </row>
    <row r="77" spans="2:40" ht="13.5" customHeight="1" x14ac:dyDescent="0.2">
      <c r="B77" s="169"/>
      <c r="C77" s="228"/>
      <c r="D77" s="44"/>
      <c r="E77" s="44"/>
      <c r="F77" s="384"/>
      <c r="G77" s="385"/>
      <c r="H77" s="385"/>
      <c r="I77" s="43"/>
      <c r="J77" s="31"/>
      <c r="K77" s="43"/>
      <c r="L77" s="42"/>
      <c r="M77" s="386"/>
      <c r="N77" s="387"/>
      <c r="O77" s="43"/>
      <c r="P77" s="42"/>
      <c r="Q77" s="42"/>
      <c r="R77" s="42"/>
      <c r="S77" s="42"/>
      <c r="T77" s="45"/>
      <c r="U77" s="45"/>
      <c r="V77" s="45"/>
      <c r="W77" s="45"/>
      <c r="X77" s="45"/>
      <c r="Y77" s="45"/>
      <c r="Z77" s="45"/>
      <c r="AA77" s="208"/>
      <c r="AB77" s="209"/>
      <c r="AC77" s="365"/>
      <c r="AD77" s="365"/>
      <c r="AE77" s="45"/>
      <c r="AF77" s="45"/>
      <c r="AG77" s="208"/>
      <c r="AH77" s="209"/>
      <c r="AI77" s="204"/>
      <c r="AJ77" s="206"/>
      <c r="AK77" s="207"/>
      <c r="AL77" s="207"/>
      <c r="AM77" s="207"/>
      <c r="AN77" s="206"/>
    </row>
    <row r="78" spans="2:40" ht="13.5" customHeight="1" x14ac:dyDescent="0.2">
      <c r="B78" s="169"/>
      <c r="C78" s="228"/>
      <c r="D78" s="44"/>
      <c r="E78" s="44"/>
      <c r="F78" s="384"/>
      <c r="G78" s="385"/>
      <c r="H78" s="385"/>
      <c r="I78" s="43"/>
      <c r="J78" s="31"/>
      <c r="K78" s="43"/>
      <c r="L78" s="42"/>
      <c r="M78" s="386"/>
      <c r="N78" s="387"/>
      <c r="O78" s="43"/>
      <c r="P78" s="42"/>
      <c r="Q78" s="42"/>
      <c r="R78" s="42"/>
      <c r="S78" s="42"/>
      <c r="T78" s="45"/>
      <c r="U78" s="45"/>
      <c r="V78" s="45"/>
      <c r="W78" s="45"/>
      <c r="X78" s="45"/>
      <c r="Y78" s="45"/>
      <c r="Z78" s="45"/>
      <c r="AA78" s="208"/>
      <c r="AB78" s="209"/>
      <c r="AC78" s="365"/>
      <c r="AD78" s="365"/>
      <c r="AE78" s="45"/>
      <c r="AF78" s="45"/>
      <c r="AG78" s="208"/>
      <c r="AH78" s="209"/>
      <c r="AI78" s="204"/>
      <c r="AJ78" s="206"/>
      <c r="AK78" s="207"/>
      <c r="AL78" s="207"/>
      <c r="AM78" s="207"/>
      <c r="AN78" s="206"/>
    </row>
    <row r="79" spans="2:40" ht="13.5" customHeight="1" x14ac:dyDescent="0.2">
      <c r="B79" s="169"/>
      <c r="C79" s="228"/>
      <c r="D79" s="44"/>
      <c r="E79" s="44"/>
      <c r="F79" s="384"/>
      <c r="G79" s="385"/>
      <c r="H79" s="385"/>
      <c r="I79" s="43"/>
      <c r="J79" s="31"/>
      <c r="K79" s="43"/>
      <c r="L79" s="42"/>
      <c r="M79" s="386"/>
      <c r="N79" s="387"/>
      <c r="O79" s="43"/>
      <c r="P79" s="42"/>
      <c r="Q79" s="42"/>
      <c r="R79" s="42"/>
      <c r="S79" s="42"/>
      <c r="T79" s="45"/>
      <c r="U79" s="45"/>
      <c r="V79" s="45"/>
      <c r="W79" s="45"/>
      <c r="X79" s="45"/>
      <c r="Y79" s="45"/>
      <c r="Z79" s="45"/>
      <c r="AA79" s="208"/>
      <c r="AB79" s="209"/>
      <c r="AC79" s="365"/>
      <c r="AD79" s="365"/>
      <c r="AE79" s="45"/>
      <c r="AF79" s="45"/>
      <c r="AG79" s="208"/>
      <c r="AH79" s="209"/>
      <c r="AI79" s="204"/>
      <c r="AJ79" s="206"/>
      <c r="AK79" s="207"/>
      <c r="AL79" s="207"/>
      <c r="AM79" s="207"/>
      <c r="AN79" s="206"/>
    </row>
    <row r="80" spans="2:40" ht="13.5" customHeight="1" x14ac:dyDescent="0.2">
      <c r="B80" s="223" t="s">
        <v>571</v>
      </c>
      <c r="C80" s="227"/>
      <c r="D80" s="227"/>
      <c r="E80" s="227"/>
      <c r="F80" s="227"/>
      <c r="G80" s="227"/>
      <c r="H80" s="227"/>
      <c r="I80" s="227"/>
      <c r="J80" s="227"/>
      <c r="K80" s="227"/>
      <c r="L80" s="227"/>
      <c r="M80" s="227"/>
      <c r="N80" s="227"/>
      <c r="O80" s="227"/>
      <c r="P80" s="227"/>
      <c r="Q80" s="227"/>
    </row>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sheetData>
  <mergeCells count="261">
    <mergeCell ref="F76:H76"/>
    <mergeCell ref="M76:N76"/>
    <mergeCell ref="AC76:AD76"/>
    <mergeCell ref="F77:H77"/>
    <mergeCell ref="M77:N77"/>
    <mergeCell ref="AC77:AD77"/>
    <mergeCell ref="F78:H78"/>
    <mergeCell ref="M78:N78"/>
    <mergeCell ref="AC78:AD78"/>
    <mergeCell ref="F73:H73"/>
    <mergeCell ref="M73:N73"/>
    <mergeCell ref="AC73:AD73"/>
    <mergeCell ref="F74:H74"/>
    <mergeCell ref="M74:N74"/>
    <mergeCell ref="AC74:AD74"/>
    <mergeCell ref="F75:H75"/>
    <mergeCell ref="M75:N75"/>
    <mergeCell ref="AC75:AD75"/>
    <mergeCell ref="F70:H70"/>
    <mergeCell ref="M70:N70"/>
    <mergeCell ref="AC70:AD70"/>
    <mergeCell ref="F71:H71"/>
    <mergeCell ref="M71:N71"/>
    <mergeCell ref="AC71:AD71"/>
    <mergeCell ref="F72:H72"/>
    <mergeCell ref="M72:N72"/>
    <mergeCell ref="AC72:AD72"/>
    <mergeCell ref="F67:H67"/>
    <mergeCell ref="M67:N67"/>
    <mergeCell ref="AC67:AD67"/>
    <mergeCell ref="F68:H68"/>
    <mergeCell ref="M68:N68"/>
    <mergeCell ref="AC68:AD68"/>
    <mergeCell ref="F69:H69"/>
    <mergeCell ref="M69:N69"/>
    <mergeCell ref="AC69:AD69"/>
    <mergeCell ref="M63:N63"/>
    <mergeCell ref="AC63:AD63"/>
    <mergeCell ref="F64:H64"/>
    <mergeCell ref="M64:N64"/>
    <mergeCell ref="AC64:AD64"/>
    <mergeCell ref="F65:H65"/>
    <mergeCell ref="M65:N65"/>
    <mergeCell ref="AC65:AD65"/>
    <mergeCell ref="F66:H66"/>
    <mergeCell ref="M66:N66"/>
    <mergeCell ref="AC66:AD66"/>
    <mergeCell ref="AC59:AD59"/>
    <mergeCell ref="F60:H60"/>
    <mergeCell ref="M60:N60"/>
    <mergeCell ref="AC60:AD60"/>
    <mergeCell ref="F61:H61"/>
    <mergeCell ref="M61:N61"/>
    <mergeCell ref="AC61:AD61"/>
    <mergeCell ref="F62:H62"/>
    <mergeCell ref="M62:N62"/>
    <mergeCell ref="AC62:AD62"/>
    <mergeCell ref="AC55:AD55"/>
    <mergeCell ref="F56:H56"/>
    <mergeCell ref="M56:N56"/>
    <mergeCell ref="AC56:AD56"/>
    <mergeCell ref="F57:H57"/>
    <mergeCell ref="M57:N57"/>
    <mergeCell ref="AC57:AD57"/>
    <mergeCell ref="F58:H58"/>
    <mergeCell ref="M58:N58"/>
    <mergeCell ref="AC58:AD58"/>
    <mergeCell ref="AC51:AD51"/>
    <mergeCell ref="F52:H52"/>
    <mergeCell ref="M52:N52"/>
    <mergeCell ref="AC52:AD52"/>
    <mergeCell ref="F53:H53"/>
    <mergeCell ref="M53:N53"/>
    <mergeCell ref="AC53:AD53"/>
    <mergeCell ref="F54:H54"/>
    <mergeCell ref="M54:N54"/>
    <mergeCell ref="AC54:AD54"/>
    <mergeCell ref="AC47:AD47"/>
    <mergeCell ref="F48:H48"/>
    <mergeCell ref="M48:N48"/>
    <mergeCell ref="AC48:AD48"/>
    <mergeCell ref="F49:H49"/>
    <mergeCell ref="M49:N49"/>
    <mergeCell ref="AC49:AD49"/>
    <mergeCell ref="F50:H50"/>
    <mergeCell ref="M50:N50"/>
    <mergeCell ref="AC50:AD50"/>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79:H79"/>
    <mergeCell ref="M79:N79"/>
    <mergeCell ref="F43:H43"/>
    <mergeCell ref="M43:N43"/>
    <mergeCell ref="F41:H41"/>
    <mergeCell ref="M41:N41"/>
    <mergeCell ref="M39:N39"/>
    <mergeCell ref="F40:H40"/>
    <mergeCell ref="M40:N40"/>
    <mergeCell ref="F44:H44"/>
    <mergeCell ref="M44:N44"/>
    <mergeCell ref="F45:H45"/>
    <mergeCell ref="M45:N45"/>
    <mergeCell ref="F46:H46"/>
    <mergeCell ref="M46:N46"/>
    <mergeCell ref="F47:H47"/>
    <mergeCell ref="M47:N47"/>
    <mergeCell ref="F51:H51"/>
    <mergeCell ref="M51:N51"/>
    <mergeCell ref="F55:H55"/>
    <mergeCell ref="M55:N55"/>
    <mergeCell ref="F59:H59"/>
    <mergeCell ref="M59:N59"/>
    <mergeCell ref="F63:H63"/>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42:AD42"/>
    <mergeCell ref="AC43:AD43"/>
    <mergeCell ref="AC79:AD79"/>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44:AD44"/>
    <mergeCell ref="AC45:AD45"/>
    <mergeCell ref="AC46:AD46"/>
  </mergeCells>
  <phoneticPr fontId="8"/>
  <dataValidations count="2">
    <dataValidation type="list" allowBlank="1" showInputMessage="1" showErrorMessage="1" sqref="L10:L79 K10 K52:K79" xr:uid="{00000000-0002-0000-0300-000000000000}">
      <formula1>"　,○"</formula1>
    </dataValidation>
    <dataValidation type="list" allowBlank="1" showInputMessage="1" showErrorMessage="1" sqref="K11:K51" xr:uid="{3F58B471-D922-4486-B914-38A7EDF1C3BB}">
      <formula1>〇</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rowBreaks count="1" manualBreakCount="1">
    <brk id="44" min="1"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Normal="100" zoomScaleSheetLayoutView="100" workbookViewId="0">
      <selection activeCell="C6" sqref="C6:AI18"/>
    </sheetView>
  </sheetViews>
  <sheetFormatPr defaultColWidth="9" defaultRowHeight="12" x14ac:dyDescent="0.2"/>
  <cols>
    <col min="1" max="1" width="1.6328125" style="3" customWidth="1"/>
    <col min="2" max="35" width="4.08984375" style="3" customWidth="1"/>
    <col min="36" max="36" width="1.1796875" style="3" customWidth="1"/>
    <col min="37" max="16384" width="9" style="3"/>
  </cols>
  <sheetData>
    <row r="2" spans="2:35" ht="8.25" customHeight="1" x14ac:dyDescent="0.2"/>
    <row r="3" spans="2:35" s="51" customFormat="1" ht="24.9" customHeight="1" x14ac:dyDescent="0.2">
      <c r="B3" s="461" t="s">
        <v>335</v>
      </c>
      <c r="C3" s="461"/>
      <c r="D3" s="461"/>
      <c r="E3" s="461"/>
      <c r="F3" s="461"/>
      <c r="G3" s="461"/>
      <c r="H3" s="461"/>
      <c r="I3" s="461"/>
      <c r="J3" s="461"/>
      <c r="K3" s="461"/>
      <c r="L3" s="461"/>
      <c r="M3" s="461"/>
      <c r="N3" s="461"/>
      <c r="O3" s="461"/>
      <c r="P3" s="461"/>
      <c r="Q3" s="461"/>
      <c r="R3" s="461"/>
      <c r="S3" s="461"/>
      <c r="T3" s="461"/>
      <c r="U3" s="461"/>
      <c r="V3" s="461"/>
      <c r="W3" s="461"/>
      <c r="X3" s="461"/>
      <c r="Y3" s="461"/>
      <c r="Z3" s="461"/>
      <c r="AA3" s="461"/>
      <c r="AB3" s="461"/>
      <c r="AC3" s="461"/>
      <c r="AD3" s="461"/>
      <c r="AE3" s="461"/>
      <c r="AF3" s="461"/>
      <c r="AG3" s="461"/>
      <c r="AH3" s="461"/>
      <c r="AI3" s="461"/>
    </row>
    <row r="4" spans="2:35" ht="20.149999999999999" customHeight="1" x14ac:dyDescent="0.2">
      <c r="B4" s="334" t="s">
        <v>27</v>
      </c>
      <c r="C4" s="345"/>
      <c r="D4" s="346"/>
      <c r="E4" s="462" t="str">
        <f>'様式A-1'!D3</f>
        <v>オオザサ</v>
      </c>
      <c r="F4" s="463"/>
      <c r="G4" s="463"/>
      <c r="H4" s="463"/>
      <c r="I4" s="464"/>
      <c r="J4" s="465" t="s">
        <v>28</v>
      </c>
      <c r="K4" s="465"/>
      <c r="L4" s="465"/>
      <c r="M4" s="466" t="str">
        <f>'様式A-1'!J3</f>
        <v>一般県道俵山長門古市停車場線</v>
      </c>
      <c r="N4" s="466"/>
      <c r="O4" s="466"/>
      <c r="P4" s="466"/>
      <c r="Q4" s="466"/>
      <c r="R4" s="466"/>
      <c r="S4" s="261" t="s">
        <v>170</v>
      </c>
      <c r="T4" s="262"/>
      <c r="U4" s="262"/>
      <c r="V4" s="263"/>
      <c r="W4" s="291" t="str">
        <f>'様式A-1'!K5</f>
        <v>株式会社オリエンタルコンサルタンツ
妹尾　優大</v>
      </c>
      <c r="X4" s="450"/>
      <c r="Y4" s="450"/>
      <c r="Z4" s="450"/>
      <c r="AA4" s="450"/>
      <c r="AB4" s="451"/>
      <c r="AC4" s="455" t="s">
        <v>201</v>
      </c>
      <c r="AD4" s="456"/>
      <c r="AE4" s="457"/>
      <c r="AF4" s="467">
        <f>'様式A-1'!R5</f>
        <v>45331</v>
      </c>
      <c r="AG4" s="468"/>
      <c r="AH4" s="468"/>
      <c r="AI4" s="469"/>
    </row>
    <row r="5" spans="2:35" ht="20.149999999999999" customHeight="1" x14ac:dyDescent="0.2">
      <c r="B5" s="280" t="s">
        <v>0</v>
      </c>
      <c r="C5" s="281"/>
      <c r="D5" s="282"/>
      <c r="E5" s="473" t="str">
        <f>'様式A-1'!D4</f>
        <v>大笹トンネル</v>
      </c>
      <c r="F5" s="474"/>
      <c r="G5" s="474"/>
      <c r="H5" s="474"/>
      <c r="I5" s="475"/>
      <c r="J5" s="476" t="s">
        <v>1</v>
      </c>
      <c r="K5" s="476"/>
      <c r="L5" s="476"/>
      <c r="M5" s="466" t="str">
        <f>'様式A-1'!R3</f>
        <v>長門土木建築事務所</v>
      </c>
      <c r="N5" s="466"/>
      <c r="O5" s="466"/>
      <c r="P5" s="466"/>
      <c r="Q5" s="466"/>
      <c r="R5" s="466"/>
      <c r="S5" s="264"/>
      <c r="T5" s="265"/>
      <c r="U5" s="265"/>
      <c r="V5" s="266"/>
      <c r="W5" s="452"/>
      <c r="X5" s="453"/>
      <c r="Y5" s="453"/>
      <c r="Z5" s="453"/>
      <c r="AA5" s="453"/>
      <c r="AB5" s="454"/>
      <c r="AC5" s="458"/>
      <c r="AD5" s="459"/>
      <c r="AE5" s="460"/>
      <c r="AF5" s="470"/>
      <c r="AG5" s="471"/>
      <c r="AH5" s="471"/>
      <c r="AI5" s="472"/>
    </row>
    <row r="6" spans="2:35" ht="26.25" customHeight="1" x14ac:dyDescent="0.2">
      <c r="B6" s="446" t="s">
        <v>200</v>
      </c>
      <c r="C6" s="448"/>
      <c r="D6" s="448"/>
      <c r="E6" s="448"/>
      <c r="F6" s="448"/>
      <c r="G6" s="448"/>
      <c r="H6" s="448"/>
      <c r="I6" s="448"/>
      <c r="J6" s="448"/>
      <c r="K6" s="448"/>
      <c r="L6" s="448"/>
      <c r="M6" s="448"/>
      <c r="N6" s="448"/>
      <c r="O6" s="448"/>
      <c r="P6" s="448"/>
      <c r="Q6" s="448"/>
      <c r="R6" s="448"/>
      <c r="S6" s="448"/>
      <c r="T6" s="448"/>
      <c r="U6" s="448"/>
      <c r="V6" s="448"/>
      <c r="W6" s="448"/>
      <c r="X6" s="448"/>
      <c r="Y6" s="448"/>
      <c r="Z6" s="448"/>
      <c r="AA6" s="448"/>
      <c r="AB6" s="448"/>
      <c r="AC6" s="448"/>
      <c r="AD6" s="448"/>
      <c r="AE6" s="448"/>
      <c r="AF6" s="448"/>
      <c r="AG6" s="448"/>
      <c r="AH6" s="448"/>
      <c r="AI6" s="448"/>
    </row>
    <row r="7" spans="2:35" ht="35.4" customHeight="1" x14ac:dyDescent="0.2">
      <c r="B7" s="447"/>
      <c r="C7" s="449"/>
      <c r="D7" s="449"/>
      <c r="E7" s="449"/>
      <c r="F7" s="449"/>
      <c r="G7" s="449"/>
      <c r="H7" s="449"/>
      <c r="I7" s="449"/>
      <c r="J7" s="449"/>
      <c r="K7" s="449"/>
      <c r="L7" s="449"/>
      <c r="M7" s="449"/>
      <c r="N7" s="449"/>
      <c r="O7" s="449"/>
      <c r="P7" s="449"/>
      <c r="Q7" s="449"/>
      <c r="R7" s="449"/>
      <c r="S7" s="449"/>
      <c r="T7" s="449"/>
      <c r="U7" s="449"/>
      <c r="V7" s="449"/>
      <c r="W7" s="449"/>
      <c r="X7" s="449"/>
      <c r="Y7" s="449"/>
      <c r="Z7" s="449"/>
      <c r="AA7" s="449"/>
      <c r="AB7" s="449"/>
      <c r="AC7" s="449"/>
      <c r="AD7" s="449"/>
      <c r="AE7" s="449"/>
      <c r="AF7" s="449"/>
      <c r="AG7" s="449"/>
      <c r="AH7" s="449"/>
      <c r="AI7" s="449"/>
    </row>
    <row r="8" spans="2:35" ht="35.4" customHeight="1" x14ac:dyDescent="0.2">
      <c r="B8" s="447"/>
      <c r="C8" s="449"/>
      <c r="D8" s="449"/>
      <c r="E8" s="449"/>
      <c r="F8" s="449"/>
      <c r="G8" s="449"/>
      <c r="H8" s="449"/>
      <c r="I8" s="449"/>
      <c r="J8" s="449"/>
      <c r="K8" s="449"/>
      <c r="L8" s="449"/>
      <c r="M8" s="449"/>
      <c r="N8" s="449"/>
      <c r="O8" s="449"/>
      <c r="P8" s="449"/>
      <c r="Q8" s="449"/>
      <c r="R8" s="449"/>
      <c r="S8" s="449"/>
      <c r="T8" s="449"/>
      <c r="U8" s="449"/>
      <c r="V8" s="449"/>
      <c r="W8" s="449"/>
      <c r="X8" s="449"/>
      <c r="Y8" s="449"/>
      <c r="Z8" s="449"/>
      <c r="AA8" s="449"/>
      <c r="AB8" s="449"/>
      <c r="AC8" s="449"/>
      <c r="AD8" s="449"/>
      <c r="AE8" s="449"/>
      <c r="AF8" s="449"/>
      <c r="AG8" s="449"/>
      <c r="AH8" s="449"/>
      <c r="AI8" s="449"/>
    </row>
    <row r="9" spans="2:35" ht="35.4" customHeight="1" x14ac:dyDescent="0.2">
      <c r="B9" s="447"/>
      <c r="C9" s="449"/>
      <c r="D9" s="449"/>
      <c r="E9" s="449"/>
      <c r="F9" s="449"/>
      <c r="G9" s="449"/>
      <c r="H9" s="449"/>
      <c r="I9" s="449"/>
      <c r="J9" s="449"/>
      <c r="K9" s="449"/>
      <c r="L9" s="449"/>
      <c r="M9" s="449"/>
      <c r="N9" s="449"/>
      <c r="O9" s="449"/>
      <c r="P9" s="449"/>
      <c r="Q9" s="449"/>
      <c r="R9" s="449"/>
      <c r="S9" s="449"/>
      <c r="T9" s="449"/>
      <c r="U9" s="449"/>
      <c r="V9" s="449"/>
      <c r="W9" s="449"/>
      <c r="X9" s="449"/>
      <c r="Y9" s="449"/>
      <c r="Z9" s="449"/>
      <c r="AA9" s="449"/>
      <c r="AB9" s="449"/>
      <c r="AC9" s="449"/>
      <c r="AD9" s="449"/>
      <c r="AE9" s="449"/>
      <c r="AF9" s="449"/>
      <c r="AG9" s="449"/>
      <c r="AH9" s="449"/>
      <c r="AI9" s="449"/>
    </row>
    <row r="10" spans="2:35" ht="35.4" customHeight="1" x14ac:dyDescent="0.2">
      <c r="B10" s="447"/>
      <c r="C10" s="449"/>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9"/>
    </row>
    <row r="11" spans="2:35" ht="35.4" customHeight="1" x14ac:dyDescent="0.2">
      <c r="B11" s="447"/>
      <c r="C11" s="449"/>
      <c r="D11" s="449"/>
      <c r="E11" s="449"/>
      <c r="F11" s="449"/>
      <c r="G11" s="449"/>
      <c r="H11" s="449"/>
      <c r="I11" s="449"/>
      <c r="J11" s="449"/>
      <c r="K11" s="449"/>
      <c r="L11" s="449"/>
      <c r="M11" s="449"/>
      <c r="N11" s="449"/>
      <c r="O11" s="449"/>
      <c r="P11" s="449"/>
      <c r="Q11" s="449"/>
      <c r="R11" s="449"/>
      <c r="S11" s="449"/>
      <c r="T11" s="449"/>
      <c r="U11" s="449"/>
      <c r="V11" s="449"/>
      <c r="W11" s="449"/>
      <c r="X11" s="449"/>
      <c r="Y11" s="449"/>
      <c r="Z11" s="449"/>
      <c r="AA11" s="449"/>
      <c r="AB11" s="449"/>
      <c r="AC11" s="449"/>
      <c r="AD11" s="449"/>
      <c r="AE11" s="449"/>
      <c r="AF11" s="449"/>
      <c r="AG11" s="449"/>
      <c r="AH11" s="449"/>
      <c r="AI11" s="449"/>
    </row>
    <row r="12" spans="2:35" ht="35.4" customHeight="1" x14ac:dyDescent="0.2">
      <c r="B12" s="447"/>
      <c r="C12" s="449"/>
      <c r="D12" s="449"/>
      <c r="E12" s="449"/>
      <c r="F12" s="449"/>
      <c r="G12" s="449"/>
      <c r="H12" s="449"/>
      <c r="I12" s="449"/>
      <c r="J12" s="449"/>
      <c r="K12" s="449"/>
      <c r="L12" s="449"/>
      <c r="M12" s="449"/>
      <c r="N12" s="449"/>
      <c r="O12" s="449"/>
      <c r="P12" s="449"/>
      <c r="Q12" s="449"/>
      <c r="R12" s="449"/>
      <c r="S12" s="449"/>
      <c r="T12" s="449"/>
      <c r="U12" s="449"/>
      <c r="V12" s="449"/>
      <c r="W12" s="449"/>
      <c r="X12" s="449"/>
      <c r="Y12" s="449"/>
      <c r="Z12" s="449"/>
      <c r="AA12" s="449"/>
      <c r="AB12" s="449"/>
      <c r="AC12" s="449"/>
      <c r="AD12" s="449"/>
      <c r="AE12" s="449"/>
      <c r="AF12" s="449"/>
      <c r="AG12" s="449"/>
      <c r="AH12" s="449"/>
      <c r="AI12" s="449"/>
    </row>
    <row r="13" spans="2:35" ht="35.4" customHeight="1" x14ac:dyDescent="0.2">
      <c r="B13" s="447"/>
      <c r="C13" s="449"/>
      <c r="D13" s="449"/>
      <c r="E13" s="449"/>
      <c r="F13" s="449"/>
      <c r="G13" s="449"/>
      <c r="H13" s="449"/>
      <c r="I13" s="449"/>
      <c r="J13" s="449"/>
      <c r="K13" s="449"/>
      <c r="L13" s="449"/>
      <c r="M13" s="449"/>
      <c r="N13" s="449"/>
      <c r="O13" s="449"/>
      <c r="P13" s="449"/>
      <c r="Q13" s="449"/>
      <c r="R13" s="449"/>
      <c r="S13" s="449"/>
      <c r="T13" s="449"/>
      <c r="U13" s="449"/>
      <c r="V13" s="449"/>
      <c r="W13" s="449"/>
      <c r="X13" s="449"/>
      <c r="Y13" s="449"/>
      <c r="Z13" s="449"/>
      <c r="AA13" s="449"/>
      <c r="AB13" s="449"/>
      <c r="AC13" s="449"/>
      <c r="AD13" s="449"/>
      <c r="AE13" s="449"/>
      <c r="AF13" s="449"/>
      <c r="AG13" s="449"/>
      <c r="AH13" s="449"/>
      <c r="AI13" s="449"/>
    </row>
    <row r="14" spans="2:35" ht="35.4" customHeight="1" x14ac:dyDescent="0.2">
      <c r="B14" s="447"/>
      <c r="C14" s="449"/>
      <c r="D14" s="449"/>
      <c r="E14" s="449"/>
      <c r="F14" s="449"/>
      <c r="G14" s="449"/>
      <c r="H14" s="449"/>
      <c r="I14" s="449"/>
      <c r="J14" s="449"/>
      <c r="K14" s="449"/>
      <c r="L14" s="449"/>
      <c r="M14" s="449"/>
      <c r="N14" s="449"/>
      <c r="O14" s="449"/>
      <c r="P14" s="449"/>
      <c r="Q14" s="449"/>
      <c r="R14" s="449"/>
      <c r="S14" s="449"/>
      <c r="T14" s="449"/>
      <c r="U14" s="449"/>
      <c r="V14" s="449"/>
      <c r="W14" s="449"/>
      <c r="X14" s="449"/>
      <c r="Y14" s="449"/>
      <c r="Z14" s="449"/>
      <c r="AA14" s="449"/>
      <c r="AB14" s="449"/>
      <c r="AC14" s="449"/>
      <c r="AD14" s="449"/>
      <c r="AE14" s="449"/>
      <c r="AF14" s="449"/>
      <c r="AG14" s="449"/>
      <c r="AH14" s="449"/>
      <c r="AI14" s="449"/>
    </row>
    <row r="15" spans="2:35" ht="35.4" customHeight="1" x14ac:dyDescent="0.2">
      <c r="B15" s="447"/>
      <c r="C15" s="449"/>
      <c r="D15" s="449"/>
      <c r="E15" s="449"/>
      <c r="F15" s="449"/>
      <c r="G15" s="449"/>
      <c r="H15" s="449"/>
      <c r="I15" s="449"/>
      <c r="J15" s="449"/>
      <c r="K15" s="449"/>
      <c r="L15" s="449"/>
      <c r="M15" s="449"/>
      <c r="N15" s="449"/>
      <c r="O15" s="449"/>
      <c r="P15" s="449"/>
      <c r="Q15" s="449"/>
      <c r="R15" s="449"/>
      <c r="S15" s="449"/>
      <c r="T15" s="449"/>
      <c r="U15" s="449"/>
      <c r="V15" s="449"/>
      <c r="W15" s="449"/>
      <c r="X15" s="449"/>
      <c r="Y15" s="449"/>
      <c r="Z15" s="449"/>
      <c r="AA15" s="449"/>
      <c r="AB15" s="449"/>
      <c r="AC15" s="449"/>
      <c r="AD15" s="449"/>
      <c r="AE15" s="449"/>
      <c r="AF15" s="449"/>
      <c r="AG15" s="449"/>
      <c r="AH15" s="449"/>
      <c r="AI15" s="449"/>
    </row>
    <row r="16" spans="2:35" ht="35.4" customHeight="1" x14ac:dyDescent="0.2">
      <c r="B16" s="447"/>
      <c r="C16" s="449"/>
      <c r="D16" s="449"/>
      <c r="E16" s="449"/>
      <c r="F16" s="449"/>
      <c r="G16" s="449"/>
      <c r="H16" s="449"/>
      <c r="I16" s="449"/>
      <c r="J16" s="449"/>
      <c r="K16" s="449"/>
      <c r="L16" s="449"/>
      <c r="M16" s="449"/>
      <c r="N16" s="449"/>
      <c r="O16" s="449"/>
      <c r="P16" s="449"/>
      <c r="Q16" s="449"/>
      <c r="R16" s="449"/>
      <c r="S16" s="449"/>
      <c r="T16" s="449"/>
      <c r="U16" s="449"/>
      <c r="V16" s="449"/>
      <c r="W16" s="449"/>
      <c r="X16" s="449"/>
      <c r="Y16" s="449"/>
      <c r="Z16" s="449"/>
      <c r="AA16" s="449"/>
      <c r="AB16" s="449"/>
      <c r="AC16" s="449"/>
      <c r="AD16" s="449"/>
      <c r="AE16" s="449"/>
      <c r="AF16" s="449"/>
      <c r="AG16" s="449"/>
      <c r="AH16" s="449"/>
      <c r="AI16" s="449"/>
    </row>
    <row r="17" spans="2:35" ht="35.4" customHeight="1" x14ac:dyDescent="0.2">
      <c r="B17" s="447"/>
      <c r="C17" s="449"/>
      <c r="D17" s="449"/>
      <c r="E17" s="449"/>
      <c r="F17" s="449"/>
      <c r="G17" s="449"/>
      <c r="H17" s="449"/>
      <c r="I17" s="449"/>
      <c r="J17" s="449"/>
      <c r="K17" s="449"/>
      <c r="L17" s="449"/>
      <c r="M17" s="449"/>
      <c r="N17" s="449"/>
      <c r="O17" s="449"/>
      <c r="P17" s="449"/>
      <c r="Q17" s="449"/>
      <c r="R17" s="449"/>
      <c r="S17" s="449"/>
      <c r="T17" s="449"/>
      <c r="U17" s="449"/>
      <c r="V17" s="449"/>
      <c r="W17" s="449"/>
      <c r="X17" s="449"/>
      <c r="Y17" s="449"/>
      <c r="Z17" s="449"/>
      <c r="AA17" s="449"/>
      <c r="AB17" s="449"/>
      <c r="AC17" s="449"/>
      <c r="AD17" s="449"/>
      <c r="AE17" s="449"/>
      <c r="AF17" s="449"/>
      <c r="AG17" s="449"/>
      <c r="AH17" s="449"/>
      <c r="AI17" s="449"/>
    </row>
    <row r="18" spans="2:35" ht="53.25" customHeight="1" x14ac:dyDescent="0.2">
      <c r="B18" s="447"/>
      <c r="C18" s="449"/>
      <c r="D18" s="449"/>
      <c r="E18" s="449"/>
      <c r="F18" s="449"/>
      <c r="G18" s="449"/>
      <c r="H18" s="449"/>
      <c r="I18" s="449"/>
      <c r="J18" s="449"/>
      <c r="K18" s="449"/>
      <c r="L18" s="449"/>
      <c r="M18" s="449"/>
      <c r="N18" s="449"/>
      <c r="O18" s="449"/>
      <c r="P18" s="449"/>
      <c r="Q18" s="449"/>
      <c r="R18" s="449"/>
      <c r="S18" s="449"/>
      <c r="T18" s="449"/>
      <c r="U18" s="449"/>
      <c r="V18" s="449"/>
      <c r="W18" s="449"/>
      <c r="X18" s="449"/>
      <c r="Y18" s="449"/>
      <c r="Z18" s="449"/>
      <c r="AA18" s="449"/>
      <c r="AB18" s="449"/>
      <c r="AC18" s="449"/>
      <c r="AD18" s="449"/>
      <c r="AE18" s="449"/>
      <c r="AF18" s="449"/>
      <c r="AG18" s="449"/>
      <c r="AH18" s="449"/>
      <c r="AI18" s="449"/>
    </row>
    <row r="19" spans="2:35" ht="15" customHeight="1" x14ac:dyDescent="0.2">
      <c r="B19" s="50"/>
      <c r="C19" s="50"/>
      <c r="D19" s="4"/>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C32"/>
  <sheetViews>
    <sheetView showGridLines="0" showZeros="0" view="pageBreakPreview" zoomScaleNormal="100" zoomScaleSheetLayoutView="100" workbookViewId="0">
      <selection activeCell="AA5" sqref="AA5"/>
    </sheetView>
  </sheetViews>
  <sheetFormatPr defaultColWidth="9" defaultRowHeight="12" x14ac:dyDescent="0.2"/>
  <cols>
    <col min="1" max="1" width="1.6328125" style="3" customWidth="1"/>
    <col min="2" max="2" width="4.08984375" style="3" customWidth="1"/>
    <col min="3" max="21" width="5.90625" style="3" customWidth="1"/>
    <col min="22" max="22" width="8.1796875" style="3" customWidth="1"/>
    <col min="23" max="24" width="6.81640625" style="3" customWidth="1"/>
    <col min="25" max="25" width="8.6328125" style="3" customWidth="1"/>
    <col min="26" max="26" width="1.36328125" style="3" customWidth="1"/>
    <col min="27" max="16384" width="9" style="3"/>
  </cols>
  <sheetData>
    <row r="2" spans="2:29" ht="24.9" customHeight="1" x14ac:dyDescent="0.2">
      <c r="B2" s="28" t="s">
        <v>340</v>
      </c>
      <c r="C2" s="4"/>
      <c r="D2" s="4"/>
      <c r="E2" s="4"/>
      <c r="F2" s="4"/>
      <c r="G2" s="4"/>
      <c r="H2" s="4"/>
      <c r="I2" s="4"/>
      <c r="J2" s="4"/>
      <c r="K2" s="27"/>
      <c r="L2" s="4"/>
      <c r="M2" s="27"/>
      <c r="N2" s="192"/>
      <c r="O2" s="193"/>
      <c r="P2" s="477"/>
      <c r="Q2" s="478"/>
      <c r="R2" s="478"/>
      <c r="S2" s="479"/>
      <c r="T2" s="288" t="s">
        <v>55</v>
      </c>
      <c r="U2" s="288"/>
      <c r="V2" s="480" t="s">
        <v>1375</v>
      </c>
      <c r="W2" s="480"/>
      <c r="X2" s="480"/>
      <c r="Y2" s="480"/>
    </row>
    <row r="3" spans="2:29" ht="20.149999999999999" customHeight="1" x14ac:dyDescent="0.2">
      <c r="B3" s="284" t="s">
        <v>33</v>
      </c>
      <c r="C3" s="284"/>
      <c r="D3" s="489" t="s">
        <v>1337</v>
      </c>
      <c r="E3" s="489"/>
      <c r="F3" s="489"/>
      <c r="G3" s="489"/>
      <c r="H3" s="288" t="s">
        <v>32</v>
      </c>
      <c r="I3" s="288"/>
      <c r="J3" s="466" t="s">
        <v>1224</v>
      </c>
      <c r="K3" s="466"/>
      <c r="L3" s="466"/>
      <c r="M3" s="466"/>
      <c r="N3" s="288" t="s">
        <v>10</v>
      </c>
      <c r="O3" s="288"/>
      <c r="P3" s="322" t="s">
        <v>1226</v>
      </c>
      <c r="Q3" s="322"/>
      <c r="R3" s="322"/>
      <c r="S3" s="322"/>
      <c r="T3" s="288" t="s">
        <v>16</v>
      </c>
      <c r="U3" s="288"/>
      <c r="V3" s="481" t="s">
        <v>539</v>
      </c>
      <c r="W3" s="481"/>
      <c r="X3" s="481"/>
      <c r="Y3" s="481"/>
    </row>
    <row r="4" spans="2:29" ht="20.149999999999999" customHeight="1" x14ac:dyDescent="0.2">
      <c r="B4" s="283" t="s">
        <v>11</v>
      </c>
      <c r="C4" s="283"/>
      <c r="D4" s="487" t="s">
        <v>1222</v>
      </c>
      <c r="E4" s="487"/>
      <c r="F4" s="487"/>
      <c r="G4" s="487"/>
      <c r="H4" s="288"/>
      <c r="I4" s="288"/>
      <c r="J4" s="466"/>
      <c r="K4" s="489"/>
      <c r="L4" s="489"/>
      <c r="M4" s="489"/>
      <c r="N4" s="284"/>
      <c r="O4" s="284"/>
      <c r="P4" s="490"/>
      <c r="Q4" s="490"/>
      <c r="R4" s="490"/>
      <c r="S4" s="490"/>
      <c r="T4" s="284" t="s">
        <v>17</v>
      </c>
      <c r="U4" s="284"/>
      <c r="V4" s="488" t="s">
        <v>539</v>
      </c>
      <c r="W4" s="488"/>
      <c r="X4" s="488"/>
      <c r="Y4" s="488"/>
    </row>
    <row r="5" spans="2:29" ht="20.149999999999999" customHeight="1" x14ac:dyDescent="0.2">
      <c r="B5" s="321" t="s">
        <v>12</v>
      </c>
      <c r="C5" s="321"/>
      <c r="D5" s="2" t="s">
        <v>13</v>
      </c>
      <c r="E5" s="322" t="s">
        <v>1232</v>
      </c>
      <c r="F5" s="322"/>
      <c r="G5" s="322"/>
      <c r="H5" s="288" t="s">
        <v>265</v>
      </c>
      <c r="I5" s="288"/>
      <c r="J5" s="276"/>
      <c r="K5" s="322" t="s">
        <v>1228</v>
      </c>
      <c r="L5" s="322"/>
      <c r="M5" s="322"/>
      <c r="N5" s="322"/>
      <c r="O5" s="482" t="s">
        <v>246</v>
      </c>
      <c r="P5" s="482"/>
      <c r="Q5" s="481">
        <v>45271</v>
      </c>
      <c r="R5" s="481"/>
      <c r="S5" s="481"/>
      <c r="T5" s="288" t="s">
        <v>44</v>
      </c>
      <c r="U5" s="288"/>
      <c r="V5" s="218" t="s">
        <v>43</v>
      </c>
      <c r="W5" s="485">
        <f>'様式A-1'!Z5</f>
        <v>228</v>
      </c>
      <c r="X5" s="486"/>
      <c r="Y5" s="66" t="s">
        <v>42</v>
      </c>
    </row>
    <row r="6" spans="2:29" ht="20.149999999999999" customHeight="1" x14ac:dyDescent="0.2">
      <c r="B6" s="321"/>
      <c r="C6" s="321"/>
      <c r="D6" s="2" t="s">
        <v>14</v>
      </c>
      <c r="E6" s="322" t="s">
        <v>1233</v>
      </c>
      <c r="F6" s="322"/>
      <c r="G6" s="322"/>
      <c r="H6" s="288" t="s">
        <v>266</v>
      </c>
      <c r="I6" s="288"/>
      <c r="J6" s="276"/>
      <c r="K6" s="322" t="s">
        <v>1230</v>
      </c>
      <c r="L6" s="322"/>
      <c r="M6" s="322"/>
      <c r="N6" s="322"/>
      <c r="O6" s="483"/>
      <c r="P6" s="483"/>
      <c r="Q6" s="484"/>
      <c r="R6" s="484"/>
      <c r="S6" s="484"/>
      <c r="T6" s="288" t="s">
        <v>15</v>
      </c>
      <c r="U6" s="288"/>
      <c r="V6" s="322" t="s">
        <v>525</v>
      </c>
      <c r="W6" s="322"/>
      <c r="X6" s="322"/>
      <c r="Y6" s="322"/>
    </row>
    <row r="7" spans="2:29" ht="6.9" customHeight="1" x14ac:dyDescent="0.2">
      <c r="B7" s="501" t="s">
        <v>18</v>
      </c>
      <c r="C7" s="491" t="s">
        <v>19</v>
      </c>
      <c r="D7" s="494">
        <v>341942.3</v>
      </c>
      <c r="E7" s="495"/>
      <c r="F7" s="455" t="s">
        <v>20</v>
      </c>
      <c r="G7" s="456"/>
      <c r="H7" s="455" t="s">
        <v>21</v>
      </c>
      <c r="I7" s="457"/>
      <c r="J7" s="261" t="s">
        <v>22</v>
      </c>
      <c r="K7" s="504"/>
      <c r="L7" s="509" t="s">
        <v>36</v>
      </c>
      <c r="M7" s="511">
        <v>58</v>
      </c>
      <c r="N7" s="509" t="s">
        <v>35</v>
      </c>
      <c r="O7" s="511">
        <v>3</v>
      </c>
      <c r="P7" s="506" t="s">
        <v>34</v>
      </c>
      <c r="Q7" s="507"/>
      <c r="R7" s="498" t="s">
        <v>41</v>
      </c>
      <c r="S7" s="500"/>
      <c r="T7" s="534" t="s">
        <v>62</v>
      </c>
      <c r="U7" s="535"/>
      <c r="V7" s="523" t="s">
        <v>40</v>
      </c>
      <c r="W7" s="514" t="s">
        <v>301</v>
      </c>
      <c r="X7" s="515"/>
      <c r="Y7" s="502">
        <v>3</v>
      </c>
    </row>
    <row r="8" spans="2:29" ht="6.9" customHeight="1" x14ac:dyDescent="0.2">
      <c r="B8" s="501"/>
      <c r="C8" s="492"/>
      <c r="D8" s="496"/>
      <c r="E8" s="497"/>
      <c r="F8" s="498"/>
      <c r="G8" s="499"/>
      <c r="H8" s="498"/>
      <c r="I8" s="500"/>
      <c r="J8" s="302"/>
      <c r="K8" s="504"/>
      <c r="L8" s="509"/>
      <c r="M8" s="511"/>
      <c r="N8" s="509"/>
      <c r="O8" s="511"/>
      <c r="P8" s="506"/>
      <c r="Q8" s="507"/>
      <c r="R8" s="498"/>
      <c r="S8" s="500"/>
      <c r="T8" s="534"/>
      <c r="U8" s="535"/>
      <c r="V8" s="524"/>
      <c r="W8" s="516"/>
      <c r="X8" s="516"/>
      <c r="Y8" s="503"/>
    </row>
    <row r="9" spans="2:29" ht="6.9" customHeight="1" x14ac:dyDescent="0.2">
      <c r="B9" s="501"/>
      <c r="C9" s="493"/>
      <c r="D9" s="303"/>
      <c r="E9" s="313"/>
      <c r="F9" s="498"/>
      <c r="G9" s="499"/>
      <c r="H9" s="498"/>
      <c r="I9" s="500"/>
      <c r="J9" s="302"/>
      <c r="K9" s="504"/>
      <c r="L9" s="509"/>
      <c r="M9" s="511"/>
      <c r="N9" s="509"/>
      <c r="O9" s="511"/>
      <c r="P9" s="506"/>
      <c r="Q9" s="507"/>
      <c r="R9" s="498"/>
      <c r="S9" s="500"/>
      <c r="T9" s="534"/>
      <c r="U9" s="535"/>
      <c r="V9" s="524"/>
      <c r="W9" s="516"/>
      <c r="X9" s="516"/>
      <c r="Y9" s="503"/>
    </row>
    <row r="10" spans="2:29" ht="6.9" customHeight="1" x14ac:dyDescent="0.2">
      <c r="B10" s="501"/>
      <c r="C10" s="491" t="s">
        <v>23</v>
      </c>
      <c r="D10" s="494">
        <v>1310707.8999999999</v>
      </c>
      <c r="E10" s="495"/>
      <c r="F10" s="498"/>
      <c r="G10" s="499"/>
      <c r="H10" s="498"/>
      <c r="I10" s="500"/>
      <c r="J10" s="302"/>
      <c r="K10" s="504"/>
      <c r="L10" s="509"/>
      <c r="M10" s="512"/>
      <c r="N10" s="509"/>
      <c r="O10" s="512"/>
      <c r="P10" s="506"/>
      <c r="Q10" s="508"/>
      <c r="R10" s="498"/>
      <c r="S10" s="500"/>
      <c r="T10" s="534"/>
      <c r="U10" s="535"/>
      <c r="V10" s="524"/>
      <c r="W10" s="516"/>
      <c r="X10" s="516"/>
      <c r="Y10" s="503"/>
    </row>
    <row r="11" spans="2:29" ht="6.9" customHeight="1" x14ac:dyDescent="0.2">
      <c r="B11" s="501"/>
      <c r="C11" s="492"/>
      <c r="D11" s="496"/>
      <c r="E11" s="497"/>
      <c r="F11" s="498"/>
      <c r="G11" s="499"/>
      <c r="H11" s="498"/>
      <c r="I11" s="500"/>
      <c r="J11" s="261" t="s">
        <v>24</v>
      </c>
      <c r="K11" s="263"/>
      <c r="L11" s="284" t="s">
        <v>39</v>
      </c>
      <c r="M11" s="513">
        <v>22</v>
      </c>
      <c r="N11" s="284" t="s">
        <v>38</v>
      </c>
      <c r="O11" s="510"/>
      <c r="P11" s="505" t="s">
        <v>37</v>
      </c>
      <c r="Q11" s="510"/>
      <c r="R11" s="498"/>
      <c r="S11" s="500"/>
      <c r="T11" s="534"/>
      <c r="U11" s="535"/>
      <c r="V11" s="524"/>
      <c r="W11" s="516"/>
      <c r="X11" s="516"/>
      <c r="Y11" s="503"/>
    </row>
    <row r="12" spans="2:29" ht="6.9" customHeight="1" x14ac:dyDescent="0.2">
      <c r="B12" s="501"/>
      <c r="C12" s="493"/>
      <c r="D12" s="303"/>
      <c r="E12" s="313"/>
      <c r="F12" s="498"/>
      <c r="G12" s="499"/>
      <c r="H12" s="498"/>
      <c r="I12" s="500"/>
      <c r="J12" s="302"/>
      <c r="K12" s="504"/>
      <c r="L12" s="509"/>
      <c r="M12" s="511"/>
      <c r="N12" s="509"/>
      <c r="O12" s="507"/>
      <c r="P12" s="506"/>
      <c r="Q12" s="507"/>
      <c r="R12" s="498"/>
      <c r="S12" s="500"/>
      <c r="T12" s="534"/>
      <c r="U12" s="535"/>
      <c r="V12" s="524"/>
      <c r="W12" s="516"/>
      <c r="X12" s="516"/>
      <c r="Y12" s="503"/>
    </row>
    <row r="13" spans="2:29" ht="6.9" customHeight="1" x14ac:dyDescent="0.2">
      <c r="B13" s="501" t="s">
        <v>25</v>
      </c>
      <c r="C13" s="491" t="s">
        <v>19</v>
      </c>
      <c r="D13" s="494">
        <v>341948.6</v>
      </c>
      <c r="E13" s="495"/>
      <c r="F13" s="498"/>
      <c r="G13" s="499"/>
      <c r="H13" s="498"/>
      <c r="I13" s="500"/>
      <c r="J13" s="302"/>
      <c r="K13" s="504"/>
      <c r="L13" s="509"/>
      <c r="M13" s="511"/>
      <c r="N13" s="509"/>
      <c r="O13" s="507"/>
      <c r="P13" s="506"/>
      <c r="Q13" s="507"/>
      <c r="R13" s="498"/>
      <c r="S13" s="500"/>
      <c r="T13" s="534"/>
      <c r="U13" s="535"/>
      <c r="V13" s="524"/>
      <c r="W13" s="517" t="s">
        <v>282</v>
      </c>
      <c r="X13" s="518"/>
      <c r="Y13" s="503">
        <v>27</v>
      </c>
    </row>
    <row r="14" spans="2:29" ht="6.9" customHeight="1" x14ac:dyDescent="0.2">
      <c r="B14" s="491"/>
      <c r="C14" s="492"/>
      <c r="D14" s="496"/>
      <c r="E14" s="497"/>
      <c r="F14" s="498"/>
      <c r="G14" s="499"/>
      <c r="H14" s="498"/>
      <c r="I14" s="500"/>
      <c r="J14" s="264"/>
      <c r="K14" s="266"/>
      <c r="L14" s="509"/>
      <c r="M14" s="512"/>
      <c r="N14" s="509"/>
      <c r="O14" s="508"/>
      <c r="P14" s="506"/>
      <c r="Q14" s="508"/>
      <c r="R14" s="498"/>
      <c r="S14" s="500"/>
      <c r="T14" s="534"/>
      <c r="U14" s="535"/>
      <c r="V14" s="524"/>
      <c r="W14" s="518"/>
      <c r="X14" s="518"/>
      <c r="Y14" s="503"/>
    </row>
    <row r="15" spans="2:29" ht="6.9" customHeight="1" x14ac:dyDescent="0.2">
      <c r="B15" s="491"/>
      <c r="C15" s="493"/>
      <c r="D15" s="303"/>
      <c r="E15" s="313"/>
      <c r="F15" s="498"/>
      <c r="G15" s="499"/>
      <c r="H15" s="498"/>
      <c r="I15" s="500"/>
      <c r="J15" s="302" t="s">
        <v>26</v>
      </c>
      <c r="K15" s="504"/>
      <c r="L15" s="284" t="s">
        <v>36</v>
      </c>
      <c r="M15" s="519"/>
      <c r="N15" s="284" t="s">
        <v>35</v>
      </c>
      <c r="O15" s="519"/>
      <c r="P15" s="505" t="s">
        <v>34</v>
      </c>
      <c r="Q15" s="519"/>
      <c r="R15" s="498"/>
      <c r="S15" s="500"/>
      <c r="T15" s="534"/>
      <c r="U15" s="535"/>
      <c r="V15" s="524"/>
      <c r="W15" s="518"/>
      <c r="X15" s="518"/>
      <c r="Y15" s="503"/>
      <c r="AC15" s="3">
        <v>0</v>
      </c>
    </row>
    <row r="16" spans="2:29" ht="6.9" customHeight="1" x14ac:dyDescent="0.2">
      <c r="B16" s="491"/>
      <c r="C16" s="491" t="s">
        <v>23</v>
      </c>
      <c r="D16" s="494">
        <v>1310713</v>
      </c>
      <c r="E16" s="495"/>
      <c r="F16" s="498"/>
      <c r="G16" s="499"/>
      <c r="H16" s="498"/>
      <c r="I16" s="500"/>
      <c r="J16" s="302"/>
      <c r="K16" s="504"/>
      <c r="L16" s="509"/>
      <c r="M16" s="520"/>
      <c r="N16" s="509"/>
      <c r="O16" s="520"/>
      <c r="P16" s="506"/>
      <c r="Q16" s="520"/>
      <c r="R16" s="498"/>
      <c r="S16" s="500"/>
      <c r="T16" s="534"/>
      <c r="U16" s="535"/>
      <c r="V16" s="524"/>
      <c r="W16" s="518"/>
      <c r="X16" s="518"/>
      <c r="Y16" s="503"/>
    </row>
    <row r="17" spans="2:25" ht="6.9" customHeight="1" x14ac:dyDescent="0.2">
      <c r="B17" s="491"/>
      <c r="C17" s="492"/>
      <c r="D17" s="496"/>
      <c r="E17" s="497"/>
      <c r="F17" s="498"/>
      <c r="G17" s="499"/>
      <c r="H17" s="498"/>
      <c r="I17" s="500"/>
      <c r="J17" s="302"/>
      <c r="K17" s="504"/>
      <c r="L17" s="509"/>
      <c r="M17" s="520"/>
      <c r="N17" s="509"/>
      <c r="O17" s="520"/>
      <c r="P17" s="506"/>
      <c r="Q17" s="520"/>
      <c r="R17" s="498"/>
      <c r="S17" s="500"/>
      <c r="T17" s="534"/>
      <c r="U17" s="535"/>
      <c r="V17" s="524"/>
      <c r="W17" s="518"/>
      <c r="X17" s="518"/>
      <c r="Y17" s="503"/>
    </row>
    <row r="18" spans="2:25" ht="6.9" customHeight="1" x14ac:dyDescent="0.2">
      <c r="B18" s="501"/>
      <c r="C18" s="493"/>
      <c r="D18" s="303"/>
      <c r="E18" s="313"/>
      <c r="F18" s="458"/>
      <c r="G18" s="459"/>
      <c r="H18" s="458"/>
      <c r="I18" s="460"/>
      <c r="J18" s="264"/>
      <c r="K18" s="266"/>
      <c r="L18" s="283"/>
      <c r="M18" s="521"/>
      <c r="N18" s="283"/>
      <c r="O18" s="521"/>
      <c r="P18" s="522"/>
      <c r="Q18" s="521"/>
      <c r="R18" s="458"/>
      <c r="S18" s="460"/>
      <c r="T18" s="536"/>
      <c r="U18" s="537"/>
      <c r="V18" s="525"/>
      <c r="W18" s="518"/>
      <c r="X18" s="518"/>
      <c r="Y18" s="503"/>
    </row>
    <row r="19" spans="2:25" ht="31.25" customHeight="1" x14ac:dyDescent="0.2">
      <c r="B19" s="526" t="s">
        <v>9</v>
      </c>
      <c r="C19" s="527"/>
      <c r="D19" s="528"/>
      <c r="E19" s="528"/>
      <c r="F19" s="528"/>
      <c r="G19" s="528"/>
      <c r="H19" s="528"/>
      <c r="I19" s="528"/>
      <c r="J19" s="528"/>
      <c r="K19" s="528"/>
      <c r="L19" s="528"/>
      <c r="M19" s="528"/>
      <c r="N19" s="528"/>
      <c r="O19" s="528"/>
      <c r="P19" s="528"/>
      <c r="Q19" s="528"/>
      <c r="R19" s="528"/>
      <c r="S19" s="528"/>
      <c r="T19" s="528"/>
      <c r="U19" s="528"/>
      <c r="V19" s="528"/>
      <c r="W19" s="528"/>
      <c r="X19" s="528"/>
      <c r="Y19" s="529"/>
    </row>
    <row r="20" spans="2:25" ht="39.9" customHeight="1" x14ac:dyDescent="0.2">
      <c r="B20" s="526"/>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2">
      <c r="B21" s="526"/>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2">
      <c r="B22" s="526"/>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2">
      <c r="B23" s="526"/>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2">
      <c r="B24" s="526"/>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2">
      <c r="B25" s="526"/>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2">
      <c r="B26" s="526"/>
      <c r="C26" s="23"/>
      <c r="D26" s="1"/>
      <c r="E26" s="1"/>
      <c r="G26" s="26"/>
      <c r="H26" s="26"/>
      <c r="I26" s="26"/>
      <c r="J26" s="26"/>
      <c r="K26" s="26"/>
      <c r="L26" s="1"/>
      <c r="M26" s="23"/>
      <c r="N26" s="23"/>
      <c r="O26" s="1"/>
      <c r="P26" s="530" t="s">
        <v>300</v>
      </c>
      <c r="Q26" s="530"/>
      <c r="R26" s="530"/>
      <c r="S26" s="530"/>
      <c r="T26" s="530"/>
      <c r="U26" s="530"/>
      <c r="V26" s="530"/>
      <c r="W26" s="530"/>
      <c r="X26" s="530"/>
      <c r="Y26" s="531"/>
    </row>
    <row r="27" spans="2:25" ht="45" customHeight="1" x14ac:dyDescent="0.2">
      <c r="B27" s="446"/>
      <c r="C27" s="22"/>
      <c r="D27" s="20"/>
      <c r="E27" s="25"/>
      <c r="F27" s="21"/>
      <c r="G27" s="20"/>
      <c r="H27" s="20"/>
      <c r="I27" s="20"/>
      <c r="J27" s="20"/>
      <c r="K27" s="20"/>
      <c r="L27" s="20"/>
      <c r="M27" s="20"/>
      <c r="N27" s="20"/>
      <c r="O27" s="19"/>
      <c r="P27" s="532"/>
      <c r="Q27" s="532"/>
      <c r="R27" s="532"/>
      <c r="S27" s="532"/>
      <c r="T27" s="532"/>
      <c r="U27" s="532"/>
      <c r="V27" s="532"/>
      <c r="W27" s="532"/>
      <c r="X27" s="532"/>
      <c r="Y27" s="533"/>
    </row>
    <row r="28" spans="2:25" ht="15" customHeight="1" x14ac:dyDescent="0.2">
      <c r="C28" s="4" t="s">
        <v>256</v>
      </c>
    </row>
    <row r="29" spans="2:25" ht="15" customHeight="1" x14ac:dyDescent="0.2">
      <c r="C29" s="1" t="s">
        <v>566</v>
      </c>
    </row>
    <row r="30" spans="2:25" ht="11.4" customHeight="1" x14ac:dyDescent="0.2">
      <c r="C30" s="3" t="s">
        <v>567</v>
      </c>
    </row>
    <row r="31" spans="2:25" x14ac:dyDescent="0.2">
      <c r="C31" s="1" t="s">
        <v>302</v>
      </c>
    </row>
    <row r="32" spans="2:25" x14ac:dyDescent="0.2">
      <c r="C32" s="1" t="s">
        <v>257</v>
      </c>
    </row>
  </sheetData>
  <mergeCells count="71">
    <mergeCell ref="B19:B27"/>
    <mergeCell ref="C19:Y19"/>
    <mergeCell ref="P26:Y27"/>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O15:O18"/>
    <mergeCell ref="P15:P18"/>
    <mergeCell ref="V7:V18"/>
    <mergeCell ref="T6:U6"/>
    <mergeCell ref="Y7:Y12"/>
    <mergeCell ref="C10:C12"/>
    <mergeCell ref="D10:E12"/>
    <mergeCell ref="J11:K14"/>
    <mergeCell ref="P11:P14"/>
    <mergeCell ref="Q7:Q10"/>
    <mergeCell ref="J7:K10"/>
    <mergeCell ref="L7:L10"/>
    <mergeCell ref="N11:N14"/>
    <mergeCell ref="O11:O14"/>
    <mergeCell ref="N7:N10"/>
    <mergeCell ref="M7:M10"/>
    <mergeCell ref="L11:L14"/>
    <mergeCell ref="M11:M14"/>
    <mergeCell ref="P7:P10"/>
    <mergeCell ref="W7:X12"/>
    <mergeCell ref="E6:G6"/>
    <mergeCell ref="C7:C9"/>
    <mergeCell ref="D7:E9"/>
    <mergeCell ref="F7:G18"/>
    <mergeCell ref="H7:I18"/>
    <mergeCell ref="C16:C18"/>
    <mergeCell ref="D16:E18"/>
    <mergeCell ref="B5:C6"/>
    <mergeCell ref="H6:J6"/>
    <mergeCell ref="B7:B12"/>
    <mergeCell ref="E5:G5"/>
    <mergeCell ref="H5:J5"/>
    <mergeCell ref="B4:C4"/>
    <mergeCell ref="D4:G4"/>
    <mergeCell ref="T4:U4"/>
    <mergeCell ref="V4:Y4"/>
    <mergeCell ref="B3:C3"/>
    <mergeCell ref="D3:G3"/>
    <mergeCell ref="H3:I4"/>
    <mergeCell ref="J3:M4"/>
    <mergeCell ref="N3:O4"/>
    <mergeCell ref="P3:S4"/>
    <mergeCell ref="T3:U3"/>
    <mergeCell ref="K5:N5"/>
    <mergeCell ref="K6:N6"/>
    <mergeCell ref="O5:P6"/>
    <mergeCell ref="Q5:S6"/>
    <mergeCell ref="W5:X5"/>
    <mergeCell ref="P2:S2"/>
    <mergeCell ref="T2:U2"/>
    <mergeCell ref="V2:Y2"/>
    <mergeCell ref="V6:Y6"/>
    <mergeCell ref="V3:Y3"/>
    <mergeCell ref="T5:U5"/>
  </mergeCells>
  <phoneticPr fontId="8"/>
  <printOptions horizontalCentered="1" verticalCentered="1"/>
  <pageMargins left="0.25" right="0.25" top="0.75" bottom="0.75" header="0.3" footer="0.3"/>
  <pageSetup paperSize="9" scale="83"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500-000000000000}">
          <x14:formula1>
            <xm:f>'(参考)リスト'!$G$16:$G$19</xm:f>
          </x14:formula1>
          <xm:sqref>T7:U18</xm:sqref>
        </x14:dataValidation>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8F754-0DB3-486E-987E-49AE0C7BD386}">
  <sheetPr>
    <pageSetUpPr fitToPage="1"/>
  </sheetPr>
  <dimension ref="B2:AC32"/>
  <sheetViews>
    <sheetView showGridLines="0" showZeros="0" view="pageBreakPreview" zoomScaleNormal="100" zoomScaleSheetLayoutView="100" workbookViewId="0">
      <selection activeCell="AA5" sqref="AA5"/>
    </sheetView>
  </sheetViews>
  <sheetFormatPr defaultColWidth="9" defaultRowHeight="12" x14ac:dyDescent="0.2"/>
  <cols>
    <col min="1" max="1" width="1.6328125" style="3" customWidth="1"/>
    <col min="2" max="2" width="4.08984375" style="3" customWidth="1"/>
    <col min="3" max="21" width="5.90625" style="3" customWidth="1"/>
    <col min="22" max="22" width="8.1796875" style="3" customWidth="1"/>
    <col min="23" max="24" width="6.81640625" style="3" customWidth="1"/>
    <col min="25" max="25" width="8.6328125" style="3" customWidth="1"/>
    <col min="26" max="26" width="1.36328125" style="3" customWidth="1"/>
    <col min="27" max="16384" width="9" style="3"/>
  </cols>
  <sheetData>
    <row r="2" spans="2:29" ht="24.9" customHeight="1" x14ac:dyDescent="0.2">
      <c r="B2" s="28" t="s">
        <v>340</v>
      </c>
      <c r="C2" s="4"/>
      <c r="D2" s="4"/>
      <c r="E2" s="4"/>
      <c r="F2" s="4"/>
      <c r="G2" s="4"/>
      <c r="H2" s="4"/>
      <c r="I2" s="4"/>
      <c r="J2" s="4"/>
      <c r="K2" s="27"/>
      <c r="L2" s="4"/>
      <c r="M2" s="27"/>
      <c r="N2" s="192"/>
      <c r="O2" s="193"/>
      <c r="P2" s="477"/>
      <c r="Q2" s="478"/>
      <c r="R2" s="478"/>
      <c r="S2" s="479"/>
      <c r="T2" s="288" t="s">
        <v>55</v>
      </c>
      <c r="U2" s="288"/>
      <c r="V2" s="480" t="s">
        <v>1375</v>
      </c>
      <c r="W2" s="480"/>
      <c r="X2" s="480"/>
      <c r="Y2" s="480"/>
    </row>
    <row r="3" spans="2:29" ht="20.149999999999999" customHeight="1" x14ac:dyDescent="0.2">
      <c r="B3" s="284" t="s">
        <v>27</v>
      </c>
      <c r="C3" s="284"/>
      <c r="D3" s="489" t="s">
        <v>1337</v>
      </c>
      <c r="E3" s="489"/>
      <c r="F3" s="489"/>
      <c r="G3" s="489"/>
      <c r="H3" s="288" t="s">
        <v>28</v>
      </c>
      <c r="I3" s="288"/>
      <c r="J3" s="466" t="s">
        <v>621</v>
      </c>
      <c r="K3" s="466"/>
      <c r="L3" s="466"/>
      <c r="M3" s="466"/>
      <c r="N3" s="288" t="s">
        <v>10</v>
      </c>
      <c r="O3" s="288"/>
      <c r="P3" s="322" t="s">
        <v>580</v>
      </c>
      <c r="Q3" s="322"/>
      <c r="R3" s="322"/>
      <c r="S3" s="322"/>
      <c r="T3" s="288" t="s">
        <v>16</v>
      </c>
      <c r="U3" s="288"/>
      <c r="V3" s="481" t="s">
        <v>539</v>
      </c>
      <c r="W3" s="481"/>
      <c r="X3" s="481"/>
      <c r="Y3" s="481"/>
    </row>
    <row r="4" spans="2:29" ht="20.149999999999999" customHeight="1" x14ac:dyDescent="0.2">
      <c r="B4" s="283" t="s">
        <v>11</v>
      </c>
      <c r="C4" s="283"/>
      <c r="D4" s="487" t="s">
        <v>632</v>
      </c>
      <c r="E4" s="487"/>
      <c r="F4" s="487"/>
      <c r="G4" s="487"/>
      <c r="H4" s="288"/>
      <c r="I4" s="288"/>
      <c r="J4" s="466"/>
      <c r="K4" s="489"/>
      <c r="L4" s="489"/>
      <c r="M4" s="489"/>
      <c r="N4" s="284"/>
      <c r="O4" s="284"/>
      <c r="P4" s="490"/>
      <c r="Q4" s="490"/>
      <c r="R4" s="490"/>
      <c r="S4" s="490"/>
      <c r="T4" s="284" t="s">
        <v>17</v>
      </c>
      <c r="U4" s="284"/>
      <c r="V4" s="488" t="s">
        <v>539</v>
      </c>
      <c r="W4" s="488"/>
      <c r="X4" s="488"/>
      <c r="Y4" s="488"/>
    </row>
    <row r="5" spans="2:29" ht="20.149999999999999" customHeight="1" x14ac:dyDescent="0.2">
      <c r="B5" s="321" t="s">
        <v>12</v>
      </c>
      <c r="C5" s="321"/>
      <c r="D5" s="2" t="s">
        <v>13</v>
      </c>
      <c r="E5" s="322" t="s">
        <v>1232</v>
      </c>
      <c r="F5" s="322"/>
      <c r="G5" s="322"/>
      <c r="H5" s="288" t="s">
        <v>265</v>
      </c>
      <c r="I5" s="288"/>
      <c r="J5" s="276"/>
      <c r="K5" s="322" t="s">
        <v>635</v>
      </c>
      <c r="L5" s="322"/>
      <c r="M5" s="322"/>
      <c r="N5" s="322"/>
      <c r="O5" s="482" t="s">
        <v>246</v>
      </c>
      <c r="P5" s="482"/>
      <c r="Q5" s="481">
        <v>45271</v>
      </c>
      <c r="R5" s="481"/>
      <c r="S5" s="481"/>
      <c r="T5" s="288" t="s">
        <v>44</v>
      </c>
      <c r="U5" s="288"/>
      <c r="V5" s="218" t="s">
        <v>43</v>
      </c>
      <c r="W5" s="485">
        <f>'様式A-1'!Z5</f>
        <v>228</v>
      </c>
      <c r="X5" s="486"/>
      <c r="Y5" s="66" t="s">
        <v>42</v>
      </c>
    </row>
    <row r="6" spans="2:29" ht="20.149999999999999" customHeight="1" x14ac:dyDescent="0.2">
      <c r="B6" s="321"/>
      <c r="C6" s="321"/>
      <c r="D6" s="2" t="s">
        <v>14</v>
      </c>
      <c r="E6" s="322" t="s">
        <v>1233</v>
      </c>
      <c r="F6" s="322"/>
      <c r="G6" s="322"/>
      <c r="H6" s="288" t="s">
        <v>266</v>
      </c>
      <c r="I6" s="288"/>
      <c r="J6" s="276"/>
      <c r="K6" s="322" t="s">
        <v>636</v>
      </c>
      <c r="L6" s="322"/>
      <c r="M6" s="322"/>
      <c r="N6" s="322"/>
      <c r="O6" s="483"/>
      <c r="P6" s="483"/>
      <c r="Q6" s="484"/>
      <c r="R6" s="484"/>
      <c r="S6" s="484"/>
      <c r="T6" s="288" t="s">
        <v>15</v>
      </c>
      <c r="U6" s="288"/>
      <c r="V6" s="322" t="s">
        <v>525</v>
      </c>
      <c r="W6" s="322"/>
      <c r="X6" s="322"/>
      <c r="Y6" s="322"/>
    </row>
    <row r="7" spans="2:29" ht="6.9" customHeight="1" x14ac:dyDescent="0.2">
      <c r="B7" s="501" t="s">
        <v>18</v>
      </c>
      <c r="C7" s="491" t="s">
        <v>19</v>
      </c>
      <c r="D7" s="494">
        <v>341942.3</v>
      </c>
      <c r="E7" s="495"/>
      <c r="F7" s="455" t="s">
        <v>20</v>
      </c>
      <c r="G7" s="456"/>
      <c r="H7" s="455" t="s">
        <v>21</v>
      </c>
      <c r="I7" s="457"/>
      <c r="J7" s="261" t="s">
        <v>22</v>
      </c>
      <c r="K7" s="504"/>
      <c r="L7" s="509" t="s">
        <v>36</v>
      </c>
      <c r="M7" s="511">
        <v>58</v>
      </c>
      <c r="N7" s="509" t="s">
        <v>35</v>
      </c>
      <c r="O7" s="511">
        <v>3</v>
      </c>
      <c r="P7" s="506" t="s">
        <v>34</v>
      </c>
      <c r="Q7" s="507"/>
      <c r="R7" s="498" t="s">
        <v>41</v>
      </c>
      <c r="S7" s="500"/>
      <c r="T7" s="534" t="s">
        <v>62</v>
      </c>
      <c r="U7" s="535"/>
      <c r="V7" s="523" t="s">
        <v>40</v>
      </c>
      <c r="W7" s="514" t="s">
        <v>301</v>
      </c>
      <c r="X7" s="515"/>
      <c r="Y7" s="502">
        <v>3</v>
      </c>
    </row>
    <row r="8" spans="2:29" ht="6.9" customHeight="1" x14ac:dyDescent="0.2">
      <c r="B8" s="501"/>
      <c r="C8" s="492"/>
      <c r="D8" s="496"/>
      <c r="E8" s="497"/>
      <c r="F8" s="498"/>
      <c r="G8" s="499"/>
      <c r="H8" s="498"/>
      <c r="I8" s="500"/>
      <c r="J8" s="302"/>
      <c r="K8" s="504"/>
      <c r="L8" s="509"/>
      <c r="M8" s="511"/>
      <c r="N8" s="509"/>
      <c r="O8" s="511"/>
      <c r="P8" s="506"/>
      <c r="Q8" s="507"/>
      <c r="R8" s="498"/>
      <c r="S8" s="500"/>
      <c r="T8" s="534"/>
      <c r="U8" s="535"/>
      <c r="V8" s="524"/>
      <c r="W8" s="516"/>
      <c r="X8" s="516"/>
      <c r="Y8" s="503"/>
    </row>
    <row r="9" spans="2:29" ht="6.9" customHeight="1" x14ac:dyDescent="0.2">
      <c r="B9" s="501"/>
      <c r="C9" s="493"/>
      <c r="D9" s="303"/>
      <c r="E9" s="313"/>
      <c r="F9" s="498"/>
      <c r="G9" s="499"/>
      <c r="H9" s="498"/>
      <c r="I9" s="500"/>
      <c r="J9" s="302"/>
      <c r="K9" s="504"/>
      <c r="L9" s="509"/>
      <c r="M9" s="511"/>
      <c r="N9" s="509"/>
      <c r="O9" s="511"/>
      <c r="P9" s="506"/>
      <c r="Q9" s="507"/>
      <c r="R9" s="498"/>
      <c r="S9" s="500"/>
      <c r="T9" s="534"/>
      <c r="U9" s="535"/>
      <c r="V9" s="524"/>
      <c r="W9" s="516"/>
      <c r="X9" s="516"/>
      <c r="Y9" s="503"/>
    </row>
    <row r="10" spans="2:29" ht="6.9" customHeight="1" x14ac:dyDescent="0.2">
      <c r="B10" s="501"/>
      <c r="C10" s="491" t="s">
        <v>23</v>
      </c>
      <c r="D10" s="494">
        <v>1310707.8999999999</v>
      </c>
      <c r="E10" s="495"/>
      <c r="F10" s="498"/>
      <c r="G10" s="499"/>
      <c r="H10" s="498"/>
      <c r="I10" s="500"/>
      <c r="J10" s="302"/>
      <c r="K10" s="504"/>
      <c r="L10" s="509"/>
      <c r="M10" s="512"/>
      <c r="N10" s="509"/>
      <c r="O10" s="512"/>
      <c r="P10" s="506"/>
      <c r="Q10" s="508"/>
      <c r="R10" s="498"/>
      <c r="S10" s="500"/>
      <c r="T10" s="534"/>
      <c r="U10" s="535"/>
      <c r="V10" s="524"/>
      <c r="W10" s="516"/>
      <c r="X10" s="516"/>
      <c r="Y10" s="503"/>
    </row>
    <row r="11" spans="2:29" ht="6.9" customHeight="1" x14ac:dyDescent="0.2">
      <c r="B11" s="501"/>
      <c r="C11" s="492"/>
      <c r="D11" s="496"/>
      <c r="E11" s="497"/>
      <c r="F11" s="498"/>
      <c r="G11" s="499"/>
      <c r="H11" s="498"/>
      <c r="I11" s="500"/>
      <c r="J11" s="261" t="s">
        <v>24</v>
      </c>
      <c r="K11" s="263"/>
      <c r="L11" s="284" t="s">
        <v>36</v>
      </c>
      <c r="M11" s="513">
        <v>22</v>
      </c>
      <c r="N11" s="284" t="s">
        <v>35</v>
      </c>
      <c r="O11" s="510"/>
      <c r="P11" s="505" t="s">
        <v>34</v>
      </c>
      <c r="Q11" s="510"/>
      <c r="R11" s="498"/>
      <c r="S11" s="500"/>
      <c r="T11" s="534"/>
      <c r="U11" s="535"/>
      <c r="V11" s="524"/>
      <c r="W11" s="516"/>
      <c r="X11" s="516"/>
      <c r="Y11" s="503"/>
    </row>
    <row r="12" spans="2:29" ht="6.9" customHeight="1" x14ac:dyDescent="0.2">
      <c r="B12" s="501"/>
      <c r="C12" s="493"/>
      <c r="D12" s="303"/>
      <c r="E12" s="313"/>
      <c r="F12" s="498"/>
      <c r="G12" s="499"/>
      <c r="H12" s="498"/>
      <c r="I12" s="500"/>
      <c r="J12" s="302"/>
      <c r="K12" s="504"/>
      <c r="L12" s="509"/>
      <c r="M12" s="511"/>
      <c r="N12" s="509"/>
      <c r="O12" s="507"/>
      <c r="P12" s="506"/>
      <c r="Q12" s="507"/>
      <c r="R12" s="498"/>
      <c r="S12" s="500"/>
      <c r="T12" s="534"/>
      <c r="U12" s="535"/>
      <c r="V12" s="524"/>
      <c r="W12" s="516"/>
      <c r="X12" s="516"/>
      <c r="Y12" s="503"/>
    </row>
    <row r="13" spans="2:29" ht="6.9" customHeight="1" x14ac:dyDescent="0.2">
      <c r="B13" s="501" t="s">
        <v>25</v>
      </c>
      <c r="C13" s="491" t="s">
        <v>19</v>
      </c>
      <c r="D13" s="494">
        <v>341948.6</v>
      </c>
      <c r="E13" s="495"/>
      <c r="F13" s="498"/>
      <c r="G13" s="499"/>
      <c r="H13" s="498"/>
      <c r="I13" s="500"/>
      <c r="J13" s="302"/>
      <c r="K13" s="504"/>
      <c r="L13" s="509"/>
      <c r="M13" s="511"/>
      <c r="N13" s="509"/>
      <c r="O13" s="507"/>
      <c r="P13" s="506"/>
      <c r="Q13" s="507"/>
      <c r="R13" s="498"/>
      <c r="S13" s="500"/>
      <c r="T13" s="534"/>
      <c r="U13" s="535"/>
      <c r="V13" s="524"/>
      <c r="W13" s="517" t="s">
        <v>282</v>
      </c>
      <c r="X13" s="518"/>
      <c r="Y13" s="503">
        <v>27</v>
      </c>
    </row>
    <row r="14" spans="2:29" ht="6.9" customHeight="1" x14ac:dyDescent="0.2">
      <c r="B14" s="491"/>
      <c r="C14" s="492"/>
      <c r="D14" s="496"/>
      <c r="E14" s="497"/>
      <c r="F14" s="498"/>
      <c r="G14" s="499"/>
      <c r="H14" s="498"/>
      <c r="I14" s="500"/>
      <c r="J14" s="264"/>
      <c r="K14" s="266"/>
      <c r="L14" s="509"/>
      <c r="M14" s="512"/>
      <c r="N14" s="509"/>
      <c r="O14" s="508"/>
      <c r="P14" s="506"/>
      <c r="Q14" s="508"/>
      <c r="R14" s="498"/>
      <c r="S14" s="500"/>
      <c r="T14" s="534"/>
      <c r="U14" s="535"/>
      <c r="V14" s="524"/>
      <c r="W14" s="518"/>
      <c r="X14" s="518"/>
      <c r="Y14" s="503"/>
    </row>
    <row r="15" spans="2:29" ht="6.9" customHeight="1" x14ac:dyDescent="0.2">
      <c r="B15" s="491"/>
      <c r="C15" s="493"/>
      <c r="D15" s="303"/>
      <c r="E15" s="313"/>
      <c r="F15" s="498"/>
      <c r="G15" s="499"/>
      <c r="H15" s="498"/>
      <c r="I15" s="500"/>
      <c r="J15" s="302" t="s">
        <v>26</v>
      </c>
      <c r="K15" s="504"/>
      <c r="L15" s="284" t="s">
        <v>36</v>
      </c>
      <c r="M15" s="519"/>
      <c r="N15" s="284" t="s">
        <v>35</v>
      </c>
      <c r="O15" s="519"/>
      <c r="P15" s="505" t="s">
        <v>34</v>
      </c>
      <c r="Q15" s="519"/>
      <c r="R15" s="498"/>
      <c r="S15" s="500"/>
      <c r="T15" s="534"/>
      <c r="U15" s="535"/>
      <c r="V15" s="524"/>
      <c r="W15" s="518"/>
      <c r="X15" s="518"/>
      <c r="Y15" s="503"/>
      <c r="AC15" s="3">
        <v>0</v>
      </c>
    </row>
    <row r="16" spans="2:29" ht="6.9" customHeight="1" x14ac:dyDescent="0.2">
      <c r="B16" s="491"/>
      <c r="C16" s="491" t="s">
        <v>23</v>
      </c>
      <c r="D16" s="494">
        <v>1310713</v>
      </c>
      <c r="E16" s="495"/>
      <c r="F16" s="498"/>
      <c r="G16" s="499"/>
      <c r="H16" s="498"/>
      <c r="I16" s="500"/>
      <c r="J16" s="302"/>
      <c r="K16" s="504"/>
      <c r="L16" s="509"/>
      <c r="M16" s="520"/>
      <c r="N16" s="509"/>
      <c r="O16" s="520"/>
      <c r="P16" s="506"/>
      <c r="Q16" s="520"/>
      <c r="R16" s="498"/>
      <c r="S16" s="500"/>
      <c r="T16" s="534"/>
      <c r="U16" s="535"/>
      <c r="V16" s="524"/>
      <c r="W16" s="518"/>
      <c r="X16" s="518"/>
      <c r="Y16" s="503"/>
    </row>
    <row r="17" spans="2:25" ht="6.9" customHeight="1" x14ac:dyDescent="0.2">
      <c r="B17" s="491"/>
      <c r="C17" s="492"/>
      <c r="D17" s="496"/>
      <c r="E17" s="497"/>
      <c r="F17" s="498"/>
      <c r="G17" s="499"/>
      <c r="H17" s="498"/>
      <c r="I17" s="500"/>
      <c r="J17" s="302"/>
      <c r="K17" s="504"/>
      <c r="L17" s="509"/>
      <c r="M17" s="520"/>
      <c r="N17" s="509"/>
      <c r="O17" s="520"/>
      <c r="P17" s="506"/>
      <c r="Q17" s="520"/>
      <c r="R17" s="498"/>
      <c r="S17" s="500"/>
      <c r="T17" s="534"/>
      <c r="U17" s="535"/>
      <c r="V17" s="524"/>
      <c r="W17" s="518"/>
      <c r="X17" s="518"/>
      <c r="Y17" s="503"/>
    </row>
    <row r="18" spans="2:25" ht="6.9" customHeight="1" x14ac:dyDescent="0.2">
      <c r="B18" s="501"/>
      <c r="C18" s="493"/>
      <c r="D18" s="303"/>
      <c r="E18" s="313"/>
      <c r="F18" s="458"/>
      <c r="G18" s="459"/>
      <c r="H18" s="458"/>
      <c r="I18" s="460"/>
      <c r="J18" s="264"/>
      <c r="K18" s="266"/>
      <c r="L18" s="283"/>
      <c r="M18" s="521"/>
      <c r="N18" s="283"/>
      <c r="O18" s="521"/>
      <c r="P18" s="522"/>
      <c r="Q18" s="521"/>
      <c r="R18" s="458"/>
      <c r="S18" s="460"/>
      <c r="T18" s="536"/>
      <c r="U18" s="537"/>
      <c r="V18" s="525"/>
      <c r="W18" s="518"/>
      <c r="X18" s="518"/>
      <c r="Y18" s="503"/>
    </row>
    <row r="19" spans="2:25" ht="31.25" customHeight="1" x14ac:dyDescent="0.2">
      <c r="B19" s="526" t="s">
        <v>9</v>
      </c>
      <c r="C19" s="527"/>
      <c r="D19" s="528"/>
      <c r="E19" s="528"/>
      <c r="F19" s="528"/>
      <c r="G19" s="528"/>
      <c r="H19" s="528"/>
      <c r="I19" s="528"/>
      <c r="J19" s="528"/>
      <c r="K19" s="528"/>
      <c r="L19" s="528"/>
      <c r="M19" s="528"/>
      <c r="N19" s="528"/>
      <c r="O19" s="528"/>
      <c r="P19" s="528"/>
      <c r="Q19" s="528"/>
      <c r="R19" s="528"/>
      <c r="S19" s="528"/>
      <c r="T19" s="528"/>
      <c r="U19" s="528"/>
      <c r="V19" s="528"/>
      <c r="W19" s="528"/>
      <c r="X19" s="528"/>
      <c r="Y19" s="529"/>
    </row>
    <row r="20" spans="2:25" ht="39.9" customHeight="1" x14ac:dyDescent="0.2">
      <c r="B20" s="526"/>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2">
      <c r="B21" s="526"/>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2">
      <c r="B22" s="526"/>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2">
      <c r="B23" s="526"/>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2">
      <c r="B24" s="526"/>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2">
      <c r="B25" s="526"/>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2">
      <c r="B26" s="526"/>
      <c r="C26" s="23"/>
      <c r="D26" s="1"/>
      <c r="E26" s="1"/>
      <c r="G26" s="26"/>
      <c r="H26" s="26"/>
      <c r="I26" s="26"/>
      <c r="J26" s="26"/>
      <c r="K26" s="26"/>
      <c r="L26" s="1"/>
      <c r="M26" s="23"/>
      <c r="N26" s="23"/>
      <c r="O26" s="1"/>
      <c r="P26" s="530" t="s">
        <v>300</v>
      </c>
      <c r="Q26" s="530"/>
      <c r="R26" s="530"/>
      <c r="S26" s="530"/>
      <c r="T26" s="530"/>
      <c r="U26" s="530"/>
      <c r="V26" s="530"/>
      <c r="W26" s="530"/>
      <c r="X26" s="530"/>
      <c r="Y26" s="531"/>
    </row>
    <row r="27" spans="2:25" ht="45" customHeight="1" x14ac:dyDescent="0.2">
      <c r="B27" s="446"/>
      <c r="C27" s="22"/>
      <c r="D27" s="20"/>
      <c r="E27" s="25"/>
      <c r="F27" s="21"/>
      <c r="G27" s="20"/>
      <c r="H27" s="20"/>
      <c r="I27" s="20"/>
      <c r="J27" s="20"/>
      <c r="K27" s="20"/>
      <c r="L27" s="20"/>
      <c r="M27" s="20"/>
      <c r="N27" s="20"/>
      <c r="O27" s="19"/>
      <c r="P27" s="532"/>
      <c r="Q27" s="532"/>
      <c r="R27" s="532"/>
      <c r="S27" s="532"/>
      <c r="T27" s="532"/>
      <c r="U27" s="532"/>
      <c r="V27" s="532"/>
      <c r="W27" s="532"/>
      <c r="X27" s="532"/>
      <c r="Y27" s="533"/>
    </row>
    <row r="28" spans="2:25" ht="15" customHeight="1" x14ac:dyDescent="0.2">
      <c r="C28" s="4" t="s">
        <v>256</v>
      </c>
    </row>
    <row r="29" spans="2:25" ht="15" customHeight="1" x14ac:dyDescent="0.2">
      <c r="C29" s="1" t="s">
        <v>566</v>
      </c>
    </row>
    <row r="30" spans="2:25" ht="11.4" customHeight="1" x14ac:dyDescent="0.2">
      <c r="C30" s="3" t="s">
        <v>567</v>
      </c>
    </row>
    <row r="31" spans="2:25" x14ac:dyDescent="0.2">
      <c r="C31" s="1" t="s">
        <v>302</v>
      </c>
    </row>
    <row r="32" spans="2:25" x14ac:dyDescent="0.2">
      <c r="C32" s="1" t="s">
        <v>257</v>
      </c>
    </row>
  </sheetData>
  <mergeCells count="71">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W5:X5"/>
    <mergeCell ref="E6:G6"/>
    <mergeCell ref="H6:J6"/>
    <mergeCell ref="K6:N6"/>
    <mergeCell ref="T6:U6"/>
    <mergeCell ref="V6:Y6"/>
    <mergeCell ref="L11:L14"/>
    <mergeCell ref="M11:M14"/>
    <mergeCell ref="L7:L10"/>
    <mergeCell ref="Q5:S6"/>
    <mergeCell ref="T5:U5"/>
    <mergeCell ref="C7:C9"/>
    <mergeCell ref="D7:E9"/>
    <mergeCell ref="F7:G18"/>
    <mergeCell ref="H7:I18"/>
    <mergeCell ref="J7:K10"/>
    <mergeCell ref="C10:C12"/>
    <mergeCell ref="D10:E12"/>
    <mergeCell ref="J11:K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s>
  <phoneticPr fontId="8"/>
  <printOptions horizontalCentered="1" verticalCentered="1"/>
  <pageMargins left="0.25" right="0.25" top="0.75" bottom="0.75" header="0.3" footer="0.3"/>
  <pageSetup paperSize="9" scale="83"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7F2E36E-DAA4-4946-8B26-275E0439A553}">
          <x14:formula1>
            <xm:f>'(参考)リスト'!$E$6:$E$7</xm:f>
          </x14:formula1>
          <xm:sqref>V4:Y4</xm:sqref>
        </x14:dataValidation>
        <x14:dataValidation type="list" allowBlank="1" showInputMessage="1" showErrorMessage="1" xr:uid="{29B23696-E2C3-43BB-8030-968EA5485A6A}">
          <x14:formula1>
            <xm:f>'(参考)リスト'!$D$6:$D$7</xm:f>
          </x14:formula1>
          <xm:sqref>V3:Y3</xm:sqref>
        </x14:dataValidation>
        <x14:dataValidation type="list" allowBlank="1" showInputMessage="1" showErrorMessage="1" xr:uid="{D6B64DE6-6F55-4AFD-81DF-87AC56D7084E}">
          <x14:formula1>
            <xm:f>'(参考)リスト'!$B$6:$B$12</xm:f>
          </x14:formula1>
          <xm:sqref>V6:Y6</xm:sqref>
        </x14:dataValidation>
        <x14:dataValidation type="list" allowBlank="1" showInputMessage="1" showErrorMessage="1" xr:uid="{0BC8BA13-F84A-49F5-AE22-4B7140C01F84}">
          <x14:formula1>
            <xm:f>'(参考)リスト'!$G$16:$G$19</xm:f>
          </x14:formula1>
          <xm:sqref>T7:U18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BCD8C-BAE4-49EC-8F60-0C0C1472A7E2}">
  <sheetPr>
    <pageSetUpPr fitToPage="1"/>
  </sheetPr>
  <dimension ref="B2:AC32"/>
  <sheetViews>
    <sheetView showGridLines="0" showZeros="0" view="pageBreakPreview" zoomScaleNormal="100" zoomScaleSheetLayoutView="100" workbookViewId="0">
      <selection activeCell="AA5" sqref="AA5"/>
    </sheetView>
  </sheetViews>
  <sheetFormatPr defaultColWidth="9" defaultRowHeight="12" x14ac:dyDescent="0.2"/>
  <cols>
    <col min="1" max="1" width="1.6328125" style="3" customWidth="1"/>
    <col min="2" max="2" width="4.08984375" style="3" customWidth="1"/>
    <col min="3" max="21" width="5.90625" style="3" customWidth="1"/>
    <col min="22" max="22" width="8.1796875" style="3" customWidth="1"/>
    <col min="23" max="24" width="6.81640625" style="3" customWidth="1"/>
    <col min="25" max="25" width="8.6328125" style="3" customWidth="1"/>
    <col min="26" max="26" width="1.36328125" style="3" customWidth="1"/>
    <col min="27" max="16384" width="9" style="3"/>
  </cols>
  <sheetData>
    <row r="2" spans="2:29" ht="24.9" customHeight="1" x14ac:dyDescent="0.2">
      <c r="B2" s="28" t="s">
        <v>340</v>
      </c>
      <c r="C2" s="4"/>
      <c r="D2" s="4"/>
      <c r="E2" s="4"/>
      <c r="F2" s="4"/>
      <c r="G2" s="4"/>
      <c r="H2" s="4"/>
      <c r="I2" s="4"/>
      <c r="J2" s="4"/>
      <c r="K2" s="27"/>
      <c r="L2" s="4"/>
      <c r="M2" s="27"/>
      <c r="N2" s="192"/>
      <c r="O2" s="193"/>
      <c r="P2" s="477"/>
      <c r="Q2" s="478"/>
      <c r="R2" s="478"/>
      <c r="S2" s="479"/>
      <c r="T2" s="288" t="s">
        <v>55</v>
      </c>
      <c r="U2" s="288"/>
      <c r="V2" s="480" t="s">
        <v>1375</v>
      </c>
      <c r="W2" s="480"/>
      <c r="X2" s="480"/>
      <c r="Y2" s="480"/>
    </row>
    <row r="3" spans="2:29" ht="20.149999999999999" customHeight="1" x14ac:dyDescent="0.2">
      <c r="B3" s="284" t="s">
        <v>27</v>
      </c>
      <c r="C3" s="284"/>
      <c r="D3" s="489" t="s">
        <v>1337</v>
      </c>
      <c r="E3" s="489"/>
      <c r="F3" s="489"/>
      <c r="G3" s="489"/>
      <c r="H3" s="288" t="s">
        <v>28</v>
      </c>
      <c r="I3" s="288"/>
      <c r="J3" s="466" t="s">
        <v>621</v>
      </c>
      <c r="K3" s="466"/>
      <c r="L3" s="466"/>
      <c r="M3" s="466"/>
      <c r="N3" s="288" t="s">
        <v>10</v>
      </c>
      <c r="O3" s="288"/>
      <c r="P3" s="322" t="s">
        <v>580</v>
      </c>
      <c r="Q3" s="322"/>
      <c r="R3" s="322"/>
      <c r="S3" s="322"/>
      <c r="T3" s="288" t="s">
        <v>16</v>
      </c>
      <c r="U3" s="288"/>
      <c r="V3" s="481" t="s">
        <v>539</v>
      </c>
      <c r="W3" s="481"/>
      <c r="X3" s="481"/>
      <c r="Y3" s="481"/>
    </row>
    <row r="4" spans="2:29" ht="20.149999999999999" customHeight="1" x14ac:dyDescent="0.2">
      <c r="B4" s="283" t="s">
        <v>11</v>
      </c>
      <c r="C4" s="283"/>
      <c r="D4" s="487" t="s">
        <v>632</v>
      </c>
      <c r="E4" s="487"/>
      <c r="F4" s="487"/>
      <c r="G4" s="487"/>
      <c r="H4" s="288"/>
      <c r="I4" s="288"/>
      <c r="J4" s="466"/>
      <c r="K4" s="489"/>
      <c r="L4" s="489"/>
      <c r="M4" s="489"/>
      <c r="N4" s="284"/>
      <c r="O4" s="284"/>
      <c r="P4" s="490"/>
      <c r="Q4" s="490"/>
      <c r="R4" s="490"/>
      <c r="S4" s="490"/>
      <c r="T4" s="284" t="s">
        <v>17</v>
      </c>
      <c r="U4" s="284"/>
      <c r="V4" s="488" t="s">
        <v>539</v>
      </c>
      <c r="W4" s="488"/>
      <c r="X4" s="488"/>
      <c r="Y4" s="488"/>
    </row>
    <row r="5" spans="2:29" ht="20.149999999999999" customHeight="1" x14ac:dyDescent="0.2">
      <c r="B5" s="321" t="s">
        <v>12</v>
      </c>
      <c r="C5" s="321"/>
      <c r="D5" s="2" t="s">
        <v>13</v>
      </c>
      <c r="E5" s="322" t="s">
        <v>1232</v>
      </c>
      <c r="F5" s="322"/>
      <c r="G5" s="322"/>
      <c r="H5" s="288" t="s">
        <v>265</v>
      </c>
      <c r="I5" s="288"/>
      <c r="J5" s="276"/>
      <c r="K5" s="322" t="s">
        <v>635</v>
      </c>
      <c r="L5" s="322"/>
      <c r="M5" s="322"/>
      <c r="N5" s="322"/>
      <c r="O5" s="482" t="s">
        <v>246</v>
      </c>
      <c r="P5" s="482"/>
      <c r="Q5" s="481">
        <v>45271</v>
      </c>
      <c r="R5" s="481"/>
      <c r="S5" s="481"/>
      <c r="T5" s="288" t="s">
        <v>44</v>
      </c>
      <c r="U5" s="288"/>
      <c r="V5" s="218" t="s">
        <v>43</v>
      </c>
      <c r="W5" s="485">
        <f>'様式A-1'!Z5</f>
        <v>228</v>
      </c>
      <c r="X5" s="486"/>
      <c r="Y5" s="66" t="s">
        <v>42</v>
      </c>
    </row>
    <row r="6" spans="2:29" ht="20.149999999999999" customHeight="1" x14ac:dyDescent="0.2">
      <c r="B6" s="321"/>
      <c r="C6" s="321"/>
      <c r="D6" s="2" t="s">
        <v>14</v>
      </c>
      <c r="E6" s="322" t="s">
        <v>1233</v>
      </c>
      <c r="F6" s="322"/>
      <c r="G6" s="322"/>
      <c r="H6" s="288" t="s">
        <v>266</v>
      </c>
      <c r="I6" s="288"/>
      <c r="J6" s="276"/>
      <c r="K6" s="322" t="s">
        <v>636</v>
      </c>
      <c r="L6" s="322"/>
      <c r="M6" s="322"/>
      <c r="N6" s="322"/>
      <c r="O6" s="483"/>
      <c r="P6" s="483"/>
      <c r="Q6" s="484"/>
      <c r="R6" s="484"/>
      <c r="S6" s="484"/>
      <c r="T6" s="288" t="s">
        <v>15</v>
      </c>
      <c r="U6" s="288"/>
      <c r="V6" s="322" t="s">
        <v>525</v>
      </c>
      <c r="W6" s="322"/>
      <c r="X6" s="322"/>
      <c r="Y6" s="322"/>
    </row>
    <row r="7" spans="2:29" ht="6.9" customHeight="1" x14ac:dyDescent="0.2">
      <c r="B7" s="501" t="s">
        <v>18</v>
      </c>
      <c r="C7" s="491" t="s">
        <v>19</v>
      </c>
      <c r="D7" s="494">
        <v>341942.3</v>
      </c>
      <c r="E7" s="495"/>
      <c r="F7" s="455" t="s">
        <v>20</v>
      </c>
      <c r="G7" s="456"/>
      <c r="H7" s="455" t="s">
        <v>21</v>
      </c>
      <c r="I7" s="457"/>
      <c r="J7" s="261" t="s">
        <v>22</v>
      </c>
      <c r="K7" s="504"/>
      <c r="L7" s="509" t="s">
        <v>36</v>
      </c>
      <c r="M7" s="511">
        <v>58</v>
      </c>
      <c r="N7" s="509" t="s">
        <v>35</v>
      </c>
      <c r="O7" s="511">
        <v>3</v>
      </c>
      <c r="P7" s="506" t="s">
        <v>34</v>
      </c>
      <c r="Q7" s="507"/>
      <c r="R7" s="498" t="s">
        <v>41</v>
      </c>
      <c r="S7" s="500"/>
      <c r="T7" s="534" t="s">
        <v>62</v>
      </c>
      <c r="U7" s="535"/>
      <c r="V7" s="523" t="s">
        <v>40</v>
      </c>
      <c r="W7" s="514" t="s">
        <v>301</v>
      </c>
      <c r="X7" s="515"/>
      <c r="Y7" s="502">
        <v>3</v>
      </c>
    </row>
    <row r="8" spans="2:29" ht="6.9" customHeight="1" x14ac:dyDescent="0.2">
      <c r="B8" s="501"/>
      <c r="C8" s="492"/>
      <c r="D8" s="496"/>
      <c r="E8" s="497"/>
      <c r="F8" s="498"/>
      <c r="G8" s="499"/>
      <c r="H8" s="498"/>
      <c r="I8" s="500"/>
      <c r="J8" s="302"/>
      <c r="K8" s="504"/>
      <c r="L8" s="509"/>
      <c r="M8" s="511"/>
      <c r="N8" s="509"/>
      <c r="O8" s="511"/>
      <c r="P8" s="506"/>
      <c r="Q8" s="507"/>
      <c r="R8" s="498"/>
      <c r="S8" s="500"/>
      <c r="T8" s="534"/>
      <c r="U8" s="535"/>
      <c r="V8" s="524"/>
      <c r="W8" s="516"/>
      <c r="X8" s="516"/>
      <c r="Y8" s="503"/>
    </row>
    <row r="9" spans="2:29" ht="6.9" customHeight="1" x14ac:dyDescent="0.2">
      <c r="B9" s="501"/>
      <c r="C9" s="493"/>
      <c r="D9" s="303"/>
      <c r="E9" s="313"/>
      <c r="F9" s="498"/>
      <c r="G9" s="499"/>
      <c r="H9" s="498"/>
      <c r="I9" s="500"/>
      <c r="J9" s="302"/>
      <c r="K9" s="504"/>
      <c r="L9" s="509"/>
      <c r="M9" s="511"/>
      <c r="N9" s="509"/>
      <c r="O9" s="511"/>
      <c r="P9" s="506"/>
      <c r="Q9" s="507"/>
      <c r="R9" s="498"/>
      <c r="S9" s="500"/>
      <c r="T9" s="534"/>
      <c r="U9" s="535"/>
      <c r="V9" s="524"/>
      <c r="W9" s="516"/>
      <c r="X9" s="516"/>
      <c r="Y9" s="503"/>
    </row>
    <row r="10" spans="2:29" ht="6.9" customHeight="1" x14ac:dyDescent="0.2">
      <c r="B10" s="501"/>
      <c r="C10" s="491" t="s">
        <v>23</v>
      </c>
      <c r="D10" s="494">
        <v>1310707.8999999999</v>
      </c>
      <c r="E10" s="495"/>
      <c r="F10" s="498"/>
      <c r="G10" s="499"/>
      <c r="H10" s="498"/>
      <c r="I10" s="500"/>
      <c r="J10" s="302"/>
      <c r="K10" s="504"/>
      <c r="L10" s="509"/>
      <c r="M10" s="512"/>
      <c r="N10" s="509"/>
      <c r="O10" s="512"/>
      <c r="P10" s="506"/>
      <c r="Q10" s="508"/>
      <c r="R10" s="498"/>
      <c r="S10" s="500"/>
      <c r="T10" s="534"/>
      <c r="U10" s="535"/>
      <c r="V10" s="524"/>
      <c r="W10" s="516"/>
      <c r="X10" s="516"/>
      <c r="Y10" s="503"/>
    </row>
    <row r="11" spans="2:29" ht="6.9" customHeight="1" x14ac:dyDescent="0.2">
      <c r="B11" s="501"/>
      <c r="C11" s="492"/>
      <c r="D11" s="496"/>
      <c r="E11" s="497"/>
      <c r="F11" s="498"/>
      <c r="G11" s="499"/>
      <c r="H11" s="498"/>
      <c r="I11" s="500"/>
      <c r="J11" s="261" t="s">
        <v>24</v>
      </c>
      <c r="K11" s="263"/>
      <c r="L11" s="284" t="s">
        <v>36</v>
      </c>
      <c r="M11" s="513">
        <v>22</v>
      </c>
      <c r="N11" s="284" t="s">
        <v>35</v>
      </c>
      <c r="O11" s="510"/>
      <c r="P11" s="505" t="s">
        <v>34</v>
      </c>
      <c r="Q11" s="510"/>
      <c r="R11" s="498"/>
      <c r="S11" s="500"/>
      <c r="T11" s="534"/>
      <c r="U11" s="535"/>
      <c r="V11" s="524"/>
      <c r="W11" s="516"/>
      <c r="X11" s="516"/>
      <c r="Y11" s="503"/>
    </row>
    <row r="12" spans="2:29" ht="6.9" customHeight="1" x14ac:dyDescent="0.2">
      <c r="B12" s="501"/>
      <c r="C12" s="493"/>
      <c r="D12" s="303"/>
      <c r="E12" s="313"/>
      <c r="F12" s="498"/>
      <c r="G12" s="499"/>
      <c r="H12" s="498"/>
      <c r="I12" s="500"/>
      <c r="J12" s="302"/>
      <c r="K12" s="504"/>
      <c r="L12" s="509"/>
      <c r="M12" s="511"/>
      <c r="N12" s="509"/>
      <c r="O12" s="507"/>
      <c r="P12" s="506"/>
      <c r="Q12" s="507"/>
      <c r="R12" s="498"/>
      <c r="S12" s="500"/>
      <c r="T12" s="534"/>
      <c r="U12" s="535"/>
      <c r="V12" s="524"/>
      <c r="W12" s="516"/>
      <c r="X12" s="516"/>
      <c r="Y12" s="503"/>
    </row>
    <row r="13" spans="2:29" ht="6.9" customHeight="1" x14ac:dyDescent="0.2">
      <c r="B13" s="501" t="s">
        <v>25</v>
      </c>
      <c r="C13" s="491" t="s">
        <v>19</v>
      </c>
      <c r="D13" s="494">
        <v>341948.6</v>
      </c>
      <c r="E13" s="495"/>
      <c r="F13" s="498"/>
      <c r="G13" s="499"/>
      <c r="H13" s="498"/>
      <c r="I13" s="500"/>
      <c r="J13" s="302"/>
      <c r="K13" s="504"/>
      <c r="L13" s="509"/>
      <c r="M13" s="511"/>
      <c r="N13" s="509"/>
      <c r="O13" s="507"/>
      <c r="P13" s="506"/>
      <c r="Q13" s="507"/>
      <c r="R13" s="498"/>
      <c r="S13" s="500"/>
      <c r="T13" s="534"/>
      <c r="U13" s="535"/>
      <c r="V13" s="524"/>
      <c r="W13" s="517" t="s">
        <v>282</v>
      </c>
      <c r="X13" s="518"/>
      <c r="Y13" s="503">
        <v>27</v>
      </c>
    </row>
    <row r="14" spans="2:29" ht="6.9" customHeight="1" x14ac:dyDescent="0.2">
      <c r="B14" s="491"/>
      <c r="C14" s="492"/>
      <c r="D14" s="496"/>
      <c r="E14" s="497"/>
      <c r="F14" s="498"/>
      <c r="G14" s="499"/>
      <c r="H14" s="498"/>
      <c r="I14" s="500"/>
      <c r="J14" s="264"/>
      <c r="K14" s="266"/>
      <c r="L14" s="509"/>
      <c r="M14" s="512"/>
      <c r="N14" s="509"/>
      <c r="O14" s="508"/>
      <c r="P14" s="506"/>
      <c r="Q14" s="508"/>
      <c r="R14" s="498"/>
      <c r="S14" s="500"/>
      <c r="T14" s="534"/>
      <c r="U14" s="535"/>
      <c r="V14" s="524"/>
      <c r="W14" s="518"/>
      <c r="X14" s="518"/>
      <c r="Y14" s="503"/>
    </row>
    <row r="15" spans="2:29" ht="6.9" customHeight="1" x14ac:dyDescent="0.2">
      <c r="B15" s="491"/>
      <c r="C15" s="493"/>
      <c r="D15" s="303"/>
      <c r="E15" s="313"/>
      <c r="F15" s="498"/>
      <c r="G15" s="499"/>
      <c r="H15" s="498"/>
      <c r="I15" s="500"/>
      <c r="J15" s="302" t="s">
        <v>26</v>
      </c>
      <c r="K15" s="504"/>
      <c r="L15" s="284" t="s">
        <v>36</v>
      </c>
      <c r="M15" s="519"/>
      <c r="N15" s="284" t="s">
        <v>35</v>
      </c>
      <c r="O15" s="519"/>
      <c r="P15" s="505" t="s">
        <v>34</v>
      </c>
      <c r="Q15" s="519"/>
      <c r="R15" s="498"/>
      <c r="S15" s="500"/>
      <c r="T15" s="534"/>
      <c r="U15" s="535"/>
      <c r="V15" s="524"/>
      <c r="W15" s="518"/>
      <c r="X15" s="518"/>
      <c r="Y15" s="503"/>
      <c r="AC15" s="3">
        <v>0</v>
      </c>
    </row>
    <row r="16" spans="2:29" ht="6.9" customHeight="1" x14ac:dyDescent="0.2">
      <c r="B16" s="491"/>
      <c r="C16" s="491" t="s">
        <v>23</v>
      </c>
      <c r="D16" s="494">
        <v>1310713</v>
      </c>
      <c r="E16" s="495"/>
      <c r="F16" s="498"/>
      <c r="G16" s="499"/>
      <c r="H16" s="498"/>
      <c r="I16" s="500"/>
      <c r="J16" s="302"/>
      <c r="K16" s="504"/>
      <c r="L16" s="509"/>
      <c r="M16" s="520"/>
      <c r="N16" s="509"/>
      <c r="O16" s="520"/>
      <c r="P16" s="506"/>
      <c r="Q16" s="520"/>
      <c r="R16" s="498"/>
      <c r="S16" s="500"/>
      <c r="T16" s="534"/>
      <c r="U16" s="535"/>
      <c r="V16" s="524"/>
      <c r="W16" s="518"/>
      <c r="X16" s="518"/>
      <c r="Y16" s="503"/>
    </row>
    <row r="17" spans="2:25" ht="6.9" customHeight="1" x14ac:dyDescent="0.2">
      <c r="B17" s="491"/>
      <c r="C17" s="492"/>
      <c r="D17" s="496"/>
      <c r="E17" s="497"/>
      <c r="F17" s="498"/>
      <c r="G17" s="499"/>
      <c r="H17" s="498"/>
      <c r="I17" s="500"/>
      <c r="J17" s="302"/>
      <c r="K17" s="504"/>
      <c r="L17" s="509"/>
      <c r="M17" s="520"/>
      <c r="N17" s="509"/>
      <c r="O17" s="520"/>
      <c r="P17" s="506"/>
      <c r="Q17" s="520"/>
      <c r="R17" s="498"/>
      <c r="S17" s="500"/>
      <c r="T17" s="534"/>
      <c r="U17" s="535"/>
      <c r="V17" s="524"/>
      <c r="W17" s="518"/>
      <c r="X17" s="518"/>
      <c r="Y17" s="503"/>
    </row>
    <row r="18" spans="2:25" ht="6.9" customHeight="1" x14ac:dyDescent="0.2">
      <c r="B18" s="501"/>
      <c r="C18" s="493"/>
      <c r="D18" s="303"/>
      <c r="E18" s="313"/>
      <c r="F18" s="458"/>
      <c r="G18" s="459"/>
      <c r="H18" s="458"/>
      <c r="I18" s="460"/>
      <c r="J18" s="264"/>
      <c r="K18" s="266"/>
      <c r="L18" s="283"/>
      <c r="M18" s="521"/>
      <c r="N18" s="283"/>
      <c r="O18" s="521"/>
      <c r="P18" s="522"/>
      <c r="Q18" s="521"/>
      <c r="R18" s="458"/>
      <c r="S18" s="460"/>
      <c r="T18" s="536"/>
      <c r="U18" s="537"/>
      <c r="V18" s="525"/>
      <c r="W18" s="518"/>
      <c r="X18" s="518"/>
      <c r="Y18" s="503"/>
    </row>
    <row r="19" spans="2:25" ht="31.25" customHeight="1" x14ac:dyDescent="0.2">
      <c r="B19" s="526" t="s">
        <v>9</v>
      </c>
      <c r="C19" s="527"/>
      <c r="D19" s="528"/>
      <c r="E19" s="528"/>
      <c r="F19" s="528"/>
      <c r="G19" s="528"/>
      <c r="H19" s="528"/>
      <c r="I19" s="528"/>
      <c r="J19" s="528"/>
      <c r="K19" s="528"/>
      <c r="L19" s="528"/>
      <c r="M19" s="528"/>
      <c r="N19" s="528"/>
      <c r="O19" s="528"/>
      <c r="P19" s="528"/>
      <c r="Q19" s="528"/>
      <c r="R19" s="528"/>
      <c r="S19" s="528"/>
      <c r="T19" s="528"/>
      <c r="U19" s="528"/>
      <c r="V19" s="528"/>
      <c r="W19" s="528"/>
      <c r="X19" s="528"/>
      <c r="Y19" s="529"/>
    </row>
    <row r="20" spans="2:25" ht="39.9" customHeight="1" x14ac:dyDescent="0.2">
      <c r="B20" s="526"/>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2">
      <c r="B21" s="526"/>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2">
      <c r="B22" s="526"/>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2">
      <c r="B23" s="526"/>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2">
      <c r="B24" s="526"/>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2">
      <c r="B25" s="526"/>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2">
      <c r="B26" s="526"/>
      <c r="C26" s="23"/>
      <c r="D26" s="1"/>
      <c r="E26" s="1"/>
      <c r="G26" s="26"/>
      <c r="H26" s="26"/>
      <c r="I26" s="26"/>
      <c r="J26" s="26"/>
      <c r="K26" s="26"/>
      <c r="L26" s="1"/>
      <c r="M26" s="23"/>
      <c r="N26" s="23"/>
      <c r="O26" s="1"/>
      <c r="P26" s="530" t="s">
        <v>300</v>
      </c>
      <c r="Q26" s="530"/>
      <c r="R26" s="530"/>
      <c r="S26" s="530"/>
      <c r="T26" s="530"/>
      <c r="U26" s="530"/>
      <c r="V26" s="530"/>
      <c r="W26" s="530"/>
      <c r="X26" s="530"/>
      <c r="Y26" s="531"/>
    </row>
    <row r="27" spans="2:25" ht="45" customHeight="1" x14ac:dyDescent="0.2">
      <c r="B27" s="446"/>
      <c r="C27" s="22"/>
      <c r="D27" s="20"/>
      <c r="E27" s="25"/>
      <c r="F27" s="21"/>
      <c r="G27" s="20"/>
      <c r="H27" s="20"/>
      <c r="I27" s="20"/>
      <c r="J27" s="20"/>
      <c r="K27" s="20"/>
      <c r="L27" s="20"/>
      <c r="M27" s="20"/>
      <c r="N27" s="20"/>
      <c r="O27" s="19"/>
      <c r="P27" s="532"/>
      <c r="Q27" s="532"/>
      <c r="R27" s="532"/>
      <c r="S27" s="532"/>
      <c r="T27" s="532"/>
      <c r="U27" s="532"/>
      <c r="V27" s="532"/>
      <c r="W27" s="532"/>
      <c r="X27" s="532"/>
      <c r="Y27" s="533"/>
    </row>
    <row r="28" spans="2:25" ht="15" customHeight="1" x14ac:dyDescent="0.2">
      <c r="C28" s="4" t="s">
        <v>256</v>
      </c>
    </row>
    <row r="29" spans="2:25" ht="15" customHeight="1" x14ac:dyDescent="0.2">
      <c r="C29" s="1" t="s">
        <v>566</v>
      </c>
    </row>
    <row r="30" spans="2:25" ht="11.4" customHeight="1" x14ac:dyDescent="0.2">
      <c r="C30" s="3" t="s">
        <v>567</v>
      </c>
    </row>
    <row r="31" spans="2:25" x14ac:dyDescent="0.2">
      <c r="C31" s="1" t="s">
        <v>302</v>
      </c>
    </row>
    <row r="32" spans="2:25" x14ac:dyDescent="0.2">
      <c r="C32" s="1" t="s">
        <v>257</v>
      </c>
    </row>
  </sheetData>
  <mergeCells count="71">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W5:X5"/>
    <mergeCell ref="E6:G6"/>
    <mergeCell ref="H6:J6"/>
    <mergeCell ref="K6:N6"/>
    <mergeCell ref="T6:U6"/>
    <mergeCell ref="V6:Y6"/>
    <mergeCell ref="L11:L14"/>
    <mergeCell ref="M11:M14"/>
    <mergeCell ref="L7:L10"/>
    <mergeCell ref="Q5:S6"/>
    <mergeCell ref="T5:U5"/>
    <mergeCell ref="C7:C9"/>
    <mergeCell ref="D7:E9"/>
    <mergeCell ref="F7:G18"/>
    <mergeCell ref="H7:I18"/>
    <mergeCell ref="J7:K10"/>
    <mergeCell ref="C10:C12"/>
    <mergeCell ref="D10:E12"/>
    <mergeCell ref="J11:K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s>
  <phoneticPr fontId="8"/>
  <printOptions horizontalCentered="1" verticalCentered="1"/>
  <pageMargins left="0.25" right="0.25" top="0.75" bottom="0.75" header="0.3" footer="0.3"/>
  <pageSetup paperSize="9" scale="83"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F8F9B4D-E1EE-4365-AAB5-9F831037E74F}">
          <x14:formula1>
            <xm:f>'(参考)リスト'!$G$16:$G$19</xm:f>
          </x14:formula1>
          <xm:sqref>T7:U18</xm:sqref>
        </x14:dataValidation>
        <x14:dataValidation type="list" allowBlank="1" showInputMessage="1" showErrorMessage="1" xr:uid="{6B89BE5B-1E87-4199-A1A3-67DE31876A55}">
          <x14:formula1>
            <xm:f>'(参考)リスト'!$B$6:$B$12</xm:f>
          </x14:formula1>
          <xm:sqref>V6:Y6</xm:sqref>
        </x14:dataValidation>
        <x14:dataValidation type="list" allowBlank="1" showInputMessage="1" showErrorMessage="1" xr:uid="{A71AA894-8322-4C69-B324-CCBEB451B7F0}">
          <x14:formula1>
            <xm:f>'(参考)リスト'!$D$6:$D$7</xm:f>
          </x14:formula1>
          <xm:sqref>V3:Y3</xm:sqref>
        </x14:dataValidation>
        <x14:dataValidation type="list" allowBlank="1" showInputMessage="1" showErrorMessage="1" xr:uid="{6280308A-D258-4BAE-930D-A3516A172588}">
          <x14:formula1>
            <xm:f>'(参考)リスト'!$E$6:$E$7</xm:f>
          </x14:formula1>
          <xm:sqref>V4:Y4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Z286"/>
  <sheetViews>
    <sheetView showGridLines="0" showZeros="0" view="pageBreakPreview" zoomScaleNormal="100" zoomScaleSheetLayoutView="100" workbookViewId="0">
      <selection activeCell="Z280" sqref="Z280"/>
    </sheetView>
  </sheetViews>
  <sheetFormatPr defaultColWidth="9" defaultRowHeight="15.9" customHeight="1" x14ac:dyDescent="0.2"/>
  <cols>
    <col min="1" max="1" width="1.81640625" style="1" customWidth="1"/>
    <col min="2" max="2" width="4.08984375" style="1" customWidth="1"/>
    <col min="3" max="4" width="3.1796875" style="1" customWidth="1"/>
    <col min="5" max="5" width="4.08984375" style="1" customWidth="1"/>
    <col min="6" max="6" width="6.6328125" style="1" customWidth="1"/>
    <col min="7" max="7" width="10.36328125" style="1" customWidth="1"/>
    <col min="8" max="8" width="9.6328125" style="1" customWidth="1"/>
    <col min="9" max="9" width="8.1796875" style="1" customWidth="1"/>
    <col min="10" max="10" width="8.08984375" style="1" customWidth="1"/>
    <col min="11" max="11" width="3.81640625" style="1" customWidth="1"/>
    <col min="12" max="12" width="6" style="1" customWidth="1"/>
    <col min="13" max="13" width="15.90625" style="1" customWidth="1"/>
    <col min="14" max="14" width="14.08984375" style="1" customWidth="1"/>
    <col min="15" max="15" width="10.6328125" style="1" customWidth="1"/>
    <col min="16" max="16" width="8.08984375" style="1" customWidth="1"/>
    <col min="17" max="18" width="9.6328125" style="1" customWidth="1"/>
    <col min="19" max="20" width="7.08984375" style="1" customWidth="1"/>
    <col min="21" max="21" width="4" style="1" customWidth="1"/>
    <col min="22" max="22" width="4.08984375" style="1" customWidth="1"/>
    <col min="23" max="23" width="6.36328125" style="1" customWidth="1"/>
    <col min="24" max="24" width="5" style="1" customWidth="1"/>
    <col min="25" max="25" width="8.08984375" style="1" customWidth="1"/>
    <col min="26" max="26" width="11.1796875" style="1" customWidth="1"/>
    <col min="27" max="16384" width="9" style="1"/>
  </cols>
  <sheetData>
    <row r="1" spans="2:26" ht="9.75" customHeight="1" x14ac:dyDescent="0.2"/>
    <row r="2" spans="2:26" ht="24.75" customHeight="1" x14ac:dyDescent="0.2">
      <c r="B2" s="541" t="s">
        <v>341</v>
      </c>
      <c r="C2" s="541"/>
      <c r="D2" s="541"/>
      <c r="E2" s="541"/>
      <c r="F2" s="461"/>
      <c r="G2" s="461"/>
      <c r="H2" s="461"/>
      <c r="I2" s="541"/>
      <c r="J2" s="541"/>
      <c r="K2" s="541"/>
      <c r="L2" s="541"/>
      <c r="M2" s="541"/>
      <c r="N2" s="541"/>
      <c r="O2" s="541"/>
      <c r="P2" s="541"/>
      <c r="Q2" s="541"/>
      <c r="R2" s="541"/>
      <c r="S2" s="541"/>
      <c r="T2" s="541"/>
      <c r="U2" s="541"/>
      <c r="V2" s="541"/>
      <c r="W2" s="541"/>
      <c r="X2" s="541"/>
      <c r="Y2" s="541"/>
    </row>
    <row r="3" spans="2:26" ht="20.149999999999999" customHeight="1" x14ac:dyDescent="0.2">
      <c r="B3" s="334" t="s">
        <v>27</v>
      </c>
      <c r="C3" s="345"/>
      <c r="D3" s="345"/>
      <c r="E3" s="345"/>
      <c r="F3" s="462" t="s">
        <v>1337</v>
      </c>
      <c r="G3" s="463"/>
      <c r="H3" s="464"/>
      <c r="I3" s="314" t="s">
        <v>28</v>
      </c>
      <c r="J3" s="311"/>
      <c r="K3" s="257" t="s">
        <v>1224</v>
      </c>
      <c r="L3" s="258"/>
      <c r="M3" s="258"/>
      <c r="N3" s="259"/>
      <c r="O3" s="276" t="s">
        <v>269</v>
      </c>
      <c r="P3" s="278"/>
      <c r="Q3" s="570" t="s">
        <v>1228</v>
      </c>
      <c r="R3" s="571"/>
      <c r="S3" s="571"/>
      <c r="T3" s="572"/>
      <c r="U3" s="455" t="s">
        <v>230</v>
      </c>
      <c r="V3" s="456"/>
      <c r="W3" s="456"/>
      <c r="X3" s="457"/>
      <c r="Y3" s="467">
        <v>45271</v>
      </c>
      <c r="Z3" s="469"/>
    </row>
    <row r="4" spans="2:26" ht="20.149999999999999" customHeight="1" x14ac:dyDescent="0.2">
      <c r="B4" s="280" t="s">
        <v>0</v>
      </c>
      <c r="C4" s="281"/>
      <c r="D4" s="281"/>
      <c r="E4" s="281"/>
      <c r="F4" s="473" t="s">
        <v>1222</v>
      </c>
      <c r="G4" s="474"/>
      <c r="H4" s="475"/>
      <c r="I4" s="546" t="s">
        <v>1</v>
      </c>
      <c r="J4" s="547"/>
      <c r="K4" s="257" t="s">
        <v>1226</v>
      </c>
      <c r="L4" s="258"/>
      <c r="M4" s="258"/>
      <c r="N4" s="259"/>
      <c r="O4" s="276" t="s">
        <v>270</v>
      </c>
      <c r="P4" s="278"/>
      <c r="Q4" s="570" t="s">
        <v>1230</v>
      </c>
      <c r="R4" s="571"/>
      <c r="S4" s="571"/>
      <c r="T4" s="572"/>
      <c r="U4" s="565"/>
      <c r="V4" s="566"/>
      <c r="W4" s="566"/>
      <c r="X4" s="567"/>
      <c r="Y4" s="568"/>
      <c r="Z4" s="569"/>
    </row>
    <row r="5" spans="2:26" ht="15" customHeight="1" x14ac:dyDescent="0.2">
      <c r="B5" s="267"/>
      <c r="C5" s="544" t="s">
        <v>47</v>
      </c>
      <c r="D5" s="545"/>
      <c r="E5" s="542" t="s">
        <v>214</v>
      </c>
      <c r="F5" s="542" t="s">
        <v>213</v>
      </c>
      <c r="G5" s="548" t="s">
        <v>212</v>
      </c>
      <c r="H5" s="549"/>
      <c r="I5" s="334" t="s">
        <v>211</v>
      </c>
      <c r="J5" s="345"/>
      <c r="K5" s="345"/>
      <c r="L5" s="345"/>
      <c r="M5" s="345"/>
      <c r="N5" s="346"/>
      <c r="O5" s="574" t="s">
        <v>565</v>
      </c>
      <c r="P5" s="575"/>
      <c r="Q5" s="554" t="s">
        <v>277</v>
      </c>
      <c r="R5" s="555"/>
      <c r="S5" s="555"/>
      <c r="T5" s="556"/>
      <c r="U5" s="548" t="s">
        <v>210</v>
      </c>
      <c r="V5" s="552"/>
      <c r="W5" s="552"/>
      <c r="X5" s="552"/>
      <c r="Y5" s="549"/>
      <c r="Z5" s="563" t="s">
        <v>209</v>
      </c>
    </row>
    <row r="6" spans="2:26" ht="15" customHeight="1" x14ac:dyDescent="0.2">
      <c r="B6" s="268"/>
      <c r="C6" s="544"/>
      <c r="D6" s="545"/>
      <c r="E6" s="542"/>
      <c r="F6" s="542"/>
      <c r="G6" s="550"/>
      <c r="H6" s="551"/>
      <c r="I6" s="280"/>
      <c r="J6" s="281"/>
      <c r="K6" s="281"/>
      <c r="L6" s="281"/>
      <c r="M6" s="281"/>
      <c r="N6" s="282"/>
      <c r="O6" s="576"/>
      <c r="P6" s="577"/>
      <c r="Q6" s="557"/>
      <c r="R6" s="558"/>
      <c r="S6" s="558"/>
      <c r="T6" s="559"/>
      <c r="U6" s="550"/>
      <c r="V6" s="553"/>
      <c r="W6" s="553"/>
      <c r="X6" s="553"/>
      <c r="Y6" s="551"/>
      <c r="Z6" s="542"/>
    </row>
    <row r="7" spans="2:26" ht="16.5" customHeight="1" x14ac:dyDescent="0.2">
      <c r="B7" s="268"/>
      <c r="C7" s="544"/>
      <c r="D7" s="545"/>
      <c r="E7" s="542"/>
      <c r="F7" s="542"/>
      <c r="G7" s="476" t="s">
        <v>208</v>
      </c>
      <c r="H7" s="476" t="s">
        <v>207</v>
      </c>
      <c r="I7" s="465" t="s">
        <v>206</v>
      </c>
      <c r="J7" s="465" t="s">
        <v>49</v>
      </c>
      <c r="K7" s="483"/>
      <c r="L7" s="483"/>
      <c r="M7" s="561" t="s">
        <v>7</v>
      </c>
      <c r="N7" s="562" t="s">
        <v>205</v>
      </c>
      <c r="O7" s="465" t="s">
        <v>204</v>
      </c>
      <c r="P7" s="465" t="s">
        <v>203</v>
      </c>
      <c r="Q7" s="321" t="s">
        <v>288</v>
      </c>
      <c r="R7" s="483"/>
      <c r="S7" s="476" t="s">
        <v>286</v>
      </c>
      <c r="T7" s="476" t="s">
        <v>287</v>
      </c>
      <c r="U7" s="573" t="s">
        <v>202</v>
      </c>
      <c r="V7" s="476" t="s">
        <v>278</v>
      </c>
      <c r="W7" s="483"/>
      <c r="X7" s="483"/>
      <c r="Y7" s="483"/>
      <c r="Z7" s="542"/>
    </row>
    <row r="8" spans="2:26" ht="16.5" customHeight="1" x14ac:dyDescent="0.2">
      <c r="B8" s="268"/>
      <c r="C8" s="280"/>
      <c r="D8" s="282"/>
      <c r="E8" s="543"/>
      <c r="F8" s="543"/>
      <c r="G8" s="560"/>
      <c r="H8" s="560"/>
      <c r="I8" s="483"/>
      <c r="J8" s="483"/>
      <c r="K8" s="483"/>
      <c r="L8" s="483"/>
      <c r="M8" s="483"/>
      <c r="N8" s="483"/>
      <c r="O8" s="483"/>
      <c r="P8" s="483"/>
      <c r="Q8" s="109" t="s">
        <v>279</v>
      </c>
      <c r="R8" s="109" t="s">
        <v>281</v>
      </c>
      <c r="S8" s="483"/>
      <c r="T8" s="483"/>
      <c r="U8" s="483"/>
      <c r="V8" s="483"/>
      <c r="W8" s="483"/>
      <c r="X8" s="483"/>
      <c r="Y8" s="483"/>
      <c r="Z8" s="564"/>
    </row>
    <row r="9" spans="2:26" ht="15.75" customHeight="1" x14ac:dyDescent="0.2">
      <c r="B9" s="268" t="s">
        <v>1235</v>
      </c>
      <c r="C9" s="538" t="s">
        <v>1234</v>
      </c>
      <c r="D9" s="539"/>
      <c r="E9" s="52">
        <v>1</v>
      </c>
      <c r="F9" s="94"/>
      <c r="G9" s="87" t="s">
        <v>562</v>
      </c>
      <c r="H9" s="87" t="s">
        <v>522</v>
      </c>
      <c r="I9" s="87" t="s">
        <v>353</v>
      </c>
      <c r="J9" s="275" t="s">
        <v>353</v>
      </c>
      <c r="K9" s="275"/>
      <c r="L9" s="275"/>
      <c r="M9" s="87" t="s">
        <v>1236</v>
      </c>
      <c r="N9" s="87" t="s">
        <v>1237</v>
      </c>
      <c r="O9" s="210" t="s">
        <v>1238</v>
      </c>
      <c r="P9" s="87" t="s">
        <v>684</v>
      </c>
      <c r="Q9" s="87"/>
      <c r="R9" s="87" t="s">
        <v>683</v>
      </c>
      <c r="S9" s="2" t="s">
        <v>379</v>
      </c>
      <c r="T9" s="2" t="s">
        <v>384</v>
      </c>
      <c r="U9" s="2" t="s">
        <v>383</v>
      </c>
      <c r="V9" s="275" t="s">
        <v>1239</v>
      </c>
      <c r="W9" s="483"/>
      <c r="X9" s="483"/>
      <c r="Y9" s="483"/>
      <c r="Z9" s="2" t="s">
        <v>1240</v>
      </c>
    </row>
    <row r="10" spans="2:26" ht="15.9" customHeight="1" x14ac:dyDescent="0.2">
      <c r="B10" s="268"/>
      <c r="C10" s="538" t="s">
        <v>1234</v>
      </c>
      <c r="D10" s="539"/>
      <c r="E10" s="52">
        <v>2</v>
      </c>
      <c r="F10" s="94"/>
      <c r="G10" s="87" t="s">
        <v>562</v>
      </c>
      <c r="H10" s="87" t="s">
        <v>522</v>
      </c>
      <c r="I10" s="87" t="s">
        <v>352</v>
      </c>
      <c r="J10" s="275" t="s">
        <v>560</v>
      </c>
      <c r="K10" s="275"/>
      <c r="L10" s="275"/>
      <c r="M10" s="87" t="s">
        <v>1241</v>
      </c>
      <c r="N10" s="87" t="s">
        <v>1237</v>
      </c>
      <c r="O10" s="210" t="s">
        <v>1242</v>
      </c>
      <c r="P10" s="87" t="s">
        <v>62</v>
      </c>
      <c r="Q10" s="87"/>
      <c r="R10" s="87" t="s">
        <v>62</v>
      </c>
      <c r="S10" s="2" t="s">
        <v>379</v>
      </c>
      <c r="T10" s="2" t="s">
        <v>385</v>
      </c>
      <c r="U10" s="2" t="s">
        <v>383</v>
      </c>
      <c r="V10" s="275" t="s">
        <v>1243</v>
      </c>
      <c r="W10" s="483"/>
      <c r="X10" s="483"/>
      <c r="Y10" s="483"/>
      <c r="Z10" s="2" t="s">
        <v>1244</v>
      </c>
    </row>
    <row r="11" spans="2:26" ht="15.9" customHeight="1" x14ac:dyDescent="0.2">
      <c r="B11" s="268"/>
      <c r="C11" s="538" t="s">
        <v>1234</v>
      </c>
      <c r="D11" s="539"/>
      <c r="E11" s="52">
        <v>3</v>
      </c>
      <c r="F11" s="94"/>
      <c r="G11" s="87" t="s">
        <v>562</v>
      </c>
      <c r="H11" s="87" t="s">
        <v>522</v>
      </c>
      <c r="I11" s="87" t="s">
        <v>352</v>
      </c>
      <c r="J11" s="275" t="s">
        <v>560</v>
      </c>
      <c r="K11" s="275"/>
      <c r="L11" s="275"/>
      <c r="M11" s="87" t="s">
        <v>1245</v>
      </c>
      <c r="N11" s="87" t="s">
        <v>1237</v>
      </c>
      <c r="O11" s="210" t="s">
        <v>1242</v>
      </c>
      <c r="P11" s="87" t="s">
        <v>62</v>
      </c>
      <c r="Q11" s="87"/>
      <c r="R11" s="87" t="s">
        <v>62</v>
      </c>
      <c r="S11" s="2" t="s">
        <v>379</v>
      </c>
      <c r="T11" s="2" t="s">
        <v>385</v>
      </c>
      <c r="U11" s="2" t="s">
        <v>383</v>
      </c>
      <c r="V11" s="275" t="s">
        <v>1243</v>
      </c>
      <c r="W11" s="483"/>
      <c r="X11" s="483"/>
      <c r="Y11" s="483"/>
      <c r="Z11" s="2" t="s">
        <v>1244</v>
      </c>
    </row>
    <row r="12" spans="2:26" ht="15.9" customHeight="1" x14ac:dyDescent="0.2">
      <c r="B12" s="268"/>
      <c r="C12" s="538" t="s">
        <v>1234</v>
      </c>
      <c r="D12" s="539"/>
      <c r="E12" s="52">
        <v>4</v>
      </c>
      <c r="F12" s="94"/>
      <c r="G12" s="87" t="s">
        <v>562</v>
      </c>
      <c r="H12" s="87" t="s">
        <v>522</v>
      </c>
      <c r="I12" s="87" t="s">
        <v>352</v>
      </c>
      <c r="J12" s="275" t="s">
        <v>560</v>
      </c>
      <c r="K12" s="275"/>
      <c r="L12" s="275"/>
      <c r="M12" s="87" t="s">
        <v>1246</v>
      </c>
      <c r="N12" s="87" t="s">
        <v>1237</v>
      </c>
      <c r="O12" s="210" t="s">
        <v>1238</v>
      </c>
      <c r="P12" s="87" t="s">
        <v>684</v>
      </c>
      <c r="Q12" s="87"/>
      <c r="R12" s="87" t="s">
        <v>683</v>
      </c>
      <c r="S12" s="2" t="s">
        <v>379</v>
      </c>
      <c r="T12" s="2" t="s">
        <v>384</v>
      </c>
      <c r="U12" s="2" t="s">
        <v>383</v>
      </c>
      <c r="V12" s="275" t="s">
        <v>1239</v>
      </c>
      <c r="W12" s="483"/>
      <c r="X12" s="483"/>
      <c r="Y12" s="483"/>
      <c r="Z12" s="87" t="s">
        <v>1247</v>
      </c>
    </row>
    <row r="13" spans="2:26" ht="15.9" customHeight="1" x14ac:dyDescent="0.2">
      <c r="B13" s="268"/>
      <c r="C13" s="538" t="s">
        <v>1234</v>
      </c>
      <c r="D13" s="539"/>
      <c r="E13" s="52">
        <v>5</v>
      </c>
      <c r="F13" s="94"/>
      <c r="G13" s="87" t="s">
        <v>562</v>
      </c>
      <c r="H13" s="87" t="s">
        <v>522</v>
      </c>
      <c r="I13" s="87" t="s">
        <v>353</v>
      </c>
      <c r="J13" s="275" t="s">
        <v>353</v>
      </c>
      <c r="K13" s="275"/>
      <c r="L13" s="275"/>
      <c r="M13" s="87" t="s">
        <v>1084</v>
      </c>
      <c r="N13" s="87" t="s">
        <v>1237</v>
      </c>
      <c r="O13" s="210" t="s">
        <v>365</v>
      </c>
      <c r="P13" s="87" t="s">
        <v>684</v>
      </c>
      <c r="Q13" s="87"/>
      <c r="R13" s="87" t="s">
        <v>683</v>
      </c>
      <c r="S13" s="2" t="s">
        <v>379</v>
      </c>
      <c r="T13" s="2" t="s">
        <v>384</v>
      </c>
      <c r="U13" s="2" t="s">
        <v>383</v>
      </c>
      <c r="V13" s="275" t="s">
        <v>1239</v>
      </c>
      <c r="W13" s="483"/>
      <c r="X13" s="483"/>
      <c r="Y13" s="483"/>
      <c r="Z13" s="87" t="s">
        <v>856</v>
      </c>
    </row>
    <row r="14" spans="2:26" ht="15.9" customHeight="1" x14ac:dyDescent="0.2">
      <c r="B14" s="268"/>
      <c r="C14" s="538" t="s">
        <v>1248</v>
      </c>
      <c r="D14" s="539"/>
      <c r="E14" s="52">
        <v>1</v>
      </c>
      <c r="F14" s="239">
        <v>10</v>
      </c>
      <c r="G14" s="87" t="s">
        <v>562</v>
      </c>
      <c r="H14" s="87" t="s">
        <v>511</v>
      </c>
      <c r="I14" s="87" t="s">
        <v>352</v>
      </c>
      <c r="J14" s="333" t="s">
        <v>560</v>
      </c>
      <c r="K14" s="540"/>
      <c r="L14" s="316"/>
      <c r="M14" s="87" t="s">
        <v>696</v>
      </c>
      <c r="N14" s="87" t="s">
        <v>1237</v>
      </c>
      <c r="O14" s="210" t="s">
        <v>365</v>
      </c>
      <c r="P14" s="87" t="s">
        <v>684</v>
      </c>
      <c r="Q14" s="87"/>
      <c r="R14" s="87" t="s">
        <v>683</v>
      </c>
      <c r="S14" s="2" t="s">
        <v>379</v>
      </c>
      <c r="T14" s="2" t="s">
        <v>384</v>
      </c>
      <c r="U14" s="2" t="s">
        <v>383</v>
      </c>
      <c r="V14" s="275" t="s">
        <v>1239</v>
      </c>
      <c r="W14" s="483"/>
      <c r="X14" s="483"/>
      <c r="Y14" s="483"/>
      <c r="Z14" s="2" t="s">
        <v>695</v>
      </c>
    </row>
    <row r="15" spans="2:26" ht="15.9" customHeight="1" x14ac:dyDescent="0.2">
      <c r="B15" s="268"/>
      <c r="C15" s="538" t="s">
        <v>1248</v>
      </c>
      <c r="D15" s="539"/>
      <c r="E15" s="52">
        <v>2</v>
      </c>
      <c r="F15" s="239">
        <v>10</v>
      </c>
      <c r="G15" s="87" t="s">
        <v>562</v>
      </c>
      <c r="H15" s="87" t="s">
        <v>511</v>
      </c>
      <c r="I15" s="87" t="s">
        <v>352</v>
      </c>
      <c r="J15" s="333" t="s">
        <v>560</v>
      </c>
      <c r="K15" s="540"/>
      <c r="L15" s="316"/>
      <c r="M15" s="87" t="s">
        <v>1086</v>
      </c>
      <c r="N15" s="87" t="s">
        <v>1249</v>
      </c>
      <c r="O15" s="210" t="s">
        <v>365</v>
      </c>
      <c r="P15" s="87" t="s">
        <v>684</v>
      </c>
      <c r="Q15" s="87"/>
      <c r="R15" s="87" t="s">
        <v>683</v>
      </c>
      <c r="S15" s="2" t="s">
        <v>379</v>
      </c>
      <c r="T15" s="2" t="s">
        <v>384</v>
      </c>
      <c r="U15" s="2" t="s">
        <v>383</v>
      </c>
      <c r="V15" s="275" t="s">
        <v>1239</v>
      </c>
      <c r="W15" s="483"/>
      <c r="X15" s="483"/>
      <c r="Y15" s="483"/>
      <c r="Z15" s="2" t="s">
        <v>695</v>
      </c>
    </row>
    <row r="16" spans="2:26" ht="15.9" customHeight="1" x14ac:dyDescent="0.2">
      <c r="B16" s="268"/>
      <c r="C16" s="538" t="s">
        <v>1248</v>
      </c>
      <c r="D16" s="539"/>
      <c r="E16" s="52">
        <v>3</v>
      </c>
      <c r="F16" s="239">
        <v>10</v>
      </c>
      <c r="G16" s="87" t="s">
        <v>562</v>
      </c>
      <c r="H16" s="87" t="s">
        <v>511</v>
      </c>
      <c r="I16" s="87" t="s">
        <v>352</v>
      </c>
      <c r="J16" s="333" t="s">
        <v>560</v>
      </c>
      <c r="K16" s="540"/>
      <c r="L16" s="316"/>
      <c r="M16" s="87" t="s">
        <v>698</v>
      </c>
      <c r="N16" s="87" t="s">
        <v>1250</v>
      </c>
      <c r="O16" s="210" t="s">
        <v>1155</v>
      </c>
      <c r="P16" s="87" t="s">
        <v>1155</v>
      </c>
      <c r="Q16" s="87"/>
      <c r="R16" s="87" t="s">
        <v>683</v>
      </c>
      <c r="S16" s="2" t="s">
        <v>379</v>
      </c>
      <c r="T16" s="2" t="s">
        <v>384</v>
      </c>
      <c r="U16" s="2" t="s">
        <v>383</v>
      </c>
      <c r="V16" s="275" t="s">
        <v>1239</v>
      </c>
      <c r="W16" s="483"/>
      <c r="X16" s="483"/>
      <c r="Y16" s="483"/>
      <c r="Z16" s="2" t="s">
        <v>690</v>
      </c>
    </row>
    <row r="17" spans="2:26" ht="15.9" customHeight="1" x14ac:dyDescent="0.2">
      <c r="B17" s="268"/>
      <c r="C17" s="538" t="s">
        <v>1248</v>
      </c>
      <c r="D17" s="539"/>
      <c r="E17" s="52">
        <v>4</v>
      </c>
      <c r="F17" s="239">
        <v>10</v>
      </c>
      <c r="G17" s="87" t="s">
        <v>562</v>
      </c>
      <c r="H17" s="87" t="s">
        <v>513</v>
      </c>
      <c r="I17" s="87" t="s">
        <v>352</v>
      </c>
      <c r="J17" s="333" t="s">
        <v>560</v>
      </c>
      <c r="K17" s="540"/>
      <c r="L17" s="316"/>
      <c r="M17" s="87" t="s">
        <v>729</v>
      </c>
      <c r="N17" s="87" t="s">
        <v>1250</v>
      </c>
      <c r="O17" s="210" t="s">
        <v>1155</v>
      </c>
      <c r="P17" s="87" t="s">
        <v>1155</v>
      </c>
      <c r="Q17" s="87"/>
      <c r="R17" s="87" t="s">
        <v>702</v>
      </c>
      <c r="S17" s="2" t="s">
        <v>379</v>
      </c>
      <c r="T17" s="2" t="s">
        <v>384</v>
      </c>
      <c r="U17" s="2" t="s">
        <v>383</v>
      </c>
      <c r="V17" s="275" t="s">
        <v>1239</v>
      </c>
      <c r="W17" s="483"/>
      <c r="X17" s="483"/>
      <c r="Y17" s="483"/>
      <c r="Z17" s="2" t="s">
        <v>690</v>
      </c>
    </row>
    <row r="18" spans="2:26" ht="15.9" customHeight="1" x14ac:dyDescent="0.2">
      <c r="B18" s="268"/>
      <c r="C18" s="538" t="s">
        <v>1248</v>
      </c>
      <c r="D18" s="539"/>
      <c r="E18" s="52">
        <v>5</v>
      </c>
      <c r="F18" s="239">
        <v>10</v>
      </c>
      <c r="G18" s="87" t="s">
        <v>562</v>
      </c>
      <c r="H18" s="87" t="s">
        <v>513</v>
      </c>
      <c r="I18" s="87" t="s">
        <v>353</v>
      </c>
      <c r="J18" s="333" t="s">
        <v>353</v>
      </c>
      <c r="K18" s="540"/>
      <c r="L18" s="316"/>
      <c r="M18" s="87" t="s">
        <v>1336</v>
      </c>
      <c r="N18" s="87" t="s">
        <v>1251</v>
      </c>
      <c r="O18" s="210" t="s">
        <v>365</v>
      </c>
      <c r="P18" s="87" t="s">
        <v>684</v>
      </c>
      <c r="Q18" s="87"/>
      <c r="R18" s="87" t="s">
        <v>701</v>
      </c>
      <c r="S18" s="2" t="s">
        <v>380</v>
      </c>
      <c r="T18" s="2" t="s">
        <v>380</v>
      </c>
      <c r="U18" s="2" t="s">
        <v>381</v>
      </c>
      <c r="V18" s="275" t="s">
        <v>725</v>
      </c>
      <c r="W18" s="483"/>
      <c r="X18" s="483"/>
      <c r="Y18" s="483"/>
      <c r="Z18" s="2"/>
    </row>
    <row r="19" spans="2:26" ht="15.9" customHeight="1" x14ac:dyDescent="0.2">
      <c r="B19" s="268"/>
      <c r="C19" s="538" t="s">
        <v>1248</v>
      </c>
      <c r="D19" s="539"/>
      <c r="E19" s="52">
        <v>6</v>
      </c>
      <c r="F19" s="239">
        <v>10</v>
      </c>
      <c r="G19" s="87" t="s">
        <v>562</v>
      </c>
      <c r="H19" s="87" t="s">
        <v>513</v>
      </c>
      <c r="I19" s="87" t="s">
        <v>352</v>
      </c>
      <c r="J19" s="333" t="s">
        <v>560</v>
      </c>
      <c r="K19" s="540"/>
      <c r="L19" s="316"/>
      <c r="M19" s="87" t="s">
        <v>703</v>
      </c>
      <c r="N19" s="87" t="s">
        <v>1249</v>
      </c>
      <c r="O19" s="210" t="s">
        <v>364</v>
      </c>
      <c r="P19" s="87" t="s">
        <v>684</v>
      </c>
      <c r="Q19" s="87"/>
      <c r="R19" s="87" t="s">
        <v>702</v>
      </c>
      <c r="S19" s="2" t="s">
        <v>379</v>
      </c>
      <c r="T19" s="2" t="s">
        <v>384</v>
      </c>
      <c r="U19" s="2" t="s">
        <v>383</v>
      </c>
      <c r="V19" s="275" t="s">
        <v>1239</v>
      </c>
      <c r="W19" s="483"/>
      <c r="X19" s="483"/>
      <c r="Y19" s="483"/>
      <c r="Z19" s="2" t="s">
        <v>690</v>
      </c>
    </row>
    <row r="20" spans="2:26" ht="15.9" customHeight="1" x14ac:dyDescent="0.2">
      <c r="B20" s="268"/>
      <c r="C20" s="538" t="s">
        <v>638</v>
      </c>
      <c r="D20" s="539"/>
      <c r="E20" s="52">
        <v>7</v>
      </c>
      <c r="F20" s="239">
        <v>10</v>
      </c>
      <c r="G20" s="87" t="s">
        <v>562</v>
      </c>
      <c r="H20" s="87" t="s">
        <v>513</v>
      </c>
      <c r="I20" s="87" t="s">
        <v>353</v>
      </c>
      <c r="J20" s="333" t="s">
        <v>353</v>
      </c>
      <c r="K20" s="540"/>
      <c r="L20" s="316"/>
      <c r="M20" s="87" t="s">
        <v>699</v>
      </c>
      <c r="N20" s="87" t="s">
        <v>699</v>
      </c>
      <c r="O20" s="210" t="s">
        <v>365</v>
      </c>
      <c r="P20" s="87" t="s">
        <v>684</v>
      </c>
      <c r="Q20" s="87"/>
      <c r="R20" s="87" t="s">
        <v>701</v>
      </c>
      <c r="S20" s="2" t="s">
        <v>380</v>
      </c>
      <c r="T20" s="2" t="s">
        <v>380</v>
      </c>
      <c r="U20" s="2" t="s">
        <v>381</v>
      </c>
      <c r="V20" s="275" t="s">
        <v>699</v>
      </c>
      <c r="W20" s="483"/>
      <c r="X20" s="483"/>
      <c r="Y20" s="483"/>
      <c r="Z20" s="2" t="s">
        <v>890</v>
      </c>
    </row>
    <row r="21" spans="2:26" ht="15.9" customHeight="1" x14ac:dyDescent="0.2">
      <c r="B21" s="268"/>
      <c r="C21" s="538" t="s">
        <v>1248</v>
      </c>
      <c r="D21" s="539"/>
      <c r="E21" s="52">
        <v>8</v>
      </c>
      <c r="F21" s="239">
        <v>10</v>
      </c>
      <c r="G21" s="87" t="s">
        <v>562</v>
      </c>
      <c r="H21" s="87" t="s">
        <v>513</v>
      </c>
      <c r="I21" s="87" t="s">
        <v>353</v>
      </c>
      <c r="J21" s="333" t="s">
        <v>353</v>
      </c>
      <c r="K21" s="540"/>
      <c r="L21" s="316"/>
      <c r="M21" s="87" t="s">
        <v>726</v>
      </c>
      <c r="N21" s="87" t="s">
        <v>1250</v>
      </c>
      <c r="O21" s="210" t="s">
        <v>1155</v>
      </c>
      <c r="P21" s="87" t="s">
        <v>1155</v>
      </c>
      <c r="Q21" s="87"/>
      <c r="R21" s="87" t="s">
        <v>702</v>
      </c>
      <c r="S21" s="2" t="s">
        <v>379</v>
      </c>
      <c r="T21" s="2" t="s">
        <v>384</v>
      </c>
      <c r="U21" s="2" t="s">
        <v>383</v>
      </c>
      <c r="V21" s="275" t="s">
        <v>1239</v>
      </c>
      <c r="W21" s="483"/>
      <c r="X21" s="483"/>
      <c r="Y21" s="483"/>
      <c r="Z21" s="2" t="s">
        <v>1252</v>
      </c>
    </row>
    <row r="22" spans="2:26" ht="15.9" customHeight="1" x14ac:dyDescent="0.2">
      <c r="B22" s="268"/>
      <c r="C22" s="538" t="s">
        <v>1248</v>
      </c>
      <c r="D22" s="539"/>
      <c r="E22" s="52">
        <v>9</v>
      </c>
      <c r="F22" s="239">
        <v>10</v>
      </c>
      <c r="G22" s="87" t="s">
        <v>562</v>
      </c>
      <c r="H22" s="87" t="s">
        <v>513</v>
      </c>
      <c r="I22" s="87" t="s">
        <v>353</v>
      </c>
      <c r="J22" s="333" t="s">
        <v>353</v>
      </c>
      <c r="K22" s="540"/>
      <c r="L22" s="316"/>
      <c r="M22" s="87" t="s">
        <v>722</v>
      </c>
      <c r="N22" s="87" t="s">
        <v>1250</v>
      </c>
      <c r="O22" s="210" t="s">
        <v>1155</v>
      </c>
      <c r="P22" s="87" t="s">
        <v>1155</v>
      </c>
      <c r="Q22" s="87"/>
      <c r="R22" s="87" t="s">
        <v>683</v>
      </c>
      <c r="S22" s="2" t="s">
        <v>379</v>
      </c>
      <c r="T22" s="2" t="s">
        <v>384</v>
      </c>
      <c r="U22" s="2" t="s">
        <v>383</v>
      </c>
      <c r="V22" s="275" t="s">
        <v>1239</v>
      </c>
      <c r="W22" s="483"/>
      <c r="X22" s="483"/>
      <c r="Y22" s="483"/>
      <c r="Z22" s="2" t="s">
        <v>856</v>
      </c>
    </row>
    <row r="23" spans="2:26" ht="15.9" customHeight="1" x14ac:dyDescent="0.2">
      <c r="B23" s="268"/>
      <c r="C23" s="538" t="s">
        <v>1248</v>
      </c>
      <c r="D23" s="539"/>
      <c r="E23" s="52">
        <v>10</v>
      </c>
      <c r="F23" s="239">
        <v>10</v>
      </c>
      <c r="G23" s="87" t="s">
        <v>562</v>
      </c>
      <c r="H23" s="87" t="s">
        <v>513</v>
      </c>
      <c r="I23" s="87" t="s">
        <v>352</v>
      </c>
      <c r="J23" s="333" t="s">
        <v>560</v>
      </c>
      <c r="K23" s="540"/>
      <c r="L23" s="316"/>
      <c r="M23" s="87" t="s">
        <v>705</v>
      </c>
      <c r="N23" s="87" t="s">
        <v>1250</v>
      </c>
      <c r="O23" s="210" t="s">
        <v>1155</v>
      </c>
      <c r="P23" s="87" t="s">
        <v>1155</v>
      </c>
      <c r="Q23" s="87"/>
      <c r="R23" s="87" t="s">
        <v>702</v>
      </c>
      <c r="S23" s="2" t="s">
        <v>379</v>
      </c>
      <c r="T23" s="2" t="s">
        <v>384</v>
      </c>
      <c r="U23" s="2" t="s">
        <v>383</v>
      </c>
      <c r="V23" s="275" t="s">
        <v>1239</v>
      </c>
      <c r="W23" s="483"/>
      <c r="X23" s="483"/>
      <c r="Y23" s="483"/>
      <c r="Z23" s="2" t="s">
        <v>690</v>
      </c>
    </row>
    <row r="24" spans="2:26" ht="15.9" customHeight="1" x14ac:dyDescent="0.2">
      <c r="B24" s="268"/>
      <c r="C24" s="538" t="s">
        <v>1248</v>
      </c>
      <c r="D24" s="539"/>
      <c r="E24" s="52">
        <v>11</v>
      </c>
      <c r="F24" s="239">
        <v>10</v>
      </c>
      <c r="G24" s="87" t="s">
        <v>562</v>
      </c>
      <c r="H24" s="87" t="s">
        <v>512</v>
      </c>
      <c r="I24" s="87" t="s">
        <v>352</v>
      </c>
      <c r="J24" s="333" t="s">
        <v>560</v>
      </c>
      <c r="K24" s="540"/>
      <c r="L24" s="316"/>
      <c r="M24" s="87" t="s">
        <v>706</v>
      </c>
      <c r="N24" s="87" t="s">
        <v>1250</v>
      </c>
      <c r="O24" s="210" t="s">
        <v>1155</v>
      </c>
      <c r="P24" s="87" t="s">
        <v>1155</v>
      </c>
      <c r="Q24" s="87"/>
      <c r="R24" s="87" t="s">
        <v>702</v>
      </c>
      <c r="S24" s="2" t="s">
        <v>379</v>
      </c>
      <c r="T24" s="2" t="s">
        <v>384</v>
      </c>
      <c r="U24" s="2" t="s">
        <v>383</v>
      </c>
      <c r="V24" s="275" t="s">
        <v>1239</v>
      </c>
      <c r="W24" s="483"/>
      <c r="X24" s="483"/>
      <c r="Y24" s="483"/>
      <c r="Z24" s="2" t="s">
        <v>690</v>
      </c>
    </row>
    <row r="25" spans="2:26" ht="15.9" customHeight="1" x14ac:dyDescent="0.2">
      <c r="B25" s="268"/>
      <c r="C25" s="538" t="s">
        <v>1248</v>
      </c>
      <c r="D25" s="539"/>
      <c r="E25" s="52">
        <v>12</v>
      </c>
      <c r="F25" s="239">
        <v>10</v>
      </c>
      <c r="G25" s="87" t="s">
        <v>562</v>
      </c>
      <c r="H25" s="87" t="s">
        <v>514</v>
      </c>
      <c r="I25" s="87" t="s">
        <v>353</v>
      </c>
      <c r="J25" s="333" t="s">
        <v>353</v>
      </c>
      <c r="K25" s="540"/>
      <c r="L25" s="316"/>
      <c r="M25" s="87" t="s">
        <v>1336</v>
      </c>
      <c r="N25" s="87" t="s">
        <v>1251</v>
      </c>
      <c r="O25" s="210" t="s">
        <v>366</v>
      </c>
      <c r="P25" s="87" t="s">
        <v>1253</v>
      </c>
      <c r="Q25" s="87"/>
      <c r="R25" s="87" t="s">
        <v>701</v>
      </c>
      <c r="S25" s="2" t="s">
        <v>380</v>
      </c>
      <c r="T25" s="2" t="s">
        <v>380</v>
      </c>
      <c r="U25" s="2" t="s">
        <v>381</v>
      </c>
      <c r="V25" s="275" t="s">
        <v>725</v>
      </c>
      <c r="W25" s="483"/>
      <c r="X25" s="483"/>
      <c r="Y25" s="483"/>
      <c r="Z25" s="2"/>
    </row>
    <row r="26" spans="2:26" ht="15.9" customHeight="1" x14ac:dyDescent="0.2">
      <c r="B26" s="268"/>
      <c r="C26" s="538" t="s">
        <v>1248</v>
      </c>
      <c r="D26" s="539"/>
      <c r="E26" s="52">
        <v>13</v>
      </c>
      <c r="F26" s="239">
        <v>10</v>
      </c>
      <c r="G26" s="87" t="s">
        <v>562</v>
      </c>
      <c r="H26" s="87" t="s">
        <v>512</v>
      </c>
      <c r="I26" s="87" t="s">
        <v>353</v>
      </c>
      <c r="J26" s="333" t="s">
        <v>353</v>
      </c>
      <c r="K26" s="540"/>
      <c r="L26" s="316"/>
      <c r="M26" s="87" t="s">
        <v>724</v>
      </c>
      <c r="N26" s="87" t="s">
        <v>1250</v>
      </c>
      <c r="O26" s="210" t="s">
        <v>1155</v>
      </c>
      <c r="P26" s="87" t="s">
        <v>1155</v>
      </c>
      <c r="Q26" s="87"/>
      <c r="R26" s="87" t="s">
        <v>702</v>
      </c>
      <c r="S26" s="2" t="s">
        <v>379</v>
      </c>
      <c r="T26" s="2" t="s">
        <v>384</v>
      </c>
      <c r="U26" s="2" t="s">
        <v>383</v>
      </c>
      <c r="V26" s="275" t="s">
        <v>1239</v>
      </c>
      <c r="W26" s="483"/>
      <c r="X26" s="483"/>
      <c r="Y26" s="483"/>
      <c r="Z26" s="2" t="s">
        <v>1252</v>
      </c>
    </row>
    <row r="27" spans="2:26" ht="15.9" customHeight="1" x14ac:dyDescent="0.2">
      <c r="B27" s="268"/>
      <c r="C27" s="538" t="s">
        <v>1248</v>
      </c>
      <c r="D27" s="539"/>
      <c r="E27" s="52">
        <v>14</v>
      </c>
      <c r="F27" s="239">
        <v>10</v>
      </c>
      <c r="G27" s="87" t="s">
        <v>562</v>
      </c>
      <c r="H27" s="87" t="s">
        <v>512</v>
      </c>
      <c r="I27" s="87" t="s">
        <v>353</v>
      </c>
      <c r="J27" s="333" t="s">
        <v>353</v>
      </c>
      <c r="K27" s="540"/>
      <c r="L27" s="316"/>
      <c r="M27" s="87" t="s">
        <v>722</v>
      </c>
      <c r="N27" s="87" t="s">
        <v>1237</v>
      </c>
      <c r="O27" s="210" t="s">
        <v>365</v>
      </c>
      <c r="P27" s="87" t="s">
        <v>684</v>
      </c>
      <c r="Q27" s="87"/>
      <c r="R27" s="87" t="s">
        <v>683</v>
      </c>
      <c r="S27" s="2" t="s">
        <v>379</v>
      </c>
      <c r="T27" s="2" t="s">
        <v>384</v>
      </c>
      <c r="U27" s="2" t="s">
        <v>383</v>
      </c>
      <c r="V27" s="275" t="s">
        <v>1239</v>
      </c>
      <c r="W27" s="483"/>
      <c r="X27" s="483"/>
      <c r="Y27" s="483"/>
      <c r="Z27" s="2" t="s">
        <v>856</v>
      </c>
    </row>
    <row r="28" spans="2:26" ht="15.9" customHeight="1" x14ac:dyDescent="0.2">
      <c r="B28" s="268"/>
      <c r="C28" s="538" t="s">
        <v>1248</v>
      </c>
      <c r="D28" s="539"/>
      <c r="E28" s="52">
        <v>15</v>
      </c>
      <c r="F28" s="239">
        <v>10</v>
      </c>
      <c r="G28" s="87" t="s">
        <v>351</v>
      </c>
      <c r="H28" s="87" t="s">
        <v>377</v>
      </c>
      <c r="I28" s="87" t="s">
        <v>353</v>
      </c>
      <c r="J28" s="333" t="s">
        <v>360</v>
      </c>
      <c r="K28" s="540"/>
      <c r="L28" s="316"/>
      <c r="M28" s="87" t="s">
        <v>711</v>
      </c>
      <c r="N28" s="87" t="s">
        <v>1237</v>
      </c>
      <c r="O28" s="210" t="s">
        <v>365</v>
      </c>
      <c r="P28" s="87" t="s">
        <v>684</v>
      </c>
      <c r="Q28" s="87"/>
      <c r="R28" s="87" t="s">
        <v>1155</v>
      </c>
      <c r="S28" s="2" t="s">
        <v>379</v>
      </c>
      <c r="T28" s="2" t="s">
        <v>384</v>
      </c>
      <c r="U28" s="2" t="s">
        <v>383</v>
      </c>
      <c r="V28" s="275" t="s">
        <v>1239</v>
      </c>
      <c r="W28" s="483"/>
      <c r="X28" s="483"/>
      <c r="Y28" s="483"/>
      <c r="Z28" s="2" t="s">
        <v>1254</v>
      </c>
    </row>
    <row r="29" spans="2:26" ht="15.9" customHeight="1" x14ac:dyDescent="0.2">
      <c r="B29" s="268"/>
      <c r="C29" s="538" t="s">
        <v>1248</v>
      </c>
      <c r="D29" s="539"/>
      <c r="E29" s="52">
        <v>16</v>
      </c>
      <c r="F29" s="239">
        <v>10</v>
      </c>
      <c r="G29" s="87" t="s">
        <v>351</v>
      </c>
      <c r="H29" s="87" t="s">
        <v>374</v>
      </c>
      <c r="I29" s="87" t="s">
        <v>353</v>
      </c>
      <c r="J29" s="333" t="s">
        <v>360</v>
      </c>
      <c r="K29" s="540"/>
      <c r="L29" s="316"/>
      <c r="M29" s="87" t="s">
        <v>720</v>
      </c>
      <c r="N29" s="87" t="s">
        <v>1237</v>
      </c>
      <c r="O29" s="210" t="s">
        <v>366</v>
      </c>
      <c r="P29" s="87" t="s">
        <v>62</v>
      </c>
      <c r="Q29" s="87"/>
      <c r="R29" s="87" t="s">
        <v>1155</v>
      </c>
      <c r="S29" s="2" t="s">
        <v>379</v>
      </c>
      <c r="T29" s="2" t="s">
        <v>384</v>
      </c>
      <c r="U29" s="2" t="s">
        <v>383</v>
      </c>
      <c r="V29" s="275" t="s">
        <v>1239</v>
      </c>
      <c r="W29" s="483"/>
      <c r="X29" s="483"/>
      <c r="Y29" s="483"/>
      <c r="Z29" s="2" t="s">
        <v>1254</v>
      </c>
    </row>
    <row r="30" spans="2:26" ht="15.9" customHeight="1" x14ac:dyDescent="0.2">
      <c r="B30" s="268"/>
      <c r="C30" s="538" t="s">
        <v>1248</v>
      </c>
      <c r="D30" s="539"/>
      <c r="E30" s="52">
        <v>17</v>
      </c>
      <c r="F30" s="239">
        <v>10</v>
      </c>
      <c r="G30" s="87" t="s">
        <v>351</v>
      </c>
      <c r="H30" s="87" t="s">
        <v>377</v>
      </c>
      <c r="I30" s="87" t="s">
        <v>353</v>
      </c>
      <c r="J30" s="333" t="s">
        <v>360</v>
      </c>
      <c r="K30" s="540"/>
      <c r="L30" s="316"/>
      <c r="M30" s="87" t="s">
        <v>714</v>
      </c>
      <c r="N30" s="87" t="s">
        <v>1237</v>
      </c>
      <c r="O30" s="210" t="s">
        <v>365</v>
      </c>
      <c r="P30" s="87" t="s">
        <v>684</v>
      </c>
      <c r="Q30" s="87"/>
      <c r="R30" s="87" t="s">
        <v>1155</v>
      </c>
      <c r="S30" s="2" t="s">
        <v>379</v>
      </c>
      <c r="T30" s="2" t="s">
        <v>384</v>
      </c>
      <c r="U30" s="2" t="s">
        <v>383</v>
      </c>
      <c r="V30" s="275" t="s">
        <v>1239</v>
      </c>
      <c r="W30" s="483"/>
      <c r="X30" s="483"/>
      <c r="Y30" s="483"/>
      <c r="Z30" s="2" t="s">
        <v>1254</v>
      </c>
    </row>
    <row r="31" spans="2:26" ht="15.9" customHeight="1" x14ac:dyDescent="0.2">
      <c r="B31" s="268"/>
      <c r="C31" s="538" t="s">
        <v>1255</v>
      </c>
      <c r="D31" s="539"/>
      <c r="E31" s="52">
        <v>1</v>
      </c>
      <c r="F31" s="94">
        <v>4.2300000000000004</v>
      </c>
      <c r="G31" s="87" t="s">
        <v>562</v>
      </c>
      <c r="H31" s="87" t="s">
        <v>511</v>
      </c>
      <c r="I31" s="87" t="s">
        <v>352</v>
      </c>
      <c r="J31" s="333" t="s">
        <v>560</v>
      </c>
      <c r="K31" s="540"/>
      <c r="L31" s="316"/>
      <c r="M31" s="87" t="s">
        <v>716</v>
      </c>
      <c r="N31" s="87" t="s">
        <v>1250</v>
      </c>
      <c r="O31" s="210" t="s">
        <v>1155</v>
      </c>
      <c r="P31" s="87" t="s">
        <v>1155</v>
      </c>
      <c r="Q31" s="87"/>
      <c r="R31" s="87" t="s">
        <v>683</v>
      </c>
      <c r="S31" s="2" t="s">
        <v>379</v>
      </c>
      <c r="T31" s="2" t="s">
        <v>384</v>
      </c>
      <c r="U31" s="2" t="s">
        <v>383</v>
      </c>
      <c r="V31" s="275" t="s">
        <v>1239</v>
      </c>
      <c r="W31" s="483"/>
      <c r="X31" s="483"/>
      <c r="Y31" s="483"/>
      <c r="Z31" s="2" t="s">
        <v>690</v>
      </c>
    </row>
    <row r="32" spans="2:26" ht="15.9" customHeight="1" x14ac:dyDescent="0.2">
      <c r="B32" s="268"/>
      <c r="C32" s="538" t="s">
        <v>1255</v>
      </c>
      <c r="D32" s="539"/>
      <c r="E32" s="52">
        <v>2</v>
      </c>
      <c r="F32" s="94">
        <v>4.2300000000000004</v>
      </c>
      <c r="G32" s="87" t="s">
        <v>562</v>
      </c>
      <c r="H32" s="87" t="s">
        <v>512</v>
      </c>
      <c r="I32" s="87" t="s">
        <v>352</v>
      </c>
      <c r="J32" s="333" t="s">
        <v>560</v>
      </c>
      <c r="K32" s="540"/>
      <c r="L32" s="316"/>
      <c r="M32" s="87" t="s">
        <v>717</v>
      </c>
      <c r="N32" s="87" t="s">
        <v>1250</v>
      </c>
      <c r="O32" s="210" t="s">
        <v>1155</v>
      </c>
      <c r="P32" s="87" t="s">
        <v>1155</v>
      </c>
      <c r="Q32" s="87"/>
      <c r="R32" s="87" t="s">
        <v>702</v>
      </c>
      <c r="S32" s="2" t="s">
        <v>379</v>
      </c>
      <c r="T32" s="2" t="s">
        <v>384</v>
      </c>
      <c r="U32" s="2" t="s">
        <v>383</v>
      </c>
      <c r="V32" s="275" t="s">
        <v>1239</v>
      </c>
      <c r="W32" s="483"/>
      <c r="X32" s="483"/>
      <c r="Y32" s="483"/>
      <c r="Z32" s="2" t="s">
        <v>690</v>
      </c>
    </row>
    <row r="33" spans="2:26" ht="15.9" customHeight="1" x14ac:dyDescent="0.2">
      <c r="B33" s="268"/>
      <c r="C33" s="538" t="s">
        <v>640</v>
      </c>
      <c r="D33" s="539"/>
      <c r="E33" s="52">
        <v>3</v>
      </c>
      <c r="F33" s="94">
        <v>4.2300000000000004</v>
      </c>
      <c r="G33" s="87" t="s">
        <v>351</v>
      </c>
      <c r="H33" s="87" t="s">
        <v>377</v>
      </c>
      <c r="I33" s="87" t="s">
        <v>353</v>
      </c>
      <c r="J33" s="333" t="s">
        <v>360</v>
      </c>
      <c r="K33" s="540"/>
      <c r="L33" s="316"/>
      <c r="M33" s="87" t="s">
        <v>699</v>
      </c>
      <c r="N33" s="87" t="s">
        <v>699</v>
      </c>
      <c r="O33" s="210" t="s">
        <v>366</v>
      </c>
      <c r="P33" s="87" t="s">
        <v>62</v>
      </c>
      <c r="Q33" s="87"/>
      <c r="R33" s="87" t="s">
        <v>1155</v>
      </c>
      <c r="S33" s="2" t="s">
        <v>380</v>
      </c>
      <c r="T33" s="2" t="s">
        <v>380</v>
      </c>
      <c r="U33" s="2" t="s">
        <v>381</v>
      </c>
      <c r="V33" s="275" t="s">
        <v>699</v>
      </c>
      <c r="W33" s="483"/>
      <c r="X33" s="483"/>
      <c r="Y33" s="483"/>
      <c r="Z33" s="2" t="s">
        <v>719</v>
      </c>
    </row>
    <row r="34" spans="2:26" ht="15.9" customHeight="1" x14ac:dyDescent="0.2">
      <c r="B34" s="268"/>
      <c r="C34" s="538" t="s">
        <v>640</v>
      </c>
      <c r="D34" s="539"/>
      <c r="E34" s="52">
        <v>4</v>
      </c>
      <c r="F34" s="94">
        <v>4.2300000000000004</v>
      </c>
      <c r="G34" s="87" t="s">
        <v>351</v>
      </c>
      <c r="H34" s="87" t="s">
        <v>374</v>
      </c>
      <c r="I34" s="87" t="s">
        <v>353</v>
      </c>
      <c r="J34" s="333" t="s">
        <v>360</v>
      </c>
      <c r="K34" s="540"/>
      <c r="L34" s="316"/>
      <c r="M34" s="87" t="s">
        <v>699</v>
      </c>
      <c r="N34" s="87" t="s">
        <v>699</v>
      </c>
      <c r="O34" s="210" t="s">
        <v>366</v>
      </c>
      <c r="P34" s="87" t="s">
        <v>62</v>
      </c>
      <c r="Q34" s="87"/>
      <c r="R34" s="87" t="s">
        <v>1155</v>
      </c>
      <c r="S34" s="2" t="s">
        <v>380</v>
      </c>
      <c r="T34" s="2" t="s">
        <v>380</v>
      </c>
      <c r="U34" s="2" t="s">
        <v>381</v>
      </c>
      <c r="V34" s="275" t="s">
        <v>699</v>
      </c>
      <c r="W34" s="483"/>
      <c r="X34" s="483"/>
      <c r="Y34" s="483"/>
      <c r="Z34" s="2" t="s">
        <v>719</v>
      </c>
    </row>
    <row r="35" spans="2:26" ht="15.9" customHeight="1" x14ac:dyDescent="0.2">
      <c r="B35" s="268"/>
      <c r="C35" s="538" t="s">
        <v>1256</v>
      </c>
      <c r="D35" s="539"/>
      <c r="E35" s="52">
        <v>1</v>
      </c>
      <c r="F35" s="94">
        <v>4.3899999999999997</v>
      </c>
      <c r="G35" s="87" t="s">
        <v>562</v>
      </c>
      <c r="H35" s="87" t="s">
        <v>511</v>
      </c>
      <c r="I35" s="87" t="s">
        <v>353</v>
      </c>
      <c r="J35" s="333" t="s">
        <v>353</v>
      </c>
      <c r="K35" s="540"/>
      <c r="L35" s="316"/>
      <c r="M35" s="87" t="s">
        <v>1089</v>
      </c>
      <c r="N35" s="87" t="s">
        <v>1237</v>
      </c>
      <c r="O35" s="210" t="s">
        <v>365</v>
      </c>
      <c r="P35" s="87" t="s">
        <v>684</v>
      </c>
      <c r="Q35" s="87"/>
      <c r="R35" s="87" t="s">
        <v>683</v>
      </c>
      <c r="S35" s="2" t="s">
        <v>379</v>
      </c>
      <c r="T35" s="2" t="s">
        <v>384</v>
      </c>
      <c r="U35" s="2" t="s">
        <v>383</v>
      </c>
      <c r="V35" s="275" t="s">
        <v>1239</v>
      </c>
      <c r="W35" s="483"/>
      <c r="X35" s="483"/>
      <c r="Y35" s="483"/>
      <c r="Z35" s="2" t="s">
        <v>856</v>
      </c>
    </row>
    <row r="36" spans="2:26" ht="15.9" customHeight="1" x14ac:dyDescent="0.2">
      <c r="B36" s="268"/>
      <c r="C36" s="538" t="s">
        <v>1256</v>
      </c>
      <c r="D36" s="539"/>
      <c r="E36" s="52">
        <v>2</v>
      </c>
      <c r="F36" s="94">
        <v>4.3899999999999997</v>
      </c>
      <c r="G36" s="87" t="s">
        <v>562</v>
      </c>
      <c r="H36" s="87" t="s">
        <v>513</v>
      </c>
      <c r="I36" s="87" t="s">
        <v>353</v>
      </c>
      <c r="J36" s="333" t="s">
        <v>353</v>
      </c>
      <c r="K36" s="540"/>
      <c r="L36" s="316"/>
      <c r="M36" s="87" t="s">
        <v>1336</v>
      </c>
      <c r="N36" s="87" t="s">
        <v>1251</v>
      </c>
      <c r="O36" s="210" t="s">
        <v>365</v>
      </c>
      <c r="P36" s="87" t="s">
        <v>684</v>
      </c>
      <c r="Q36" s="87"/>
      <c r="R36" s="87" t="s">
        <v>701</v>
      </c>
      <c r="S36" s="2" t="s">
        <v>380</v>
      </c>
      <c r="T36" s="2" t="s">
        <v>380</v>
      </c>
      <c r="U36" s="2" t="s">
        <v>381</v>
      </c>
      <c r="V36" s="275" t="s">
        <v>725</v>
      </c>
      <c r="W36" s="483"/>
      <c r="X36" s="483"/>
      <c r="Y36" s="483"/>
      <c r="Z36" s="2"/>
    </row>
    <row r="37" spans="2:26" ht="15.9" customHeight="1" x14ac:dyDescent="0.2">
      <c r="B37" s="268"/>
      <c r="C37" s="538" t="s">
        <v>1256</v>
      </c>
      <c r="D37" s="539"/>
      <c r="E37" s="52">
        <v>3</v>
      </c>
      <c r="F37" s="94">
        <v>4.3899999999999997</v>
      </c>
      <c r="G37" s="87" t="s">
        <v>562</v>
      </c>
      <c r="H37" s="87" t="s">
        <v>516</v>
      </c>
      <c r="I37" s="87" t="s">
        <v>352</v>
      </c>
      <c r="J37" s="333" t="s">
        <v>560</v>
      </c>
      <c r="K37" s="540"/>
      <c r="L37" s="316"/>
      <c r="M37" s="87" t="s">
        <v>1336</v>
      </c>
      <c r="N37" s="87" t="s">
        <v>1251</v>
      </c>
      <c r="O37" s="210" t="s">
        <v>366</v>
      </c>
      <c r="P37" s="87" t="s">
        <v>1253</v>
      </c>
      <c r="Q37" s="87"/>
      <c r="R37" s="87" t="s">
        <v>701</v>
      </c>
      <c r="S37" s="2" t="s">
        <v>380</v>
      </c>
      <c r="T37" s="2" t="s">
        <v>380</v>
      </c>
      <c r="U37" s="2" t="s">
        <v>381</v>
      </c>
      <c r="V37" s="275" t="s">
        <v>725</v>
      </c>
      <c r="W37" s="483"/>
      <c r="X37" s="483"/>
      <c r="Y37" s="483"/>
      <c r="Z37" s="2"/>
    </row>
    <row r="38" spans="2:26" ht="15.9" customHeight="1" x14ac:dyDescent="0.2">
      <c r="B38" s="268"/>
      <c r="C38" s="538" t="s">
        <v>1256</v>
      </c>
      <c r="D38" s="539"/>
      <c r="E38" s="52">
        <v>4</v>
      </c>
      <c r="F38" s="94">
        <v>4.3899999999999997</v>
      </c>
      <c r="G38" s="87" t="s">
        <v>562</v>
      </c>
      <c r="H38" s="87" t="s">
        <v>512</v>
      </c>
      <c r="I38" s="87" t="s">
        <v>352</v>
      </c>
      <c r="J38" s="333" t="s">
        <v>358</v>
      </c>
      <c r="K38" s="540"/>
      <c r="L38" s="316"/>
      <c r="M38" s="87" t="s">
        <v>740</v>
      </c>
      <c r="N38" s="87" t="s">
        <v>1237</v>
      </c>
      <c r="O38" s="210" t="s">
        <v>365</v>
      </c>
      <c r="P38" s="87" t="s">
        <v>684</v>
      </c>
      <c r="Q38" s="87"/>
      <c r="R38" s="87" t="s">
        <v>683</v>
      </c>
      <c r="S38" s="2" t="s">
        <v>379</v>
      </c>
      <c r="T38" s="2" t="s">
        <v>384</v>
      </c>
      <c r="U38" s="2" t="s">
        <v>383</v>
      </c>
      <c r="V38" s="275" t="s">
        <v>1239</v>
      </c>
      <c r="W38" s="483"/>
      <c r="X38" s="483"/>
      <c r="Y38" s="483"/>
      <c r="Z38" s="87" t="s">
        <v>1257</v>
      </c>
    </row>
    <row r="39" spans="2:26" ht="15.9" customHeight="1" x14ac:dyDescent="0.2">
      <c r="B39" s="268"/>
      <c r="C39" s="538" t="s">
        <v>1256</v>
      </c>
      <c r="D39" s="539"/>
      <c r="E39" s="52">
        <v>5</v>
      </c>
      <c r="F39" s="94">
        <v>4.3899999999999997</v>
      </c>
      <c r="G39" s="87" t="s">
        <v>562</v>
      </c>
      <c r="H39" s="87" t="s">
        <v>512</v>
      </c>
      <c r="I39" s="87" t="s">
        <v>353</v>
      </c>
      <c r="J39" s="333" t="s">
        <v>353</v>
      </c>
      <c r="K39" s="540"/>
      <c r="L39" s="316"/>
      <c r="M39" s="87" t="s">
        <v>1336</v>
      </c>
      <c r="N39" s="87" t="s">
        <v>1251</v>
      </c>
      <c r="O39" s="210" t="s">
        <v>365</v>
      </c>
      <c r="P39" s="87" t="s">
        <v>684</v>
      </c>
      <c r="Q39" s="87"/>
      <c r="R39" s="87" t="s">
        <v>701</v>
      </c>
      <c r="S39" s="2" t="s">
        <v>380</v>
      </c>
      <c r="T39" s="2" t="s">
        <v>380</v>
      </c>
      <c r="U39" s="2" t="s">
        <v>381</v>
      </c>
      <c r="V39" s="275" t="s">
        <v>725</v>
      </c>
      <c r="W39" s="483"/>
      <c r="X39" s="483"/>
      <c r="Y39" s="483"/>
      <c r="Z39" s="2"/>
    </row>
    <row r="40" spans="2:26" ht="15.9" customHeight="1" x14ac:dyDescent="0.2">
      <c r="B40" s="268"/>
      <c r="C40" s="538" t="s">
        <v>1256</v>
      </c>
      <c r="D40" s="539"/>
      <c r="E40" s="52">
        <v>6</v>
      </c>
      <c r="F40" s="94">
        <v>4.3899999999999997</v>
      </c>
      <c r="G40" s="87" t="s">
        <v>562</v>
      </c>
      <c r="H40" s="87" t="s">
        <v>512</v>
      </c>
      <c r="I40" s="87" t="s">
        <v>352</v>
      </c>
      <c r="J40" s="333" t="s">
        <v>560</v>
      </c>
      <c r="K40" s="540"/>
      <c r="L40" s="316"/>
      <c r="M40" s="87" t="s">
        <v>1336</v>
      </c>
      <c r="N40" s="87" t="s">
        <v>1251</v>
      </c>
      <c r="O40" s="210" t="s">
        <v>364</v>
      </c>
      <c r="P40" s="87" t="s">
        <v>684</v>
      </c>
      <c r="Q40" s="87"/>
      <c r="R40" s="87" t="s">
        <v>701</v>
      </c>
      <c r="S40" s="2" t="s">
        <v>380</v>
      </c>
      <c r="T40" s="2" t="s">
        <v>380</v>
      </c>
      <c r="U40" s="2" t="s">
        <v>381</v>
      </c>
      <c r="V40" s="275" t="s">
        <v>725</v>
      </c>
      <c r="W40" s="483"/>
      <c r="X40" s="483"/>
      <c r="Y40" s="483"/>
      <c r="Z40" s="2"/>
    </row>
    <row r="41" spans="2:26" ht="15.9" customHeight="1" x14ac:dyDescent="0.2">
      <c r="B41" s="268"/>
      <c r="C41" s="538" t="s">
        <v>1256</v>
      </c>
      <c r="D41" s="539"/>
      <c r="E41" s="52">
        <v>7</v>
      </c>
      <c r="F41" s="94">
        <v>4.3899999999999997</v>
      </c>
      <c r="G41" s="87" t="s">
        <v>351</v>
      </c>
      <c r="H41" s="87" t="s">
        <v>377</v>
      </c>
      <c r="I41" s="87" t="s">
        <v>353</v>
      </c>
      <c r="J41" s="333" t="s">
        <v>360</v>
      </c>
      <c r="K41" s="540"/>
      <c r="L41" s="316"/>
      <c r="M41" s="87" t="s">
        <v>743</v>
      </c>
      <c r="N41" s="87" t="s">
        <v>1237</v>
      </c>
      <c r="O41" s="210" t="s">
        <v>366</v>
      </c>
      <c r="P41" s="87" t="s">
        <v>62</v>
      </c>
      <c r="Q41" s="87"/>
      <c r="R41" s="87" t="s">
        <v>1155</v>
      </c>
      <c r="S41" s="2" t="s">
        <v>379</v>
      </c>
      <c r="T41" s="2" t="s">
        <v>384</v>
      </c>
      <c r="U41" s="2" t="s">
        <v>383</v>
      </c>
      <c r="V41" s="275" t="s">
        <v>1239</v>
      </c>
      <c r="W41" s="483"/>
      <c r="X41" s="483"/>
      <c r="Y41" s="483"/>
      <c r="Z41" s="2" t="s">
        <v>1254</v>
      </c>
    </row>
    <row r="42" spans="2:26" ht="15.9" customHeight="1" x14ac:dyDescent="0.2">
      <c r="B42" s="268"/>
      <c r="C42" s="538" t="s">
        <v>1256</v>
      </c>
      <c r="D42" s="539"/>
      <c r="E42" s="52">
        <v>8</v>
      </c>
      <c r="F42" s="94">
        <v>4.3899999999999997</v>
      </c>
      <c r="G42" s="87" t="s">
        <v>351</v>
      </c>
      <c r="H42" s="87" t="s">
        <v>377</v>
      </c>
      <c r="I42" s="87" t="s">
        <v>353</v>
      </c>
      <c r="J42" s="333" t="s">
        <v>360</v>
      </c>
      <c r="K42" s="540"/>
      <c r="L42" s="316"/>
      <c r="M42" s="87" t="s">
        <v>745</v>
      </c>
      <c r="N42" s="87" t="s">
        <v>1237</v>
      </c>
      <c r="O42" s="210" t="s">
        <v>366</v>
      </c>
      <c r="P42" s="87" t="s">
        <v>62</v>
      </c>
      <c r="Q42" s="87"/>
      <c r="R42" s="87" t="s">
        <v>1155</v>
      </c>
      <c r="S42" s="2" t="s">
        <v>379</v>
      </c>
      <c r="T42" s="2" t="s">
        <v>384</v>
      </c>
      <c r="U42" s="2" t="s">
        <v>383</v>
      </c>
      <c r="V42" s="275" t="s">
        <v>1239</v>
      </c>
      <c r="W42" s="483"/>
      <c r="X42" s="483"/>
      <c r="Y42" s="483"/>
      <c r="Z42" s="2" t="s">
        <v>1254</v>
      </c>
    </row>
    <row r="43" spans="2:26" ht="15.9" customHeight="1" x14ac:dyDescent="0.2">
      <c r="B43" s="268"/>
      <c r="C43" s="538" t="s">
        <v>1258</v>
      </c>
      <c r="D43" s="539"/>
      <c r="E43" s="52">
        <v>1</v>
      </c>
      <c r="F43" s="94">
        <v>3.26</v>
      </c>
      <c r="G43" s="87" t="s">
        <v>562</v>
      </c>
      <c r="H43" s="87" t="s">
        <v>513</v>
      </c>
      <c r="I43" s="87" t="s">
        <v>353</v>
      </c>
      <c r="J43" s="333" t="s">
        <v>353</v>
      </c>
      <c r="K43" s="540"/>
      <c r="L43" s="316"/>
      <c r="M43" s="87" t="s">
        <v>1091</v>
      </c>
      <c r="N43" s="87" t="s">
        <v>1237</v>
      </c>
      <c r="O43" s="210" t="s">
        <v>365</v>
      </c>
      <c r="P43" s="87" t="s">
        <v>684</v>
      </c>
      <c r="Q43" s="87"/>
      <c r="R43" s="87" t="s">
        <v>683</v>
      </c>
      <c r="S43" s="2" t="s">
        <v>379</v>
      </c>
      <c r="T43" s="2" t="s">
        <v>384</v>
      </c>
      <c r="U43" s="2" t="s">
        <v>383</v>
      </c>
      <c r="V43" s="275" t="s">
        <v>1239</v>
      </c>
      <c r="W43" s="483"/>
      <c r="X43" s="483"/>
      <c r="Y43" s="483"/>
      <c r="Z43" s="2" t="s">
        <v>856</v>
      </c>
    </row>
    <row r="44" spans="2:26" ht="15.9" customHeight="1" x14ac:dyDescent="0.2">
      <c r="B44" s="268"/>
      <c r="C44" s="538" t="s">
        <v>1258</v>
      </c>
      <c r="D44" s="539"/>
      <c r="E44" s="52">
        <v>2</v>
      </c>
      <c r="F44" s="94">
        <v>3.26</v>
      </c>
      <c r="G44" s="87" t="s">
        <v>562</v>
      </c>
      <c r="H44" s="87" t="s">
        <v>513</v>
      </c>
      <c r="I44" s="87" t="s">
        <v>352</v>
      </c>
      <c r="J44" s="333" t="s">
        <v>358</v>
      </c>
      <c r="K44" s="540"/>
      <c r="L44" s="316"/>
      <c r="M44" s="87" t="s">
        <v>749</v>
      </c>
      <c r="N44" s="87" t="s">
        <v>1237</v>
      </c>
      <c r="O44" s="210" t="s">
        <v>365</v>
      </c>
      <c r="P44" s="87" t="s">
        <v>684</v>
      </c>
      <c r="Q44" s="87"/>
      <c r="R44" s="87" t="s">
        <v>683</v>
      </c>
      <c r="S44" s="2" t="s">
        <v>379</v>
      </c>
      <c r="T44" s="2" t="s">
        <v>384</v>
      </c>
      <c r="U44" s="2" t="s">
        <v>383</v>
      </c>
      <c r="V44" s="275" t="s">
        <v>1239</v>
      </c>
      <c r="W44" s="483"/>
      <c r="X44" s="483"/>
      <c r="Y44" s="483"/>
      <c r="Z44" s="87" t="s">
        <v>1257</v>
      </c>
    </row>
    <row r="45" spans="2:26" ht="15.9" customHeight="1" x14ac:dyDescent="0.2">
      <c r="B45" s="268"/>
      <c r="C45" s="538" t="s">
        <v>1258</v>
      </c>
      <c r="D45" s="539"/>
      <c r="E45" s="52">
        <v>3</v>
      </c>
      <c r="F45" s="94">
        <v>3.26</v>
      </c>
      <c r="G45" s="87" t="s">
        <v>351</v>
      </c>
      <c r="H45" s="87" t="s">
        <v>377</v>
      </c>
      <c r="I45" s="87" t="s">
        <v>353</v>
      </c>
      <c r="J45" s="333" t="s">
        <v>360</v>
      </c>
      <c r="K45" s="540"/>
      <c r="L45" s="316"/>
      <c r="M45" s="87" t="s">
        <v>751</v>
      </c>
      <c r="N45" s="87" t="s">
        <v>1237</v>
      </c>
      <c r="O45" s="210" t="s">
        <v>366</v>
      </c>
      <c r="P45" s="87" t="s">
        <v>62</v>
      </c>
      <c r="Q45" s="87"/>
      <c r="R45" s="87" t="s">
        <v>1155</v>
      </c>
      <c r="S45" s="2" t="s">
        <v>379</v>
      </c>
      <c r="T45" s="2" t="s">
        <v>384</v>
      </c>
      <c r="U45" s="2" t="s">
        <v>383</v>
      </c>
      <c r="V45" s="275" t="s">
        <v>1239</v>
      </c>
      <c r="W45" s="483"/>
      <c r="X45" s="483"/>
      <c r="Y45" s="483"/>
      <c r="Z45" s="2" t="s">
        <v>1254</v>
      </c>
    </row>
    <row r="46" spans="2:26" ht="15.9" customHeight="1" x14ac:dyDescent="0.2">
      <c r="B46" s="268"/>
      <c r="C46" s="538" t="s">
        <v>1259</v>
      </c>
      <c r="D46" s="539"/>
      <c r="E46" s="52">
        <v>1</v>
      </c>
      <c r="F46" s="94">
        <v>6.62</v>
      </c>
      <c r="G46" s="87" t="s">
        <v>562</v>
      </c>
      <c r="H46" s="87" t="s">
        <v>521</v>
      </c>
      <c r="I46" s="87" t="s">
        <v>352</v>
      </c>
      <c r="J46" s="333" t="s">
        <v>560</v>
      </c>
      <c r="K46" s="540"/>
      <c r="L46" s="316"/>
      <c r="M46" s="87" t="s">
        <v>753</v>
      </c>
      <c r="N46" s="87" t="s">
        <v>1237</v>
      </c>
      <c r="O46" s="210" t="s">
        <v>364</v>
      </c>
      <c r="P46" s="87" t="s">
        <v>684</v>
      </c>
      <c r="Q46" s="87"/>
      <c r="R46" s="87" t="s">
        <v>702</v>
      </c>
      <c r="S46" s="2" t="s">
        <v>379</v>
      </c>
      <c r="T46" s="2" t="s">
        <v>384</v>
      </c>
      <c r="U46" s="2" t="s">
        <v>383</v>
      </c>
      <c r="V46" s="275" t="s">
        <v>1239</v>
      </c>
      <c r="W46" s="483"/>
      <c r="X46" s="483"/>
      <c r="Y46" s="483"/>
      <c r="Z46" s="2" t="s">
        <v>690</v>
      </c>
    </row>
    <row r="47" spans="2:26" ht="15.9" customHeight="1" x14ac:dyDescent="0.2">
      <c r="B47" s="268"/>
      <c r="C47" s="538" t="s">
        <v>1259</v>
      </c>
      <c r="D47" s="539"/>
      <c r="E47" s="52">
        <v>2</v>
      </c>
      <c r="F47" s="94">
        <v>6.62</v>
      </c>
      <c r="G47" s="87" t="s">
        <v>562</v>
      </c>
      <c r="H47" s="87" t="s">
        <v>521</v>
      </c>
      <c r="I47" s="87" t="s">
        <v>352</v>
      </c>
      <c r="J47" s="333" t="s">
        <v>560</v>
      </c>
      <c r="K47" s="540"/>
      <c r="L47" s="316"/>
      <c r="M47" s="87" t="s">
        <v>1336</v>
      </c>
      <c r="N47" s="87" t="s">
        <v>1251</v>
      </c>
      <c r="O47" s="210" t="s">
        <v>365</v>
      </c>
      <c r="P47" s="87" t="s">
        <v>684</v>
      </c>
      <c r="Q47" s="87"/>
      <c r="R47" s="87" t="s">
        <v>701</v>
      </c>
      <c r="S47" s="2" t="s">
        <v>380</v>
      </c>
      <c r="T47" s="2" t="s">
        <v>380</v>
      </c>
      <c r="U47" s="2" t="s">
        <v>381</v>
      </c>
      <c r="V47" s="275" t="s">
        <v>1260</v>
      </c>
      <c r="W47" s="483"/>
      <c r="X47" s="483"/>
      <c r="Y47" s="483"/>
      <c r="Z47" s="2"/>
    </row>
    <row r="48" spans="2:26" ht="15.9" customHeight="1" x14ac:dyDescent="0.2">
      <c r="B48" s="268"/>
      <c r="C48" s="538" t="s">
        <v>1259</v>
      </c>
      <c r="D48" s="539"/>
      <c r="E48" s="52">
        <v>3</v>
      </c>
      <c r="F48" s="94">
        <v>6.62</v>
      </c>
      <c r="G48" s="87" t="s">
        <v>562</v>
      </c>
      <c r="H48" s="87" t="s">
        <v>513</v>
      </c>
      <c r="I48" s="87" t="s">
        <v>352</v>
      </c>
      <c r="J48" s="333" t="s">
        <v>560</v>
      </c>
      <c r="K48" s="540"/>
      <c r="L48" s="316"/>
      <c r="M48" s="87" t="s">
        <v>688</v>
      </c>
      <c r="N48" s="87" t="s">
        <v>1237</v>
      </c>
      <c r="O48" s="210" t="s">
        <v>366</v>
      </c>
      <c r="P48" s="87" t="s">
        <v>62</v>
      </c>
      <c r="Q48" s="87"/>
      <c r="R48" s="87" t="s">
        <v>683</v>
      </c>
      <c r="S48" s="2" t="s">
        <v>379</v>
      </c>
      <c r="T48" s="2" t="s">
        <v>384</v>
      </c>
      <c r="U48" s="2" t="s">
        <v>383</v>
      </c>
      <c r="V48" s="275" t="s">
        <v>1239</v>
      </c>
      <c r="W48" s="483"/>
      <c r="X48" s="483"/>
      <c r="Y48" s="483"/>
      <c r="Z48" s="2" t="s">
        <v>695</v>
      </c>
    </row>
    <row r="49" spans="2:26" ht="15.9" customHeight="1" x14ac:dyDescent="0.2">
      <c r="B49" s="268"/>
      <c r="C49" s="538" t="s">
        <v>1259</v>
      </c>
      <c r="D49" s="539"/>
      <c r="E49" s="52">
        <v>4</v>
      </c>
      <c r="F49" s="94">
        <v>6.62</v>
      </c>
      <c r="G49" s="87" t="s">
        <v>562</v>
      </c>
      <c r="H49" s="87" t="s">
        <v>513</v>
      </c>
      <c r="I49" s="87" t="s">
        <v>352</v>
      </c>
      <c r="J49" s="333" t="s">
        <v>560</v>
      </c>
      <c r="K49" s="540"/>
      <c r="L49" s="316"/>
      <c r="M49" s="87" t="s">
        <v>1336</v>
      </c>
      <c r="N49" s="87" t="s">
        <v>1251</v>
      </c>
      <c r="O49" s="210" t="s">
        <v>364</v>
      </c>
      <c r="P49" s="87" t="s">
        <v>684</v>
      </c>
      <c r="Q49" s="87"/>
      <c r="R49" s="87" t="s">
        <v>701</v>
      </c>
      <c r="S49" s="2" t="s">
        <v>380</v>
      </c>
      <c r="T49" s="2" t="s">
        <v>380</v>
      </c>
      <c r="U49" s="2" t="s">
        <v>381</v>
      </c>
      <c r="V49" s="275" t="s">
        <v>1260</v>
      </c>
      <c r="W49" s="483"/>
      <c r="X49" s="483"/>
      <c r="Y49" s="483"/>
      <c r="Z49" s="2"/>
    </row>
    <row r="50" spans="2:26" ht="15.9" customHeight="1" x14ac:dyDescent="0.2">
      <c r="B50" s="268"/>
      <c r="C50" s="538" t="s">
        <v>1259</v>
      </c>
      <c r="D50" s="539"/>
      <c r="E50" s="52">
        <v>5</v>
      </c>
      <c r="F50" s="94">
        <v>6.62</v>
      </c>
      <c r="G50" s="87" t="s">
        <v>562</v>
      </c>
      <c r="H50" s="87" t="s">
        <v>512</v>
      </c>
      <c r="I50" s="87" t="s">
        <v>352</v>
      </c>
      <c r="J50" s="333" t="s">
        <v>560</v>
      </c>
      <c r="K50" s="540"/>
      <c r="L50" s="316"/>
      <c r="M50" s="87" t="s">
        <v>1336</v>
      </c>
      <c r="N50" s="87" t="s">
        <v>1251</v>
      </c>
      <c r="O50" s="210" t="s">
        <v>364</v>
      </c>
      <c r="P50" s="87" t="s">
        <v>684</v>
      </c>
      <c r="Q50" s="87"/>
      <c r="R50" s="87" t="s">
        <v>701</v>
      </c>
      <c r="S50" s="2" t="s">
        <v>380</v>
      </c>
      <c r="T50" s="2" t="s">
        <v>380</v>
      </c>
      <c r="U50" s="2" t="s">
        <v>381</v>
      </c>
      <c r="V50" s="275" t="s">
        <v>1260</v>
      </c>
      <c r="W50" s="483"/>
      <c r="X50" s="483"/>
      <c r="Y50" s="483"/>
      <c r="Z50" s="2"/>
    </row>
    <row r="51" spans="2:26" ht="15.9" customHeight="1" x14ac:dyDescent="0.2">
      <c r="B51" s="268"/>
      <c r="C51" s="538" t="s">
        <v>1259</v>
      </c>
      <c r="D51" s="539"/>
      <c r="E51" s="52">
        <v>6</v>
      </c>
      <c r="F51" s="94">
        <v>6.62</v>
      </c>
      <c r="G51" s="87" t="s">
        <v>562</v>
      </c>
      <c r="H51" s="87" t="s">
        <v>512</v>
      </c>
      <c r="I51" s="87" t="s">
        <v>352</v>
      </c>
      <c r="J51" s="333" t="s">
        <v>560</v>
      </c>
      <c r="K51" s="540"/>
      <c r="L51" s="316"/>
      <c r="M51" s="87" t="s">
        <v>1336</v>
      </c>
      <c r="N51" s="87" t="s">
        <v>1251</v>
      </c>
      <c r="O51" s="210" t="s">
        <v>366</v>
      </c>
      <c r="P51" s="87" t="s">
        <v>62</v>
      </c>
      <c r="Q51" s="87"/>
      <c r="R51" s="87" t="s">
        <v>701</v>
      </c>
      <c r="S51" s="2" t="s">
        <v>380</v>
      </c>
      <c r="T51" s="2" t="s">
        <v>380</v>
      </c>
      <c r="U51" s="2" t="s">
        <v>381</v>
      </c>
      <c r="V51" s="275" t="s">
        <v>1260</v>
      </c>
      <c r="W51" s="483"/>
      <c r="X51" s="483"/>
      <c r="Y51" s="483"/>
      <c r="Z51" s="2"/>
    </row>
    <row r="52" spans="2:26" ht="15.9" customHeight="1" x14ac:dyDescent="0.2">
      <c r="B52" s="268"/>
      <c r="C52" s="538" t="s">
        <v>1259</v>
      </c>
      <c r="D52" s="539"/>
      <c r="E52" s="52">
        <v>7</v>
      </c>
      <c r="F52" s="94">
        <v>6.62</v>
      </c>
      <c r="G52" s="87" t="s">
        <v>562</v>
      </c>
      <c r="H52" s="87" t="s">
        <v>512</v>
      </c>
      <c r="I52" s="87" t="s">
        <v>353</v>
      </c>
      <c r="J52" s="333" t="s">
        <v>353</v>
      </c>
      <c r="K52" s="540"/>
      <c r="L52" s="316"/>
      <c r="M52" s="87" t="s">
        <v>1336</v>
      </c>
      <c r="N52" s="87" t="s">
        <v>1251</v>
      </c>
      <c r="O52" s="210" t="s">
        <v>365</v>
      </c>
      <c r="P52" s="87" t="s">
        <v>684</v>
      </c>
      <c r="Q52" s="87"/>
      <c r="R52" s="87" t="s">
        <v>701</v>
      </c>
      <c r="S52" s="2" t="s">
        <v>380</v>
      </c>
      <c r="T52" s="2" t="s">
        <v>380</v>
      </c>
      <c r="U52" s="2" t="s">
        <v>381</v>
      </c>
      <c r="V52" s="275" t="s">
        <v>725</v>
      </c>
      <c r="W52" s="483"/>
      <c r="X52" s="483"/>
      <c r="Y52" s="483"/>
      <c r="Z52" s="2"/>
    </row>
    <row r="53" spans="2:26" ht="15.9" customHeight="1" x14ac:dyDescent="0.2">
      <c r="B53" s="268"/>
      <c r="C53" s="538" t="s">
        <v>1259</v>
      </c>
      <c r="D53" s="539"/>
      <c r="E53" s="52">
        <v>8</v>
      </c>
      <c r="F53" s="94">
        <v>6.62</v>
      </c>
      <c r="G53" s="87" t="s">
        <v>562</v>
      </c>
      <c r="H53" s="87" t="s">
        <v>520</v>
      </c>
      <c r="I53" s="87" t="s">
        <v>352</v>
      </c>
      <c r="J53" s="333" t="s">
        <v>560</v>
      </c>
      <c r="K53" s="540"/>
      <c r="L53" s="316"/>
      <c r="M53" s="87" t="s">
        <v>769</v>
      </c>
      <c r="N53" s="87" t="s">
        <v>1249</v>
      </c>
      <c r="O53" s="210" t="s">
        <v>364</v>
      </c>
      <c r="P53" s="87" t="s">
        <v>684</v>
      </c>
      <c r="Q53" s="87"/>
      <c r="R53" s="87" t="s">
        <v>702</v>
      </c>
      <c r="S53" s="2" t="s">
        <v>379</v>
      </c>
      <c r="T53" s="2" t="s">
        <v>384</v>
      </c>
      <c r="U53" s="2" t="s">
        <v>383</v>
      </c>
      <c r="V53" s="275" t="s">
        <v>1239</v>
      </c>
      <c r="W53" s="483"/>
      <c r="X53" s="483"/>
      <c r="Y53" s="483"/>
      <c r="Z53" s="2" t="s">
        <v>690</v>
      </c>
    </row>
    <row r="54" spans="2:26" ht="15.9" customHeight="1" x14ac:dyDescent="0.2">
      <c r="B54" s="268"/>
      <c r="C54" s="538" t="s">
        <v>645</v>
      </c>
      <c r="D54" s="539"/>
      <c r="E54" s="52">
        <v>9</v>
      </c>
      <c r="F54" s="94">
        <v>6.62</v>
      </c>
      <c r="G54" s="87" t="s">
        <v>351</v>
      </c>
      <c r="H54" s="87" t="s">
        <v>374</v>
      </c>
      <c r="I54" s="87" t="s">
        <v>353</v>
      </c>
      <c r="J54" s="333" t="s">
        <v>360</v>
      </c>
      <c r="K54" s="540"/>
      <c r="L54" s="316"/>
      <c r="M54" s="87" t="s">
        <v>699</v>
      </c>
      <c r="N54" s="87" t="s">
        <v>699</v>
      </c>
      <c r="O54" s="210" t="s">
        <v>366</v>
      </c>
      <c r="P54" s="87" t="s">
        <v>62</v>
      </c>
      <c r="Q54" s="87"/>
      <c r="R54" s="87" t="s">
        <v>1155</v>
      </c>
      <c r="S54" s="2" t="s">
        <v>380</v>
      </c>
      <c r="T54" s="2" t="s">
        <v>380</v>
      </c>
      <c r="U54" s="2" t="s">
        <v>381</v>
      </c>
      <c r="V54" s="275" t="s">
        <v>699</v>
      </c>
      <c r="W54" s="483"/>
      <c r="X54" s="483"/>
      <c r="Y54" s="483"/>
      <c r="Z54" s="2" t="s">
        <v>719</v>
      </c>
    </row>
    <row r="55" spans="2:26" ht="15.9" customHeight="1" x14ac:dyDescent="0.2">
      <c r="B55" s="268"/>
      <c r="C55" s="538" t="s">
        <v>1261</v>
      </c>
      <c r="D55" s="539"/>
      <c r="E55" s="52">
        <v>1</v>
      </c>
      <c r="F55" s="94">
        <v>3.32</v>
      </c>
      <c r="G55" s="87" t="s">
        <v>562</v>
      </c>
      <c r="H55" s="87" t="s">
        <v>521</v>
      </c>
      <c r="I55" s="87" t="s">
        <v>352</v>
      </c>
      <c r="J55" s="333" t="s">
        <v>560</v>
      </c>
      <c r="K55" s="540"/>
      <c r="L55" s="316"/>
      <c r="M55" s="87" t="s">
        <v>772</v>
      </c>
      <c r="N55" s="87" t="s">
        <v>1250</v>
      </c>
      <c r="O55" s="210" t="s">
        <v>1155</v>
      </c>
      <c r="P55" s="87" t="s">
        <v>1155</v>
      </c>
      <c r="Q55" s="87"/>
      <c r="R55" s="87" t="s">
        <v>702</v>
      </c>
      <c r="S55" s="2" t="s">
        <v>379</v>
      </c>
      <c r="T55" s="2" t="s">
        <v>384</v>
      </c>
      <c r="U55" s="2" t="s">
        <v>383</v>
      </c>
      <c r="V55" s="275" t="s">
        <v>1239</v>
      </c>
      <c r="W55" s="483"/>
      <c r="X55" s="483"/>
      <c r="Y55" s="483"/>
      <c r="Z55" s="2" t="s">
        <v>690</v>
      </c>
    </row>
    <row r="56" spans="2:26" ht="15.9" customHeight="1" x14ac:dyDescent="0.2">
      <c r="B56" s="268"/>
      <c r="C56" s="538" t="s">
        <v>1261</v>
      </c>
      <c r="D56" s="539"/>
      <c r="E56" s="52">
        <v>2</v>
      </c>
      <c r="F56" s="94">
        <v>3.32</v>
      </c>
      <c r="G56" s="87" t="s">
        <v>562</v>
      </c>
      <c r="H56" s="87" t="s">
        <v>513</v>
      </c>
      <c r="I56" s="87" t="s">
        <v>352</v>
      </c>
      <c r="J56" s="333" t="s">
        <v>560</v>
      </c>
      <c r="K56" s="540"/>
      <c r="L56" s="316"/>
      <c r="M56" s="87" t="s">
        <v>1336</v>
      </c>
      <c r="N56" s="87" t="s">
        <v>1251</v>
      </c>
      <c r="O56" s="210" t="s">
        <v>366</v>
      </c>
      <c r="P56" s="87" t="s">
        <v>62</v>
      </c>
      <c r="Q56" s="87"/>
      <c r="R56" s="87" t="s">
        <v>701</v>
      </c>
      <c r="S56" s="2" t="s">
        <v>380</v>
      </c>
      <c r="T56" s="2" t="s">
        <v>380</v>
      </c>
      <c r="U56" s="2" t="s">
        <v>381</v>
      </c>
      <c r="V56" s="275" t="s">
        <v>1260</v>
      </c>
      <c r="W56" s="483"/>
      <c r="X56" s="483"/>
      <c r="Y56" s="483"/>
      <c r="Z56" s="2"/>
    </row>
    <row r="57" spans="2:26" ht="15.9" customHeight="1" x14ac:dyDescent="0.2">
      <c r="B57" s="268"/>
      <c r="C57" s="538" t="s">
        <v>1261</v>
      </c>
      <c r="D57" s="539"/>
      <c r="E57" s="52">
        <v>3</v>
      </c>
      <c r="F57" s="94">
        <v>3.32</v>
      </c>
      <c r="G57" s="87" t="s">
        <v>562</v>
      </c>
      <c r="H57" s="87" t="s">
        <v>510</v>
      </c>
      <c r="I57" s="87" t="s">
        <v>352</v>
      </c>
      <c r="J57" s="333" t="s">
        <v>560</v>
      </c>
      <c r="K57" s="540"/>
      <c r="L57" s="316"/>
      <c r="M57" s="87" t="s">
        <v>1336</v>
      </c>
      <c r="N57" s="87" t="s">
        <v>1251</v>
      </c>
      <c r="O57" s="210" t="s">
        <v>365</v>
      </c>
      <c r="P57" s="87" t="s">
        <v>684</v>
      </c>
      <c r="Q57" s="87"/>
      <c r="R57" s="87" t="s">
        <v>701</v>
      </c>
      <c r="S57" s="2" t="s">
        <v>380</v>
      </c>
      <c r="T57" s="2" t="s">
        <v>380</v>
      </c>
      <c r="U57" s="2" t="s">
        <v>381</v>
      </c>
      <c r="V57" s="275" t="s">
        <v>725</v>
      </c>
      <c r="W57" s="483"/>
      <c r="X57" s="483"/>
      <c r="Y57" s="483"/>
      <c r="Z57" s="2"/>
    </row>
    <row r="58" spans="2:26" ht="15.9" customHeight="1" x14ac:dyDescent="0.2">
      <c r="B58" s="268"/>
      <c r="C58" s="538" t="s">
        <v>646</v>
      </c>
      <c r="D58" s="539"/>
      <c r="E58" s="52">
        <v>4</v>
      </c>
      <c r="F58" s="94">
        <v>3.32</v>
      </c>
      <c r="G58" s="87" t="s">
        <v>351</v>
      </c>
      <c r="H58" s="87" t="s">
        <v>374</v>
      </c>
      <c r="I58" s="87" t="s">
        <v>353</v>
      </c>
      <c r="J58" s="333" t="s">
        <v>360</v>
      </c>
      <c r="K58" s="540"/>
      <c r="L58" s="316"/>
      <c r="M58" s="87" t="s">
        <v>699</v>
      </c>
      <c r="N58" s="87" t="s">
        <v>699</v>
      </c>
      <c r="O58" s="210" t="s">
        <v>366</v>
      </c>
      <c r="P58" s="87" t="s">
        <v>62</v>
      </c>
      <c r="Q58" s="87"/>
      <c r="R58" s="87" t="s">
        <v>1155</v>
      </c>
      <c r="S58" s="2" t="s">
        <v>380</v>
      </c>
      <c r="T58" s="2" t="s">
        <v>380</v>
      </c>
      <c r="U58" s="2" t="s">
        <v>381</v>
      </c>
      <c r="V58" s="275" t="s">
        <v>699</v>
      </c>
      <c r="W58" s="483"/>
      <c r="X58" s="483"/>
      <c r="Y58" s="483"/>
      <c r="Z58" s="2" t="s">
        <v>719</v>
      </c>
    </row>
    <row r="59" spans="2:26" ht="15.9" customHeight="1" x14ac:dyDescent="0.2">
      <c r="B59" s="268"/>
      <c r="C59" s="538" t="s">
        <v>646</v>
      </c>
      <c r="D59" s="539"/>
      <c r="E59" s="52">
        <v>5</v>
      </c>
      <c r="F59" s="94">
        <v>3.32</v>
      </c>
      <c r="G59" s="87" t="s">
        <v>351</v>
      </c>
      <c r="H59" s="87" t="s">
        <v>374</v>
      </c>
      <c r="I59" s="87" t="s">
        <v>353</v>
      </c>
      <c r="J59" s="333" t="s">
        <v>360</v>
      </c>
      <c r="K59" s="540"/>
      <c r="L59" s="316"/>
      <c r="M59" s="87" t="s">
        <v>699</v>
      </c>
      <c r="N59" s="87" t="s">
        <v>699</v>
      </c>
      <c r="O59" s="210" t="s">
        <v>366</v>
      </c>
      <c r="P59" s="87" t="s">
        <v>62</v>
      </c>
      <c r="Q59" s="87"/>
      <c r="R59" s="87" t="s">
        <v>1155</v>
      </c>
      <c r="S59" s="2" t="s">
        <v>380</v>
      </c>
      <c r="T59" s="2" t="s">
        <v>380</v>
      </c>
      <c r="U59" s="2" t="s">
        <v>381</v>
      </c>
      <c r="V59" s="275" t="s">
        <v>699</v>
      </c>
      <c r="W59" s="483"/>
      <c r="X59" s="483"/>
      <c r="Y59" s="483"/>
      <c r="Z59" s="2" t="s">
        <v>719</v>
      </c>
    </row>
    <row r="60" spans="2:26" ht="15.9" customHeight="1" x14ac:dyDescent="0.2">
      <c r="B60" s="268"/>
      <c r="C60" s="538" t="s">
        <v>1262</v>
      </c>
      <c r="D60" s="539"/>
      <c r="E60" s="52">
        <v>1</v>
      </c>
      <c r="F60" s="94">
        <v>3.32</v>
      </c>
      <c r="G60" s="87" t="s">
        <v>562</v>
      </c>
      <c r="H60" s="87" t="s">
        <v>521</v>
      </c>
      <c r="I60" s="87" t="s">
        <v>352</v>
      </c>
      <c r="J60" s="333" t="s">
        <v>560</v>
      </c>
      <c r="K60" s="540"/>
      <c r="L60" s="316"/>
      <c r="M60" s="87" t="s">
        <v>777</v>
      </c>
      <c r="N60" s="87" t="s">
        <v>1250</v>
      </c>
      <c r="O60" s="210" t="s">
        <v>1155</v>
      </c>
      <c r="P60" s="87" t="s">
        <v>1155</v>
      </c>
      <c r="Q60" s="87"/>
      <c r="R60" s="87" t="s">
        <v>702</v>
      </c>
      <c r="S60" s="2" t="s">
        <v>379</v>
      </c>
      <c r="T60" s="2" t="s">
        <v>384</v>
      </c>
      <c r="U60" s="2" t="s">
        <v>383</v>
      </c>
      <c r="V60" s="275" t="s">
        <v>1239</v>
      </c>
      <c r="W60" s="483"/>
      <c r="X60" s="483"/>
      <c r="Y60" s="483"/>
      <c r="Z60" s="2" t="s">
        <v>690</v>
      </c>
    </row>
    <row r="61" spans="2:26" ht="15.9" customHeight="1" x14ac:dyDescent="0.2">
      <c r="B61" s="268"/>
      <c r="C61" s="538" t="s">
        <v>1262</v>
      </c>
      <c r="D61" s="539"/>
      <c r="E61" s="52">
        <v>2</v>
      </c>
      <c r="F61" s="94">
        <v>3.32</v>
      </c>
      <c r="G61" s="87" t="s">
        <v>562</v>
      </c>
      <c r="H61" s="87" t="s">
        <v>517</v>
      </c>
      <c r="I61" s="87" t="s">
        <v>353</v>
      </c>
      <c r="J61" s="333" t="s">
        <v>353</v>
      </c>
      <c r="K61" s="540"/>
      <c r="L61" s="316"/>
      <c r="M61" s="87" t="s">
        <v>1336</v>
      </c>
      <c r="N61" s="87" t="s">
        <v>1251</v>
      </c>
      <c r="O61" s="210" t="s">
        <v>365</v>
      </c>
      <c r="P61" s="87" t="s">
        <v>684</v>
      </c>
      <c r="Q61" s="87"/>
      <c r="R61" s="87" t="s">
        <v>701</v>
      </c>
      <c r="S61" s="2" t="s">
        <v>380</v>
      </c>
      <c r="T61" s="2" t="s">
        <v>380</v>
      </c>
      <c r="U61" s="2" t="s">
        <v>381</v>
      </c>
      <c r="V61" s="275" t="s">
        <v>725</v>
      </c>
      <c r="W61" s="483"/>
      <c r="X61" s="483"/>
      <c r="Y61" s="483"/>
      <c r="Z61" s="2"/>
    </row>
    <row r="62" spans="2:26" ht="15.9" customHeight="1" x14ac:dyDescent="0.2">
      <c r="B62" s="268"/>
      <c r="C62" s="538" t="s">
        <v>1262</v>
      </c>
      <c r="D62" s="539"/>
      <c r="E62" s="52">
        <v>3</v>
      </c>
      <c r="F62" s="94">
        <v>3.32</v>
      </c>
      <c r="G62" s="87" t="s">
        <v>562</v>
      </c>
      <c r="H62" s="87" t="s">
        <v>513</v>
      </c>
      <c r="I62" s="87" t="s">
        <v>352</v>
      </c>
      <c r="J62" s="333" t="s">
        <v>560</v>
      </c>
      <c r="K62" s="540"/>
      <c r="L62" s="316"/>
      <c r="M62" s="87" t="s">
        <v>1336</v>
      </c>
      <c r="N62" s="87" t="s">
        <v>1251</v>
      </c>
      <c r="O62" s="210" t="s">
        <v>366</v>
      </c>
      <c r="P62" s="87" t="s">
        <v>62</v>
      </c>
      <c r="Q62" s="87"/>
      <c r="R62" s="87" t="s">
        <v>701</v>
      </c>
      <c r="S62" s="2" t="s">
        <v>380</v>
      </c>
      <c r="T62" s="2" t="s">
        <v>380</v>
      </c>
      <c r="U62" s="2" t="s">
        <v>381</v>
      </c>
      <c r="V62" s="275" t="s">
        <v>1260</v>
      </c>
      <c r="W62" s="483"/>
      <c r="X62" s="483"/>
      <c r="Y62" s="483"/>
      <c r="Z62" s="2"/>
    </row>
    <row r="63" spans="2:26" ht="15.9" customHeight="1" x14ac:dyDescent="0.2">
      <c r="B63" s="268"/>
      <c r="C63" s="538" t="s">
        <v>1262</v>
      </c>
      <c r="D63" s="539"/>
      <c r="E63" s="52">
        <v>4</v>
      </c>
      <c r="F63" s="94">
        <v>3.32</v>
      </c>
      <c r="G63" s="87" t="s">
        <v>562</v>
      </c>
      <c r="H63" s="87" t="s">
        <v>512</v>
      </c>
      <c r="I63" s="87" t="s">
        <v>352</v>
      </c>
      <c r="J63" s="333" t="s">
        <v>560</v>
      </c>
      <c r="K63" s="540"/>
      <c r="L63" s="316"/>
      <c r="M63" s="87" t="s">
        <v>1336</v>
      </c>
      <c r="N63" s="87" t="s">
        <v>1251</v>
      </c>
      <c r="O63" s="210" t="s">
        <v>366</v>
      </c>
      <c r="P63" s="87" t="s">
        <v>62</v>
      </c>
      <c r="Q63" s="87"/>
      <c r="R63" s="87" t="s">
        <v>701</v>
      </c>
      <c r="S63" s="2" t="s">
        <v>380</v>
      </c>
      <c r="T63" s="2" t="s">
        <v>380</v>
      </c>
      <c r="U63" s="2" t="s">
        <v>381</v>
      </c>
      <c r="V63" s="275" t="s">
        <v>1260</v>
      </c>
      <c r="W63" s="483"/>
      <c r="X63" s="483"/>
      <c r="Y63" s="483"/>
      <c r="Z63" s="2"/>
    </row>
    <row r="64" spans="2:26" ht="15.9" customHeight="1" x14ac:dyDescent="0.2">
      <c r="B64" s="268"/>
      <c r="C64" s="538" t="s">
        <v>1262</v>
      </c>
      <c r="D64" s="539"/>
      <c r="E64" s="52">
        <v>5</v>
      </c>
      <c r="F64" s="94">
        <v>3.32</v>
      </c>
      <c r="G64" s="87" t="s">
        <v>562</v>
      </c>
      <c r="H64" s="87" t="s">
        <v>520</v>
      </c>
      <c r="I64" s="87" t="s">
        <v>353</v>
      </c>
      <c r="J64" s="333" t="s">
        <v>353</v>
      </c>
      <c r="K64" s="540"/>
      <c r="L64" s="316"/>
      <c r="M64" s="87" t="s">
        <v>1336</v>
      </c>
      <c r="N64" s="87" t="s">
        <v>1251</v>
      </c>
      <c r="O64" s="210" t="s">
        <v>365</v>
      </c>
      <c r="P64" s="87" t="s">
        <v>684</v>
      </c>
      <c r="Q64" s="87"/>
      <c r="R64" s="87" t="s">
        <v>701</v>
      </c>
      <c r="S64" s="2" t="s">
        <v>380</v>
      </c>
      <c r="T64" s="2" t="s">
        <v>380</v>
      </c>
      <c r="U64" s="2" t="s">
        <v>381</v>
      </c>
      <c r="V64" s="275" t="s">
        <v>725</v>
      </c>
      <c r="W64" s="483"/>
      <c r="X64" s="483"/>
      <c r="Y64" s="483"/>
      <c r="Z64" s="2"/>
    </row>
    <row r="65" spans="2:26" ht="15.9" customHeight="1" x14ac:dyDescent="0.2">
      <c r="B65" s="268"/>
      <c r="C65" s="538" t="s">
        <v>1262</v>
      </c>
      <c r="D65" s="539"/>
      <c r="E65" s="52">
        <v>6</v>
      </c>
      <c r="F65" s="94">
        <v>3.32</v>
      </c>
      <c r="G65" s="87" t="s">
        <v>351</v>
      </c>
      <c r="H65" s="87" t="s">
        <v>377</v>
      </c>
      <c r="I65" s="87" t="s">
        <v>353</v>
      </c>
      <c r="J65" s="333" t="s">
        <v>360</v>
      </c>
      <c r="K65" s="540"/>
      <c r="L65" s="316"/>
      <c r="M65" s="87" t="s">
        <v>781</v>
      </c>
      <c r="N65" s="87" t="s">
        <v>1250</v>
      </c>
      <c r="O65" s="210" t="s">
        <v>1155</v>
      </c>
      <c r="P65" s="87" t="s">
        <v>1155</v>
      </c>
      <c r="Q65" s="87"/>
      <c r="R65" s="87" t="s">
        <v>1155</v>
      </c>
      <c r="S65" s="2" t="s">
        <v>379</v>
      </c>
      <c r="T65" s="2" t="s">
        <v>384</v>
      </c>
      <c r="U65" s="2" t="s">
        <v>383</v>
      </c>
      <c r="V65" s="275" t="s">
        <v>1239</v>
      </c>
      <c r="W65" s="483"/>
      <c r="X65" s="483"/>
      <c r="Y65" s="483"/>
      <c r="Z65" s="2" t="s">
        <v>1254</v>
      </c>
    </row>
    <row r="66" spans="2:26" ht="15.9" customHeight="1" x14ac:dyDescent="0.2">
      <c r="B66" s="268"/>
      <c r="C66" s="538" t="s">
        <v>647</v>
      </c>
      <c r="D66" s="539"/>
      <c r="E66" s="52">
        <v>7</v>
      </c>
      <c r="F66" s="94">
        <v>3.32</v>
      </c>
      <c r="G66" s="87" t="s">
        <v>351</v>
      </c>
      <c r="H66" s="87" t="s">
        <v>374</v>
      </c>
      <c r="I66" s="87" t="s">
        <v>353</v>
      </c>
      <c r="J66" s="333" t="s">
        <v>360</v>
      </c>
      <c r="K66" s="540"/>
      <c r="L66" s="316"/>
      <c r="M66" s="87" t="s">
        <v>699</v>
      </c>
      <c r="N66" s="87" t="s">
        <v>699</v>
      </c>
      <c r="O66" s="210" t="s">
        <v>366</v>
      </c>
      <c r="P66" s="87" t="s">
        <v>62</v>
      </c>
      <c r="Q66" s="87"/>
      <c r="R66" s="87" t="s">
        <v>1155</v>
      </c>
      <c r="S66" s="2" t="s">
        <v>380</v>
      </c>
      <c r="T66" s="2" t="s">
        <v>380</v>
      </c>
      <c r="U66" s="2" t="s">
        <v>381</v>
      </c>
      <c r="V66" s="275" t="s">
        <v>699</v>
      </c>
      <c r="W66" s="483"/>
      <c r="X66" s="483"/>
      <c r="Y66" s="483"/>
      <c r="Z66" s="2" t="s">
        <v>719</v>
      </c>
    </row>
    <row r="67" spans="2:26" ht="15.9" customHeight="1" x14ac:dyDescent="0.2">
      <c r="B67" s="268"/>
      <c r="C67" s="538" t="s">
        <v>1263</v>
      </c>
      <c r="D67" s="539"/>
      <c r="E67" s="52">
        <v>1</v>
      </c>
      <c r="F67" s="243">
        <v>3.3</v>
      </c>
      <c r="G67" s="87" t="s">
        <v>562</v>
      </c>
      <c r="H67" s="87" t="s">
        <v>517</v>
      </c>
      <c r="I67" s="87" t="s">
        <v>352</v>
      </c>
      <c r="J67" s="333" t="s">
        <v>560</v>
      </c>
      <c r="K67" s="540"/>
      <c r="L67" s="316"/>
      <c r="M67" s="87" t="s">
        <v>1336</v>
      </c>
      <c r="N67" s="87" t="s">
        <v>1251</v>
      </c>
      <c r="O67" s="210" t="s">
        <v>366</v>
      </c>
      <c r="P67" s="87" t="s">
        <v>62</v>
      </c>
      <c r="Q67" s="87"/>
      <c r="R67" s="87" t="s">
        <v>701</v>
      </c>
      <c r="S67" s="2" t="s">
        <v>380</v>
      </c>
      <c r="T67" s="2" t="s">
        <v>380</v>
      </c>
      <c r="U67" s="2" t="s">
        <v>381</v>
      </c>
      <c r="V67" s="275" t="s">
        <v>725</v>
      </c>
      <c r="W67" s="483"/>
      <c r="X67" s="483"/>
      <c r="Y67" s="483"/>
      <c r="Z67" s="2"/>
    </row>
    <row r="68" spans="2:26" ht="15.9" customHeight="1" x14ac:dyDescent="0.2">
      <c r="B68" s="268"/>
      <c r="C68" s="538" t="s">
        <v>1263</v>
      </c>
      <c r="D68" s="539"/>
      <c r="E68" s="52">
        <v>2</v>
      </c>
      <c r="F68" s="243">
        <v>3.3</v>
      </c>
      <c r="G68" s="87" t="s">
        <v>562</v>
      </c>
      <c r="H68" s="87" t="s">
        <v>520</v>
      </c>
      <c r="I68" s="87" t="s">
        <v>352</v>
      </c>
      <c r="J68" s="333" t="s">
        <v>560</v>
      </c>
      <c r="K68" s="540"/>
      <c r="L68" s="316"/>
      <c r="M68" s="87" t="s">
        <v>782</v>
      </c>
      <c r="N68" s="87" t="s">
        <v>1237</v>
      </c>
      <c r="O68" s="210" t="s">
        <v>364</v>
      </c>
      <c r="P68" s="87" t="s">
        <v>684</v>
      </c>
      <c r="Q68" s="87"/>
      <c r="R68" s="87" t="s">
        <v>702</v>
      </c>
      <c r="S68" s="2" t="s">
        <v>379</v>
      </c>
      <c r="T68" s="2" t="s">
        <v>384</v>
      </c>
      <c r="U68" s="2" t="s">
        <v>383</v>
      </c>
      <c r="V68" s="275" t="s">
        <v>1239</v>
      </c>
      <c r="W68" s="483"/>
      <c r="X68" s="483"/>
      <c r="Y68" s="483"/>
      <c r="Z68" s="2" t="s">
        <v>690</v>
      </c>
    </row>
    <row r="69" spans="2:26" ht="15.9" customHeight="1" x14ac:dyDescent="0.2">
      <c r="B69" s="268"/>
      <c r="C69" s="538" t="s">
        <v>1263</v>
      </c>
      <c r="D69" s="539"/>
      <c r="E69" s="52">
        <v>3</v>
      </c>
      <c r="F69" s="243">
        <v>3.3</v>
      </c>
      <c r="G69" s="87" t="s">
        <v>562</v>
      </c>
      <c r="H69" s="87" t="s">
        <v>520</v>
      </c>
      <c r="I69" s="87" t="s">
        <v>353</v>
      </c>
      <c r="J69" s="333" t="s">
        <v>353</v>
      </c>
      <c r="K69" s="540"/>
      <c r="L69" s="316"/>
      <c r="M69" s="87" t="s">
        <v>1101</v>
      </c>
      <c r="N69" s="87" t="s">
        <v>1237</v>
      </c>
      <c r="O69" s="210" t="s">
        <v>365</v>
      </c>
      <c r="P69" s="87" t="s">
        <v>684</v>
      </c>
      <c r="Q69" s="87"/>
      <c r="R69" s="87" t="s">
        <v>683</v>
      </c>
      <c r="S69" s="2" t="s">
        <v>379</v>
      </c>
      <c r="T69" s="2" t="s">
        <v>384</v>
      </c>
      <c r="U69" s="2" t="s">
        <v>383</v>
      </c>
      <c r="V69" s="275" t="s">
        <v>1239</v>
      </c>
      <c r="W69" s="483"/>
      <c r="X69" s="483"/>
      <c r="Y69" s="483"/>
      <c r="Z69" s="2" t="s">
        <v>856</v>
      </c>
    </row>
    <row r="70" spans="2:26" ht="15.9" customHeight="1" x14ac:dyDescent="0.2">
      <c r="B70" s="268"/>
      <c r="C70" s="538" t="s">
        <v>1263</v>
      </c>
      <c r="D70" s="539"/>
      <c r="E70" s="52">
        <v>4</v>
      </c>
      <c r="F70" s="243">
        <v>3.3</v>
      </c>
      <c r="G70" s="87" t="s">
        <v>562</v>
      </c>
      <c r="H70" s="87" t="s">
        <v>520</v>
      </c>
      <c r="I70" s="87" t="s">
        <v>352</v>
      </c>
      <c r="J70" s="333" t="s">
        <v>560</v>
      </c>
      <c r="K70" s="540"/>
      <c r="L70" s="316"/>
      <c r="M70" s="87" t="s">
        <v>1336</v>
      </c>
      <c r="N70" s="87" t="s">
        <v>1251</v>
      </c>
      <c r="O70" s="210" t="s">
        <v>365</v>
      </c>
      <c r="P70" s="87" t="s">
        <v>684</v>
      </c>
      <c r="Q70" s="87"/>
      <c r="R70" s="87" t="s">
        <v>701</v>
      </c>
      <c r="S70" s="2" t="s">
        <v>380</v>
      </c>
      <c r="T70" s="2" t="s">
        <v>380</v>
      </c>
      <c r="U70" s="2" t="s">
        <v>381</v>
      </c>
      <c r="V70" s="275" t="s">
        <v>725</v>
      </c>
      <c r="W70" s="483"/>
      <c r="X70" s="483"/>
      <c r="Y70" s="483"/>
      <c r="Z70" s="2"/>
    </row>
    <row r="71" spans="2:26" ht="15.9" customHeight="1" x14ac:dyDescent="0.2">
      <c r="B71" s="268"/>
      <c r="C71" s="538" t="s">
        <v>1264</v>
      </c>
      <c r="D71" s="539"/>
      <c r="E71" s="52">
        <v>1</v>
      </c>
      <c r="F71" s="243">
        <v>3.3</v>
      </c>
      <c r="G71" s="87" t="s">
        <v>562</v>
      </c>
      <c r="H71" s="87" t="s">
        <v>517</v>
      </c>
      <c r="I71" s="87" t="s">
        <v>352</v>
      </c>
      <c r="J71" s="333" t="s">
        <v>560</v>
      </c>
      <c r="K71" s="540"/>
      <c r="L71" s="316"/>
      <c r="M71" s="87" t="s">
        <v>1336</v>
      </c>
      <c r="N71" s="87" t="s">
        <v>1251</v>
      </c>
      <c r="O71" s="210" t="s">
        <v>364</v>
      </c>
      <c r="P71" s="87" t="s">
        <v>684</v>
      </c>
      <c r="Q71" s="87"/>
      <c r="R71" s="87" t="s">
        <v>701</v>
      </c>
      <c r="S71" s="2" t="s">
        <v>380</v>
      </c>
      <c r="T71" s="2" t="s">
        <v>380</v>
      </c>
      <c r="U71" s="2" t="s">
        <v>381</v>
      </c>
      <c r="V71" s="275" t="s">
        <v>725</v>
      </c>
      <c r="W71" s="483"/>
      <c r="X71" s="483"/>
      <c r="Y71" s="483"/>
      <c r="Z71" s="2"/>
    </row>
    <row r="72" spans="2:26" ht="15.9" customHeight="1" x14ac:dyDescent="0.2">
      <c r="B72" s="268"/>
      <c r="C72" s="538" t="s">
        <v>1264</v>
      </c>
      <c r="D72" s="539"/>
      <c r="E72" s="52">
        <v>2</v>
      </c>
      <c r="F72" s="243">
        <v>3.3</v>
      </c>
      <c r="G72" s="87" t="s">
        <v>562</v>
      </c>
      <c r="H72" s="87" t="s">
        <v>517</v>
      </c>
      <c r="I72" s="87" t="s">
        <v>352</v>
      </c>
      <c r="J72" s="333" t="s">
        <v>560</v>
      </c>
      <c r="K72" s="540"/>
      <c r="L72" s="316"/>
      <c r="M72" s="87" t="s">
        <v>1336</v>
      </c>
      <c r="N72" s="87" t="s">
        <v>1251</v>
      </c>
      <c r="O72" s="210" t="s">
        <v>366</v>
      </c>
      <c r="P72" s="87" t="s">
        <v>62</v>
      </c>
      <c r="Q72" s="87"/>
      <c r="R72" s="87" t="s">
        <v>701</v>
      </c>
      <c r="S72" s="2" t="s">
        <v>380</v>
      </c>
      <c r="T72" s="2" t="s">
        <v>380</v>
      </c>
      <c r="U72" s="2" t="s">
        <v>381</v>
      </c>
      <c r="V72" s="275" t="s">
        <v>725</v>
      </c>
      <c r="W72" s="483"/>
      <c r="X72" s="483"/>
      <c r="Y72" s="483"/>
      <c r="Z72" s="2"/>
    </row>
    <row r="73" spans="2:26" ht="15.9" customHeight="1" x14ac:dyDescent="0.2">
      <c r="B73" s="268"/>
      <c r="C73" s="538" t="s">
        <v>1264</v>
      </c>
      <c r="D73" s="539"/>
      <c r="E73" s="52">
        <v>3</v>
      </c>
      <c r="F73" s="243">
        <v>3.3</v>
      </c>
      <c r="G73" s="87" t="s">
        <v>562</v>
      </c>
      <c r="H73" s="87" t="s">
        <v>516</v>
      </c>
      <c r="I73" s="87" t="s">
        <v>353</v>
      </c>
      <c r="J73" s="333" t="s">
        <v>353</v>
      </c>
      <c r="K73" s="540"/>
      <c r="L73" s="316"/>
      <c r="M73" s="87" t="s">
        <v>1336</v>
      </c>
      <c r="N73" s="87" t="s">
        <v>1251</v>
      </c>
      <c r="O73" s="210" t="s">
        <v>365</v>
      </c>
      <c r="P73" s="87" t="s">
        <v>684</v>
      </c>
      <c r="Q73" s="87"/>
      <c r="R73" s="87" t="s">
        <v>701</v>
      </c>
      <c r="S73" s="2" t="s">
        <v>380</v>
      </c>
      <c r="T73" s="2" t="s">
        <v>380</v>
      </c>
      <c r="U73" s="2" t="s">
        <v>381</v>
      </c>
      <c r="V73" s="275" t="s">
        <v>725</v>
      </c>
      <c r="W73" s="483"/>
      <c r="X73" s="483"/>
      <c r="Y73" s="483"/>
      <c r="Z73" s="2"/>
    </row>
    <row r="74" spans="2:26" ht="15.9" customHeight="1" x14ac:dyDescent="0.2">
      <c r="B74" s="268"/>
      <c r="C74" s="538" t="s">
        <v>1264</v>
      </c>
      <c r="D74" s="539"/>
      <c r="E74" s="52">
        <v>4</v>
      </c>
      <c r="F74" s="243">
        <v>3.3</v>
      </c>
      <c r="G74" s="87" t="s">
        <v>562</v>
      </c>
      <c r="H74" s="87" t="s">
        <v>510</v>
      </c>
      <c r="I74" s="87" t="s">
        <v>353</v>
      </c>
      <c r="J74" s="333" t="s">
        <v>353</v>
      </c>
      <c r="K74" s="540"/>
      <c r="L74" s="316"/>
      <c r="M74" s="87" t="s">
        <v>1103</v>
      </c>
      <c r="N74" s="87" t="s">
        <v>1250</v>
      </c>
      <c r="O74" s="210" t="s">
        <v>1155</v>
      </c>
      <c r="P74" s="87" t="s">
        <v>1155</v>
      </c>
      <c r="Q74" s="87"/>
      <c r="R74" s="87" t="s">
        <v>683</v>
      </c>
      <c r="S74" s="2" t="s">
        <v>379</v>
      </c>
      <c r="T74" s="2" t="s">
        <v>384</v>
      </c>
      <c r="U74" s="2" t="s">
        <v>383</v>
      </c>
      <c r="V74" s="275" t="s">
        <v>1239</v>
      </c>
      <c r="W74" s="483"/>
      <c r="X74" s="483"/>
      <c r="Y74" s="483"/>
      <c r="Z74" s="2" t="s">
        <v>1265</v>
      </c>
    </row>
    <row r="75" spans="2:26" ht="15.9" customHeight="1" x14ac:dyDescent="0.2">
      <c r="B75" s="268"/>
      <c r="C75" s="538" t="s">
        <v>1264</v>
      </c>
      <c r="D75" s="539"/>
      <c r="E75" s="52">
        <v>5</v>
      </c>
      <c r="F75" s="243">
        <v>3.3</v>
      </c>
      <c r="G75" s="87" t="s">
        <v>351</v>
      </c>
      <c r="H75" s="87" t="s">
        <v>377</v>
      </c>
      <c r="I75" s="87" t="s">
        <v>353</v>
      </c>
      <c r="J75" s="333" t="s">
        <v>360</v>
      </c>
      <c r="K75" s="540"/>
      <c r="L75" s="316"/>
      <c r="M75" s="87" t="s">
        <v>786</v>
      </c>
      <c r="N75" s="87" t="s">
        <v>1237</v>
      </c>
      <c r="O75" s="210" t="s">
        <v>366</v>
      </c>
      <c r="P75" s="87" t="s">
        <v>62</v>
      </c>
      <c r="Q75" s="87"/>
      <c r="R75" s="87" t="s">
        <v>1155</v>
      </c>
      <c r="S75" s="2" t="s">
        <v>379</v>
      </c>
      <c r="T75" s="2" t="s">
        <v>384</v>
      </c>
      <c r="U75" s="2" t="s">
        <v>383</v>
      </c>
      <c r="V75" s="275" t="s">
        <v>1239</v>
      </c>
      <c r="W75" s="483"/>
      <c r="X75" s="483"/>
      <c r="Y75" s="483"/>
      <c r="Z75" s="2" t="s">
        <v>1254</v>
      </c>
    </row>
    <row r="76" spans="2:26" ht="15.9" customHeight="1" x14ac:dyDescent="0.2">
      <c r="B76" s="268"/>
      <c r="C76" s="538" t="s">
        <v>1264</v>
      </c>
      <c r="D76" s="539"/>
      <c r="E76" s="52">
        <v>6</v>
      </c>
      <c r="F76" s="243">
        <v>3.3</v>
      </c>
      <c r="G76" s="87" t="s">
        <v>351</v>
      </c>
      <c r="H76" s="87" t="s">
        <v>377</v>
      </c>
      <c r="I76" s="87" t="s">
        <v>353</v>
      </c>
      <c r="J76" s="333" t="s">
        <v>360</v>
      </c>
      <c r="K76" s="540"/>
      <c r="L76" s="316"/>
      <c r="M76" s="87" t="s">
        <v>788</v>
      </c>
      <c r="N76" s="87" t="s">
        <v>1237</v>
      </c>
      <c r="O76" s="210" t="s">
        <v>366</v>
      </c>
      <c r="P76" s="87" t="s">
        <v>62</v>
      </c>
      <c r="Q76" s="87"/>
      <c r="R76" s="87" t="s">
        <v>1155</v>
      </c>
      <c r="S76" s="2" t="s">
        <v>379</v>
      </c>
      <c r="T76" s="2" t="s">
        <v>384</v>
      </c>
      <c r="U76" s="2" t="s">
        <v>383</v>
      </c>
      <c r="V76" s="275" t="s">
        <v>1239</v>
      </c>
      <c r="W76" s="483"/>
      <c r="X76" s="483"/>
      <c r="Y76" s="483"/>
      <c r="Z76" s="2" t="s">
        <v>1254</v>
      </c>
    </row>
    <row r="77" spans="2:26" ht="15.9" customHeight="1" x14ac:dyDescent="0.2">
      <c r="B77" s="268"/>
      <c r="C77" s="538" t="s">
        <v>1266</v>
      </c>
      <c r="D77" s="539"/>
      <c r="E77" s="52">
        <v>1</v>
      </c>
      <c r="F77" s="94">
        <v>3.27</v>
      </c>
      <c r="G77" s="87" t="s">
        <v>562</v>
      </c>
      <c r="H77" s="87" t="s">
        <v>517</v>
      </c>
      <c r="I77" s="87" t="s">
        <v>352</v>
      </c>
      <c r="J77" s="333" t="s">
        <v>560</v>
      </c>
      <c r="K77" s="540"/>
      <c r="L77" s="316"/>
      <c r="M77" s="87" t="s">
        <v>1336</v>
      </c>
      <c r="N77" s="87" t="s">
        <v>1251</v>
      </c>
      <c r="O77" s="210" t="s">
        <v>366</v>
      </c>
      <c r="P77" s="87" t="s">
        <v>62</v>
      </c>
      <c r="Q77" s="87"/>
      <c r="R77" s="87" t="s">
        <v>701</v>
      </c>
      <c r="S77" s="2" t="s">
        <v>380</v>
      </c>
      <c r="T77" s="2" t="s">
        <v>380</v>
      </c>
      <c r="U77" s="2" t="s">
        <v>381</v>
      </c>
      <c r="V77" s="275" t="s">
        <v>725</v>
      </c>
      <c r="W77" s="483"/>
      <c r="X77" s="483"/>
      <c r="Y77" s="483"/>
      <c r="Z77" s="2"/>
    </row>
    <row r="78" spans="2:26" ht="15.9" customHeight="1" x14ac:dyDescent="0.2">
      <c r="B78" s="268"/>
      <c r="C78" s="538" t="s">
        <v>1266</v>
      </c>
      <c r="D78" s="539"/>
      <c r="E78" s="52">
        <v>2</v>
      </c>
      <c r="F78" s="94">
        <v>3.27</v>
      </c>
      <c r="G78" s="87" t="s">
        <v>562</v>
      </c>
      <c r="H78" s="87" t="s">
        <v>513</v>
      </c>
      <c r="I78" s="87" t="s">
        <v>353</v>
      </c>
      <c r="J78" s="333" t="s">
        <v>353</v>
      </c>
      <c r="K78" s="540"/>
      <c r="L78" s="316"/>
      <c r="M78" s="87" t="s">
        <v>1105</v>
      </c>
      <c r="N78" s="87" t="s">
        <v>1237</v>
      </c>
      <c r="O78" s="210" t="s">
        <v>365</v>
      </c>
      <c r="P78" s="87" t="s">
        <v>684</v>
      </c>
      <c r="Q78" s="87"/>
      <c r="R78" s="87" t="s">
        <v>683</v>
      </c>
      <c r="S78" s="2" t="s">
        <v>379</v>
      </c>
      <c r="T78" s="2" t="s">
        <v>384</v>
      </c>
      <c r="U78" s="2" t="s">
        <v>383</v>
      </c>
      <c r="V78" s="275" t="s">
        <v>1239</v>
      </c>
      <c r="W78" s="483"/>
      <c r="X78" s="483"/>
      <c r="Y78" s="483"/>
      <c r="Z78" s="2" t="s">
        <v>856</v>
      </c>
    </row>
    <row r="79" spans="2:26" ht="15.9" customHeight="1" x14ac:dyDescent="0.2">
      <c r="B79" s="268"/>
      <c r="C79" s="538" t="s">
        <v>1266</v>
      </c>
      <c r="D79" s="539"/>
      <c r="E79" s="52">
        <v>3</v>
      </c>
      <c r="F79" s="94">
        <v>3.27</v>
      </c>
      <c r="G79" s="87" t="s">
        <v>562</v>
      </c>
      <c r="H79" s="87" t="s">
        <v>516</v>
      </c>
      <c r="I79" s="87" t="s">
        <v>353</v>
      </c>
      <c r="J79" s="333" t="s">
        <v>353</v>
      </c>
      <c r="K79" s="540"/>
      <c r="L79" s="316"/>
      <c r="M79" s="87" t="s">
        <v>1336</v>
      </c>
      <c r="N79" s="87" t="s">
        <v>1251</v>
      </c>
      <c r="O79" s="210" t="s">
        <v>365</v>
      </c>
      <c r="P79" s="87" t="s">
        <v>684</v>
      </c>
      <c r="Q79" s="87"/>
      <c r="R79" s="87" t="s">
        <v>701</v>
      </c>
      <c r="S79" s="2" t="s">
        <v>380</v>
      </c>
      <c r="T79" s="2" t="s">
        <v>380</v>
      </c>
      <c r="U79" s="2" t="s">
        <v>381</v>
      </c>
      <c r="V79" s="275" t="s">
        <v>725</v>
      </c>
      <c r="W79" s="483"/>
      <c r="X79" s="483"/>
      <c r="Y79" s="483"/>
      <c r="Z79" s="2"/>
    </row>
    <row r="80" spans="2:26" ht="15.9" customHeight="1" x14ac:dyDescent="0.2">
      <c r="B80" s="268"/>
      <c r="C80" s="538" t="s">
        <v>1266</v>
      </c>
      <c r="D80" s="539"/>
      <c r="E80" s="52">
        <v>4</v>
      </c>
      <c r="F80" s="94">
        <v>3.27</v>
      </c>
      <c r="G80" s="87" t="s">
        <v>562</v>
      </c>
      <c r="H80" s="87" t="s">
        <v>520</v>
      </c>
      <c r="I80" s="87" t="s">
        <v>352</v>
      </c>
      <c r="J80" s="333" t="s">
        <v>560</v>
      </c>
      <c r="K80" s="540"/>
      <c r="L80" s="316"/>
      <c r="M80" s="87" t="s">
        <v>1336</v>
      </c>
      <c r="N80" s="87" t="s">
        <v>1251</v>
      </c>
      <c r="O80" s="210" t="s">
        <v>364</v>
      </c>
      <c r="P80" s="87" t="s">
        <v>684</v>
      </c>
      <c r="Q80" s="87"/>
      <c r="R80" s="87" t="s">
        <v>701</v>
      </c>
      <c r="S80" s="2" t="s">
        <v>380</v>
      </c>
      <c r="T80" s="2" t="s">
        <v>380</v>
      </c>
      <c r="U80" s="2" t="s">
        <v>381</v>
      </c>
      <c r="V80" s="275" t="s">
        <v>725</v>
      </c>
      <c r="W80" s="483"/>
      <c r="X80" s="483"/>
      <c r="Y80" s="483"/>
      <c r="Z80" s="2"/>
    </row>
    <row r="81" spans="2:26" ht="15.9" customHeight="1" x14ac:dyDescent="0.2">
      <c r="B81" s="268"/>
      <c r="C81" s="538" t="s">
        <v>650</v>
      </c>
      <c r="D81" s="539"/>
      <c r="E81" s="52">
        <v>5</v>
      </c>
      <c r="F81" s="94">
        <v>3.27</v>
      </c>
      <c r="G81" s="87" t="s">
        <v>351</v>
      </c>
      <c r="H81" s="87" t="s">
        <v>374</v>
      </c>
      <c r="I81" s="87" t="s">
        <v>353</v>
      </c>
      <c r="J81" s="333" t="s">
        <v>360</v>
      </c>
      <c r="K81" s="540"/>
      <c r="L81" s="316"/>
      <c r="M81" s="87" t="s">
        <v>699</v>
      </c>
      <c r="N81" s="87" t="s">
        <v>699</v>
      </c>
      <c r="O81" s="210" t="s">
        <v>366</v>
      </c>
      <c r="P81" s="87" t="s">
        <v>62</v>
      </c>
      <c r="Q81" s="87"/>
      <c r="R81" s="87" t="s">
        <v>1155</v>
      </c>
      <c r="S81" s="2" t="s">
        <v>380</v>
      </c>
      <c r="T81" s="2" t="s">
        <v>380</v>
      </c>
      <c r="U81" s="2" t="s">
        <v>381</v>
      </c>
      <c r="V81" s="275" t="s">
        <v>699</v>
      </c>
      <c r="W81" s="483"/>
      <c r="X81" s="483"/>
      <c r="Y81" s="483"/>
      <c r="Z81" s="2" t="s">
        <v>719</v>
      </c>
    </row>
    <row r="82" spans="2:26" ht="15.9" customHeight="1" x14ac:dyDescent="0.2">
      <c r="B82" s="268"/>
      <c r="C82" s="538" t="s">
        <v>650</v>
      </c>
      <c r="D82" s="539"/>
      <c r="E82" s="52">
        <v>6</v>
      </c>
      <c r="F82" s="94">
        <v>3.27</v>
      </c>
      <c r="G82" s="87" t="s">
        <v>351</v>
      </c>
      <c r="H82" s="87" t="s">
        <v>374</v>
      </c>
      <c r="I82" s="87" t="s">
        <v>353</v>
      </c>
      <c r="J82" s="333" t="s">
        <v>360</v>
      </c>
      <c r="K82" s="540"/>
      <c r="L82" s="316"/>
      <c r="M82" s="87" t="s">
        <v>699</v>
      </c>
      <c r="N82" s="87" t="s">
        <v>699</v>
      </c>
      <c r="O82" s="210" t="s">
        <v>366</v>
      </c>
      <c r="P82" s="87" t="s">
        <v>62</v>
      </c>
      <c r="Q82" s="87"/>
      <c r="R82" s="87" t="s">
        <v>1155</v>
      </c>
      <c r="S82" s="2" t="s">
        <v>380</v>
      </c>
      <c r="T82" s="2" t="s">
        <v>380</v>
      </c>
      <c r="U82" s="2" t="s">
        <v>381</v>
      </c>
      <c r="V82" s="275" t="s">
        <v>699</v>
      </c>
      <c r="W82" s="483"/>
      <c r="X82" s="483"/>
      <c r="Y82" s="483"/>
      <c r="Z82" s="2" t="s">
        <v>719</v>
      </c>
    </row>
    <row r="83" spans="2:26" ht="15.9" customHeight="1" x14ac:dyDescent="0.2">
      <c r="B83" s="268"/>
      <c r="C83" s="538" t="s">
        <v>1267</v>
      </c>
      <c r="D83" s="539"/>
      <c r="E83" s="52">
        <v>1</v>
      </c>
      <c r="F83" s="243">
        <v>6.1</v>
      </c>
      <c r="G83" s="87" t="s">
        <v>562</v>
      </c>
      <c r="H83" s="87" t="s">
        <v>511</v>
      </c>
      <c r="I83" s="87" t="s">
        <v>352</v>
      </c>
      <c r="J83" s="333" t="s">
        <v>560</v>
      </c>
      <c r="K83" s="540"/>
      <c r="L83" s="316"/>
      <c r="M83" s="87" t="s">
        <v>1336</v>
      </c>
      <c r="N83" s="87" t="s">
        <v>1251</v>
      </c>
      <c r="O83" s="210" t="s">
        <v>365</v>
      </c>
      <c r="P83" s="87" t="s">
        <v>684</v>
      </c>
      <c r="Q83" s="87"/>
      <c r="R83" s="87" t="s">
        <v>701</v>
      </c>
      <c r="S83" s="2" t="s">
        <v>380</v>
      </c>
      <c r="T83" s="2" t="s">
        <v>380</v>
      </c>
      <c r="U83" s="2" t="s">
        <v>381</v>
      </c>
      <c r="V83" s="275" t="s">
        <v>725</v>
      </c>
      <c r="W83" s="483"/>
      <c r="X83" s="483"/>
      <c r="Y83" s="483"/>
      <c r="Z83" s="2"/>
    </row>
    <row r="84" spans="2:26" ht="15.9" customHeight="1" x14ac:dyDescent="0.2">
      <c r="B84" s="268"/>
      <c r="C84" s="538" t="s">
        <v>1267</v>
      </c>
      <c r="D84" s="539"/>
      <c r="E84" s="52">
        <v>2</v>
      </c>
      <c r="F84" s="243">
        <v>6.1</v>
      </c>
      <c r="G84" s="87" t="s">
        <v>562</v>
      </c>
      <c r="H84" s="87" t="s">
        <v>517</v>
      </c>
      <c r="I84" s="87" t="s">
        <v>353</v>
      </c>
      <c r="J84" s="333" t="s">
        <v>541</v>
      </c>
      <c r="K84" s="540"/>
      <c r="L84" s="316"/>
      <c r="M84" s="87" t="s">
        <v>1336</v>
      </c>
      <c r="N84" s="87" t="s">
        <v>1251</v>
      </c>
      <c r="O84" s="210" t="s">
        <v>1155</v>
      </c>
      <c r="P84" s="87" t="s">
        <v>1155</v>
      </c>
      <c r="Q84" s="87"/>
      <c r="R84" s="87" t="s">
        <v>1155</v>
      </c>
      <c r="S84" s="2" t="s">
        <v>380</v>
      </c>
      <c r="T84" s="2" t="s">
        <v>380</v>
      </c>
      <c r="U84" s="2" t="s">
        <v>381</v>
      </c>
      <c r="V84" s="333" t="s">
        <v>1268</v>
      </c>
      <c r="W84" s="540"/>
      <c r="X84" s="540"/>
      <c r="Y84" s="316"/>
      <c r="Z84" s="2"/>
    </row>
    <row r="85" spans="2:26" ht="15.9" customHeight="1" x14ac:dyDescent="0.2">
      <c r="B85" s="268"/>
      <c r="C85" s="538" t="s">
        <v>651</v>
      </c>
      <c r="D85" s="539"/>
      <c r="E85" s="52">
        <v>3</v>
      </c>
      <c r="F85" s="243">
        <v>6.1</v>
      </c>
      <c r="G85" s="87" t="s">
        <v>562</v>
      </c>
      <c r="H85" s="87" t="s">
        <v>513</v>
      </c>
      <c r="I85" s="87" t="s">
        <v>352</v>
      </c>
      <c r="J85" s="333" t="s">
        <v>560</v>
      </c>
      <c r="K85" s="540"/>
      <c r="L85" s="316"/>
      <c r="M85" s="87" t="s">
        <v>740</v>
      </c>
      <c r="N85" s="87" t="s">
        <v>1237</v>
      </c>
      <c r="O85" s="210" t="s">
        <v>365</v>
      </c>
      <c r="P85" s="87" t="s">
        <v>684</v>
      </c>
      <c r="Q85" s="87"/>
      <c r="R85" s="87" t="s">
        <v>701</v>
      </c>
      <c r="S85" s="2" t="s">
        <v>379</v>
      </c>
      <c r="T85" s="2" t="s">
        <v>384</v>
      </c>
      <c r="U85" s="2" t="s">
        <v>383</v>
      </c>
      <c r="V85" s="275" t="s">
        <v>1239</v>
      </c>
      <c r="W85" s="483"/>
      <c r="X85" s="483"/>
      <c r="Y85" s="483"/>
      <c r="Z85" s="2" t="s">
        <v>695</v>
      </c>
    </row>
    <row r="86" spans="2:26" ht="15.9" customHeight="1" x14ac:dyDescent="0.2">
      <c r="B86" s="268"/>
      <c r="C86" s="538" t="s">
        <v>1267</v>
      </c>
      <c r="D86" s="539"/>
      <c r="E86" s="52">
        <v>4</v>
      </c>
      <c r="F86" s="243">
        <v>6.1</v>
      </c>
      <c r="G86" s="87" t="s">
        <v>562</v>
      </c>
      <c r="H86" s="87" t="s">
        <v>513</v>
      </c>
      <c r="I86" s="87" t="s">
        <v>353</v>
      </c>
      <c r="J86" s="333" t="s">
        <v>353</v>
      </c>
      <c r="K86" s="540"/>
      <c r="L86" s="316"/>
      <c r="M86" s="87" t="s">
        <v>1109</v>
      </c>
      <c r="N86" s="87" t="s">
        <v>1237</v>
      </c>
      <c r="O86" s="210" t="s">
        <v>365</v>
      </c>
      <c r="P86" s="87" t="s">
        <v>684</v>
      </c>
      <c r="Q86" s="87"/>
      <c r="R86" s="87" t="s">
        <v>683</v>
      </c>
      <c r="S86" s="2" t="s">
        <v>379</v>
      </c>
      <c r="T86" s="2" t="s">
        <v>384</v>
      </c>
      <c r="U86" s="2" t="s">
        <v>383</v>
      </c>
      <c r="V86" s="275" t="s">
        <v>1239</v>
      </c>
      <c r="W86" s="483"/>
      <c r="X86" s="483"/>
      <c r="Y86" s="483"/>
      <c r="Z86" s="2" t="s">
        <v>856</v>
      </c>
    </row>
    <row r="87" spans="2:26" ht="15.9" customHeight="1" x14ac:dyDescent="0.2">
      <c r="B87" s="268"/>
      <c r="C87" s="538" t="s">
        <v>1267</v>
      </c>
      <c r="D87" s="539"/>
      <c r="E87" s="52">
        <v>5</v>
      </c>
      <c r="F87" s="243">
        <v>6.1</v>
      </c>
      <c r="G87" s="87" t="s">
        <v>562</v>
      </c>
      <c r="H87" s="87" t="s">
        <v>513</v>
      </c>
      <c r="I87" s="87" t="s">
        <v>352</v>
      </c>
      <c r="J87" s="333" t="s">
        <v>358</v>
      </c>
      <c r="K87" s="540"/>
      <c r="L87" s="316"/>
      <c r="M87" s="87" t="s">
        <v>1336</v>
      </c>
      <c r="N87" s="87" t="s">
        <v>1251</v>
      </c>
      <c r="O87" s="210" t="s">
        <v>364</v>
      </c>
      <c r="P87" s="87" t="s">
        <v>684</v>
      </c>
      <c r="Q87" s="87"/>
      <c r="R87" s="87" t="s">
        <v>701</v>
      </c>
      <c r="S87" s="2" t="s">
        <v>380</v>
      </c>
      <c r="T87" s="2" t="s">
        <v>380</v>
      </c>
      <c r="U87" s="2" t="s">
        <v>381</v>
      </c>
      <c r="V87" s="275" t="s">
        <v>1260</v>
      </c>
      <c r="W87" s="483"/>
      <c r="X87" s="483"/>
      <c r="Y87" s="483"/>
      <c r="Z87" s="2"/>
    </row>
    <row r="88" spans="2:26" ht="15.9" customHeight="1" x14ac:dyDescent="0.2">
      <c r="B88" s="268"/>
      <c r="C88" s="538" t="s">
        <v>1267</v>
      </c>
      <c r="D88" s="539"/>
      <c r="E88" s="52">
        <v>6</v>
      </c>
      <c r="F88" s="243">
        <v>6.1</v>
      </c>
      <c r="G88" s="87" t="s">
        <v>562</v>
      </c>
      <c r="H88" s="87" t="s">
        <v>512</v>
      </c>
      <c r="I88" s="87" t="s">
        <v>353</v>
      </c>
      <c r="J88" s="333" t="s">
        <v>353</v>
      </c>
      <c r="K88" s="540"/>
      <c r="L88" s="316"/>
      <c r="M88" s="87" t="s">
        <v>1336</v>
      </c>
      <c r="N88" s="87" t="s">
        <v>1251</v>
      </c>
      <c r="O88" s="210" t="s">
        <v>364</v>
      </c>
      <c r="P88" s="87" t="s">
        <v>684</v>
      </c>
      <c r="Q88" s="87"/>
      <c r="R88" s="87" t="s">
        <v>701</v>
      </c>
      <c r="S88" s="2" t="s">
        <v>380</v>
      </c>
      <c r="T88" s="2" t="s">
        <v>380</v>
      </c>
      <c r="U88" s="2" t="s">
        <v>381</v>
      </c>
      <c r="V88" s="275" t="s">
        <v>725</v>
      </c>
      <c r="W88" s="483"/>
      <c r="X88" s="483"/>
      <c r="Y88" s="483"/>
      <c r="Z88" s="2"/>
    </row>
    <row r="89" spans="2:26" ht="15.9" customHeight="1" x14ac:dyDescent="0.2">
      <c r="B89" s="268"/>
      <c r="C89" s="538" t="s">
        <v>1267</v>
      </c>
      <c r="D89" s="539"/>
      <c r="E89" s="52">
        <v>7</v>
      </c>
      <c r="F89" s="243">
        <v>6.1</v>
      </c>
      <c r="G89" s="87" t="s">
        <v>562</v>
      </c>
      <c r="H89" s="87" t="s">
        <v>512</v>
      </c>
      <c r="I89" s="87" t="s">
        <v>353</v>
      </c>
      <c r="J89" s="333" t="s">
        <v>353</v>
      </c>
      <c r="K89" s="540"/>
      <c r="L89" s="316"/>
      <c r="M89" s="87" t="s">
        <v>1336</v>
      </c>
      <c r="N89" s="87" t="s">
        <v>1251</v>
      </c>
      <c r="O89" s="210" t="s">
        <v>365</v>
      </c>
      <c r="P89" s="87" t="s">
        <v>684</v>
      </c>
      <c r="Q89" s="87"/>
      <c r="R89" s="87" t="s">
        <v>701</v>
      </c>
      <c r="S89" s="2" t="s">
        <v>380</v>
      </c>
      <c r="T89" s="2" t="s">
        <v>380</v>
      </c>
      <c r="U89" s="2" t="s">
        <v>381</v>
      </c>
      <c r="V89" s="275" t="s">
        <v>725</v>
      </c>
      <c r="W89" s="483"/>
      <c r="X89" s="483"/>
      <c r="Y89" s="483"/>
      <c r="Z89" s="2"/>
    </row>
    <row r="90" spans="2:26" ht="15.9" customHeight="1" x14ac:dyDescent="0.2">
      <c r="B90" s="268"/>
      <c r="C90" s="538" t="s">
        <v>1267</v>
      </c>
      <c r="D90" s="539"/>
      <c r="E90" s="52">
        <v>8</v>
      </c>
      <c r="F90" s="243">
        <v>6.1</v>
      </c>
      <c r="G90" s="87" t="s">
        <v>562</v>
      </c>
      <c r="H90" s="87" t="s">
        <v>510</v>
      </c>
      <c r="I90" s="87" t="s">
        <v>353</v>
      </c>
      <c r="J90" s="333" t="s">
        <v>541</v>
      </c>
      <c r="K90" s="540"/>
      <c r="L90" s="316"/>
      <c r="M90" s="87" t="s">
        <v>1336</v>
      </c>
      <c r="N90" s="87" t="s">
        <v>1251</v>
      </c>
      <c r="O90" s="210" t="s">
        <v>1155</v>
      </c>
      <c r="P90" s="87" t="s">
        <v>1155</v>
      </c>
      <c r="Q90" s="87"/>
      <c r="R90" s="87" t="s">
        <v>1155</v>
      </c>
      <c r="S90" s="2" t="s">
        <v>380</v>
      </c>
      <c r="T90" s="2" t="s">
        <v>380</v>
      </c>
      <c r="U90" s="2" t="s">
        <v>381</v>
      </c>
      <c r="V90" s="333" t="s">
        <v>1268</v>
      </c>
      <c r="W90" s="540"/>
      <c r="X90" s="540"/>
      <c r="Y90" s="316"/>
      <c r="Z90" s="2"/>
    </row>
    <row r="91" spans="2:26" ht="15.9" customHeight="1" x14ac:dyDescent="0.2">
      <c r="B91" s="268"/>
      <c r="C91" s="538" t="s">
        <v>1267</v>
      </c>
      <c r="D91" s="539"/>
      <c r="E91" s="52">
        <v>9</v>
      </c>
      <c r="F91" s="243">
        <v>6.1</v>
      </c>
      <c r="G91" s="87" t="s">
        <v>562</v>
      </c>
      <c r="H91" s="87" t="s">
        <v>516</v>
      </c>
      <c r="I91" s="87" t="s">
        <v>353</v>
      </c>
      <c r="J91" s="333" t="s">
        <v>541</v>
      </c>
      <c r="K91" s="540"/>
      <c r="L91" s="316"/>
      <c r="M91" s="87" t="s">
        <v>1336</v>
      </c>
      <c r="N91" s="87" t="s">
        <v>1251</v>
      </c>
      <c r="O91" s="210" t="s">
        <v>1155</v>
      </c>
      <c r="P91" s="87" t="s">
        <v>1155</v>
      </c>
      <c r="Q91" s="87"/>
      <c r="R91" s="87" t="s">
        <v>1155</v>
      </c>
      <c r="S91" s="2" t="s">
        <v>380</v>
      </c>
      <c r="T91" s="2" t="s">
        <v>380</v>
      </c>
      <c r="U91" s="2" t="s">
        <v>381</v>
      </c>
      <c r="V91" s="333" t="s">
        <v>1268</v>
      </c>
      <c r="W91" s="540"/>
      <c r="X91" s="540"/>
      <c r="Y91" s="316"/>
      <c r="Z91" s="175"/>
    </row>
    <row r="92" spans="2:26" ht="15.9" customHeight="1" x14ac:dyDescent="0.2">
      <c r="B92" s="268"/>
      <c r="C92" s="538" t="s">
        <v>1267</v>
      </c>
      <c r="D92" s="539"/>
      <c r="E92" s="52">
        <v>10</v>
      </c>
      <c r="F92" s="243">
        <v>6.1</v>
      </c>
      <c r="G92" s="87" t="s">
        <v>351</v>
      </c>
      <c r="H92" s="87" t="s">
        <v>377</v>
      </c>
      <c r="I92" s="87" t="s">
        <v>353</v>
      </c>
      <c r="J92" s="333" t="s">
        <v>360</v>
      </c>
      <c r="K92" s="540"/>
      <c r="L92" s="316"/>
      <c r="M92" s="87" t="s">
        <v>811</v>
      </c>
      <c r="N92" s="87" t="s">
        <v>1237</v>
      </c>
      <c r="O92" s="210" t="s">
        <v>366</v>
      </c>
      <c r="P92" s="87" t="s">
        <v>62</v>
      </c>
      <c r="Q92" s="87"/>
      <c r="R92" s="87" t="s">
        <v>1155</v>
      </c>
      <c r="S92" s="2" t="s">
        <v>379</v>
      </c>
      <c r="T92" s="2" t="s">
        <v>384</v>
      </c>
      <c r="U92" s="2" t="s">
        <v>383</v>
      </c>
      <c r="V92" s="275" t="s">
        <v>1239</v>
      </c>
      <c r="W92" s="483"/>
      <c r="X92" s="483"/>
      <c r="Y92" s="483"/>
      <c r="Z92" s="2" t="s">
        <v>1254</v>
      </c>
    </row>
    <row r="93" spans="2:26" ht="15.9" customHeight="1" x14ac:dyDescent="0.2">
      <c r="B93" s="268"/>
      <c r="C93" s="538" t="s">
        <v>651</v>
      </c>
      <c r="D93" s="539"/>
      <c r="E93" s="52">
        <v>11</v>
      </c>
      <c r="F93" s="243">
        <v>6.1</v>
      </c>
      <c r="G93" s="87" t="s">
        <v>351</v>
      </c>
      <c r="H93" s="87" t="s">
        <v>374</v>
      </c>
      <c r="I93" s="87" t="s">
        <v>353</v>
      </c>
      <c r="J93" s="333" t="s">
        <v>360</v>
      </c>
      <c r="K93" s="540"/>
      <c r="L93" s="316"/>
      <c r="M93" s="87" t="s">
        <v>699</v>
      </c>
      <c r="N93" s="87" t="s">
        <v>699</v>
      </c>
      <c r="O93" s="210" t="s">
        <v>366</v>
      </c>
      <c r="P93" s="87" t="s">
        <v>62</v>
      </c>
      <c r="Q93" s="87"/>
      <c r="R93" s="87" t="s">
        <v>1155</v>
      </c>
      <c r="S93" s="2" t="s">
        <v>380</v>
      </c>
      <c r="T93" s="2" t="s">
        <v>380</v>
      </c>
      <c r="U93" s="2" t="s">
        <v>381</v>
      </c>
      <c r="V93" s="275" t="s">
        <v>699</v>
      </c>
      <c r="W93" s="483"/>
      <c r="X93" s="483"/>
      <c r="Y93" s="483"/>
      <c r="Z93" s="2" t="s">
        <v>719</v>
      </c>
    </row>
    <row r="94" spans="2:26" ht="15.9" customHeight="1" x14ac:dyDescent="0.2">
      <c r="B94" s="268"/>
      <c r="C94" s="538" t="s">
        <v>1267</v>
      </c>
      <c r="D94" s="539"/>
      <c r="E94" s="52">
        <v>12</v>
      </c>
      <c r="F94" s="243">
        <v>6.1</v>
      </c>
      <c r="G94" s="87" t="s">
        <v>351</v>
      </c>
      <c r="H94" s="87" t="s">
        <v>377</v>
      </c>
      <c r="I94" s="87" t="s">
        <v>353</v>
      </c>
      <c r="J94" s="333" t="s">
        <v>360</v>
      </c>
      <c r="K94" s="540"/>
      <c r="L94" s="316"/>
      <c r="M94" s="87" t="s">
        <v>815</v>
      </c>
      <c r="N94" s="87" t="s">
        <v>1237</v>
      </c>
      <c r="O94" s="210" t="s">
        <v>366</v>
      </c>
      <c r="P94" s="87" t="s">
        <v>62</v>
      </c>
      <c r="Q94" s="87"/>
      <c r="R94" s="87" t="s">
        <v>1155</v>
      </c>
      <c r="S94" s="2" t="s">
        <v>379</v>
      </c>
      <c r="T94" s="2" t="s">
        <v>384</v>
      </c>
      <c r="U94" s="2" t="s">
        <v>383</v>
      </c>
      <c r="V94" s="275" t="s">
        <v>1239</v>
      </c>
      <c r="W94" s="483"/>
      <c r="X94" s="483"/>
      <c r="Y94" s="483"/>
      <c r="Z94" s="2" t="s">
        <v>1254</v>
      </c>
    </row>
    <row r="95" spans="2:26" ht="15.9" customHeight="1" x14ac:dyDescent="0.2">
      <c r="B95" s="268"/>
      <c r="C95" s="538" t="s">
        <v>652</v>
      </c>
      <c r="D95" s="539"/>
      <c r="E95" s="52">
        <v>1</v>
      </c>
      <c r="F95" s="94">
        <v>3.35</v>
      </c>
      <c r="G95" s="87" t="s">
        <v>562</v>
      </c>
      <c r="H95" s="87" t="s">
        <v>521</v>
      </c>
      <c r="I95" s="87" t="s">
        <v>352</v>
      </c>
      <c r="J95" s="333" t="s">
        <v>560</v>
      </c>
      <c r="K95" s="540"/>
      <c r="L95" s="316"/>
      <c r="M95" s="87" t="s">
        <v>817</v>
      </c>
      <c r="N95" s="87" t="s">
        <v>1237</v>
      </c>
      <c r="O95" s="210" t="s">
        <v>365</v>
      </c>
      <c r="P95" s="87" t="s">
        <v>684</v>
      </c>
      <c r="Q95" s="87"/>
      <c r="R95" s="87" t="s">
        <v>701</v>
      </c>
      <c r="S95" s="2" t="s">
        <v>379</v>
      </c>
      <c r="T95" s="2" t="s">
        <v>384</v>
      </c>
      <c r="U95" s="2" t="s">
        <v>383</v>
      </c>
      <c r="V95" s="275" t="s">
        <v>1239</v>
      </c>
      <c r="W95" s="483"/>
      <c r="X95" s="483"/>
      <c r="Y95" s="483"/>
      <c r="Z95" s="2" t="s">
        <v>695</v>
      </c>
    </row>
    <row r="96" spans="2:26" ht="15.9" customHeight="1" x14ac:dyDescent="0.2">
      <c r="B96" s="268"/>
      <c r="C96" s="538" t="s">
        <v>1269</v>
      </c>
      <c r="D96" s="539"/>
      <c r="E96" s="52">
        <v>2</v>
      </c>
      <c r="F96" s="94">
        <v>3.35</v>
      </c>
      <c r="G96" s="87" t="s">
        <v>562</v>
      </c>
      <c r="H96" s="87" t="s">
        <v>513</v>
      </c>
      <c r="I96" s="87" t="s">
        <v>352</v>
      </c>
      <c r="J96" s="333" t="s">
        <v>358</v>
      </c>
      <c r="K96" s="540"/>
      <c r="L96" s="316"/>
      <c r="M96" s="87" t="s">
        <v>817</v>
      </c>
      <c r="N96" s="87" t="s">
        <v>1237</v>
      </c>
      <c r="O96" s="210" t="s">
        <v>365</v>
      </c>
      <c r="P96" s="87" t="s">
        <v>684</v>
      </c>
      <c r="Q96" s="87"/>
      <c r="R96" s="87" t="s">
        <v>683</v>
      </c>
      <c r="S96" s="2" t="s">
        <v>379</v>
      </c>
      <c r="T96" s="2" t="s">
        <v>384</v>
      </c>
      <c r="U96" s="2" t="s">
        <v>383</v>
      </c>
      <c r="V96" s="275" t="s">
        <v>1239</v>
      </c>
      <c r="W96" s="483"/>
      <c r="X96" s="483"/>
      <c r="Y96" s="483"/>
      <c r="Z96" s="87" t="s">
        <v>1257</v>
      </c>
    </row>
    <row r="97" spans="2:26" ht="15.9" customHeight="1" x14ac:dyDescent="0.2">
      <c r="B97" s="268"/>
      <c r="C97" s="538" t="s">
        <v>1269</v>
      </c>
      <c r="D97" s="539"/>
      <c r="E97" s="52">
        <v>3</v>
      </c>
      <c r="F97" s="94">
        <v>3.35</v>
      </c>
      <c r="G97" s="87" t="s">
        <v>562</v>
      </c>
      <c r="H97" s="87" t="s">
        <v>516</v>
      </c>
      <c r="I97" s="87" t="s">
        <v>353</v>
      </c>
      <c r="J97" s="333" t="s">
        <v>353</v>
      </c>
      <c r="K97" s="540"/>
      <c r="L97" s="316"/>
      <c r="M97" s="87" t="s">
        <v>1336</v>
      </c>
      <c r="N97" s="87" t="s">
        <v>1251</v>
      </c>
      <c r="O97" s="210" t="s">
        <v>365</v>
      </c>
      <c r="P97" s="87" t="s">
        <v>684</v>
      </c>
      <c r="Q97" s="87"/>
      <c r="R97" s="87" t="s">
        <v>701</v>
      </c>
      <c r="S97" s="2" t="s">
        <v>380</v>
      </c>
      <c r="T97" s="2" t="s">
        <v>380</v>
      </c>
      <c r="U97" s="2" t="s">
        <v>381</v>
      </c>
      <c r="V97" s="275" t="s">
        <v>725</v>
      </c>
      <c r="W97" s="483"/>
      <c r="X97" s="483"/>
      <c r="Y97" s="483"/>
      <c r="Z97" s="2"/>
    </row>
    <row r="98" spans="2:26" ht="15.9" customHeight="1" x14ac:dyDescent="0.2">
      <c r="B98" s="268"/>
      <c r="C98" s="538" t="s">
        <v>1269</v>
      </c>
      <c r="D98" s="539"/>
      <c r="E98" s="52">
        <v>4</v>
      </c>
      <c r="F98" s="94">
        <v>3.35</v>
      </c>
      <c r="G98" s="87" t="s">
        <v>562</v>
      </c>
      <c r="H98" s="87" t="s">
        <v>520</v>
      </c>
      <c r="I98" s="87" t="s">
        <v>352</v>
      </c>
      <c r="J98" s="333" t="s">
        <v>560</v>
      </c>
      <c r="K98" s="540"/>
      <c r="L98" s="316"/>
      <c r="M98" s="87" t="s">
        <v>1336</v>
      </c>
      <c r="N98" s="87" t="s">
        <v>1251</v>
      </c>
      <c r="O98" s="210" t="s">
        <v>364</v>
      </c>
      <c r="P98" s="87" t="s">
        <v>684</v>
      </c>
      <c r="Q98" s="87"/>
      <c r="R98" s="87" t="s">
        <v>701</v>
      </c>
      <c r="S98" s="2" t="s">
        <v>380</v>
      </c>
      <c r="T98" s="2" t="s">
        <v>380</v>
      </c>
      <c r="U98" s="2" t="s">
        <v>381</v>
      </c>
      <c r="V98" s="275" t="s">
        <v>1260</v>
      </c>
      <c r="W98" s="483"/>
      <c r="X98" s="483"/>
      <c r="Y98" s="483"/>
      <c r="Z98" s="2"/>
    </row>
    <row r="99" spans="2:26" ht="15.9" customHeight="1" x14ac:dyDescent="0.2">
      <c r="B99" s="268"/>
      <c r="C99" s="538" t="s">
        <v>1270</v>
      </c>
      <c r="D99" s="539"/>
      <c r="E99" s="52">
        <v>1</v>
      </c>
      <c r="F99" s="94">
        <v>3.28</v>
      </c>
      <c r="G99" s="87" t="s">
        <v>562</v>
      </c>
      <c r="H99" s="87" t="s">
        <v>521</v>
      </c>
      <c r="I99" s="87" t="s">
        <v>352</v>
      </c>
      <c r="J99" s="333" t="s">
        <v>560</v>
      </c>
      <c r="K99" s="540"/>
      <c r="L99" s="316"/>
      <c r="M99" s="87" t="s">
        <v>1336</v>
      </c>
      <c r="N99" s="87" t="s">
        <v>1251</v>
      </c>
      <c r="O99" s="210" t="s">
        <v>364</v>
      </c>
      <c r="P99" s="87" t="s">
        <v>684</v>
      </c>
      <c r="Q99" s="87"/>
      <c r="R99" s="87" t="s">
        <v>701</v>
      </c>
      <c r="S99" s="2" t="s">
        <v>380</v>
      </c>
      <c r="T99" s="2" t="s">
        <v>380</v>
      </c>
      <c r="U99" s="2" t="s">
        <v>381</v>
      </c>
      <c r="V99" s="275" t="s">
        <v>725</v>
      </c>
      <c r="W99" s="483"/>
      <c r="X99" s="483"/>
      <c r="Y99" s="483"/>
      <c r="Z99" s="2"/>
    </row>
    <row r="100" spans="2:26" ht="15.9" customHeight="1" x14ac:dyDescent="0.2">
      <c r="B100" s="268"/>
      <c r="C100" s="538" t="s">
        <v>1270</v>
      </c>
      <c r="D100" s="539"/>
      <c r="E100" s="52">
        <v>2</v>
      </c>
      <c r="F100" s="94">
        <v>3.28</v>
      </c>
      <c r="G100" s="87" t="s">
        <v>562</v>
      </c>
      <c r="H100" s="87" t="s">
        <v>513</v>
      </c>
      <c r="I100" s="87" t="s">
        <v>353</v>
      </c>
      <c r="J100" s="333" t="s">
        <v>353</v>
      </c>
      <c r="K100" s="540"/>
      <c r="L100" s="316"/>
      <c r="M100" s="87" t="s">
        <v>1336</v>
      </c>
      <c r="N100" s="87" t="s">
        <v>1251</v>
      </c>
      <c r="O100" s="210" t="s">
        <v>365</v>
      </c>
      <c r="P100" s="87" t="s">
        <v>684</v>
      </c>
      <c r="Q100" s="87"/>
      <c r="R100" s="87" t="s">
        <v>701</v>
      </c>
      <c r="S100" s="2" t="s">
        <v>380</v>
      </c>
      <c r="T100" s="2" t="s">
        <v>380</v>
      </c>
      <c r="U100" s="2" t="s">
        <v>381</v>
      </c>
      <c r="V100" s="275" t="s">
        <v>725</v>
      </c>
      <c r="W100" s="483"/>
      <c r="X100" s="483"/>
      <c r="Y100" s="483"/>
      <c r="Z100" s="2"/>
    </row>
    <row r="101" spans="2:26" ht="15.9" customHeight="1" x14ac:dyDescent="0.2">
      <c r="B101" s="268"/>
      <c r="C101" s="538" t="s">
        <v>1270</v>
      </c>
      <c r="D101" s="539"/>
      <c r="E101" s="52">
        <v>3</v>
      </c>
      <c r="F101" s="94">
        <v>3.28</v>
      </c>
      <c r="G101" s="87" t="s">
        <v>562</v>
      </c>
      <c r="H101" s="87" t="s">
        <v>520</v>
      </c>
      <c r="I101" s="87" t="s">
        <v>352</v>
      </c>
      <c r="J101" s="333" t="s">
        <v>560</v>
      </c>
      <c r="K101" s="540"/>
      <c r="L101" s="316"/>
      <c r="M101" s="87" t="s">
        <v>1336</v>
      </c>
      <c r="N101" s="87" t="s">
        <v>1251</v>
      </c>
      <c r="O101" s="210" t="s">
        <v>364</v>
      </c>
      <c r="P101" s="87" t="s">
        <v>684</v>
      </c>
      <c r="Q101" s="87"/>
      <c r="R101" s="87" t="s">
        <v>701</v>
      </c>
      <c r="S101" s="2" t="s">
        <v>380</v>
      </c>
      <c r="T101" s="2" t="s">
        <v>380</v>
      </c>
      <c r="U101" s="2" t="s">
        <v>381</v>
      </c>
      <c r="V101" s="275" t="s">
        <v>725</v>
      </c>
      <c r="W101" s="483"/>
      <c r="X101" s="483"/>
      <c r="Y101" s="483"/>
      <c r="Z101" s="2"/>
    </row>
    <row r="102" spans="2:26" ht="15.9" customHeight="1" x14ac:dyDescent="0.2">
      <c r="B102" s="268"/>
      <c r="C102" s="538" t="s">
        <v>1270</v>
      </c>
      <c r="D102" s="539"/>
      <c r="E102" s="52">
        <v>4</v>
      </c>
      <c r="F102" s="94">
        <v>3.28</v>
      </c>
      <c r="G102" s="87" t="s">
        <v>351</v>
      </c>
      <c r="H102" s="87" t="s">
        <v>377</v>
      </c>
      <c r="I102" s="87" t="s">
        <v>353</v>
      </c>
      <c r="J102" s="333" t="s">
        <v>360</v>
      </c>
      <c r="K102" s="540"/>
      <c r="L102" s="316"/>
      <c r="M102" s="87" t="s">
        <v>825</v>
      </c>
      <c r="N102" s="87" t="s">
        <v>1237</v>
      </c>
      <c r="O102" s="210" t="s">
        <v>366</v>
      </c>
      <c r="P102" s="87" t="s">
        <v>62</v>
      </c>
      <c r="Q102" s="87"/>
      <c r="R102" s="87" t="s">
        <v>1155</v>
      </c>
      <c r="S102" s="2" t="s">
        <v>379</v>
      </c>
      <c r="T102" s="2" t="s">
        <v>384</v>
      </c>
      <c r="U102" s="2" t="s">
        <v>383</v>
      </c>
      <c r="V102" s="275" t="s">
        <v>1239</v>
      </c>
      <c r="W102" s="483"/>
      <c r="X102" s="483"/>
      <c r="Y102" s="483"/>
      <c r="Z102" s="2" t="s">
        <v>1254</v>
      </c>
    </row>
    <row r="103" spans="2:26" ht="15.9" customHeight="1" x14ac:dyDescent="0.2">
      <c r="B103" s="268"/>
      <c r="C103" s="538" t="s">
        <v>1271</v>
      </c>
      <c r="D103" s="539"/>
      <c r="E103" s="52">
        <v>1</v>
      </c>
      <c r="F103" s="94">
        <v>3.35</v>
      </c>
      <c r="G103" s="87" t="s">
        <v>562</v>
      </c>
      <c r="H103" s="87" t="s">
        <v>521</v>
      </c>
      <c r="I103" s="87" t="s">
        <v>352</v>
      </c>
      <c r="J103" s="333" t="s">
        <v>560</v>
      </c>
      <c r="K103" s="540"/>
      <c r="L103" s="316"/>
      <c r="M103" s="87" t="s">
        <v>1336</v>
      </c>
      <c r="N103" s="87" t="s">
        <v>1251</v>
      </c>
      <c r="O103" s="210" t="s">
        <v>364</v>
      </c>
      <c r="P103" s="87" t="s">
        <v>684</v>
      </c>
      <c r="Q103" s="87"/>
      <c r="R103" s="87" t="s">
        <v>701</v>
      </c>
      <c r="S103" s="2" t="s">
        <v>380</v>
      </c>
      <c r="T103" s="2" t="s">
        <v>380</v>
      </c>
      <c r="U103" s="2" t="s">
        <v>381</v>
      </c>
      <c r="V103" s="275" t="s">
        <v>1260</v>
      </c>
      <c r="W103" s="483"/>
      <c r="X103" s="483"/>
      <c r="Y103" s="483"/>
      <c r="Z103" s="2"/>
    </row>
    <row r="104" spans="2:26" ht="15.9" customHeight="1" x14ac:dyDescent="0.2">
      <c r="B104" s="268"/>
      <c r="C104" s="538" t="s">
        <v>1271</v>
      </c>
      <c r="D104" s="539"/>
      <c r="E104" s="52">
        <v>2</v>
      </c>
      <c r="F104" s="94">
        <v>3.35</v>
      </c>
      <c r="G104" s="87" t="s">
        <v>562</v>
      </c>
      <c r="H104" s="87" t="s">
        <v>517</v>
      </c>
      <c r="I104" s="87" t="s">
        <v>352</v>
      </c>
      <c r="J104" s="333" t="s">
        <v>560</v>
      </c>
      <c r="K104" s="540"/>
      <c r="L104" s="316"/>
      <c r="M104" s="87" t="s">
        <v>1336</v>
      </c>
      <c r="N104" s="87" t="s">
        <v>1251</v>
      </c>
      <c r="O104" s="210" t="s">
        <v>366</v>
      </c>
      <c r="P104" s="87" t="s">
        <v>62</v>
      </c>
      <c r="Q104" s="87"/>
      <c r="R104" s="87" t="s">
        <v>701</v>
      </c>
      <c r="S104" s="2" t="s">
        <v>380</v>
      </c>
      <c r="T104" s="2" t="s">
        <v>380</v>
      </c>
      <c r="U104" s="2" t="s">
        <v>381</v>
      </c>
      <c r="V104" s="275" t="s">
        <v>1260</v>
      </c>
      <c r="W104" s="483"/>
      <c r="X104" s="483"/>
      <c r="Y104" s="483"/>
      <c r="Z104" s="2"/>
    </row>
    <row r="105" spans="2:26" ht="15.9" customHeight="1" x14ac:dyDescent="0.2">
      <c r="B105" s="268"/>
      <c r="C105" s="538" t="s">
        <v>654</v>
      </c>
      <c r="D105" s="539"/>
      <c r="E105" s="52">
        <v>3</v>
      </c>
      <c r="F105" s="94">
        <v>3.35</v>
      </c>
      <c r="G105" s="87" t="s">
        <v>562</v>
      </c>
      <c r="H105" s="87" t="s">
        <v>512</v>
      </c>
      <c r="I105" s="87" t="s">
        <v>352</v>
      </c>
      <c r="J105" s="333" t="s">
        <v>560</v>
      </c>
      <c r="K105" s="540"/>
      <c r="L105" s="316"/>
      <c r="M105" s="87" t="s">
        <v>817</v>
      </c>
      <c r="N105" s="87" t="s">
        <v>1237</v>
      </c>
      <c r="O105" s="210" t="s">
        <v>364</v>
      </c>
      <c r="P105" s="87" t="s">
        <v>684</v>
      </c>
      <c r="Q105" s="87"/>
      <c r="R105" s="87" t="s">
        <v>701</v>
      </c>
      <c r="S105" s="2" t="s">
        <v>379</v>
      </c>
      <c r="T105" s="2" t="s">
        <v>384</v>
      </c>
      <c r="U105" s="2" t="s">
        <v>383</v>
      </c>
      <c r="V105" s="275" t="s">
        <v>1239</v>
      </c>
      <c r="W105" s="483"/>
      <c r="X105" s="483"/>
      <c r="Y105" s="483"/>
      <c r="Z105" s="2" t="s">
        <v>695</v>
      </c>
    </row>
    <row r="106" spans="2:26" ht="15.9" customHeight="1" x14ac:dyDescent="0.2">
      <c r="B106" s="268"/>
      <c r="C106" s="538" t="s">
        <v>1271</v>
      </c>
      <c r="D106" s="539"/>
      <c r="E106" s="52">
        <v>4</v>
      </c>
      <c r="F106" s="94">
        <v>3.35</v>
      </c>
      <c r="G106" s="87" t="s">
        <v>562</v>
      </c>
      <c r="H106" s="87" t="s">
        <v>520</v>
      </c>
      <c r="I106" s="87" t="s">
        <v>352</v>
      </c>
      <c r="J106" s="333" t="s">
        <v>560</v>
      </c>
      <c r="K106" s="540"/>
      <c r="L106" s="316"/>
      <c r="M106" s="87" t="s">
        <v>1336</v>
      </c>
      <c r="N106" s="87" t="s">
        <v>1251</v>
      </c>
      <c r="O106" s="210" t="s">
        <v>364</v>
      </c>
      <c r="P106" s="87" t="s">
        <v>684</v>
      </c>
      <c r="Q106" s="87"/>
      <c r="R106" s="87" t="s">
        <v>701</v>
      </c>
      <c r="S106" s="2" t="s">
        <v>380</v>
      </c>
      <c r="T106" s="2" t="s">
        <v>380</v>
      </c>
      <c r="U106" s="2" t="s">
        <v>381</v>
      </c>
      <c r="V106" s="275" t="s">
        <v>1260</v>
      </c>
      <c r="W106" s="483"/>
      <c r="X106" s="483"/>
      <c r="Y106" s="483"/>
      <c r="Z106" s="2"/>
    </row>
    <row r="107" spans="2:26" ht="15.9" customHeight="1" x14ac:dyDescent="0.2">
      <c r="B107" s="268"/>
      <c r="C107" s="538" t="s">
        <v>654</v>
      </c>
      <c r="D107" s="539"/>
      <c r="E107" s="52">
        <v>5</v>
      </c>
      <c r="F107" s="94">
        <v>3.35</v>
      </c>
      <c r="G107" s="87" t="s">
        <v>351</v>
      </c>
      <c r="H107" s="87" t="s">
        <v>374</v>
      </c>
      <c r="I107" s="87" t="s">
        <v>353</v>
      </c>
      <c r="J107" s="333" t="s">
        <v>360</v>
      </c>
      <c r="K107" s="540"/>
      <c r="L107" s="316"/>
      <c r="M107" s="87" t="s">
        <v>699</v>
      </c>
      <c r="N107" s="87" t="s">
        <v>699</v>
      </c>
      <c r="O107" s="210" t="s">
        <v>366</v>
      </c>
      <c r="P107" s="87" t="s">
        <v>62</v>
      </c>
      <c r="Q107" s="87"/>
      <c r="R107" s="87" t="s">
        <v>1155</v>
      </c>
      <c r="S107" s="2" t="s">
        <v>380</v>
      </c>
      <c r="T107" s="2" t="s">
        <v>380</v>
      </c>
      <c r="U107" s="2" t="s">
        <v>381</v>
      </c>
      <c r="V107" s="275" t="s">
        <v>699</v>
      </c>
      <c r="W107" s="483"/>
      <c r="X107" s="483"/>
      <c r="Y107" s="483"/>
      <c r="Z107" s="2" t="s">
        <v>719</v>
      </c>
    </row>
    <row r="108" spans="2:26" ht="15.9" customHeight="1" x14ac:dyDescent="0.2">
      <c r="B108" s="268"/>
      <c r="C108" s="538" t="s">
        <v>1272</v>
      </c>
      <c r="D108" s="539"/>
      <c r="E108" s="52">
        <v>1</v>
      </c>
      <c r="F108" s="243">
        <v>5.5</v>
      </c>
      <c r="G108" s="87" t="s">
        <v>562</v>
      </c>
      <c r="H108" s="87" t="s">
        <v>521</v>
      </c>
      <c r="I108" s="87" t="s">
        <v>352</v>
      </c>
      <c r="J108" s="333" t="s">
        <v>560</v>
      </c>
      <c r="K108" s="540"/>
      <c r="L108" s="316"/>
      <c r="M108" s="87" t="s">
        <v>1336</v>
      </c>
      <c r="N108" s="87" t="s">
        <v>1251</v>
      </c>
      <c r="O108" s="210" t="s">
        <v>364</v>
      </c>
      <c r="P108" s="87" t="s">
        <v>684</v>
      </c>
      <c r="Q108" s="87"/>
      <c r="R108" s="87" t="s">
        <v>701</v>
      </c>
      <c r="S108" s="2" t="s">
        <v>380</v>
      </c>
      <c r="T108" s="2" t="s">
        <v>380</v>
      </c>
      <c r="U108" s="2" t="s">
        <v>381</v>
      </c>
      <c r="V108" s="275" t="s">
        <v>1260</v>
      </c>
      <c r="W108" s="483"/>
      <c r="X108" s="483"/>
      <c r="Y108" s="483"/>
      <c r="Z108" s="2"/>
    </row>
    <row r="109" spans="2:26" ht="15.9" customHeight="1" x14ac:dyDescent="0.2">
      <c r="B109" s="268"/>
      <c r="C109" s="538" t="s">
        <v>655</v>
      </c>
      <c r="D109" s="539"/>
      <c r="E109" s="52">
        <v>2</v>
      </c>
      <c r="F109" s="243">
        <v>5.5</v>
      </c>
      <c r="G109" s="87" t="s">
        <v>562</v>
      </c>
      <c r="H109" s="87" t="s">
        <v>516</v>
      </c>
      <c r="I109" s="87" t="s">
        <v>352</v>
      </c>
      <c r="J109" s="333" t="s">
        <v>560</v>
      </c>
      <c r="K109" s="540"/>
      <c r="L109" s="316"/>
      <c r="M109" s="87" t="s">
        <v>833</v>
      </c>
      <c r="N109" s="87" t="s">
        <v>1237</v>
      </c>
      <c r="O109" s="210" t="s">
        <v>364</v>
      </c>
      <c r="P109" s="87" t="s">
        <v>684</v>
      </c>
      <c r="Q109" s="87"/>
      <c r="R109" s="87" t="s">
        <v>701</v>
      </c>
      <c r="S109" s="2" t="s">
        <v>379</v>
      </c>
      <c r="T109" s="2" t="s">
        <v>384</v>
      </c>
      <c r="U109" s="2" t="s">
        <v>383</v>
      </c>
      <c r="V109" s="275" t="s">
        <v>1239</v>
      </c>
      <c r="W109" s="483"/>
      <c r="X109" s="483"/>
      <c r="Y109" s="483"/>
      <c r="Z109" s="2" t="s">
        <v>695</v>
      </c>
    </row>
    <row r="110" spans="2:26" ht="15.9" customHeight="1" x14ac:dyDescent="0.2">
      <c r="B110" s="268"/>
      <c r="C110" s="538" t="s">
        <v>1272</v>
      </c>
      <c r="D110" s="539"/>
      <c r="E110" s="52">
        <v>3</v>
      </c>
      <c r="F110" s="243">
        <v>5.5</v>
      </c>
      <c r="G110" s="87" t="s">
        <v>562</v>
      </c>
      <c r="H110" s="87" t="s">
        <v>520</v>
      </c>
      <c r="I110" s="87" t="s">
        <v>352</v>
      </c>
      <c r="J110" s="333" t="s">
        <v>560</v>
      </c>
      <c r="K110" s="540"/>
      <c r="L110" s="316"/>
      <c r="M110" s="87" t="s">
        <v>1336</v>
      </c>
      <c r="N110" s="87" t="s">
        <v>1251</v>
      </c>
      <c r="O110" s="210" t="s">
        <v>364</v>
      </c>
      <c r="P110" s="87" t="s">
        <v>684</v>
      </c>
      <c r="Q110" s="87"/>
      <c r="R110" s="87" t="s">
        <v>701</v>
      </c>
      <c r="S110" s="2" t="s">
        <v>380</v>
      </c>
      <c r="T110" s="2" t="s">
        <v>380</v>
      </c>
      <c r="U110" s="2" t="s">
        <v>381</v>
      </c>
      <c r="V110" s="275" t="s">
        <v>1260</v>
      </c>
      <c r="W110" s="483"/>
      <c r="X110" s="483"/>
      <c r="Y110" s="483"/>
      <c r="Z110" s="2"/>
    </row>
    <row r="111" spans="2:26" ht="15.9" customHeight="1" x14ac:dyDescent="0.2">
      <c r="B111" s="268"/>
      <c r="C111" s="538" t="s">
        <v>1273</v>
      </c>
      <c r="D111" s="539"/>
      <c r="E111" s="52">
        <v>1</v>
      </c>
      <c r="F111" s="94">
        <v>4.42</v>
      </c>
      <c r="G111" s="87" t="s">
        <v>562</v>
      </c>
      <c r="H111" s="87" t="s">
        <v>521</v>
      </c>
      <c r="I111" s="87" t="s">
        <v>352</v>
      </c>
      <c r="J111" s="333" t="s">
        <v>560</v>
      </c>
      <c r="K111" s="540"/>
      <c r="L111" s="316"/>
      <c r="M111" s="87" t="s">
        <v>1336</v>
      </c>
      <c r="N111" s="87" t="s">
        <v>1251</v>
      </c>
      <c r="O111" s="210" t="s">
        <v>364</v>
      </c>
      <c r="P111" s="87" t="s">
        <v>684</v>
      </c>
      <c r="Q111" s="87"/>
      <c r="R111" s="87" t="s">
        <v>701</v>
      </c>
      <c r="S111" s="2" t="s">
        <v>380</v>
      </c>
      <c r="T111" s="2" t="s">
        <v>380</v>
      </c>
      <c r="U111" s="2" t="s">
        <v>381</v>
      </c>
      <c r="V111" s="275" t="s">
        <v>1260</v>
      </c>
      <c r="W111" s="483"/>
      <c r="X111" s="483"/>
      <c r="Y111" s="483"/>
      <c r="Z111" s="2"/>
    </row>
    <row r="112" spans="2:26" ht="15.9" customHeight="1" x14ac:dyDescent="0.2">
      <c r="B112" s="268"/>
      <c r="C112" s="538" t="s">
        <v>656</v>
      </c>
      <c r="D112" s="539"/>
      <c r="E112" s="52">
        <v>2</v>
      </c>
      <c r="F112" s="94">
        <v>4.42</v>
      </c>
      <c r="G112" s="87" t="s">
        <v>562</v>
      </c>
      <c r="H112" s="87" t="s">
        <v>517</v>
      </c>
      <c r="I112" s="87" t="s">
        <v>352</v>
      </c>
      <c r="J112" s="333" t="s">
        <v>560</v>
      </c>
      <c r="K112" s="540"/>
      <c r="L112" s="316"/>
      <c r="M112" s="87" t="s">
        <v>833</v>
      </c>
      <c r="N112" s="87" t="s">
        <v>1237</v>
      </c>
      <c r="O112" s="210" t="s">
        <v>364</v>
      </c>
      <c r="P112" s="87" t="s">
        <v>684</v>
      </c>
      <c r="Q112" s="87"/>
      <c r="R112" s="87" t="s">
        <v>701</v>
      </c>
      <c r="S112" s="2" t="s">
        <v>379</v>
      </c>
      <c r="T112" s="2" t="s">
        <v>384</v>
      </c>
      <c r="U112" s="2" t="s">
        <v>383</v>
      </c>
      <c r="V112" s="275" t="s">
        <v>1239</v>
      </c>
      <c r="W112" s="483"/>
      <c r="X112" s="483"/>
      <c r="Y112" s="483"/>
      <c r="Z112" s="2" t="s">
        <v>695</v>
      </c>
    </row>
    <row r="113" spans="2:26" ht="15.9" customHeight="1" x14ac:dyDescent="0.2">
      <c r="B113" s="268"/>
      <c r="C113" s="538" t="s">
        <v>1273</v>
      </c>
      <c r="D113" s="539"/>
      <c r="E113" s="52">
        <v>3</v>
      </c>
      <c r="F113" s="94">
        <v>4.42</v>
      </c>
      <c r="G113" s="87" t="s">
        <v>562</v>
      </c>
      <c r="H113" s="87" t="s">
        <v>510</v>
      </c>
      <c r="I113" s="87" t="s">
        <v>352</v>
      </c>
      <c r="J113" s="333" t="s">
        <v>560</v>
      </c>
      <c r="K113" s="540"/>
      <c r="L113" s="316"/>
      <c r="M113" s="87" t="s">
        <v>1336</v>
      </c>
      <c r="N113" s="87" t="s">
        <v>1251</v>
      </c>
      <c r="O113" s="210" t="s">
        <v>365</v>
      </c>
      <c r="P113" s="87" t="s">
        <v>684</v>
      </c>
      <c r="Q113" s="87"/>
      <c r="R113" s="87" t="s">
        <v>701</v>
      </c>
      <c r="S113" s="2" t="s">
        <v>380</v>
      </c>
      <c r="T113" s="2" t="s">
        <v>380</v>
      </c>
      <c r="U113" s="2" t="s">
        <v>381</v>
      </c>
      <c r="V113" s="275" t="s">
        <v>1260</v>
      </c>
      <c r="W113" s="483"/>
      <c r="X113" s="483"/>
      <c r="Y113" s="483"/>
      <c r="Z113" s="2"/>
    </row>
    <row r="114" spans="2:26" ht="15.9" customHeight="1" x14ac:dyDescent="0.2">
      <c r="B114" s="268"/>
      <c r="C114" s="538" t="s">
        <v>1274</v>
      </c>
      <c r="D114" s="539"/>
      <c r="E114" s="52">
        <v>1</v>
      </c>
      <c r="F114" s="243">
        <v>4.4000000000000004</v>
      </c>
      <c r="G114" s="87" t="s">
        <v>562</v>
      </c>
      <c r="H114" s="87" t="s">
        <v>513</v>
      </c>
      <c r="I114" s="87" t="s">
        <v>352</v>
      </c>
      <c r="J114" s="333" t="s">
        <v>560</v>
      </c>
      <c r="K114" s="540"/>
      <c r="L114" s="316"/>
      <c r="M114" s="87" t="s">
        <v>1336</v>
      </c>
      <c r="N114" s="87" t="s">
        <v>1251</v>
      </c>
      <c r="O114" s="210" t="s">
        <v>366</v>
      </c>
      <c r="P114" s="87" t="s">
        <v>62</v>
      </c>
      <c r="Q114" s="87"/>
      <c r="R114" s="87" t="s">
        <v>701</v>
      </c>
      <c r="S114" s="2" t="s">
        <v>380</v>
      </c>
      <c r="T114" s="2" t="s">
        <v>380</v>
      </c>
      <c r="U114" s="2" t="s">
        <v>381</v>
      </c>
      <c r="V114" s="275" t="s">
        <v>1260</v>
      </c>
      <c r="W114" s="483"/>
      <c r="X114" s="483"/>
      <c r="Y114" s="483"/>
      <c r="Z114" s="2"/>
    </row>
    <row r="115" spans="2:26" ht="15.9" customHeight="1" x14ac:dyDescent="0.2">
      <c r="B115" s="268"/>
      <c r="C115" s="538" t="s">
        <v>1274</v>
      </c>
      <c r="D115" s="539"/>
      <c r="E115" s="52">
        <v>2</v>
      </c>
      <c r="F115" s="243">
        <v>4.4000000000000004</v>
      </c>
      <c r="G115" s="87" t="s">
        <v>562</v>
      </c>
      <c r="H115" s="87" t="s">
        <v>517</v>
      </c>
      <c r="I115" s="87" t="s">
        <v>352</v>
      </c>
      <c r="J115" s="333" t="s">
        <v>560</v>
      </c>
      <c r="K115" s="540"/>
      <c r="L115" s="316"/>
      <c r="M115" s="87" t="s">
        <v>1336</v>
      </c>
      <c r="N115" s="87" t="s">
        <v>1251</v>
      </c>
      <c r="O115" s="210" t="s">
        <v>366</v>
      </c>
      <c r="P115" s="87" t="s">
        <v>62</v>
      </c>
      <c r="Q115" s="87"/>
      <c r="R115" s="87" t="s">
        <v>701</v>
      </c>
      <c r="S115" s="2" t="s">
        <v>380</v>
      </c>
      <c r="T115" s="2" t="s">
        <v>380</v>
      </c>
      <c r="U115" s="2" t="s">
        <v>381</v>
      </c>
      <c r="V115" s="275" t="s">
        <v>725</v>
      </c>
      <c r="W115" s="483"/>
      <c r="X115" s="483"/>
      <c r="Y115" s="483"/>
      <c r="Z115" s="2"/>
    </row>
    <row r="116" spans="2:26" ht="15.9" customHeight="1" x14ac:dyDescent="0.2">
      <c r="B116" s="268"/>
      <c r="C116" s="538" t="s">
        <v>1274</v>
      </c>
      <c r="D116" s="539"/>
      <c r="E116" s="52">
        <v>3</v>
      </c>
      <c r="F116" s="243">
        <v>4.4000000000000004</v>
      </c>
      <c r="G116" s="87" t="s">
        <v>562</v>
      </c>
      <c r="H116" s="87" t="s">
        <v>516</v>
      </c>
      <c r="I116" s="87" t="s">
        <v>352</v>
      </c>
      <c r="J116" s="333" t="s">
        <v>560</v>
      </c>
      <c r="K116" s="540"/>
      <c r="L116" s="316"/>
      <c r="M116" s="87" t="s">
        <v>1336</v>
      </c>
      <c r="N116" s="87" t="s">
        <v>1251</v>
      </c>
      <c r="O116" s="210" t="s">
        <v>366</v>
      </c>
      <c r="P116" s="87" t="s">
        <v>62</v>
      </c>
      <c r="Q116" s="87"/>
      <c r="R116" s="87" t="s">
        <v>701</v>
      </c>
      <c r="S116" s="2" t="s">
        <v>380</v>
      </c>
      <c r="T116" s="2" t="s">
        <v>380</v>
      </c>
      <c r="U116" s="2" t="s">
        <v>381</v>
      </c>
      <c r="V116" s="275" t="s">
        <v>1260</v>
      </c>
      <c r="W116" s="483"/>
      <c r="X116" s="483"/>
      <c r="Y116" s="483"/>
      <c r="Z116" s="2"/>
    </row>
    <row r="117" spans="2:26" ht="15.9" customHeight="1" x14ac:dyDescent="0.2">
      <c r="B117" s="268"/>
      <c r="C117" s="538" t="s">
        <v>1274</v>
      </c>
      <c r="D117" s="539"/>
      <c r="E117" s="52">
        <v>4</v>
      </c>
      <c r="F117" s="243">
        <v>4.4000000000000004</v>
      </c>
      <c r="G117" s="87" t="s">
        <v>562</v>
      </c>
      <c r="H117" s="87" t="s">
        <v>520</v>
      </c>
      <c r="I117" s="87" t="s">
        <v>352</v>
      </c>
      <c r="J117" s="333" t="s">
        <v>560</v>
      </c>
      <c r="K117" s="540"/>
      <c r="L117" s="316"/>
      <c r="M117" s="87" t="s">
        <v>1336</v>
      </c>
      <c r="N117" s="87" t="s">
        <v>1251</v>
      </c>
      <c r="O117" s="210" t="s">
        <v>364</v>
      </c>
      <c r="P117" s="87" t="s">
        <v>684</v>
      </c>
      <c r="Q117" s="87"/>
      <c r="R117" s="87" t="s">
        <v>701</v>
      </c>
      <c r="S117" s="2" t="s">
        <v>380</v>
      </c>
      <c r="T117" s="2" t="s">
        <v>380</v>
      </c>
      <c r="U117" s="2" t="s">
        <v>381</v>
      </c>
      <c r="V117" s="275" t="s">
        <v>1260</v>
      </c>
      <c r="W117" s="483"/>
      <c r="X117" s="483"/>
      <c r="Y117" s="483"/>
      <c r="Z117" s="2"/>
    </row>
    <row r="118" spans="2:26" ht="15.9" customHeight="1" x14ac:dyDescent="0.2">
      <c r="B118" s="268"/>
      <c r="C118" s="538" t="s">
        <v>1274</v>
      </c>
      <c r="D118" s="539"/>
      <c r="E118" s="52">
        <v>5</v>
      </c>
      <c r="F118" s="243">
        <v>4.4000000000000004</v>
      </c>
      <c r="G118" s="87" t="s">
        <v>351</v>
      </c>
      <c r="H118" s="87" t="s">
        <v>377</v>
      </c>
      <c r="I118" s="87" t="s">
        <v>352</v>
      </c>
      <c r="J118" s="275" t="s">
        <v>560</v>
      </c>
      <c r="K118" s="275"/>
      <c r="L118" s="275"/>
      <c r="M118" s="87" t="s">
        <v>841</v>
      </c>
      <c r="N118" s="87" t="s">
        <v>1237</v>
      </c>
      <c r="O118" s="210" t="s">
        <v>365</v>
      </c>
      <c r="P118" s="87" t="s">
        <v>684</v>
      </c>
      <c r="Q118" s="87"/>
      <c r="R118" s="87" t="s">
        <v>1155</v>
      </c>
      <c r="S118" s="2" t="s">
        <v>379</v>
      </c>
      <c r="T118" s="2" t="s">
        <v>384</v>
      </c>
      <c r="U118" s="2" t="s">
        <v>383</v>
      </c>
      <c r="V118" s="275" t="s">
        <v>1239</v>
      </c>
      <c r="W118" s="483"/>
      <c r="X118" s="483"/>
      <c r="Y118" s="483"/>
      <c r="Z118" s="2" t="s">
        <v>1275</v>
      </c>
    </row>
    <row r="119" spans="2:26" ht="15.9" customHeight="1" x14ac:dyDescent="0.2">
      <c r="B119" s="268"/>
      <c r="C119" s="538" t="s">
        <v>1274</v>
      </c>
      <c r="D119" s="539"/>
      <c r="E119" s="52">
        <v>6</v>
      </c>
      <c r="F119" s="243">
        <v>4.4000000000000004</v>
      </c>
      <c r="G119" s="87" t="s">
        <v>351</v>
      </c>
      <c r="H119" s="87" t="s">
        <v>377</v>
      </c>
      <c r="I119" s="87" t="s">
        <v>352</v>
      </c>
      <c r="J119" s="275" t="s">
        <v>560</v>
      </c>
      <c r="K119" s="275"/>
      <c r="L119" s="275"/>
      <c r="M119" s="87" t="s">
        <v>843</v>
      </c>
      <c r="N119" s="87" t="s">
        <v>1237</v>
      </c>
      <c r="O119" s="210" t="s">
        <v>365</v>
      </c>
      <c r="P119" s="87" t="s">
        <v>684</v>
      </c>
      <c r="Q119" s="87"/>
      <c r="R119" s="87" t="s">
        <v>1155</v>
      </c>
      <c r="S119" s="2" t="s">
        <v>379</v>
      </c>
      <c r="T119" s="2" t="s">
        <v>384</v>
      </c>
      <c r="U119" s="2" t="s">
        <v>383</v>
      </c>
      <c r="V119" s="275" t="s">
        <v>1239</v>
      </c>
      <c r="W119" s="483"/>
      <c r="X119" s="483"/>
      <c r="Y119" s="483"/>
      <c r="Z119" s="2" t="s">
        <v>1275</v>
      </c>
    </row>
    <row r="120" spans="2:26" ht="15.9" customHeight="1" x14ac:dyDescent="0.2">
      <c r="B120" s="268"/>
      <c r="C120" s="538" t="s">
        <v>1276</v>
      </c>
      <c r="D120" s="539"/>
      <c r="E120" s="52">
        <v>1</v>
      </c>
      <c r="F120" s="243">
        <v>3.3</v>
      </c>
      <c r="G120" s="87" t="s">
        <v>562</v>
      </c>
      <c r="H120" s="87" t="s">
        <v>521</v>
      </c>
      <c r="I120" s="87" t="s">
        <v>352</v>
      </c>
      <c r="J120" s="333" t="s">
        <v>560</v>
      </c>
      <c r="K120" s="540"/>
      <c r="L120" s="316"/>
      <c r="M120" s="87" t="s">
        <v>1336</v>
      </c>
      <c r="N120" s="87" t="s">
        <v>1251</v>
      </c>
      <c r="O120" s="210" t="s">
        <v>364</v>
      </c>
      <c r="P120" s="87" t="s">
        <v>684</v>
      </c>
      <c r="Q120" s="87"/>
      <c r="R120" s="87" t="s">
        <v>701</v>
      </c>
      <c r="S120" s="2" t="s">
        <v>380</v>
      </c>
      <c r="T120" s="2" t="s">
        <v>380</v>
      </c>
      <c r="U120" s="2" t="s">
        <v>381</v>
      </c>
      <c r="V120" s="275" t="s">
        <v>725</v>
      </c>
      <c r="W120" s="483"/>
      <c r="X120" s="483"/>
      <c r="Y120" s="483"/>
      <c r="Z120" s="2"/>
    </row>
    <row r="121" spans="2:26" ht="15.9" customHeight="1" x14ac:dyDescent="0.2">
      <c r="B121" s="268"/>
      <c r="C121" s="538" t="s">
        <v>1276</v>
      </c>
      <c r="D121" s="539"/>
      <c r="E121" s="52">
        <v>2</v>
      </c>
      <c r="F121" s="243">
        <v>3.3</v>
      </c>
      <c r="G121" s="87" t="s">
        <v>562</v>
      </c>
      <c r="H121" s="87" t="s">
        <v>512</v>
      </c>
      <c r="I121" s="87" t="s">
        <v>353</v>
      </c>
      <c r="J121" s="333" t="s">
        <v>353</v>
      </c>
      <c r="K121" s="540"/>
      <c r="L121" s="316"/>
      <c r="M121" s="87" t="s">
        <v>845</v>
      </c>
      <c r="N121" s="87" t="s">
        <v>1237</v>
      </c>
      <c r="O121" s="210" t="s">
        <v>365</v>
      </c>
      <c r="P121" s="87" t="s">
        <v>684</v>
      </c>
      <c r="Q121" s="87"/>
      <c r="R121" s="87" t="s">
        <v>683</v>
      </c>
      <c r="S121" s="2" t="s">
        <v>379</v>
      </c>
      <c r="T121" s="2" t="s">
        <v>384</v>
      </c>
      <c r="U121" s="2" t="s">
        <v>383</v>
      </c>
      <c r="V121" s="275" t="s">
        <v>1239</v>
      </c>
      <c r="W121" s="483"/>
      <c r="X121" s="483"/>
      <c r="Y121" s="483"/>
      <c r="Z121" s="2" t="s">
        <v>856</v>
      </c>
    </row>
    <row r="122" spans="2:26" ht="15.9" customHeight="1" x14ac:dyDescent="0.2">
      <c r="B122" s="268"/>
      <c r="C122" s="538" t="s">
        <v>1276</v>
      </c>
      <c r="D122" s="539"/>
      <c r="E122" s="52">
        <v>3</v>
      </c>
      <c r="F122" s="243">
        <v>3.3</v>
      </c>
      <c r="G122" s="87" t="s">
        <v>562</v>
      </c>
      <c r="H122" s="87" t="s">
        <v>520</v>
      </c>
      <c r="I122" s="87" t="s">
        <v>352</v>
      </c>
      <c r="J122" s="333" t="s">
        <v>560</v>
      </c>
      <c r="K122" s="540"/>
      <c r="L122" s="316"/>
      <c r="M122" s="87" t="s">
        <v>847</v>
      </c>
      <c r="N122" s="87" t="s">
        <v>1250</v>
      </c>
      <c r="O122" s="210" t="s">
        <v>1155</v>
      </c>
      <c r="P122" s="87" t="s">
        <v>1155</v>
      </c>
      <c r="Q122" s="87"/>
      <c r="R122" s="87" t="s">
        <v>702</v>
      </c>
      <c r="S122" s="2" t="s">
        <v>379</v>
      </c>
      <c r="T122" s="2" t="s">
        <v>384</v>
      </c>
      <c r="U122" s="2" t="s">
        <v>383</v>
      </c>
      <c r="V122" s="275" t="s">
        <v>1239</v>
      </c>
      <c r="W122" s="483"/>
      <c r="X122" s="483"/>
      <c r="Y122" s="483"/>
      <c r="Z122" s="2" t="s">
        <v>690</v>
      </c>
    </row>
    <row r="123" spans="2:26" ht="15.9" customHeight="1" x14ac:dyDescent="0.2">
      <c r="B123" s="268"/>
      <c r="C123" s="538" t="s">
        <v>1276</v>
      </c>
      <c r="D123" s="539"/>
      <c r="E123" s="52">
        <v>4</v>
      </c>
      <c r="F123" s="243">
        <v>3.3</v>
      </c>
      <c r="G123" s="87" t="s">
        <v>562</v>
      </c>
      <c r="H123" s="87" t="s">
        <v>520</v>
      </c>
      <c r="I123" s="87" t="s">
        <v>352</v>
      </c>
      <c r="J123" s="333" t="s">
        <v>560</v>
      </c>
      <c r="K123" s="540"/>
      <c r="L123" s="316"/>
      <c r="M123" s="87" t="s">
        <v>848</v>
      </c>
      <c r="N123" s="87" t="s">
        <v>1250</v>
      </c>
      <c r="O123" s="210" t="s">
        <v>1155</v>
      </c>
      <c r="P123" s="87" t="s">
        <v>1155</v>
      </c>
      <c r="Q123" s="87"/>
      <c r="R123" s="87" t="s">
        <v>702</v>
      </c>
      <c r="S123" s="2" t="s">
        <v>379</v>
      </c>
      <c r="T123" s="2" t="s">
        <v>384</v>
      </c>
      <c r="U123" s="2" t="s">
        <v>383</v>
      </c>
      <c r="V123" s="275" t="s">
        <v>1239</v>
      </c>
      <c r="W123" s="483"/>
      <c r="X123" s="483"/>
      <c r="Y123" s="483"/>
      <c r="Z123" s="2" t="s">
        <v>690</v>
      </c>
    </row>
    <row r="124" spans="2:26" ht="15.9" customHeight="1" x14ac:dyDescent="0.2">
      <c r="B124" s="268"/>
      <c r="C124" s="538" t="s">
        <v>1276</v>
      </c>
      <c r="D124" s="539"/>
      <c r="E124" s="52">
        <v>5</v>
      </c>
      <c r="F124" s="243">
        <v>3.3</v>
      </c>
      <c r="G124" s="87" t="s">
        <v>562</v>
      </c>
      <c r="H124" s="87" t="s">
        <v>516</v>
      </c>
      <c r="I124" s="87" t="s">
        <v>352</v>
      </c>
      <c r="J124" s="333" t="s">
        <v>560</v>
      </c>
      <c r="K124" s="540"/>
      <c r="L124" s="316"/>
      <c r="M124" s="87" t="s">
        <v>849</v>
      </c>
      <c r="N124" s="87" t="s">
        <v>1237</v>
      </c>
      <c r="O124" s="210" t="s">
        <v>364</v>
      </c>
      <c r="P124" s="87" t="s">
        <v>684</v>
      </c>
      <c r="Q124" s="87"/>
      <c r="R124" s="87" t="s">
        <v>702</v>
      </c>
      <c r="S124" s="2" t="s">
        <v>379</v>
      </c>
      <c r="T124" s="2" t="s">
        <v>384</v>
      </c>
      <c r="U124" s="2" t="s">
        <v>383</v>
      </c>
      <c r="V124" s="275" t="s">
        <v>1239</v>
      </c>
      <c r="W124" s="483"/>
      <c r="X124" s="483"/>
      <c r="Y124" s="483"/>
      <c r="Z124" s="2" t="s">
        <v>690</v>
      </c>
    </row>
    <row r="125" spans="2:26" ht="15.9" customHeight="1" x14ac:dyDescent="0.2">
      <c r="B125" s="268"/>
      <c r="C125" s="538" t="s">
        <v>1276</v>
      </c>
      <c r="D125" s="539"/>
      <c r="E125" s="52">
        <v>6</v>
      </c>
      <c r="F125" s="243">
        <v>3.3</v>
      </c>
      <c r="G125" s="87" t="s">
        <v>562</v>
      </c>
      <c r="H125" s="87" t="s">
        <v>510</v>
      </c>
      <c r="I125" s="87" t="s">
        <v>352</v>
      </c>
      <c r="J125" s="333" t="s">
        <v>560</v>
      </c>
      <c r="K125" s="540"/>
      <c r="L125" s="316"/>
      <c r="M125" s="87" t="s">
        <v>850</v>
      </c>
      <c r="N125" s="87" t="s">
        <v>1237</v>
      </c>
      <c r="O125" s="210" t="s">
        <v>365</v>
      </c>
      <c r="P125" s="87" t="s">
        <v>684</v>
      </c>
      <c r="Q125" s="87"/>
      <c r="R125" s="87" t="s">
        <v>683</v>
      </c>
      <c r="S125" s="2" t="s">
        <v>379</v>
      </c>
      <c r="T125" s="2" t="s">
        <v>384</v>
      </c>
      <c r="U125" s="2" t="s">
        <v>383</v>
      </c>
      <c r="V125" s="275" t="s">
        <v>1239</v>
      </c>
      <c r="W125" s="483"/>
      <c r="X125" s="483"/>
      <c r="Y125" s="483"/>
      <c r="Z125" s="2" t="s">
        <v>690</v>
      </c>
    </row>
    <row r="126" spans="2:26" ht="15.9" customHeight="1" x14ac:dyDescent="0.2">
      <c r="B126" s="268"/>
      <c r="C126" s="538" t="s">
        <v>1276</v>
      </c>
      <c r="D126" s="539"/>
      <c r="E126" s="52">
        <v>7</v>
      </c>
      <c r="F126" s="243">
        <v>3.3</v>
      </c>
      <c r="G126" s="87" t="s">
        <v>351</v>
      </c>
      <c r="H126" s="87" t="s">
        <v>377</v>
      </c>
      <c r="I126" s="87" t="s">
        <v>352</v>
      </c>
      <c r="J126" s="275" t="s">
        <v>560</v>
      </c>
      <c r="K126" s="275"/>
      <c r="L126" s="275"/>
      <c r="M126" s="87" t="s">
        <v>851</v>
      </c>
      <c r="N126" s="87" t="s">
        <v>1237</v>
      </c>
      <c r="O126" s="210" t="s">
        <v>365</v>
      </c>
      <c r="P126" s="87" t="s">
        <v>684</v>
      </c>
      <c r="Q126" s="87"/>
      <c r="R126" s="87" t="s">
        <v>1155</v>
      </c>
      <c r="S126" s="2" t="s">
        <v>379</v>
      </c>
      <c r="T126" s="2" t="s">
        <v>384</v>
      </c>
      <c r="U126" s="2" t="s">
        <v>383</v>
      </c>
      <c r="V126" s="275" t="s">
        <v>1239</v>
      </c>
      <c r="W126" s="483"/>
      <c r="X126" s="483"/>
      <c r="Y126" s="483"/>
      <c r="Z126" s="2" t="s">
        <v>1275</v>
      </c>
    </row>
    <row r="127" spans="2:26" ht="15.9" customHeight="1" x14ac:dyDescent="0.2">
      <c r="B127" s="268"/>
      <c r="C127" s="538" t="s">
        <v>1276</v>
      </c>
      <c r="D127" s="539"/>
      <c r="E127" s="52">
        <v>8</v>
      </c>
      <c r="F127" s="243">
        <v>3.3</v>
      </c>
      <c r="G127" s="87" t="s">
        <v>351</v>
      </c>
      <c r="H127" s="87" t="s">
        <v>377</v>
      </c>
      <c r="I127" s="87" t="s">
        <v>352</v>
      </c>
      <c r="J127" s="275" t="s">
        <v>560</v>
      </c>
      <c r="K127" s="275"/>
      <c r="L127" s="275"/>
      <c r="M127" s="87" t="s">
        <v>849</v>
      </c>
      <c r="N127" s="87" t="s">
        <v>1237</v>
      </c>
      <c r="O127" s="210" t="s">
        <v>365</v>
      </c>
      <c r="P127" s="87" t="s">
        <v>684</v>
      </c>
      <c r="Q127" s="87"/>
      <c r="R127" s="87" t="s">
        <v>1155</v>
      </c>
      <c r="S127" s="2" t="s">
        <v>379</v>
      </c>
      <c r="T127" s="2" t="s">
        <v>384</v>
      </c>
      <c r="U127" s="2" t="s">
        <v>383</v>
      </c>
      <c r="V127" s="275" t="s">
        <v>1239</v>
      </c>
      <c r="W127" s="483"/>
      <c r="X127" s="483"/>
      <c r="Y127" s="483"/>
      <c r="Z127" s="2" t="s">
        <v>1275</v>
      </c>
    </row>
    <row r="128" spans="2:26" ht="15.9" customHeight="1" x14ac:dyDescent="0.2">
      <c r="B128" s="268"/>
      <c r="C128" s="538" t="s">
        <v>1277</v>
      </c>
      <c r="D128" s="539"/>
      <c r="E128" s="52">
        <v>1</v>
      </c>
      <c r="F128" s="243">
        <v>3.3</v>
      </c>
      <c r="G128" s="87" t="s">
        <v>562</v>
      </c>
      <c r="H128" s="87" t="s">
        <v>521</v>
      </c>
      <c r="I128" s="87" t="s">
        <v>352</v>
      </c>
      <c r="J128" s="333" t="s">
        <v>560</v>
      </c>
      <c r="K128" s="540"/>
      <c r="L128" s="316"/>
      <c r="M128" s="87" t="s">
        <v>853</v>
      </c>
      <c r="N128" s="87" t="s">
        <v>1237</v>
      </c>
      <c r="O128" s="210" t="s">
        <v>364</v>
      </c>
      <c r="P128" s="87" t="s">
        <v>684</v>
      </c>
      <c r="Q128" s="87"/>
      <c r="R128" s="87" t="s">
        <v>702</v>
      </c>
      <c r="S128" s="2" t="s">
        <v>379</v>
      </c>
      <c r="T128" s="2" t="s">
        <v>384</v>
      </c>
      <c r="U128" s="2" t="s">
        <v>383</v>
      </c>
      <c r="V128" s="275" t="s">
        <v>1239</v>
      </c>
      <c r="W128" s="483"/>
      <c r="X128" s="483"/>
      <c r="Y128" s="483"/>
      <c r="Z128" s="2" t="s">
        <v>690</v>
      </c>
    </row>
    <row r="129" spans="2:26" ht="15.9" customHeight="1" x14ac:dyDescent="0.2">
      <c r="B129" s="268"/>
      <c r="C129" s="538" t="s">
        <v>1277</v>
      </c>
      <c r="D129" s="539"/>
      <c r="E129" s="52">
        <v>2</v>
      </c>
      <c r="F129" s="243">
        <v>3.3</v>
      </c>
      <c r="G129" s="87" t="s">
        <v>562</v>
      </c>
      <c r="H129" s="87" t="s">
        <v>517</v>
      </c>
      <c r="I129" s="87" t="s">
        <v>352</v>
      </c>
      <c r="J129" s="333" t="s">
        <v>358</v>
      </c>
      <c r="K129" s="540"/>
      <c r="L129" s="316"/>
      <c r="M129" s="87" t="s">
        <v>1336</v>
      </c>
      <c r="N129" s="87" t="s">
        <v>1251</v>
      </c>
      <c r="O129" s="210" t="s">
        <v>364</v>
      </c>
      <c r="P129" s="87" t="s">
        <v>684</v>
      </c>
      <c r="Q129" s="87"/>
      <c r="R129" s="87" t="s">
        <v>701</v>
      </c>
      <c r="S129" s="2" t="s">
        <v>380</v>
      </c>
      <c r="T129" s="2" t="s">
        <v>380</v>
      </c>
      <c r="U129" s="2" t="s">
        <v>381</v>
      </c>
      <c r="V129" s="275" t="s">
        <v>725</v>
      </c>
      <c r="W129" s="483"/>
      <c r="X129" s="483"/>
      <c r="Y129" s="483"/>
      <c r="Z129" s="2"/>
    </row>
    <row r="130" spans="2:26" ht="15.9" customHeight="1" x14ac:dyDescent="0.2">
      <c r="B130" s="268"/>
      <c r="C130" s="538" t="s">
        <v>1277</v>
      </c>
      <c r="D130" s="539"/>
      <c r="E130" s="52">
        <v>3</v>
      </c>
      <c r="F130" s="243">
        <v>3.3</v>
      </c>
      <c r="G130" s="87" t="s">
        <v>562</v>
      </c>
      <c r="H130" s="87" t="s">
        <v>516</v>
      </c>
      <c r="I130" s="87" t="s">
        <v>352</v>
      </c>
      <c r="J130" s="333" t="s">
        <v>560</v>
      </c>
      <c r="K130" s="540"/>
      <c r="L130" s="316"/>
      <c r="M130" s="87" t="s">
        <v>1336</v>
      </c>
      <c r="N130" s="87" t="s">
        <v>1251</v>
      </c>
      <c r="O130" s="210" t="s">
        <v>366</v>
      </c>
      <c r="P130" s="87" t="s">
        <v>62</v>
      </c>
      <c r="Q130" s="87"/>
      <c r="R130" s="87" t="s">
        <v>701</v>
      </c>
      <c r="S130" s="2" t="s">
        <v>380</v>
      </c>
      <c r="T130" s="2" t="s">
        <v>380</v>
      </c>
      <c r="U130" s="2" t="s">
        <v>381</v>
      </c>
      <c r="V130" s="275" t="s">
        <v>725</v>
      </c>
      <c r="W130" s="483"/>
      <c r="X130" s="483"/>
      <c r="Y130" s="483"/>
      <c r="Z130" s="2"/>
    </row>
    <row r="131" spans="2:26" ht="15.9" customHeight="1" x14ac:dyDescent="0.2">
      <c r="B131" s="268"/>
      <c r="C131" s="538" t="s">
        <v>1277</v>
      </c>
      <c r="D131" s="539"/>
      <c r="E131" s="52">
        <v>4</v>
      </c>
      <c r="F131" s="243">
        <v>3.3</v>
      </c>
      <c r="G131" s="87" t="s">
        <v>562</v>
      </c>
      <c r="H131" s="87" t="s">
        <v>512</v>
      </c>
      <c r="I131" s="87" t="s">
        <v>353</v>
      </c>
      <c r="J131" s="333" t="s">
        <v>353</v>
      </c>
      <c r="K131" s="540"/>
      <c r="L131" s="316"/>
      <c r="M131" s="87" t="s">
        <v>1132</v>
      </c>
      <c r="N131" s="87" t="s">
        <v>1237</v>
      </c>
      <c r="O131" s="210" t="s">
        <v>365</v>
      </c>
      <c r="P131" s="87" t="s">
        <v>684</v>
      </c>
      <c r="Q131" s="87"/>
      <c r="R131" s="87" t="s">
        <v>683</v>
      </c>
      <c r="S131" s="2" t="s">
        <v>379</v>
      </c>
      <c r="T131" s="2" t="s">
        <v>384</v>
      </c>
      <c r="U131" s="2" t="s">
        <v>383</v>
      </c>
      <c r="V131" s="275" t="s">
        <v>1239</v>
      </c>
      <c r="W131" s="483"/>
      <c r="X131" s="483"/>
      <c r="Y131" s="483"/>
      <c r="Z131" s="2" t="s">
        <v>856</v>
      </c>
    </row>
    <row r="132" spans="2:26" ht="15.9" customHeight="1" x14ac:dyDescent="0.2">
      <c r="B132" s="268"/>
      <c r="C132" s="538" t="s">
        <v>659</v>
      </c>
      <c r="D132" s="539"/>
      <c r="E132" s="52">
        <v>5</v>
      </c>
      <c r="F132" s="243">
        <v>3.3</v>
      </c>
      <c r="G132" s="87" t="s">
        <v>351</v>
      </c>
      <c r="H132" s="87" t="s">
        <v>374</v>
      </c>
      <c r="I132" s="87" t="s">
        <v>353</v>
      </c>
      <c r="J132" s="333" t="s">
        <v>360</v>
      </c>
      <c r="K132" s="540"/>
      <c r="L132" s="316"/>
      <c r="M132" s="87" t="s">
        <v>699</v>
      </c>
      <c r="N132" s="87" t="s">
        <v>699</v>
      </c>
      <c r="O132" s="210" t="s">
        <v>366</v>
      </c>
      <c r="P132" s="87" t="s">
        <v>62</v>
      </c>
      <c r="Q132" s="87"/>
      <c r="R132" s="87" t="s">
        <v>1155</v>
      </c>
      <c r="S132" s="2" t="s">
        <v>380</v>
      </c>
      <c r="T132" s="2" t="s">
        <v>380</v>
      </c>
      <c r="U132" s="2" t="s">
        <v>381</v>
      </c>
      <c r="V132" s="275" t="s">
        <v>699</v>
      </c>
      <c r="W132" s="483"/>
      <c r="X132" s="483"/>
      <c r="Y132" s="483"/>
      <c r="Z132" s="2" t="s">
        <v>719</v>
      </c>
    </row>
    <row r="133" spans="2:26" ht="15.9" customHeight="1" x14ac:dyDescent="0.2">
      <c r="B133" s="268"/>
      <c r="C133" s="538" t="s">
        <v>1277</v>
      </c>
      <c r="D133" s="539"/>
      <c r="E133" s="52">
        <v>6</v>
      </c>
      <c r="F133" s="243">
        <v>3.3</v>
      </c>
      <c r="G133" s="87" t="s">
        <v>351</v>
      </c>
      <c r="H133" s="87" t="s">
        <v>377</v>
      </c>
      <c r="I133" s="87" t="s">
        <v>352</v>
      </c>
      <c r="J133" s="275" t="s">
        <v>560</v>
      </c>
      <c r="K133" s="275"/>
      <c r="L133" s="275"/>
      <c r="M133" s="87" t="s">
        <v>849</v>
      </c>
      <c r="N133" s="87" t="s">
        <v>1237</v>
      </c>
      <c r="O133" s="210" t="s">
        <v>365</v>
      </c>
      <c r="P133" s="87" t="s">
        <v>684</v>
      </c>
      <c r="Q133" s="87"/>
      <c r="R133" s="87" t="s">
        <v>1155</v>
      </c>
      <c r="S133" s="2" t="s">
        <v>379</v>
      </c>
      <c r="T133" s="2" t="s">
        <v>384</v>
      </c>
      <c r="U133" s="2" t="s">
        <v>383</v>
      </c>
      <c r="V133" s="275" t="s">
        <v>1239</v>
      </c>
      <c r="W133" s="483"/>
      <c r="X133" s="483"/>
      <c r="Y133" s="483"/>
      <c r="Z133" s="2" t="s">
        <v>1275</v>
      </c>
    </row>
    <row r="134" spans="2:26" ht="15.9" customHeight="1" x14ac:dyDescent="0.2">
      <c r="B134" s="268"/>
      <c r="C134" s="538" t="s">
        <v>1278</v>
      </c>
      <c r="D134" s="539"/>
      <c r="E134" s="52">
        <v>1</v>
      </c>
      <c r="F134" s="243">
        <v>4.4000000000000004</v>
      </c>
      <c r="G134" s="87" t="s">
        <v>562</v>
      </c>
      <c r="H134" s="87" t="s">
        <v>513</v>
      </c>
      <c r="I134" s="87" t="s">
        <v>352</v>
      </c>
      <c r="J134" s="333" t="s">
        <v>560</v>
      </c>
      <c r="K134" s="540"/>
      <c r="L134" s="316"/>
      <c r="M134" s="87" t="s">
        <v>1336</v>
      </c>
      <c r="N134" s="87" t="s">
        <v>1251</v>
      </c>
      <c r="O134" s="210" t="s">
        <v>364</v>
      </c>
      <c r="P134" s="87" t="s">
        <v>684</v>
      </c>
      <c r="Q134" s="87"/>
      <c r="R134" s="87" t="s">
        <v>701</v>
      </c>
      <c r="S134" s="2" t="s">
        <v>380</v>
      </c>
      <c r="T134" s="2" t="s">
        <v>380</v>
      </c>
      <c r="U134" s="2" t="s">
        <v>381</v>
      </c>
      <c r="V134" s="275" t="s">
        <v>1260</v>
      </c>
      <c r="W134" s="483"/>
      <c r="X134" s="483"/>
      <c r="Y134" s="483"/>
      <c r="Z134" s="2"/>
    </row>
    <row r="135" spans="2:26" ht="15.9" customHeight="1" x14ac:dyDescent="0.2">
      <c r="B135" s="268"/>
      <c r="C135" s="538" t="s">
        <v>1278</v>
      </c>
      <c r="D135" s="539"/>
      <c r="E135" s="52">
        <v>2</v>
      </c>
      <c r="F135" s="243">
        <v>4.4000000000000004</v>
      </c>
      <c r="G135" s="87" t="s">
        <v>562</v>
      </c>
      <c r="H135" s="87" t="s">
        <v>512</v>
      </c>
      <c r="I135" s="87" t="s">
        <v>352</v>
      </c>
      <c r="J135" s="333" t="s">
        <v>560</v>
      </c>
      <c r="K135" s="540"/>
      <c r="L135" s="316"/>
      <c r="M135" s="87" t="s">
        <v>1336</v>
      </c>
      <c r="N135" s="87" t="s">
        <v>1251</v>
      </c>
      <c r="O135" s="210" t="s">
        <v>366</v>
      </c>
      <c r="P135" s="87" t="s">
        <v>62</v>
      </c>
      <c r="Q135" s="87"/>
      <c r="R135" s="87" t="s">
        <v>701</v>
      </c>
      <c r="S135" s="2" t="s">
        <v>380</v>
      </c>
      <c r="T135" s="2" t="s">
        <v>380</v>
      </c>
      <c r="U135" s="2" t="s">
        <v>381</v>
      </c>
      <c r="V135" s="275" t="s">
        <v>1260</v>
      </c>
      <c r="W135" s="483"/>
      <c r="X135" s="483"/>
      <c r="Y135" s="483"/>
      <c r="Z135" s="2"/>
    </row>
    <row r="136" spans="2:26" ht="15.9" customHeight="1" x14ac:dyDescent="0.2">
      <c r="B136" s="268"/>
      <c r="C136" s="538" t="s">
        <v>1278</v>
      </c>
      <c r="D136" s="539"/>
      <c r="E136" s="52">
        <v>3</v>
      </c>
      <c r="F136" s="243">
        <v>4.4000000000000004</v>
      </c>
      <c r="G136" s="87" t="s">
        <v>562</v>
      </c>
      <c r="H136" s="87" t="s">
        <v>520</v>
      </c>
      <c r="I136" s="87" t="s">
        <v>352</v>
      </c>
      <c r="J136" s="333" t="s">
        <v>560</v>
      </c>
      <c r="K136" s="540"/>
      <c r="L136" s="316"/>
      <c r="M136" s="87" t="s">
        <v>861</v>
      </c>
      <c r="N136" s="87" t="s">
        <v>1237</v>
      </c>
      <c r="O136" s="210" t="s">
        <v>364</v>
      </c>
      <c r="P136" s="87" t="s">
        <v>684</v>
      </c>
      <c r="Q136" s="87"/>
      <c r="R136" s="87" t="s">
        <v>702</v>
      </c>
      <c r="S136" s="2" t="s">
        <v>379</v>
      </c>
      <c r="T136" s="2" t="s">
        <v>384</v>
      </c>
      <c r="U136" s="2" t="s">
        <v>383</v>
      </c>
      <c r="V136" s="275" t="s">
        <v>1239</v>
      </c>
      <c r="W136" s="483"/>
      <c r="X136" s="483"/>
      <c r="Y136" s="483"/>
      <c r="Z136" s="2" t="s">
        <v>690</v>
      </c>
    </row>
    <row r="137" spans="2:26" ht="15.9" customHeight="1" x14ac:dyDescent="0.2">
      <c r="B137" s="268"/>
      <c r="C137" s="538" t="s">
        <v>1278</v>
      </c>
      <c r="D137" s="539"/>
      <c r="E137" s="52">
        <v>4</v>
      </c>
      <c r="F137" s="243">
        <v>4.4000000000000004</v>
      </c>
      <c r="G137" s="87" t="s">
        <v>351</v>
      </c>
      <c r="H137" s="87" t="s">
        <v>377</v>
      </c>
      <c r="I137" s="87" t="s">
        <v>352</v>
      </c>
      <c r="J137" s="275" t="s">
        <v>560</v>
      </c>
      <c r="K137" s="275"/>
      <c r="L137" s="275"/>
      <c r="M137" s="87" t="s">
        <v>843</v>
      </c>
      <c r="N137" s="87" t="s">
        <v>1237</v>
      </c>
      <c r="O137" s="210" t="s">
        <v>365</v>
      </c>
      <c r="P137" s="87" t="s">
        <v>684</v>
      </c>
      <c r="Q137" s="87"/>
      <c r="R137" s="87" t="s">
        <v>1155</v>
      </c>
      <c r="S137" s="2" t="s">
        <v>379</v>
      </c>
      <c r="T137" s="2" t="s">
        <v>384</v>
      </c>
      <c r="U137" s="2" t="s">
        <v>383</v>
      </c>
      <c r="V137" s="275" t="s">
        <v>1239</v>
      </c>
      <c r="W137" s="483"/>
      <c r="X137" s="483"/>
      <c r="Y137" s="483"/>
      <c r="Z137" s="2" t="s">
        <v>1275</v>
      </c>
    </row>
    <row r="138" spans="2:26" ht="15.9" customHeight="1" x14ac:dyDescent="0.2">
      <c r="B138" s="268"/>
      <c r="C138" s="538" t="s">
        <v>661</v>
      </c>
      <c r="D138" s="539"/>
      <c r="E138" s="52">
        <v>1</v>
      </c>
      <c r="F138" s="243">
        <v>4.4000000000000004</v>
      </c>
      <c r="G138" s="87" t="s">
        <v>562</v>
      </c>
      <c r="H138" s="87" t="s">
        <v>521</v>
      </c>
      <c r="I138" s="87" t="s">
        <v>352</v>
      </c>
      <c r="J138" s="333" t="s">
        <v>560</v>
      </c>
      <c r="K138" s="540"/>
      <c r="L138" s="316"/>
      <c r="M138" s="87" t="s">
        <v>863</v>
      </c>
      <c r="N138" s="87" t="s">
        <v>1237</v>
      </c>
      <c r="O138" s="210" t="s">
        <v>365</v>
      </c>
      <c r="P138" s="87" t="s">
        <v>684</v>
      </c>
      <c r="Q138" s="87"/>
      <c r="R138" s="87" t="s">
        <v>701</v>
      </c>
      <c r="S138" s="2" t="s">
        <v>379</v>
      </c>
      <c r="T138" s="2" t="s">
        <v>384</v>
      </c>
      <c r="U138" s="2" t="s">
        <v>383</v>
      </c>
      <c r="V138" s="275" t="s">
        <v>1239</v>
      </c>
      <c r="W138" s="483"/>
      <c r="X138" s="483"/>
      <c r="Y138" s="483"/>
      <c r="Z138" s="2" t="s">
        <v>695</v>
      </c>
    </row>
    <row r="139" spans="2:26" ht="15.9" customHeight="1" x14ac:dyDescent="0.2">
      <c r="B139" s="268"/>
      <c r="C139" s="538" t="s">
        <v>1279</v>
      </c>
      <c r="D139" s="539"/>
      <c r="E139" s="52">
        <v>2</v>
      </c>
      <c r="F139" s="243">
        <v>4.4000000000000004</v>
      </c>
      <c r="G139" s="87" t="s">
        <v>562</v>
      </c>
      <c r="H139" s="87" t="s">
        <v>521</v>
      </c>
      <c r="I139" s="87" t="s">
        <v>352</v>
      </c>
      <c r="J139" s="333" t="s">
        <v>560</v>
      </c>
      <c r="K139" s="540"/>
      <c r="L139" s="316"/>
      <c r="M139" s="87" t="s">
        <v>1336</v>
      </c>
      <c r="N139" s="87" t="s">
        <v>1251</v>
      </c>
      <c r="O139" s="210" t="s">
        <v>364</v>
      </c>
      <c r="P139" s="87" t="s">
        <v>684</v>
      </c>
      <c r="Q139" s="87"/>
      <c r="R139" s="87" t="s">
        <v>701</v>
      </c>
      <c r="S139" s="2" t="s">
        <v>380</v>
      </c>
      <c r="T139" s="2" t="s">
        <v>380</v>
      </c>
      <c r="U139" s="2" t="s">
        <v>381</v>
      </c>
      <c r="V139" s="275" t="s">
        <v>1260</v>
      </c>
      <c r="W139" s="483"/>
      <c r="X139" s="483"/>
      <c r="Y139" s="483"/>
      <c r="Z139" s="2"/>
    </row>
    <row r="140" spans="2:26" ht="15.9" customHeight="1" x14ac:dyDescent="0.2">
      <c r="B140" s="268"/>
      <c r="C140" s="538" t="s">
        <v>1279</v>
      </c>
      <c r="D140" s="539"/>
      <c r="E140" s="52">
        <v>3</v>
      </c>
      <c r="F140" s="243">
        <v>4.4000000000000004</v>
      </c>
      <c r="G140" s="87" t="s">
        <v>562</v>
      </c>
      <c r="H140" s="87" t="s">
        <v>521</v>
      </c>
      <c r="I140" s="87" t="s">
        <v>352</v>
      </c>
      <c r="J140" s="333" t="s">
        <v>560</v>
      </c>
      <c r="K140" s="540"/>
      <c r="L140" s="316"/>
      <c r="M140" s="87" t="s">
        <v>1336</v>
      </c>
      <c r="N140" s="87" t="s">
        <v>1251</v>
      </c>
      <c r="O140" s="210" t="s">
        <v>364</v>
      </c>
      <c r="P140" s="87" t="s">
        <v>684</v>
      </c>
      <c r="Q140" s="87"/>
      <c r="R140" s="87" t="s">
        <v>701</v>
      </c>
      <c r="S140" s="2" t="s">
        <v>380</v>
      </c>
      <c r="T140" s="2" t="s">
        <v>380</v>
      </c>
      <c r="U140" s="2" t="s">
        <v>381</v>
      </c>
      <c r="V140" s="275" t="s">
        <v>1260</v>
      </c>
      <c r="W140" s="483"/>
      <c r="X140" s="483"/>
      <c r="Y140" s="483"/>
      <c r="Z140" s="2"/>
    </row>
    <row r="141" spans="2:26" ht="15.9" customHeight="1" x14ac:dyDescent="0.2">
      <c r="B141" s="268"/>
      <c r="C141" s="538" t="s">
        <v>1279</v>
      </c>
      <c r="D141" s="539"/>
      <c r="E141" s="52">
        <v>4</v>
      </c>
      <c r="F141" s="243">
        <v>4.4000000000000004</v>
      </c>
      <c r="G141" s="87" t="s">
        <v>562</v>
      </c>
      <c r="H141" s="87" t="s">
        <v>518</v>
      </c>
      <c r="I141" s="87" t="s">
        <v>352</v>
      </c>
      <c r="J141" s="333" t="s">
        <v>560</v>
      </c>
      <c r="K141" s="540"/>
      <c r="L141" s="316"/>
      <c r="M141" s="87" t="s">
        <v>1336</v>
      </c>
      <c r="N141" s="87" t="s">
        <v>1251</v>
      </c>
      <c r="O141" s="210" t="s">
        <v>366</v>
      </c>
      <c r="P141" s="87" t="s">
        <v>62</v>
      </c>
      <c r="Q141" s="87"/>
      <c r="R141" s="87" t="s">
        <v>701</v>
      </c>
      <c r="S141" s="2" t="s">
        <v>380</v>
      </c>
      <c r="T141" s="2" t="s">
        <v>380</v>
      </c>
      <c r="U141" s="2" t="s">
        <v>381</v>
      </c>
      <c r="V141" s="275" t="s">
        <v>1260</v>
      </c>
      <c r="W141" s="483"/>
      <c r="X141" s="483"/>
      <c r="Y141" s="483"/>
      <c r="Z141" s="2"/>
    </row>
    <row r="142" spans="2:26" ht="15.9" customHeight="1" x14ac:dyDescent="0.2">
      <c r="B142" s="268"/>
      <c r="C142" s="538" t="s">
        <v>1279</v>
      </c>
      <c r="D142" s="539"/>
      <c r="E142" s="52">
        <v>5</v>
      </c>
      <c r="F142" s="243">
        <v>4.4000000000000004</v>
      </c>
      <c r="G142" s="87" t="s">
        <v>562</v>
      </c>
      <c r="H142" s="87" t="s">
        <v>516</v>
      </c>
      <c r="I142" s="87" t="s">
        <v>352</v>
      </c>
      <c r="J142" s="333" t="s">
        <v>560</v>
      </c>
      <c r="K142" s="540"/>
      <c r="L142" s="316"/>
      <c r="M142" s="87" t="s">
        <v>1336</v>
      </c>
      <c r="N142" s="87" t="s">
        <v>1251</v>
      </c>
      <c r="O142" s="210" t="s">
        <v>366</v>
      </c>
      <c r="P142" s="87" t="s">
        <v>62</v>
      </c>
      <c r="Q142" s="87"/>
      <c r="R142" s="87" t="s">
        <v>701</v>
      </c>
      <c r="S142" s="2" t="s">
        <v>380</v>
      </c>
      <c r="T142" s="2" t="s">
        <v>380</v>
      </c>
      <c r="U142" s="2" t="s">
        <v>381</v>
      </c>
      <c r="V142" s="275" t="s">
        <v>1260</v>
      </c>
      <c r="W142" s="483"/>
      <c r="X142" s="483"/>
      <c r="Y142" s="483"/>
      <c r="Z142" s="2"/>
    </row>
    <row r="143" spans="2:26" ht="15.9" customHeight="1" x14ac:dyDescent="0.2">
      <c r="B143" s="268"/>
      <c r="C143" s="538" t="s">
        <v>1279</v>
      </c>
      <c r="D143" s="539"/>
      <c r="E143" s="52">
        <v>6</v>
      </c>
      <c r="F143" s="243">
        <v>4.4000000000000004</v>
      </c>
      <c r="G143" s="87" t="s">
        <v>562</v>
      </c>
      <c r="H143" s="87" t="s">
        <v>520</v>
      </c>
      <c r="I143" s="87" t="s">
        <v>352</v>
      </c>
      <c r="J143" s="333" t="s">
        <v>560</v>
      </c>
      <c r="K143" s="540"/>
      <c r="L143" s="316"/>
      <c r="M143" s="87" t="s">
        <v>868</v>
      </c>
      <c r="N143" s="87" t="s">
        <v>1237</v>
      </c>
      <c r="O143" s="210" t="s">
        <v>364</v>
      </c>
      <c r="P143" s="87" t="s">
        <v>684</v>
      </c>
      <c r="Q143" s="87"/>
      <c r="R143" s="87" t="s">
        <v>702</v>
      </c>
      <c r="S143" s="2" t="s">
        <v>379</v>
      </c>
      <c r="T143" s="2" t="s">
        <v>384</v>
      </c>
      <c r="U143" s="2" t="s">
        <v>383</v>
      </c>
      <c r="V143" s="275" t="s">
        <v>1239</v>
      </c>
      <c r="W143" s="483"/>
      <c r="X143" s="483"/>
      <c r="Y143" s="483"/>
      <c r="Z143" s="2" t="s">
        <v>690</v>
      </c>
    </row>
    <row r="144" spans="2:26" ht="15.9" customHeight="1" x14ac:dyDescent="0.2">
      <c r="B144" s="268"/>
      <c r="C144" s="538" t="s">
        <v>1279</v>
      </c>
      <c r="D144" s="539"/>
      <c r="E144" s="52">
        <v>7</v>
      </c>
      <c r="F144" s="243">
        <v>4.4000000000000004</v>
      </c>
      <c r="G144" s="87" t="s">
        <v>562</v>
      </c>
      <c r="H144" s="87" t="s">
        <v>520</v>
      </c>
      <c r="I144" s="87" t="s">
        <v>352</v>
      </c>
      <c r="J144" s="333" t="s">
        <v>560</v>
      </c>
      <c r="K144" s="540"/>
      <c r="L144" s="316"/>
      <c r="M144" s="87" t="s">
        <v>1336</v>
      </c>
      <c r="N144" s="87" t="s">
        <v>1251</v>
      </c>
      <c r="O144" s="210" t="s">
        <v>364</v>
      </c>
      <c r="P144" s="87" t="s">
        <v>684</v>
      </c>
      <c r="Q144" s="87"/>
      <c r="R144" s="87" t="s">
        <v>701</v>
      </c>
      <c r="S144" s="2" t="s">
        <v>380</v>
      </c>
      <c r="T144" s="2" t="s">
        <v>380</v>
      </c>
      <c r="U144" s="2" t="s">
        <v>381</v>
      </c>
      <c r="V144" s="275" t="s">
        <v>1260</v>
      </c>
      <c r="W144" s="483"/>
      <c r="X144" s="483"/>
      <c r="Y144" s="483"/>
      <c r="Z144" s="2"/>
    </row>
    <row r="145" spans="2:26" ht="15.9" customHeight="1" x14ac:dyDescent="0.2">
      <c r="B145" s="268"/>
      <c r="C145" s="538" t="s">
        <v>1279</v>
      </c>
      <c r="D145" s="539"/>
      <c r="E145" s="52">
        <v>8</v>
      </c>
      <c r="F145" s="243">
        <v>4.4000000000000004</v>
      </c>
      <c r="G145" s="87" t="s">
        <v>351</v>
      </c>
      <c r="H145" s="87" t="s">
        <v>377</v>
      </c>
      <c r="I145" s="87" t="s">
        <v>352</v>
      </c>
      <c r="J145" s="275" t="s">
        <v>560</v>
      </c>
      <c r="K145" s="275"/>
      <c r="L145" s="275"/>
      <c r="M145" s="87" t="s">
        <v>843</v>
      </c>
      <c r="N145" s="87" t="s">
        <v>1237</v>
      </c>
      <c r="O145" s="210" t="s">
        <v>365</v>
      </c>
      <c r="P145" s="87" t="s">
        <v>684</v>
      </c>
      <c r="Q145" s="87"/>
      <c r="R145" s="87" t="s">
        <v>1155</v>
      </c>
      <c r="S145" s="2" t="s">
        <v>379</v>
      </c>
      <c r="T145" s="2" t="s">
        <v>384</v>
      </c>
      <c r="U145" s="2" t="s">
        <v>383</v>
      </c>
      <c r="V145" s="275" t="s">
        <v>1239</v>
      </c>
      <c r="W145" s="483"/>
      <c r="X145" s="483"/>
      <c r="Y145" s="483"/>
      <c r="Z145" s="2" t="s">
        <v>1275</v>
      </c>
    </row>
    <row r="146" spans="2:26" ht="15.9" customHeight="1" x14ac:dyDescent="0.2">
      <c r="B146" s="268"/>
      <c r="C146" s="538" t="s">
        <v>1279</v>
      </c>
      <c r="D146" s="539"/>
      <c r="E146" s="52">
        <v>9</v>
      </c>
      <c r="F146" s="243">
        <v>4.4000000000000004</v>
      </c>
      <c r="G146" s="87" t="s">
        <v>351</v>
      </c>
      <c r="H146" s="87" t="s">
        <v>377</v>
      </c>
      <c r="I146" s="87" t="s">
        <v>352</v>
      </c>
      <c r="J146" s="275" t="s">
        <v>560</v>
      </c>
      <c r="K146" s="275"/>
      <c r="L146" s="275"/>
      <c r="M146" s="87" t="s">
        <v>843</v>
      </c>
      <c r="N146" s="87" t="s">
        <v>1237</v>
      </c>
      <c r="O146" s="210" t="s">
        <v>365</v>
      </c>
      <c r="P146" s="87" t="s">
        <v>684</v>
      </c>
      <c r="Q146" s="87"/>
      <c r="R146" s="87" t="s">
        <v>1155</v>
      </c>
      <c r="S146" s="2" t="s">
        <v>379</v>
      </c>
      <c r="T146" s="2" t="s">
        <v>384</v>
      </c>
      <c r="U146" s="2" t="s">
        <v>383</v>
      </c>
      <c r="V146" s="275" t="s">
        <v>1239</v>
      </c>
      <c r="W146" s="483"/>
      <c r="X146" s="483"/>
      <c r="Y146" s="483"/>
      <c r="Z146" s="2" t="s">
        <v>1275</v>
      </c>
    </row>
    <row r="147" spans="2:26" ht="15.9" customHeight="1" x14ac:dyDescent="0.2">
      <c r="B147" s="268"/>
      <c r="C147" s="538" t="s">
        <v>1279</v>
      </c>
      <c r="D147" s="539"/>
      <c r="E147" s="52">
        <v>10</v>
      </c>
      <c r="F147" s="243">
        <v>4.4000000000000004</v>
      </c>
      <c r="G147" s="87" t="s">
        <v>351</v>
      </c>
      <c r="H147" s="87" t="s">
        <v>377</v>
      </c>
      <c r="I147" s="87" t="s">
        <v>352</v>
      </c>
      <c r="J147" s="275" t="s">
        <v>560</v>
      </c>
      <c r="K147" s="275"/>
      <c r="L147" s="275"/>
      <c r="M147" s="87" t="s">
        <v>849</v>
      </c>
      <c r="N147" s="87" t="s">
        <v>1237</v>
      </c>
      <c r="O147" s="210" t="s">
        <v>365</v>
      </c>
      <c r="P147" s="87" t="s">
        <v>684</v>
      </c>
      <c r="Q147" s="87"/>
      <c r="R147" s="87" t="s">
        <v>1155</v>
      </c>
      <c r="S147" s="2" t="s">
        <v>379</v>
      </c>
      <c r="T147" s="2" t="s">
        <v>384</v>
      </c>
      <c r="U147" s="2" t="s">
        <v>383</v>
      </c>
      <c r="V147" s="275" t="s">
        <v>1239</v>
      </c>
      <c r="W147" s="483"/>
      <c r="X147" s="483"/>
      <c r="Y147" s="483"/>
      <c r="Z147" s="2" t="s">
        <v>1275</v>
      </c>
    </row>
    <row r="148" spans="2:26" ht="15.9" customHeight="1" x14ac:dyDescent="0.2">
      <c r="B148" s="268"/>
      <c r="C148" s="538" t="s">
        <v>1280</v>
      </c>
      <c r="D148" s="539"/>
      <c r="E148" s="52">
        <v>1</v>
      </c>
      <c r="F148" s="94">
        <v>5.55</v>
      </c>
      <c r="G148" s="87" t="s">
        <v>562</v>
      </c>
      <c r="H148" s="87" t="s">
        <v>521</v>
      </c>
      <c r="I148" s="87" t="s">
        <v>352</v>
      </c>
      <c r="J148" s="333" t="s">
        <v>560</v>
      </c>
      <c r="K148" s="540"/>
      <c r="L148" s="316"/>
      <c r="M148" s="87" t="s">
        <v>1336</v>
      </c>
      <c r="N148" s="87" t="s">
        <v>1251</v>
      </c>
      <c r="O148" s="210" t="s">
        <v>364</v>
      </c>
      <c r="P148" s="87" t="s">
        <v>684</v>
      </c>
      <c r="Q148" s="87"/>
      <c r="R148" s="87" t="s">
        <v>701</v>
      </c>
      <c r="S148" s="2" t="s">
        <v>380</v>
      </c>
      <c r="T148" s="2" t="s">
        <v>380</v>
      </c>
      <c r="U148" s="2" t="s">
        <v>381</v>
      </c>
      <c r="V148" s="275" t="s">
        <v>1260</v>
      </c>
      <c r="W148" s="483"/>
      <c r="X148" s="483"/>
      <c r="Y148" s="483"/>
      <c r="Z148" s="2"/>
    </row>
    <row r="149" spans="2:26" ht="15.9" customHeight="1" x14ac:dyDescent="0.2">
      <c r="B149" s="268"/>
      <c r="C149" s="538" t="s">
        <v>1280</v>
      </c>
      <c r="D149" s="539"/>
      <c r="E149" s="52">
        <v>2</v>
      </c>
      <c r="F149" s="94">
        <v>5.55</v>
      </c>
      <c r="G149" s="87" t="s">
        <v>562</v>
      </c>
      <c r="H149" s="87" t="s">
        <v>517</v>
      </c>
      <c r="I149" s="87" t="s">
        <v>352</v>
      </c>
      <c r="J149" s="333" t="s">
        <v>560</v>
      </c>
      <c r="K149" s="540"/>
      <c r="L149" s="316"/>
      <c r="M149" s="87" t="s">
        <v>1336</v>
      </c>
      <c r="N149" s="87" t="s">
        <v>1251</v>
      </c>
      <c r="O149" s="210" t="s">
        <v>366</v>
      </c>
      <c r="P149" s="87" t="s">
        <v>62</v>
      </c>
      <c r="Q149" s="87"/>
      <c r="R149" s="87" t="s">
        <v>701</v>
      </c>
      <c r="S149" s="2" t="s">
        <v>380</v>
      </c>
      <c r="T149" s="2" t="s">
        <v>380</v>
      </c>
      <c r="U149" s="2" t="s">
        <v>381</v>
      </c>
      <c r="V149" s="275" t="s">
        <v>1260</v>
      </c>
      <c r="W149" s="483"/>
      <c r="X149" s="483"/>
      <c r="Y149" s="483"/>
      <c r="Z149" s="2"/>
    </row>
    <row r="150" spans="2:26" ht="15.9" customHeight="1" x14ac:dyDescent="0.2">
      <c r="B150" s="268"/>
      <c r="C150" s="538" t="s">
        <v>1280</v>
      </c>
      <c r="D150" s="539"/>
      <c r="E150" s="52">
        <v>3</v>
      </c>
      <c r="F150" s="94">
        <v>5.55</v>
      </c>
      <c r="G150" s="87" t="s">
        <v>562</v>
      </c>
      <c r="H150" s="87" t="s">
        <v>520</v>
      </c>
      <c r="I150" s="87" t="s">
        <v>352</v>
      </c>
      <c r="J150" s="333" t="s">
        <v>560</v>
      </c>
      <c r="K150" s="540"/>
      <c r="L150" s="316"/>
      <c r="M150" s="87" t="s">
        <v>1336</v>
      </c>
      <c r="N150" s="87" t="s">
        <v>1251</v>
      </c>
      <c r="O150" s="210" t="s">
        <v>364</v>
      </c>
      <c r="P150" s="87" t="s">
        <v>684</v>
      </c>
      <c r="Q150" s="87"/>
      <c r="R150" s="87" t="s">
        <v>701</v>
      </c>
      <c r="S150" s="2" t="s">
        <v>380</v>
      </c>
      <c r="T150" s="2" t="s">
        <v>380</v>
      </c>
      <c r="U150" s="2" t="s">
        <v>381</v>
      </c>
      <c r="V150" s="275" t="s">
        <v>1260</v>
      </c>
      <c r="W150" s="483"/>
      <c r="X150" s="483"/>
      <c r="Y150" s="483"/>
      <c r="Z150" s="2"/>
    </row>
    <row r="151" spans="2:26" ht="15.9" customHeight="1" x14ac:dyDescent="0.2">
      <c r="B151" s="268"/>
      <c r="C151" s="538" t="s">
        <v>1280</v>
      </c>
      <c r="D151" s="539"/>
      <c r="E151" s="52">
        <v>4</v>
      </c>
      <c r="F151" s="94">
        <v>5.55</v>
      </c>
      <c r="G151" s="87" t="s">
        <v>351</v>
      </c>
      <c r="H151" s="87" t="s">
        <v>377</v>
      </c>
      <c r="I151" s="87" t="s">
        <v>352</v>
      </c>
      <c r="J151" s="275" t="s">
        <v>560</v>
      </c>
      <c r="K151" s="275"/>
      <c r="L151" s="275"/>
      <c r="M151" s="87" t="s">
        <v>843</v>
      </c>
      <c r="N151" s="87" t="s">
        <v>1237</v>
      </c>
      <c r="O151" s="210" t="s">
        <v>365</v>
      </c>
      <c r="P151" s="87" t="s">
        <v>684</v>
      </c>
      <c r="Q151" s="87"/>
      <c r="R151" s="87" t="s">
        <v>1155</v>
      </c>
      <c r="S151" s="2" t="s">
        <v>379</v>
      </c>
      <c r="T151" s="2" t="s">
        <v>384</v>
      </c>
      <c r="U151" s="2" t="s">
        <v>383</v>
      </c>
      <c r="V151" s="275" t="s">
        <v>1239</v>
      </c>
      <c r="W151" s="483"/>
      <c r="X151" s="483"/>
      <c r="Y151" s="483"/>
      <c r="Z151" s="2" t="s">
        <v>1275</v>
      </c>
    </row>
    <row r="152" spans="2:26" ht="15.9" customHeight="1" x14ac:dyDescent="0.2">
      <c r="B152" s="268"/>
      <c r="C152" s="538" t="s">
        <v>1280</v>
      </c>
      <c r="D152" s="539"/>
      <c r="E152" s="52">
        <v>5</v>
      </c>
      <c r="F152" s="94">
        <v>5.55</v>
      </c>
      <c r="G152" s="87" t="s">
        <v>351</v>
      </c>
      <c r="H152" s="87" t="s">
        <v>377</v>
      </c>
      <c r="I152" s="87" t="s">
        <v>352</v>
      </c>
      <c r="J152" s="275" t="s">
        <v>560</v>
      </c>
      <c r="K152" s="275"/>
      <c r="L152" s="275"/>
      <c r="M152" s="87" t="s">
        <v>873</v>
      </c>
      <c r="N152" s="87" t="s">
        <v>1237</v>
      </c>
      <c r="O152" s="210" t="s">
        <v>365</v>
      </c>
      <c r="P152" s="87" t="s">
        <v>684</v>
      </c>
      <c r="Q152" s="87"/>
      <c r="R152" s="87" t="s">
        <v>1155</v>
      </c>
      <c r="S152" s="2" t="s">
        <v>379</v>
      </c>
      <c r="T152" s="2" t="s">
        <v>384</v>
      </c>
      <c r="U152" s="2" t="s">
        <v>383</v>
      </c>
      <c r="V152" s="275" t="s">
        <v>1239</v>
      </c>
      <c r="W152" s="483"/>
      <c r="X152" s="483"/>
      <c r="Y152" s="483"/>
      <c r="Z152" s="2" t="s">
        <v>1275</v>
      </c>
    </row>
    <row r="153" spans="2:26" ht="15.9" customHeight="1" x14ac:dyDescent="0.2">
      <c r="B153" s="268"/>
      <c r="C153" s="538" t="s">
        <v>1281</v>
      </c>
      <c r="D153" s="539"/>
      <c r="E153" s="52">
        <v>1</v>
      </c>
      <c r="F153" s="243">
        <v>5.4</v>
      </c>
      <c r="G153" s="87" t="s">
        <v>562</v>
      </c>
      <c r="H153" s="87" t="s">
        <v>521</v>
      </c>
      <c r="I153" s="87" t="s">
        <v>352</v>
      </c>
      <c r="J153" s="333" t="s">
        <v>560</v>
      </c>
      <c r="K153" s="540"/>
      <c r="L153" s="316"/>
      <c r="M153" s="87" t="s">
        <v>1336</v>
      </c>
      <c r="N153" s="87" t="s">
        <v>1251</v>
      </c>
      <c r="O153" s="210" t="s">
        <v>365</v>
      </c>
      <c r="P153" s="87" t="s">
        <v>684</v>
      </c>
      <c r="Q153" s="87"/>
      <c r="R153" s="87" t="s">
        <v>701</v>
      </c>
      <c r="S153" s="2" t="s">
        <v>380</v>
      </c>
      <c r="T153" s="2" t="s">
        <v>380</v>
      </c>
      <c r="U153" s="2" t="s">
        <v>381</v>
      </c>
      <c r="V153" s="275" t="s">
        <v>1260</v>
      </c>
      <c r="W153" s="483"/>
      <c r="X153" s="483"/>
      <c r="Y153" s="483"/>
      <c r="Z153" s="2"/>
    </row>
    <row r="154" spans="2:26" ht="15.9" customHeight="1" x14ac:dyDescent="0.2">
      <c r="B154" s="268"/>
      <c r="C154" s="538" t="s">
        <v>1281</v>
      </c>
      <c r="D154" s="539"/>
      <c r="E154" s="52">
        <v>2</v>
      </c>
      <c r="F154" s="243">
        <v>5.4</v>
      </c>
      <c r="G154" s="87" t="s">
        <v>562</v>
      </c>
      <c r="H154" s="87" t="s">
        <v>511</v>
      </c>
      <c r="I154" s="87" t="s">
        <v>352</v>
      </c>
      <c r="J154" s="333" t="s">
        <v>560</v>
      </c>
      <c r="K154" s="540"/>
      <c r="L154" s="316"/>
      <c r="M154" s="87" t="s">
        <v>1336</v>
      </c>
      <c r="N154" s="87" t="s">
        <v>1251</v>
      </c>
      <c r="O154" s="210" t="s">
        <v>364</v>
      </c>
      <c r="P154" s="87" t="s">
        <v>684</v>
      </c>
      <c r="Q154" s="87"/>
      <c r="R154" s="87" t="s">
        <v>701</v>
      </c>
      <c r="S154" s="2" t="s">
        <v>380</v>
      </c>
      <c r="T154" s="2" t="s">
        <v>380</v>
      </c>
      <c r="U154" s="2" t="s">
        <v>381</v>
      </c>
      <c r="V154" s="275" t="s">
        <v>1260</v>
      </c>
      <c r="W154" s="483"/>
      <c r="X154" s="483"/>
      <c r="Y154" s="483"/>
      <c r="Z154" s="2"/>
    </row>
    <row r="155" spans="2:26" ht="15.9" customHeight="1" x14ac:dyDescent="0.2">
      <c r="B155" s="268"/>
      <c r="C155" s="538" t="s">
        <v>1281</v>
      </c>
      <c r="D155" s="539"/>
      <c r="E155" s="52">
        <v>3</v>
      </c>
      <c r="F155" s="243">
        <v>5.4</v>
      </c>
      <c r="G155" s="87" t="s">
        <v>562</v>
      </c>
      <c r="H155" s="87" t="s">
        <v>513</v>
      </c>
      <c r="I155" s="87" t="s">
        <v>352</v>
      </c>
      <c r="J155" s="333" t="s">
        <v>560</v>
      </c>
      <c r="K155" s="540"/>
      <c r="L155" s="316"/>
      <c r="M155" s="87" t="s">
        <v>1336</v>
      </c>
      <c r="N155" s="87" t="s">
        <v>1251</v>
      </c>
      <c r="O155" s="210" t="s">
        <v>364</v>
      </c>
      <c r="P155" s="87" t="s">
        <v>684</v>
      </c>
      <c r="Q155" s="87"/>
      <c r="R155" s="87" t="s">
        <v>701</v>
      </c>
      <c r="S155" s="2" t="s">
        <v>380</v>
      </c>
      <c r="T155" s="2" t="s">
        <v>380</v>
      </c>
      <c r="U155" s="2" t="s">
        <v>381</v>
      </c>
      <c r="V155" s="275" t="s">
        <v>1260</v>
      </c>
      <c r="W155" s="483"/>
      <c r="X155" s="483"/>
      <c r="Y155" s="483"/>
      <c r="Z155" s="2"/>
    </row>
    <row r="156" spans="2:26" ht="15.9" customHeight="1" x14ac:dyDescent="0.2">
      <c r="B156" s="268"/>
      <c r="C156" s="538" t="s">
        <v>1281</v>
      </c>
      <c r="D156" s="539"/>
      <c r="E156" s="52">
        <v>4</v>
      </c>
      <c r="F156" s="243">
        <v>5.4</v>
      </c>
      <c r="G156" s="87" t="s">
        <v>562</v>
      </c>
      <c r="H156" s="87" t="s">
        <v>512</v>
      </c>
      <c r="I156" s="87" t="s">
        <v>353</v>
      </c>
      <c r="J156" s="275" t="s">
        <v>353</v>
      </c>
      <c r="K156" s="275"/>
      <c r="L156" s="275"/>
      <c r="M156" s="87" t="s">
        <v>1336</v>
      </c>
      <c r="N156" s="87" t="s">
        <v>1251</v>
      </c>
      <c r="O156" s="210" t="s">
        <v>365</v>
      </c>
      <c r="P156" s="87" t="s">
        <v>684</v>
      </c>
      <c r="Q156" s="87"/>
      <c r="R156" s="87" t="s">
        <v>701</v>
      </c>
      <c r="S156" s="2" t="s">
        <v>380</v>
      </c>
      <c r="T156" s="2" t="s">
        <v>380</v>
      </c>
      <c r="U156" s="2" t="s">
        <v>381</v>
      </c>
      <c r="V156" s="275" t="s">
        <v>725</v>
      </c>
      <c r="W156" s="483"/>
      <c r="X156" s="483"/>
      <c r="Y156" s="483"/>
      <c r="Z156" s="2"/>
    </row>
    <row r="157" spans="2:26" ht="15.9" customHeight="1" x14ac:dyDescent="0.2">
      <c r="B157" s="268"/>
      <c r="C157" s="538" t="s">
        <v>1281</v>
      </c>
      <c r="D157" s="539"/>
      <c r="E157" s="52">
        <v>5</v>
      </c>
      <c r="F157" s="243">
        <v>5.4</v>
      </c>
      <c r="G157" s="87" t="s">
        <v>562</v>
      </c>
      <c r="H157" s="87" t="s">
        <v>512</v>
      </c>
      <c r="I157" s="87" t="s">
        <v>352</v>
      </c>
      <c r="J157" s="333" t="s">
        <v>358</v>
      </c>
      <c r="K157" s="540"/>
      <c r="L157" s="316"/>
      <c r="M157" s="87" t="s">
        <v>833</v>
      </c>
      <c r="N157" s="87" t="s">
        <v>1237</v>
      </c>
      <c r="O157" s="210" t="s">
        <v>365</v>
      </c>
      <c r="P157" s="87" t="s">
        <v>684</v>
      </c>
      <c r="Q157" s="87"/>
      <c r="R157" s="87" t="s">
        <v>683</v>
      </c>
      <c r="S157" s="2" t="s">
        <v>379</v>
      </c>
      <c r="T157" s="2" t="s">
        <v>384</v>
      </c>
      <c r="U157" s="2" t="s">
        <v>383</v>
      </c>
      <c r="V157" s="275" t="s">
        <v>1239</v>
      </c>
      <c r="W157" s="483"/>
      <c r="X157" s="483"/>
      <c r="Y157" s="483"/>
      <c r="Z157" s="87" t="s">
        <v>1257</v>
      </c>
    </row>
    <row r="158" spans="2:26" ht="15.9" customHeight="1" x14ac:dyDescent="0.2">
      <c r="B158" s="268"/>
      <c r="C158" s="538" t="s">
        <v>1281</v>
      </c>
      <c r="D158" s="539"/>
      <c r="E158" s="52">
        <v>6</v>
      </c>
      <c r="F158" s="243">
        <v>5.4</v>
      </c>
      <c r="G158" s="87" t="s">
        <v>562</v>
      </c>
      <c r="H158" s="87" t="s">
        <v>512</v>
      </c>
      <c r="I158" s="87" t="s">
        <v>352</v>
      </c>
      <c r="J158" s="333" t="s">
        <v>560</v>
      </c>
      <c r="K158" s="540"/>
      <c r="L158" s="316"/>
      <c r="M158" s="87" t="s">
        <v>1336</v>
      </c>
      <c r="N158" s="87" t="s">
        <v>1251</v>
      </c>
      <c r="O158" s="210" t="s">
        <v>366</v>
      </c>
      <c r="P158" s="87" t="s">
        <v>62</v>
      </c>
      <c r="Q158" s="87"/>
      <c r="R158" s="87" t="s">
        <v>701</v>
      </c>
      <c r="S158" s="2" t="s">
        <v>380</v>
      </c>
      <c r="T158" s="2" t="s">
        <v>380</v>
      </c>
      <c r="U158" s="2" t="s">
        <v>381</v>
      </c>
      <c r="V158" s="275" t="s">
        <v>1260</v>
      </c>
      <c r="W158" s="483"/>
      <c r="X158" s="483"/>
      <c r="Y158" s="483"/>
      <c r="Z158" s="2"/>
    </row>
    <row r="159" spans="2:26" ht="15.9" customHeight="1" x14ac:dyDescent="0.2">
      <c r="B159" s="268"/>
      <c r="C159" s="538" t="s">
        <v>1281</v>
      </c>
      <c r="D159" s="539"/>
      <c r="E159" s="52">
        <v>7</v>
      </c>
      <c r="F159" s="243">
        <v>5.4</v>
      </c>
      <c r="G159" s="87" t="s">
        <v>562</v>
      </c>
      <c r="H159" s="87" t="s">
        <v>520</v>
      </c>
      <c r="I159" s="87" t="s">
        <v>352</v>
      </c>
      <c r="J159" s="333" t="s">
        <v>560</v>
      </c>
      <c r="K159" s="540"/>
      <c r="L159" s="316"/>
      <c r="M159" s="87" t="s">
        <v>1336</v>
      </c>
      <c r="N159" s="87" t="s">
        <v>1251</v>
      </c>
      <c r="O159" s="210" t="s">
        <v>364</v>
      </c>
      <c r="P159" s="87" t="s">
        <v>684</v>
      </c>
      <c r="Q159" s="87"/>
      <c r="R159" s="87" t="s">
        <v>701</v>
      </c>
      <c r="S159" s="2" t="s">
        <v>380</v>
      </c>
      <c r="T159" s="2" t="s">
        <v>380</v>
      </c>
      <c r="U159" s="2" t="s">
        <v>381</v>
      </c>
      <c r="V159" s="275" t="s">
        <v>725</v>
      </c>
      <c r="W159" s="483"/>
      <c r="X159" s="483"/>
      <c r="Y159" s="483"/>
      <c r="Z159" s="2"/>
    </row>
    <row r="160" spans="2:26" ht="15.9" customHeight="1" x14ac:dyDescent="0.2">
      <c r="B160" s="268"/>
      <c r="C160" s="538" t="s">
        <v>663</v>
      </c>
      <c r="D160" s="539"/>
      <c r="E160" s="52">
        <v>8</v>
      </c>
      <c r="F160" s="243">
        <v>5.4</v>
      </c>
      <c r="G160" s="87" t="s">
        <v>351</v>
      </c>
      <c r="H160" s="87" t="s">
        <v>374</v>
      </c>
      <c r="I160" s="87" t="s">
        <v>353</v>
      </c>
      <c r="J160" s="333" t="s">
        <v>360</v>
      </c>
      <c r="K160" s="540"/>
      <c r="L160" s="316"/>
      <c r="M160" s="87" t="s">
        <v>699</v>
      </c>
      <c r="N160" s="87" t="s">
        <v>699</v>
      </c>
      <c r="O160" s="210" t="s">
        <v>366</v>
      </c>
      <c r="P160" s="87" t="s">
        <v>62</v>
      </c>
      <c r="Q160" s="87"/>
      <c r="R160" s="87" t="s">
        <v>1155</v>
      </c>
      <c r="S160" s="2" t="s">
        <v>380</v>
      </c>
      <c r="T160" s="2" t="s">
        <v>380</v>
      </c>
      <c r="U160" s="2" t="s">
        <v>381</v>
      </c>
      <c r="V160" s="275" t="s">
        <v>699</v>
      </c>
      <c r="W160" s="483"/>
      <c r="X160" s="483"/>
      <c r="Y160" s="483"/>
      <c r="Z160" s="2" t="s">
        <v>719</v>
      </c>
    </row>
    <row r="161" spans="2:26" ht="15.9" customHeight="1" x14ac:dyDescent="0.2">
      <c r="B161" s="268"/>
      <c r="C161" s="538" t="s">
        <v>1281</v>
      </c>
      <c r="D161" s="539"/>
      <c r="E161" s="52">
        <v>9</v>
      </c>
      <c r="F161" s="243">
        <v>5.4</v>
      </c>
      <c r="G161" s="87" t="s">
        <v>351</v>
      </c>
      <c r="H161" s="87" t="s">
        <v>377</v>
      </c>
      <c r="I161" s="87" t="s">
        <v>352</v>
      </c>
      <c r="J161" s="275" t="s">
        <v>560</v>
      </c>
      <c r="K161" s="275"/>
      <c r="L161" s="275"/>
      <c r="M161" s="87" t="s">
        <v>843</v>
      </c>
      <c r="N161" s="87" t="s">
        <v>1237</v>
      </c>
      <c r="O161" s="210" t="s">
        <v>365</v>
      </c>
      <c r="P161" s="87" t="s">
        <v>684</v>
      </c>
      <c r="Q161" s="87"/>
      <c r="R161" s="87" t="s">
        <v>1155</v>
      </c>
      <c r="S161" s="2" t="s">
        <v>379</v>
      </c>
      <c r="T161" s="2" t="s">
        <v>384</v>
      </c>
      <c r="U161" s="2" t="s">
        <v>383</v>
      </c>
      <c r="V161" s="275" t="s">
        <v>1239</v>
      </c>
      <c r="W161" s="483"/>
      <c r="X161" s="483"/>
      <c r="Y161" s="483"/>
      <c r="Z161" s="2" t="s">
        <v>1275</v>
      </c>
    </row>
    <row r="162" spans="2:26" ht="15.9" customHeight="1" x14ac:dyDescent="0.2">
      <c r="B162" s="268"/>
      <c r="C162" s="538" t="s">
        <v>1282</v>
      </c>
      <c r="D162" s="539"/>
      <c r="E162" s="52">
        <v>1</v>
      </c>
      <c r="F162" s="243">
        <v>3.3</v>
      </c>
      <c r="G162" s="87" t="s">
        <v>562</v>
      </c>
      <c r="H162" s="87" t="s">
        <v>511</v>
      </c>
      <c r="I162" s="87" t="s">
        <v>352</v>
      </c>
      <c r="J162" s="333" t="s">
        <v>560</v>
      </c>
      <c r="K162" s="540"/>
      <c r="L162" s="316"/>
      <c r="M162" s="87" t="s">
        <v>1336</v>
      </c>
      <c r="N162" s="87" t="s">
        <v>1251</v>
      </c>
      <c r="O162" s="210" t="s">
        <v>364</v>
      </c>
      <c r="P162" s="87" t="s">
        <v>684</v>
      </c>
      <c r="Q162" s="87"/>
      <c r="R162" s="87" t="s">
        <v>701</v>
      </c>
      <c r="S162" s="2" t="s">
        <v>380</v>
      </c>
      <c r="T162" s="2" t="s">
        <v>380</v>
      </c>
      <c r="U162" s="2" t="s">
        <v>381</v>
      </c>
      <c r="V162" s="275" t="s">
        <v>1260</v>
      </c>
      <c r="W162" s="483"/>
      <c r="X162" s="483"/>
      <c r="Y162" s="483"/>
      <c r="Z162" s="2"/>
    </row>
    <row r="163" spans="2:26" ht="15.9" customHeight="1" x14ac:dyDescent="0.2">
      <c r="B163" s="268"/>
      <c r="C163" s="538" t="s">
        <v>1282</v>
      </c>
      <c r="D163" s="539"/>
      <c r="E163" s="52">
        <v>2</v>
      </c>
      <c r="F163" s="243">
        <v>3.3</v>
      </c>
      <c r="G163" s="87" t="s">
        <v>562</v>
      </c>
      <c r="H163" s="87" t="s">
        <v>513</v>
      </c>
      <c r="I163" s="87" t="s">
        <v>352</v>
      </c>
      <c r="J163" s="275" t="s">
        <v>541</v>
      </c>
      <c r="K163" s="275"/>
      <c r="L163" s="275"/>
      <c r="M163" s="87" t="s">
        <v>1283</v>
      </c>
      <c r="N163" s="87" t="s">
        <v>1250</v>
      </c>
      <c r="O163" s="210" t="s">
        <v>1155</v>
      </c>
      <c r="P163" s="87" t="s">
        <v>1155</v>
      </c>
      <c r="Q163" s="87"/>
      <c r="R163" s="87" t="s">
        <v>683</v>
      </c>
      <c r="S163" s="2" t="s">
        <v>379</v>
      </c>
      <c r="T163" s="2" t="s">
        <v>384</v>
      </c>
      <c r="U163" s="2" t="s">
        <v>383</v>
      </c>
      <c r="V163" s="275" t="s">
        <v>1239</v>
      </c>
      <c r="W163" s="483"/>
      <c r="X163" s="483"/>
      <c r="Y163" s="483"/>
      <c r="Z163" s="87" t="s">
        <v>1284</v>
      </c>
    </row>
    <row r="164" spans="2:26" ht="15.9" customHeight="1" x14ac:dyDescent="0.2">
      <c r="B164" s="268"/>
      <c r="C164" s="538" t="s">
        <v>1282</v>
      </c>
      <c r="D164" s="539"/>
      <c r="E164" s="52">
        <v>3</v>
      </c>
      <c r="F164" s="243">
        <v>3.3</v>
      </c>
      <c r="G164" s="87" t="s">
        <v>562</v>
      </c>
      <c r="H164" s="87" t="s">
        <v>513</v>
      </c>
      <c r="I164" s="87" t="s">
        <v>352</v>
      </c>
      <c r="J164" s="333" t="s">
        <v>358</v>
      </c>
      <c r="K164" s="540"/>
      <c r="L164" s="316"/>
      <c r="M164" s="87" t="s">
        <v>1336</v>
      </c>
      <c r="N164" s="87" t="s">
        <v>1251</v>
      </c>
      <c r="O164" s="210" t="s">
        <v>364</v>
      </c>
      <c r="P164" s="87" t="s">
        <v>684</v>
      </c>
      <c r="Q164" s="87"/>
      <c r="R164" s="87" t="s">
        <v>701</v>
      </c>
      <c r="S164" s="2" t="s">
        <v>380</v>
      </c>
      <c r="T164" s="2" t="s">
        <v>380</v>
      </c>
      <c r="U164" s="2" t="s">
        <v>381</v>
      </c>
      <c r="V164" s="275" t="s">
        <v>1260</v>
      </c>
      <c r="W164" s="483"/>
      <c r="X164" s="483"/>
      <c r="Y164" s="483"/>
      <c r="Z164" s="2"/>
    </row>
    <row r="165" spans="2:26" ht="15.9" customHeight="1" x14ac:dyDescent="0.2">
      <c r="B165" s="268"/>
      <c r="C165" s="538" t="s">
        <v>1282</v>
      </c>
      <c r="D165" s="539"/>
      <c r="E165" s="52">
        <v>4</v>
      </c>
      <c r="F165" s="243">
        <v>3.3</v>
      </c>
      <c r="G165" s="87" t="s">
        <v>562</v>
      </c>
      <c r="H165" s="87" t="s">
        <v>520</v>
      </c>
      <c r="I165" s="87" t="s">
        <v>352</v>
      </c>
      <c r="J165" s="333" t="s">
        <v>560</v>
      </c>
      <c r="K165" s="540"/>
      <c r="L165" s="316"/>
      <c r="M165" s="87" t="s">
        <v>1336</v>
      </c>
      <c r="N165" s="87" t="s">
        <v>1251</v>
      </c>
      <c r="O165" s="210" t="s">
        <v>365</v>
      </c>
      <c r="P165" s="87" t="s">
        <v>684</v>
      </c>
      <c r="Q165" s="87"/>
      <c r="R165" s="87" t="s">
        <v>701</v>
      </c>
      <c r="S165" s="2" t="s">
        <v>380</v>
      </c>
      <c r="T165" s="2" t="s">
        <v>380</v>
      </c>
      <c r="U165" s="2" t="s">
        <v>381</v>
      </c>
      <c r="V165" s="275" t="s">
        <v>1260</v>
      </c>
      <c r="W165" s="483"/>
      <c r="X165" s="483"/>
      <c r="Y165" s="483"/>
      <c r="Z165" s="2"/>
    </row>
    <row r="166" spans="2:26" ht="15.9" customHeight="1" x14ac:dyDescent="0.2">
      <c r="B166" s="268"/>
      <c r="C166" s="538" t="s">
        <v>664</v>
      </c>
      <c r="D166" s="539"/>
      <c r="E166" s="52">
        <v>5</v>
      </c>
      <c r="F166" s="243">
        <v>3.3</v>
      </c>
      <c r="G166" s="87" t="s">
        <v>351</v>
      </c>
      <c r="H166" s="87" t="s">
        <v>374</v>
      </c>
      <c r="I166" s="87" t="s">
        <v>353</v>
      </c>
      <c r="J166" s="333" t="s">
        <v>360</v>
      </c>
      <c r="K166" s="540"/>
      <c r="L166" s="316"/>
      <c r="M166" s="87" t="s">
        <v>699</v>
      </c>
      <c r="N166" s="87" t="s">
        <v>699</v>
      </c>
      <c r="O166" s="210" t="s">
        <v>366</v>
      </c>
      <c r="P166" s="87" t="s">
        <v>62</v>
      </c>
      <c r="Q166" s="87"/>
      <c r="R166" s="87" t="s">
        <v>1155</v>
      </c>
      <c r="S166" s="2" t="s">
        <v>380</v>
      </c>
      <c r="T166" s="2" t="s">
        <v>380</v>
      </c>
      <c r="U166" s="2" t="s">
        <v>381</v>
      </c>
      <c r="V166" s="275" t="s">
        <v>699</v>
      </c>
      <c r="W166" s="483"/>
      <c r="X166" s="483"/>
      <c r="Y166" s="483"/>
      <c r="Z166" s="2" t="s">
        <v>719</v>
      </c>
    </row>
    <row r="167" spans="2:26" ht="15.9" customHeight="1" x14ac:dyDescent="0.2">
      <c r="B167" s="268"/>
      <c r="C167" s="538" t="s">
        <v>1282</v>
      </c>
      <c r="D167" s="539"/>
      <c r="E167" s="52">
        <v>6</v>
      </c>
      <c r="F167" s="243">
        <v>3.3</v>
      </c>
      <c r="G167" s="87" t="s">
        <v>351</v>
      </c>
      <c r="H167" s="87" t="s">
        <v>377</v>
      </c>
      <c r="I167" s="87" t="s">
        <v>352</v>
      </c>
      <c r="J167" s="275" t="s">
        <v>560</v>
      </c>
      <c r="K167" s="275"/>
      <c r="L167" s="275"/>
      <c r="M167" s="87" t="s">
        <v>945</v>
      </c>
      <c r="N167" s="87" t="s">
        <v>1237</v>
      </c>
      <c r="O167" s="210" t="s">
        <v>365</v>
      </c>
      <c r="P167" s="87" t="s">
        <v>684</v>
      </c>
      <c r="Q167" s="87"/>
      <c r="R167" s="87" t="s">
        <v>1155</v>
      </c>
      <c r="S167" s="2" t="s">
        <v>379</v>
      </c>
      <c r="T167" s="2" t="s">
        <v>384</v>
      </c>
      <c r="U167" s="2" t="s">
        <v>383</v>
      </c>
      <c r="V167" s="275" t="s">
        <v>1239</v>
      </c>
      <c r="W167" s="483"/>
      <c r="X167" s="483"/>
      <c r="Y167" s="483"/>
      <c r="Z167" s="2" t="s">
        <v>1275</v>
      </c>
    </row>
    <row r="168" spans="2:26" ht="15.9" customHeight="1" x14ac:dyDescent="0.2">
      <c r="B168" s="268"/>
      <c r="C168" s="538" t="s">
        <v>1282</v>
      </c>
      <c r="D168" s="539"/>
      <c r="E168" s="52">
        <v>7</v>
      </c>
      <c r="F168" s="243">
        <v>3.3</v>
      </c>
      <c r="G168" s="87" t="s">
        <v>351</v>
      </c>
      <c r="H168" s="87" t="s">
        <v>377</v>
      </c>
      <c r="I168" s="87" t="s">
        <v>352</v>
      </c>
      <c r="J168" s="275" t="s">
        <v>560</v>
      </c>
      <c r="K168" s="275"/>
      <c r="L168" s="275"/>
      <c r="M168" s="87" t="s">
        <v>945</v>
      </c>
      <c r="N168" s="87" t="s">
        <v>1237</v>
      </c>
      <c r="O168" s="210" t="s">
        <v>365</v>
      </c>
      <c r="P168" s="87" t="s">
        <v>684</v>
      </c>
      <c r="Q168" s="87"/>
      <c r="R168" s="87" t="s">
        <v>1155</v>
      </c>
      <c r="S168" s="2" t="s">
        <v>379</v>
      </c>
      <c r="T168" s="2" t="s">
        <v>384</v>
      </c>
      <c r="U168" s="2" t="s">
        <v>383</v>
      </c>
      <c r="V168" s="275" t="s">
        <v>1239</v>
      </c>
      <c r="W168" s="483"/>
      <c r="X168" s="483"/>
      <c r="Y168" s="483"/>
      <c r="Z168" s="2" t="s">
        <v>1275</v>
      </c>
    </row>
    <row r="169" spans="2:26" ht="15.9" customHeight="1" x14ac:dyDescent="0.2">
      <c r="B169" s="268"/>
      <c r="C169" s="538" t="s">
        <v>1285</v>
      </c>
      <c r="D169" s="539"/>
      <c r="E169" s="52">
        <v>1</v>
      </c>
      <c r="F169" s="94">
        <v>4.42</v>
      </c>
      <c r="G169" s="87" t="s">
        <v>562</v>
      </c>
      <c r="H169" s="87" t="s">
        <v>511</v>
      </c>
      <c r="I169" s="87" t="s">
        <v>352</v>
      </c>
      <c r="J169" s="333" t="s">
        <v>560</v>
      </c>
      <c r="K169" s="540"/>
      <c r="L169" s="316"/>
      <c r="M169" s="87" t="s">
        <v>1336</v>
      </c>
      <c r="N169" s="87" t="s">
        <v>1251</v>
      </c>
      <c r="O169" s="210" t="s">
        <v>364</v>
      </c>
      <c r="P169" s="87" t="s">
        <v>684</v>
      </c>
      <c r="Q169" s="87"/>
      <c r="R169" s="87" t="s">
        <v>701</v>
      </c>
      <c r="S169" s="2" t="s">
        <v>380</v>
      </c>
      <c r="T169" s="2" t="s">
        <v>380</v>
      </c>
      <c r="U169" s="2" t="s">
        <v>381</v>
      </c>
      <c r="V169" s="275" t="s">
        <v>1260</v>
      </c>
      <c r="W169" s="483"/>
      <c r="X169" s="483"/>
      <c r="Y169" s="483"/>
      <c r="Z169" s="2"/>
    </row>
    <row r="170" spans="2:26" ht="15.9" customHeight="1" x14ac:dyDescent="0.2">
      <c r="B170" s="268"/>
      <c r="C170" s="538" t="s">
        <v>1285</v>
      </c>
      <c r="D170" s="539"/>
      <c r="E170" s="52">
        <v>2</v>
      </c>
      <c r="F170" s="94">
        <v>4.42</v>
      </c>
      <c r="G170" s="87" t="s">
        <v>562</v>
      </c>
      <c r="H170" s="87" t="s">
        <v>513</v>
      </c>
      <c r="I170" s="87" t="s">
        <v>352</v>
      </c>
      <c r="J170" s="333" t="s">
        <v>560</v>
      </c>
      <c r="K170" s="540"/>
      <c r="L170" s="316"/>
      <c r="M170" s="87" t="s">
        <v>1336</v>
      </c>
      <c r="N170" s="87" t="s">
        <v>1251</v>
      </c>
      <c r="O170" s="210" t="s">
        <v>366</v>
      </c>
      <c r="P170" s="87" t="s">
        <v>62</v>
      </c>
      <c r="Q170" s="87"/>
      <c r="R170" s="87" t="s">
        <v>701</v>
      </c>
      <c r="S170" s="2" t="s">
        <v>380</v>
      </c>
      <c r="T170" s="2" t="s">
        <v>380</v>
      </c>
      <c r="U170" s="2" t="s">
        <v>381</v>
      </c>
      <c r="V170" s="275" t="s">
        <v>1260</v>
      </c>
      <c r="W170" s="483"/>
      <c r="X170" s="483"/>
      <c r="Y170" s="483"/>
      <c r="Z170" s="2"/>
    </row>
    <row r="171" spans="2:26" ht="15.9" customHeight="1" x14ac:dyDescent="0.2">
      <c r="B171" s="268"/>
      <c r="C171" s="538" t="s">
        <v>665</v>
      </c>
      <c r="D171" s="539"/>
      <c r="E171" s="52">
        <v>3</v>
      </c>
      <c r="F171" s="94">
        <v>4.42</v>
      </c>
      <c r="G171" s="87" t="s">
        <v>562</v>
      </c>
      <c r="H171" s="87" t="s">
        <v>513</v>
      </c>
      <c r="I171" s="87" t="s">
        <v>353</v>
      </c>
      <c r="J171" s="333" t="s">
        <v>353</v>
      </c>
      <c r="K171" s="540"/>
      <c r="L171" s="316"/>
      <c r="M171" s="87" t="s">
        <v>699</v>
      </c>
      <c r="N171" s="87" t="s">
        <v>699</v>
      </c>
      <c r="O171" s="210" t="s">
        <v>365</v>
      </c>
      <c r="P171" s="87" t="s">
        <v>684</v>
      </c>
      <c r="Q171" s="87"/>
      <c r="R171" s="87" t="s">
        <v>701</v>
      </c>
      <c r="S171" s="2" t="s">
        <v>380</v>
      </c>
      <c r="T171" s="2" t="s">
        <v>380</v>
      </c>
      <c r="U171" s="2" t="s">
        <v>381</v>
      </c>
      <c r="V171" s="275" t="s">
        <v>699</v>
      </c>
      <c r="W171" s="483"/>
      <c r="X171" s="483"/>
      <c r="Y171" s="483"/>
      <c r="Z171" s="2" t="s">
        <v>890</v>
      </c>
    </row>
    <row r="172" spans="2:26" ht="15.9" customHeight="1" x14ac:dyDescent="0.2">
      <c r="B172" s="268"/>
      <c r="C172" s="538" t="s">
        <v>665</v>
      </c>
      <c r="D172" s="539"/>
      <c r="E172" s="52">
        <v>4</v>
      </c>
      <c r="F172" s="94">
        <v>4.42</v>
      </c>
      <c r="G172" s="87" t="s">
        <v>351</v>
      </c>
      <c r="H172" s="87" t="s">
        <v>374</v>
      </c>
      <c r="I172" s="87" t="s">
        <v>353</v>
      </c>
      <c r="J172" s="333" t="s">
        <v>360</v>
      </c>
      <c r="K172" s="540"/>
      <c r="L172" s="316"/>
      <c r="M172" s="87" t="s">
        <v>699</v>
      </c>
      <c r="N172" s="87" t="s">
        <v>699</v>
      </c>
      <c r="O172" s="210" t="s">
        <v>366</v>
      </c>
      <c r="P172" s="87" t="s">
        <v>62</v>
      </c>
      <c r="Q172" s="87"/>
      <c r="R172" s="87" t="s">
        <v>1155</v>
      </c>
      <c r="S172" s="2" t="s">
        <v>380</v>
      </c>
      <c r="T172" s="2" t="s">
        <v>380</v>
      </c>
      <c r="U172" s="2" t="s">
        <v>381</v>
      </c>
      <c r="V172" s="275" t="s">
        <v>699</v>
      </c>
      <c r="W172" s="483"/>
      <c r="X172" s="483"/>
      <c r="Y172" s="483"/>
      <c r="Z172" s="2" t="s">
        <v>719</v>
      </c>
    </row>
    <row r="173" spans="2:26" ht="15.9" customHeight="1" x14ac:dyDescent="0.2">
      <c r="B173" s="268"/>
      <c r="C173" s="538" t="s">
        <v>665</v>
      </c>
      <c r="D173" s="539"/>
      <c r="E173" s="52">
        <v>5</v>
      </c>
      <c r="F173" s="94">
        <v>4.42</v>
      </c>
      <c r="G173" s="87" t="s">
        <v>351</v>
      </c>
      <c r="H173" s="87" t="s">
        <v>374</v>
      </c>
      <c r="I173" s="87" t="s">
        <v>353</v>
      </c>
      <c r="J173" s="333" t="s">
        <v>360</v>
      </c>
      <c r="K173" s="540"/>
      <c r="L173" s="316"/>
      <c r="M173" s="87" t="s">
        <v>699</v>
      </c>
      <c r="N173" s="87" t="s">
        <v>699</v>
      </c>
      <c r="O173" s="210" t="s">
        <v>366</v>
      </c>
      <c r="P173" s="87" t="s">
        <v>62</v>
      </c>
      <c r="Q173" s="87"/>
      <c r="R173" s="87" t="s">
        <v>1155</v>
      </c>
      <c r="S173" s="2" t="s">
        <v>380</v>
      </c>
      <c r="T173" s="2" t="s">
        <v>380</v>
      </c>
      <c r="U173" s="2" t="s">
        <v>381</v>
      </c>
      <c r="V173" s="275" t="s">
        <v>699</v>
      </c>
      <c r="W173" s="483"/>
      <c r="X173" s="483"/>
      <c r="Y173" s="483"/>
      <c r="Z173" s="2" t="s">
        <v>719</v>
      </c>
    </row>
    <row r="174" spans="2:26" ht="15.9" customHeight="1" x14ac:dyDescent="0.2">
      <c r="B174" s="268"/>
      <c r="C174" s="538" t="s">
        <v>1285</v>
      </c>
      <c r="D174" s="539"/>
      <c r="E174" s="52">
        <v>6</v>
      </c>
      <c r="F174" s="94">
        <v>4.42</v>
      </c>
      <c r="G174" s="87" t="s">
        <v>351</v>
      </c>
      <c r="H174" s="87" t="s">
        <v>377</v>
      </c>
      <c r="I174" s="87" t="s">
        <v>352</v>
      </c>
      <c r="J174" s="275" t="s">
        <v>560</v>
      </c>
      <c r="K174" s="275"/>
      <c r="L174" s="275"/>
      <c r="M174" s="87" t="s">
        <v>843</v>
      </c>
      <c r="N174" s="87" t="s">
        <v>1237</v>
      </c>
      <c r="O174" s="210" t="s">
        <v>365</v>
      </c>
      <c r="P174" s="87" t="s">
        <v>684</v>
      </c>
      <c r="Q174" s="87"/>
      <c r="R174" s="87" t="s">
        <v>1155</v>
      </c>
      <c r="S174" s="2" t="s">
        <v>379</v>
      </c>
      <c r="T174" s="2" t="s">
        <v>384</v>
      </c>
      <c r="U174" s="2" t="s">
        <v>383</v>
      </c>
      <c r="V174" s="275" t="s">
        <v>1239</v>
      </c>
      <c r="W174" s="483"/>
      <c r="X174" s="483"/>
      <c r="Y174" s="483"/>
      <c r="Z174" s="2" t="s">
        <v>1275</v>
      </c>
    </row>
    <row r="175" spans="2:26" ht="15.9" customHeight="1" x14ac:dyDescent="0.2">
      <c r="B175" s="268"/>
      <c r="C175" s="538" t="s">
        <v>1285</v>
      </c>
      <c r="D175" s="539"/>
      <c r="E175" s="52">
        <v>7</v>
      </c>
      <c r="F175" s="94">
        <v>4.42</v>
      </c>
      <c r="G175" s="87" t="s">
        <v>351</v>
      </c>
      <c r="H175" s="87" t="s">
        <v>377</v>
      </c>
      <c r="I175" s="87" t="s">
        <v>352</v>
      </c>
      <c r="J175" s="275" t="s">
        <v>560</v>
      </c>
      <c r="K175" s="275"/>
      <c r="L175" s="275"/>
      <c r="M175" s="87" t="s">
        <v>843</v>
      </c>
      <c r="N175" s="87" t="s">
        <v>1237</v>
      </c>
      <c r="O175" s="210" t="s">
        <v>365</v>
      </c>
      <c r="P175" s="87" t="s">
        <v>684</v>
      </c>
      <c r="Q175" s="87"/>
      <c r="R175" s="87" t="s">
        <v>1155</v>
      </c>
      <c r="S175" s="2" t="s">
        <v>379</v>
      </c>
      <c r="T175" s="2" t="s">
        <v>384</v>
      </c>
      <c r="U175" s="2" t="s">
        <v>383</v>
      </c>
      <c r="V175" s="275" t="s">
        <v>1239</v>
      </c>
      <c r="W175" s="483"/>
      <c r="X175" s="483"/>
      <c r="Y175" s="483"/>
      <c r="Z175" s="2" t="s">
        <v>1275</v>
      </c>
    </row>
    <row r="176" spans="2:26" ht="15.9" customHeight="1" x14ac:dyDescent="0.2">
      <c r="B176" s="268"/>
      <c r="C176" s="538" t="s">
        <v>1286</v>
      </c>
      <c r="D176" s="539"/>
      <c r="E176" s="52">
        <v>1</v>
      </c>
      <c r="F176" s="94">
        <v>2.1800000000000002</v>
      </c>
      <c r="G176" s="87" t="s">
        <v>562</v>
      </c>
      <c r="H176" s="87" t="s">
        <v>512</v>
      </c>
      <c r="I176" s="87" t="s">
        <v>353</v>
      </c>
      <c r="J176" s="275" t="s">
        <v>353</v>
      </c>
      <c r="K176" s="275"/>
      <c r="L176" s="275"/>
      <c r="M176" s="87" t="s">
        <v>1336</v>
      </c>
      <c r="N176" s="87" t="s">
        <v>1251</v>
      </c>
      <c r="O176" s="210" t="s">
        <v>365</v>
      </c>
      <c r="P176" s="87" t="s">
        <v>684</v>
      </c>
      <c r="Q176" s="87"/>
      <c r="R176" s="87" t="s">
        <v>701</v>
      </c>
      <c r="S176" s="2" t="s">
        <v>380</v>
      </c>
      <c r="T176" s="2" t="s">
        <v>380</v>
      </c>
      <c r="U176" s="2" t="s">
        <v>381</v>
      </c>
      <c r="V176" s="275" t="s">
        <v>725</v>
      </c>
      <c r="W176" s="483"/>
      <c r="X176" s="483"/>
      <c r="Y176" s="483"/>
      <c r="Z176" s="2"/>
    </row>
    <row r="177" spans="2:26" ht="15.9" customHeight="1" x14ac:dyDescent="0.2">
      <c r="B177" s="268"/>
      <c r="C177" s="538" t="s">
        <v>666</v>
      </c>
      <c r="D177" s="539"/>
      <c r="E177" s="52">
        <v>2</v>
      </c>
      <c r="F177" s="94">
        <v>2.1800000000000002</v>
      </c>
      <c r="G177" s="87" t="s">
        <v>351</v>
      </c>
      <c r="H177" s="87" t="s">
        <v>374</v>
      </c>
      <c r="I177" s="87" t="s">
        <v>353</v>
      </c>
      <c r="J177" s="333" t="s">
        <v>360</v>
      </c>
      <c r="K177" s="540"/>
      <c r="L177" s="316"/>
      <c r="M177" s="87" t="s">
        <v>699</v>
      </c>
      <c r="N177" s="87" t="s">
        <v>699</v>
      </c>
      <c r="O177" s="210" t="s">
        <v>366</v>
      </c>
      <c r="P177" s="87" t="s">
        <v>62</v>
      </c>
      <c r="Q177" s="87"/>
      <c r="R177" s="87" t="s">
        <v>1155</v>
      </c>
      <c r="S177" s="2" t="s">
        <v>380</v>
      </c>
      <c r="T177" s="2" t="s">
        <v>380</v>
      </c>
      <c r="U177" s="2" t="s">
        <v>381</v>
      </c>
      <c r="V177" s="275" t="s">
        <v>699</v>
      </c>
      <c r="W177" s="483"/>
      <c r="X177" s="483"/>
      <c r="Y177" s="483"/>
      <c r="Z177" s="2" t="s">
        <v>719</v>
      </c>
    </row>
    <row r="178" spans="2:26" ht="15.9" customHeight="1" x14ac:dyDescent="0.2">
      <c r="B178" s="268"/>
      <c r="C178" s="538" t="s">
        <v>666</v>
      </c>
      <c r="D178" s="539"/>
      <c r="E178" s="52">
        <v>3</v>
      </c>
      <c r="F178" s="94">
        <v>2.1800000000000002</v>
      </c>
      <c r="G178" s="87" t="s">
        <v>351</v>
      </c>
      <c r="H178" s="87" t="s">
        <v>374</v>
      </c>
      <c r="I178" s="87" t="s">
        <v>353</v>
      </c>
      <c r="J178" s="333" t="s">
        <v>360</v>
      </c>
      <c r="K178" s="540"/>
      <c r="L178" s="316"/>
      <c r="M178" s="87" t="s">
        <v>699</v>
      </c>
      <c r="N178" s="87" t="s">
        <v>699</v>
      </c>
      <c r="O178" s="210" t="s">
        <v>366</v>
      </c>
      <c r="P178" s="87" t="s">
        <v>62</v>
      </c>
      <c r="Q178" s="87"/>
      <c r="R178" s="87" t="s">
        <v>1155</v>
      </c>
      <c r="S178" s="2" t="s">
        <v>380</v>
      </c>
      <c r="T178" s="2" t="s">
        <v>380</v>
      </c>
      <c r="U178" s="2" t="s">
        <v>381</v>
      </c>
      <c r="V178" s="275" t="s">
        <v>699</v>
      </c>
      <c r="W178" s="483"/>
      <c r="X178" s="483"/>
      <c r="Y178" s="483"/>
      <c r="Z178" s="2" t="s">
        <v>719</v>
      </c>
    </row>
    <row r="179" spans="2:26" ht="15.9" customHeight="1" x14ac:dyDescent="0.2">
      <c r="B179" s="268"/>
      <c r="C179" s="538" t="s">
        <v>1287</v>
      </c>
      <c r="D179" s="539"/>
      <c r="E179" s="52">
        <v>1</v>
      </c>
      <c r="F179" s="239">
        <v>10</v>
      </c>
      <c r="G179" s="87" t="s">
        <v>562</v>
      </c>
      <c r="H179" s="87" t="s">
        <v>518</v>
      </c>
      <c r="I179" s="87" t="s">
        <v>352</v>
      </c>
      <c r="J179" s="333" t="s">
        <v>560</v>
      </c>
      <c r="K179" s="540"/>
      <c r="L179" s="316"/>
      <c r="M179" s="87" t="s">
        <v>1336</v>
      </c>
      <c r="N179" s="87" t="s">
        <v>1251</v>
      </c>
      <c r="O179" s="210" t="s">
        <v>364</v>
      </c>
      <c r="P179" s="87" t="s">
        <v>684</v>
      </c>
      <c r="Q179" s="87"/>
      <c r="R179" s="87" t="s">
        <v>701</v>
      </c>
      <c r="S179" s="2" t="s">
        <v>380</v>
      </c>
      <c r="T179" s="2" t="s">
        <v>380</v>
      </c>
      <c r="U179" s="2" t="s">
        <v>381</v>
      </c>
      <c r="V179" s="275" t="s">
        <v>1260</v>
      </c>
      <c r="W179" s="483"/>
      <c r="X179" s="483"/>
      <c r="Y179" s="483"/>
      <c r="Z179" s="2"/>
    </row>
    <row r="180" spans="2:26" ht="15.9" customHeight="1" x14ac:dyDescent="0.2">
      <c r="B180" s="268"/>
      <c r="C180" s="538" t="s">
        <v>1287</v>
      </c>
      <c r="D180" s="539"/>
      <c r="E180" s="52">
        <v>2</v>
      </c>
      <c r="F180" s="239">
        <v>10</v>
      </c>
      <c r="G180" s="87" t="s">
        <v>562</v>
      </c>
      <c r="H180" s="87" t="s">
        <v>511</v>
      </c>
      <c r="I180" s="87" t="s">
        <v>352</v>
      </c>
      <c r="J180" s="333" t="s">
        <v>560</v>
      </c>
      <c r="K180" s="540"/>
      <c r="L180" s="316"/>
      <c r="M180" s="87" t="s">
        <v>896</v>
      </c>
      <c r="N180" s="87" t="s">
        <v>1250</v>
      </c>
      <c r="O180" s="210" t="s">
        <v>1155</v>
      </c>
      <c r="P180" s="87" t="s">
        <v>1155</v>
      </c>
      <c r="Q180" s="87"/>
      <c r="R180" s="87" t="s">
        <v>683</v>
      </c>
      <c r="S180" s="2" t="s">
        <v>379</v>
      </c>
      <c r="T180" s="2" t="s">
        <v>384</v>
      </c>
      <c r="U180" s="2" t="s">
        <v>383</v>
      </c>
      <c r="V180" s="275" t="s">
        <v>1239</v>
      </c>
      <c r="W180" s="483"/>
      <c r="X180" s="483"/>
      <c r="Y180" s="483"/>
      <c r="Z180" s="2" t="s">
        <v>690</v>
      </c>
    </row>
    <row r="181" spans="2:26" ht="15.9" customHeight="1" x14ac:dyDescent="0.2">
      <c r="B181" s="268"/>
      <c r="C181" s="538" t="s">
        <v>1287</v>
      </c>
      <c r="D181" s="539"/>
      <c r="E181" s="52">
        <v>3</v>
      </c>
      <c r="F181" s="239">
        <v>10</v>
      </c>
      <c r="G181" s="87" t="s">
        <v>562</v>
      </c>
      <c r="H181" s="87" t="s">
        <v>513</v>
      </c>
      <c r="I181" s="87" t="s">
        <v>352</v>
      </c>
      <c r="J181" s="333" t="s">
        <v>560</v>
      </c>
      <c r="K181" s="540"/>
      <c r="L181" s="316"/>
      <c r="M181" s="87" t="s">
        <v>898</v>
      </c>
      <c r="N181" s="87" t="s">
        <v>1250</v>
      </c>
      <c r="O181" s="210" t="s">
        <v>1155</v>
      </c>
      <c r="P181" s="87" t="s">
        <v>1155</v>
      </c>
      <c r="Q181" s="87"/>
      <c r="R181" s="87" t="s">
        <v>702</v>
      </c>
      <c r="S181" s="2" t="s">
        <v>379</v>
      </c>
      <c r="T181" s="2" t="s">
        <v>384</v>
      </c>
      <c r="U181" s="2" t="s">
        <v>383</v>
      </c>
      <c r="V181" s="275" t="s">
        <v>1239</v>
      </c>
      <c r="W181" s="483"/>
      <c r="X181" s="483"/>
      <c r="Y181" s="483"/>
      <c r="Z181" s="2" t="s">
        <v>690</v>
      </c>
    </row>
    <row r="182" spans="2:26" ht="15.9" customHeight="1" x14ac:dyDescent="0.2">
      <c r="B182" s="268"/>
      <c r="C182" s="538" t="s">
        <v>1287</v>
      </c>
      <c r="D182" s="539"/>
      <c r="E182" s="52">
        <v>4</v>
      </c>
      <c r="F182" s="239">
        <v>10</v>
      </c>
      <c r="G182" s="87" t="s">
        <v>562</v>
      </c>
      <c r="H182" s="87" t="s">
        <v>513</v>
      </c>
      <c r="I182" s="87" t="s">
        <v>352</v>
      </c>
      <c r="J182" s="333" t="s">
        <v>560</v>
      </c>
      <c r="K182" s="540"/>
      <c r="L182" s="316"/>
      <c r="M182" s="87" t="s">
        <v>899</v>
      </c>
      <c r="N182" s="87" t="s">
        <v>1250</v>
      </c>
      <c r="O182" s="210" t="s">
        <v>1155</v>
      </c>
      <c r="P182" s="87" t="s">
        <v>1155</v>
      </c>
      <c r="Q182" s="87"/>
      <c r="R182" s="87" t="s">
        <v>702</v>
      </c>
      <c r="S182" s="2" t="s">
        <v>379</v>
      </c>
      <c r="T182" s="2" t="s">
        <v>384</v>
      </c>
      <c r="U182" s="2" t="s">
        <v>383</v>
      </c>
      <c r="V182" s="275" t="s">
        <v>1239</v>
      </c>
      <c r="W182" s="483"/>
      <c r="X182" s="483"/>
      <c r="Y182" s="483"/>
      <c r="Z182" s="2" t="s">
        <v>690</v>
      </c>
    </row>
    <row r="183" spans="2:26" ht="15.9" customHeight="1" x14ac:dyDescent="0.2">
      <c r="B183" s="268"/>
      <c r="C183" s="538" t="s">
        <v>1287</v>
      </c>
      <c r="D183" s="539"/>
      <c r="E183" s="52">
        <v>5</v>
      </c>
      <c r="F183" s="239">
        <v>10</v>
      </c>
      <c r="G183" s="87" t="s">
        <v>562</v>
      </c>
      <c r="H183" s="87" t="s">
        <v>514</v>
      </c>
      <c r="I183" s="87" t="s">
        <v>352</v>
      </c>
      <c r="J183" s="333" t="s">
        <v>560</v>
      </c>
      <c r="K183" s="540"/>
      <c r="L183" s="316"/>
      <c r="M183" s="87" t="s">
        <v>900</v>
      </c>
      <c r="N183" s="87" t="s">
        <v>1250</v>
      </c>
      <c r="O183" s="210" t="s">
        <v>1155</v>
      </c>
      <c r="P183" s="87" t="s">
        <v>1155</v>
      </c>
      <c r="Q183" s="87"/>
      <c r="R183" s="87" t="s">
        <v>702</v>
      </c>
      <c r="S183" s="2" t="s">
        <v>379</v>
      </c>
      <c r="T183" s="2" t="s">
        <v>384</v>
      </c>
      <c r="U183" s="2" t="s">
        <v>383</v>
      </c>
      <c r="V183" s="275" t="s">
        <v>1239</v>
      </c>
      <c r="W183" s="483"/>
      <c r="X183" s="483"/>
      <c r="Y183" s="483"/>
      <c r="Z183" s="2" t="s">
        <v>690</v>
      </c>
    </row>
    <row r="184" spans="2:26" ht="15.9" customHeight="1" x14ac:dyDescent="0.2">
      <c r="B184" s="268"/>
      <c r="C184" s="538" t="s">
        <v>1287</v>
      </c>
      <c r="D184" s="539"/>
      <c r="E184" s="52">
        <v>6</v>
      </c>
      <c r="F184" s="239">
        <v>10</v>
      </c>
      <c r="G184" s="87" t="s">
        <v>562</v>
      </c>
      <c r="H184" s="87" t="s">
        <v>514</v>
      </c>
      <c r="I184" s="87" t="s">
        <v>352</v>
      </c>
      <c r="J184" s="333" t="s">
        <v>560</v>
      </c>
      <c r="K184" s="540"/>
      <c r="L184" s="316"/>
      <c r="M184" s="87" t="s">
        <v>901</v>
      </c>
      <c r="N184" s="87" t="s">
        <v>1237</v>
      </c>
      <c r="O184" s="210" t="s">
        <v>364</v>
      </c>
      <c r="P184" s="87" t="s">
        <v>684</v>
      </c>
      <c r="Q184" s="87"/>
      <c r="R184" s="87" t="s">
        <v>702</v>
      </c>
      <c r="S184" s="2" t="s">
        <v>379</v>
      </c>
      <c r="T184" s="2" t="s">
        <v>384</v>
      </c>
      <c r="U184" s="2" t="s">
        <v>383</v>
      </c>
      <c r="V184" s="275" t="s">
        <v>1239</v>
      </c>
      <c r="W184" s="483"/>
      <c r="X184" s="483"/>
      <c r="Y184" s="483"/>
      <c r="Z184" s="2" t="s">
        <v>690</v>
      </c>
    </row>
    <row r="185" spans="2:26" ht="15.9" customHeight="1" x14ac:dyDescent="0.2">
      <c r="B185" s="268"/>
      <c r="C185" s="538" t="s">
        <v>1287</v>
      </c>
      <c r="D185" s="539"/>
      <c r="E185" s="52">
        <v>7</v>
      </c>
      <c r="F185" s="239">
        <v>10</v>
      </c>
      <c r="G185" s="87" t="s">
        <v>562</v>
      </c>
      <c r="H185" s="87" t="s">
        <v>514</v>
      </c>
      <c r="I185" s="87" t="s">
        <v>352</v>
      </c>
      <c r="J185" s="333" t="s">
        <v>560</v>
      </c>
      <c r="K185" s="540"/>
      <c r="L185" s="316"/>
      <c r="M185" s="87" t="s">
        <v>1288</v>
      </c>
      <c r="N185" s="87" t="s">
        <v>1237</v>
      </c>
      <c r="O185" s="210" t="s">
        <v>364</v>
      </c>
      <c r="P185" s="87" t="s">
        <v>684</v>
      </c>
      <c r="Q185" s="87"/>
      <c r="R185" s="87" t="s">
        <v>702</v>
      </c>
      <c r="S185" s="2" t="s">
        <v>379</v>
      </c>
      <c r="T185" s="2" t="s">
        <v>384</v>
      </c>
      <c r="U185" s="2" t="s">
        <v>383</v>
      </c>
      <c r="V185" s="275" t="s">
        <v>1239</v>
      </c>
      <c r="W185" s="483"/>
      <c r="X185" s="483"/>
      <c r="Y185" s="483"/>
      <c r="Z185" s="2" t="s">
        <v>690</v>
      </c>
    </row>
    <row r="186" spans="2:26" ht="15.9" customHeight="1" x14ac:dyDescent="0.2">
      <c r="B186" s="268"/>
      <c r="C186" s="538" t="s">
        <v>1287</v>
      </c>
      <c r="D186" s="539"/>
      <c r="E186" s="52">
        <v>8</v>
      </c>
      <c r="F186" s="239">
        <v>10</v>
      </c>
      <c r="G186" s="87" t="s">
        <v>351</v>
      </c>
      <c r="H186" s="87" t="s">
        <v>377</v>
      </c>
      <c r="I186" s="87" t="s">
        <v>352</v>
      </c>
      <c r="J186" s="275" t="s">
        <v>560</v>
      </c>
      <c r="K186" s="275"/>
      <c r="L186" s="275"/>
      <c r="M186" s="87" t="s">
        <v>905</v>
      </c>
      <c r="N186" s="87" t="s">
        <v>1249</v>
      </c>
      <c r="O186" s="210" t="s">
        <v>365</v>
      </c>
      <c r="P186" s="87" t="s">
        <v>684</v>
      </c>
      <c r="Q186" s="87"/>
      <c r="R186" s="87" t="s">
        <v>1155</v>
      </c>
      <c r="S186" s="2" t="s">
        <v>379</v>
      </c>
      <c r="T186" s="2" t="s">
        <v>384</v>
      </c>
      <c r="U186" s="2" t="s">
        <v>383</v>
      </c>
      <c r="V186" s="275" t="s">
        <v>1239</v>
      </c>
      <c r="W186" s="483"/>
      <c r="X186" s="483"/>
      <c r="Y186" s="483"/>
      <c r="Z186" s="2" t="s">
        <v>1275</v>
      </c>
    </row>
    <row r="187" spans="2:26" ht="15.9" customHeight="1" x14ac:dyDescent="0.2">
      <c r="B187" s="268"/>
      <c r="C187" s="538" t="s">
        <v>1287</v>
      </c>
      <c r="D187" s="539"/>
      <c r="E187" s="52">
        <v>9</v>
      </c>
      <c r="F187" s="239">
        <v>10</v>
      </c>
      <c r="G187" s="87" t="s">
        <v>351</v>
      </c>
      <c r="H187" s="87" t="s">
        <v>377</v>
      </c>
      <c r="I187" s="87" t="s">
        <v>352</v>
      </c>
      <c r="J187" s="275" t="s">
        <v>560</v>
      </c>
      <c r="K187" s="275"/>
      <c r="L187" s="275"/>
      <c r="M187" s="87" t="s">
        <v>906</v>
      </c>
      <c r="N187" s="87" t="s">
        <v>1237</v>
      </c>
      <c r="O187" s="210" t="s">
        <v>365</v>
      </c>
      <c r="P187" s="87" t="s">
        <v>684</v>
      </c>
      <c r="Q187" s="87"/>
      <c r="R187" s="87" t="s">
        <v>1155</v>
      </c>
      <c r="S187" s="2" t="s">
        <v>379</v>
      </c>
      <c r="T187" s="2" t="s">
        <v>384</v>
      </c>
      <c r="U187" s="2" t="s">
        <v>383</v>
      </c>
      <c r="V187" s="275" t="s">
        <v>1239</v>
      </c>
      <c r="W187" s="483"/>
      <c r="X187" s="483"/>
      <c r="Y187" s="483"/>
      <c r="Z187" s="2" t="s">
        <v>1275</v>
      </c>
    </row>
    <row r="188" spans="2:26" ht="15.9" customHeight="1" x14ac:dyDescent="0.2">
      <c r="B188" s="268"/>
      <c r="C188" s="538" t="s">
        <v>1287</v>
      </c>
      <c r="D188" s="539"/>
      <c r="E188" s="52">
        <v>10</v>
      </c>
      <c r="F188" s="239">
        <v>10</v>
      </c>
      <c r="G188" s="87" t="s">
        <v>351</v>
      </c>
      <c r="H188" s="87" t="s">
        <v>374</v>
      </c>
      <c r="I188" s="87" t="s">
        <v>352</v>
      </c>
      <c r="J188" s="275" t="s">
        <v>560</v>
      </c>
      <c r="K188" s="275"/>
      <c r="L188" s="275"/>
      <c r="M188" s="87" t="s">
        <v>907</v>
      </c>
      <c r="N188" s="87" t="s">
        <v>1237</v>
      </c>
      <c r="O188" s="210" t="s">
        <v>365</v>
      </c>
      <c r="P188" s="87" t="s">
        <v>684</v>
      </c>
      <c r="Q188" s="87"/>
      <c r="R188" s="87" t="s">
        <v>1155</v>
      </c>
      <c r="S188" s="2" t="s">
        <v>379</v>
      </c>
      <c r="T188" s="2" t="s">
        <v>384</v>
      </c>
      <c r="U188" s="2" t="s">
        <v>383</v>
      </c>
      <c r="V188" s="275" t="s">
        <v>1239</v>
      </c>
      <c r="W188" s="483"/>
      <c r="X188" s="483"/>
      <c r="Y188" s="483"/>
      <c r="Z188" s="2" t="s">
        <v>1275</v>
      </c>
    </row>
    <row r="189" spans="2:26" ht="15.9" customHeight="1" x14ac:dyDescent="0.2">
      <c r="B189" s="268"/>
      <c r="C189" s="538" t="s">
        <v>667</v>
      </c>
      <c r="D189" s="539"/>
      <c r="E189" s="52">
        <v>11</v>
      </c>
      <c r="F189" s="239">
        <v>10</v>
      </c>
      <c r="G189" s="87" t="s">
        <v>351</v>
      </c>
      <c r="H189" s="87" t="s">
        <v>374</v>
      </c>
      <c r="I189" s="87" t="s">
        <v>353</v>
      </c>
      <c r="J189" s="333" t="s">
        <v>360</v>
      </c>
      <c r="K189" s="540"/>
      <c r="L189" s="316"/>
      <c r="M189" s="87" t="s">
        <v>699</v>
      </c>
      <c r="N189" s="87" t="s">
        <v>699</v>
      </c>
      <c r="O189" s="210" t="s">
        <v>366</v>
      </c>
      <c r="P189" s="87" t="s">
        <v>62</v>
      </c>
      <c r="Q189" s="87"/>
      <c r="R189" s="87" t="s">
        <v>1155</v>
      </c>
      <c r="S189" s="2" t="s">
        <v>380</v>
      </c>
      <c r="T189" s="2" t="s">
        <v>380</v>
      </c>
      <c r="U189" s="2" t="s">
        <v>381</v>
      </c>
      <c r="V189" s="275" t="s">
        <v>699</v>
      </c>
      <c r="W189" s="483"/>
      <c r="X189" s="483"/>
      <c r="Y189" s="483"/>
      <c r="Z189" s="2" t="s">
        <v>719</v>
      </c>
    </row>
    <row r="190" spans="2:26" ht="15.9" customHeight="1" x14ac:dyDescent="0.2">
      <c r="B190" s="268"/>
      <c r="C190" s="538" t="s">
        <v>1287</v>
      </c>
      <c r="D190" s="539"/>
      <c r="E190" s="52">
        <v>12</v>
      </c>
      <c r="F190" s="239">
        <v>10</v>
      </c>
      <c r="G190" s="87" t="s">
        <v>351</v>
      </c>
      <c r="H190" s="87" t="s">
        <v>377</v>
      </c>
      <c r="I190" s="87" t="s">
        <v>352</v>
      </c>
      <c r="J190" s="275" t="s">
        <v>560</v>
      </c>
      <c r="K190" s="275"/>
      <c r="L190" s="275"/>
      <c r="M190" s="87" t="s">
        <v>843</v>
      </c>
      <c r="N190" s="87" t="s">
        <v>1237</v>
      </c>
      <c r="O190" s="210" t="s">
        <v>365</v>
      </c>
      <c r="P190" s="87" t="s">
        <v>684</v>
      </c>
      <c r="Q190" s="87"/>
      <c r="R190" s="87" t="s">
        <v>1155</v>
      </c>
      <c r="S190" s="2" t="s">
        <v>379</v>
      </c>
      <c r="T190" s="2" t="s">
        <v>384</v>
      </c>
      <c r="U190" s="2" t="s">
        <v>383</v>
      </c>
      <c r="V190" s="275" t="s">
        <v>1239</v>
      </c>
      <c r="W190" s="483"/>
      <c r="X190" s="483"/>
      <c r="Y190" s="483"/>
      <c r="Z190" s="2" t="s">
        <v>1275</v>
      </c>
    </row>
    <row r="191" spans="2:26" ht="15.9" customHeight="1" x14ac:dyDescent="0.2">
      <c r="B191" s="268"/>
      <c r="C191" s="538" t="s">
        <v>1289</v>
      </c>
      <c r="D191" s="539"/>
      <c r="E191" s="52">
        <v>1</v>
      </c>
      <c r="F191" s="239">
        <v>10</v>
      </c>
      <c r="G191" s="87" t="s">
        <v>562</v>
      </c>
      <c r="H191" s="87" t="s">
        <v>511</v>
      </c>
      <c r="I191" s="87" t="s">
        <v>352</v>
      </c>
      <c r="J191" s="333" t="s">
        <v>560</v>
      </c>
      <c r="K191" s="540"/>
      <c r="L191" s="316"/>
      <c r="M191" s="87" t="s">
        <v>910</v>
      </c>
      <c r="N191" s="87" t="s">
        <v>1250</v>
      </c>
      <c r="O191" s="210" t="s">
        <v>1155</v>
      </c>
      <c r="P191" s="87" t="s">
        <v>1155</v>
      </c>
      <c r="Q191" s="87"/>
      <c r="R191" s="87" t="s">
        <v>683</v>
      </c>
      <c r="S191" s="2" t="s">
        <v>379</v>
      </c>
      <c r="T191" s="2" t="s">
        <v>384</v>
      </c>
      <c r="U191" s="2" t="s">
        <v>383</v>
      </c>
      <c r="V191" s="275" t="s">
        <v>1239</v>
      </c>
      <c r="W191" s="483"/>
      <c r="X191" s="483"/>
      <c r="Y191" s="483"/>
      <c r="Z191" s="2" t="s">
        <v>690</v>
      </c>
    </row>
    <row r="192" spans="2:26" ht="15.9" customHeight="1" x14ac:dyDescent="0.2">
      <c r="B192" s="268"/>
      <c r="C192" s="538" t="s">
        <v>1289</v>
      </c>
      <c r="D192" s="539"/>
      <c r="E192" s="52">
        <v>2</v>
      </c>
      <c r="F192" s="239">
        <v>10</v>
      </c>
      <c r="G192" s="87" t="s">
        <v>562</v>
      </c>
      <c r="H192" s="87" t="s">
        <v>511</v>
      </c>
      <c r="I192" s="87" t="s">
        <v>352</v>
      </c>
      <c r="J192" s="333" t="s">
        <v>560</v>
      </c>
      <c r="K192" s="540"/>
      <c r="L192" s="316"/>
      <c r="M192" s="87" t="s">
        <v>911</v>
      </c>
      <c r="N192" s="87" t="s">
        <v>1250</v>
      </c>
      <c r="O192" s="210" t="s">
        <v>1155</v>
      </c>
      <c r="P192" s="87" t="s">
        <v>1155</v>
      </c>
      <c r="Q192" s="87"/>
      <c r="R192" s="87" t="s">
        <v>683</v>
      </c>
      <c r="S192" s="2" t="s">
        <v>379</v>
      </c>
      <c r="T192" s="2" t="s">
        <v>384</v>
      </c>
      <c r="U192" s="2" t="s">
        <v>383</v>
      </c>
      <c r="V192" s="275" t="s">
        <v>1239</v>
      </c>
      <c r="W192" s="483"/>
      <c r="X192" s="483"/>
      <c r="Y192" s="483"/>
      <c r="Z192" s="2" t="s">
        <v>690</v>
      </c>
    </row>
    <row r="193" spans="2:26" ht="15.9" customHeight="1" x14ac:dyDescent="0.2">
      <c r="B193" s="268"/>
      <c r="C193" s="538" t="s">
        <v>1289</v>
      </c>
      <c r="D193" s="539"/>
      <c r="E193" s="52">
        <v>3</v>
      </c>
      <c r="F193" s="239">
        <v>10</v>
      </c>
      <c r="G193" s="87" t="s">
        <v>562</v>
      </c>
      <c r="H193" s="87" t="s">
        <v>513</v>
      </c>
      <c r="I193" s="87" t="s">
        <v>352</v>
      </c>
      <c r="J193" s="333" t="s">
        <v>560</v>
      </c>
      <c r="K193" s="540"/>
      <c r="L193" s="316"/>
      <c r="M193" s="87" t="s">
        <v>1336</v>
      </c>
      <c r="N193" s="87" t="s">
        <v>1251</v>
      </c>
      <c r="O193" s="210" t="s">
        <v>364</v>
      </c>
      <c r="P193" s="87" t="s">
        <v>684</v>
      </c>
      <c r="Q193" s="87"/>
      <c r="R193" s="87" t="s">
        <v>701</v>
      </c>
      <c r="S193" s="2" t="s">
        <v>380</v>
      </c>
      <c r="T193" s="2" t="s">
        <v>380</v>
      </c>
      <c r="U193" s="2" t="s">
        <v>381</v>
      </c>
      <c r="V193" s="275" t="s">
        <v>1260</v>
      </c>
      <c r="W193" s="483"/>
      <c r="X193" s="483"/>
      <c r="Y193" s="483"/>
      <c r="Z193" s="2"/>
    </row>
    <row r="194" spans="2:26" ht="15.9" customHeight="1" x14ac:dyDescent="0.2">
      <c r="B194" s="268"/>
      <c r="C194" s="538" t="s">
        <v>1289</v>
      </c>
      <c r="D194" s="539"/>
      <c r="E194" s="52">
        <v>4</v>
      </c>
      <c r="F194" s="239">
        <v>10</v>
      </c>
      <c r="G194" s="87" t="s">
        <v>562</v>
      </c>
      <c r="H194" s="87" t="s">
        <v>513</v>
      </c>
      <c r="I194" s="87" t="s">
        <v>352</v>
      </c>
      <c r="J194" s="333" t="s">
        <v>560</v>
      </c>
      <c r="K194" s="540"/>
      <c r="L194" s="316"/>
      <c r="M194" s="87" t="s">
        <v>913</v>
      </c>
      <c r="N194" s="87" t="s">
        <v>1237</v>
      </c>
      <c r="O194" s="210" t="s">
        <v>364</v>
      </c>
      <c r="P194" s="87" t="s">
        <v>684</v>
      </c>
      <c r="Q194" s="87"/>
      <c r="R194" s="87" t="s">
        <v>702</v>
      </c>
      <c r="S194" s="2" t="s">
        <v>379</v>
      </c>
      <c r="T194" s="2" t="s">
        <v>384</v>
      </c>
      <c r="U194" s="2" t="s">
        <v>383</v>
      </c>
      <c r="V194" s="275" t="s">
        <v>1239</v>
      </c>
      <c r="W194" s="483"/>
      <c r="X194" s="483"/>
      <c r="Y194" s="483"/>
      <c r="Z194" s="2" t="s">
        <v>690</v>
      </c>
    </row>
    <row r="195" spans="2:26" ht="15.9" customHeight="1" x14ac:dyDescent="0.2">
      <c r="B195" s="268"/>
      <c r="C195" s="538" t="s">
        <v>1289</v>
      </c>
      <c r="D195" s="539"/>
      <c r="E195" s="52">
        <v>5</v>
      </c>
      <c r="F195" s="239">
        <v>10</v>
      </c>
      <c r="G195" s="87" t="s">
        <v>562</v>
      </c>
      <c r="H195" s="87" t="s">
        <v>513</v>
      </c>
      <c r="I195" s="87" t="s">
        <v>352</v>
      </c>
      <c r="J195" s="333" t="s">
        <v>560</v>
      </c>
      <c r="K195" s="540"/>
      <c r="L195" s="316"/>
      <c r="M195" s="87" t="s">
        <v>915</v>
      </c>
      <c r="N195" s="87" t="s">
        <v>1250</v>
      </c>
      <c r="O195" s="210" t="s">
        <v>1155</v>
      </c>
      <c r="P195" s="87" t="s">
        <v>1155</v>
      </c>
      <c r="Q195" s="87"/>
      <c r="R195" s="87" t="s">
        <v>702</v>
      </c>
      <c r="S195" s="2" t="s">
        <v>379</v>
      </c>
      <c r="T195" s="2" t="s">
        <v>384</v>
      </c>
      <c r="U195" s="2" t="s">
        <v>383</v>
      </c>
      <c r="V195" s="275" t="s">
        <v>1239</v>
      </c>
      <c r="W195" s="483"/>
      <c r="X195" s="483"/>
      <c r="Y195" s="483"/>
      <c r="Z195" s="2" t="s">
        <v>690</v>
      </c>
    </row>
    <row r="196" spans="2:26" ht="15.9" customHeight="1" x14ac:dyDescent="0.2">
      <c r="B196" s="268"/>
      <c r="C196" s="538" t="s">
        <v>1289</v>
      </c>
      <c r="D196" s="539"/>
      <c r="E196" s="52">
        <v>6</v>
      </c>
      <c r="F196" s="239">
        <v>10</v>
      </c>
      <c r="G196" s="87" t="s">
        <v>562</v>
      </c>
      <c r="H196" s="87" t="s">
        <v>514</v>
      </c>
      <c r="I196" s="87" t="s">
        <v>352</v>
      </c>
      <c r="J196" s="333" t="s">
        <v>560</v>
      </c>
      <c r="K196" s="540"/>
      <c r="L196" s="316"/>
      <c r="M196" s="87" t="s">
        <v>916</v>
      </c>
      <c r="N196" s="87" t="s">
        <v>1237</v>
      </c>
      <c r="O196" s="210" t="s">
        <v>364</v>
      </c>
      <c r="P196" s="87" t="s">
        <v>684</v>
      </c>
      <c r="Q196" s="87"/>
      <c r="R196" s="87" t="s">
        <v>702</v>
      </c>
      <c r="S196" s="2" t="s">
        <v>379</v>
      </c>
      <c r="T196" s="2" t="s">
        <v>384</v>
      </c>
      <c r="U196" s="2" t="s">
        <v>383</v>
      </c>
      <c r="V196" s="275" t="s">
        <v>1239</v>
      </c>
      <c r="W196" s="483"/>
      <c r="X196" s="483"/>
      <c r="Y196" s="483"/>
      <c r="Z196" s="2" t="s">
        <v>690</v>
      </c>
    </row>
    <row r="197" spans="2:26" ht="15.9" customHeight="1" x14ac:dyDescent="0.2">
      <c r="B197" s="268"/>
      <c r="C197" s="538" t="s">
        <v>1289</v>
      </c>
      <c r="D197" s="539"/>
      <c r="E197" s="52">
        <v>7</v>
      </c>
      <c r="F197" s="239">
        <v>10</v>
      </c>
      <c r="G197" s="87" t="s">
        <v>562</v>
      </c>
      <c r="H197" s="87" t="s">
        <v>514</v>
      </c>
      <c r="I197" s="87" t="s">
        <v>352</v>
      </c>
      <c r="J197" s="333" t="s">
        <v>560</v>
      </c>
      <c r="K197" s="540"/>
      <c r="L197" s="316"/>
      <c r="M197" s="87" t="s">
        <v>918</v>
      </c>
      <c r="N197" s="87" t="s">
        <v>1237</v>
      </c>
      <c r="O197" s="210" t="s">
        <v>364</v>
      </c>
      <c r="P197" s="87" t="s">
        <v>684</v>
      </c>
      <c r="Q197" s="87"/>
      <c r="R197" s="87" t="s">
        <v>702</v>
      </c>
      <c r="S197" s="2" t="s">
        <v>379</v>
      </c>
      <c r="T197" s="2" t="s">
        <v>384</v>
      </c>
      <c r="U197" s="2" t="s">
        <v>383</v>
      </c>
      <c r="V197" s="275" t="s">
        <v>1239</v>
      </c>
      <c r="W197" s="483"/>
      <c r="X197" s="483"/>
      <c r="Y197" s="483"/>
      <c r="Z197" s="2" t="s">
        <v>690</v>
      </c>
    </row>
    <row r="198" spans="2:26" ht="15.9" customHeight="1" x14ac:dyDescent="0.2">
      <c r="B198" s="268"/>
      <c r="C198" s="538" t="s">
        <v>1289</v>
      </c>
      <c r="D198" s="539"/>
      <c r="E198" s="52">
        <v>8</v>
      </c>
      <c r="F198" s="239">
        <v>10</v>
      </c>
      <c r="G198" s="87" t="s">
        <v>351</v>
      </c>
      <c r="H198" s="87" t="s">
        <v>377</v>
      </c>
      <c r="I198" s="87" t="s">
        <v>352</v>
      </c>
      <c r="J198" s="275" t="s">
        <v>560</v>
      </c>
      <c r="K198" s="275"/>
      <c r="L198" s="275"/>
      <c r="M198" s="87" t="s">
        <v>945</v>
      </c>
      <c r="N198" s="87" t="s">
        <v>1237</v>
      </c>
      <c r="O198" s="210" t="s">
        <v>365</v>
      </c>
      <c r="P198" s="87" t="s">
        <v>684</v>
      </c>
      <c r="Q198" s="87"/>
      <c r="R198" s="87" t="s">
        <v>1155</v>
      </c>
      <c r="S198" s="2" t="s">
        <v>379</v>
      </c>
      <c r="T198" s="2" t="s">
        <v>384</v>
      </c>
      <c r="U198" s="2" t="s">
        <v>383</v>
      </c>
      <c r="V198" s="275" t="s">
        <v>1239</v>
      </c>
      <c r="W198" s="483"/>
      <c r="X198" s="483"/>
      <c r="Y198" s="483"/>
      <c r="Z198" s="2" t="s">
        <v>1275</v>
      </c>
    </row>
    <row r="199" spans="2:26" ht="15.9" customHeight="1" x14ac:dyDescent="0.2">
      <c r="B199" s="268"/>
      <c r="C199" s="538" t="s">
        <v>1289</v>
      </c>
      <c r="D199" s="539"/>
      <c r="E199" s="52">
        <v>9</v>
      </c>
      <c r="F199" s="239">
        <v>10</v>
      </c>
      <c r="G199" s="87" t="s">
        <v>351</v>
      </c>
      <c r="H199" s="87" t="s">
        <v>377</v>
      </c>
      <c r="I199" s="87" t="s">
        <v>352</v>
      </c>
      <c r="J199" s="275" t="s">
        <v>560</v>
      </c>
      <c r="K199" s="275"/>
      <c r="L199" s="275"/>
      <c r="M199" s="87" t="s">
        <v>920</v>
      </c>
      <c r="N199" s="87" t="s">
        <v>1237</v>
      </c>
      <c r="O199" s="210" t="s">
        <v>365</v>
      </c>
      <c r="P199" s="87" t="s">
        <v>684</v>
      </c>
      <c r="Q199" s="87"/>
      <c r="R199" s="87" t="s">
        <v>1155</v>
      </c>
      <c r="S199" s="2" t="s">
        <v>379</v>
      </c>
      <c r="T199" s="2" t="s">
        <v>384</v>
      </c>
      <c r="U199" s="2" t="s">
        <v>383</v>
      </c>
      <c r="V199" s="275" t="s">
        <v>1239</v>
      </c>
      <c r="W199" s="483"/>
      <c r="X199" s="483"/>
      <c r="Y199" s="483"/>
      <c r="Z199" s="2" t="s">
        <v>1275</v>
      </c>
    </row>
    <row r="200" spans="2:26" ht="15.9" customHeight="1" x14ac:dyDescent="0.2">
      <c r="B200" s="268"/>
      <c r="C200" s="538" t="s">
        <v>1289</v>
      </c>
      <c r="D200" s="539"/>
      <c r="E200" s="52">
        <v>10</v>
      </c>
      <c r="F200" s="239">
        <v>10</v>
      </c>
      <c r="G200" s="87" t="s">
        <v>351</v>
      </c>
      <c r="H200" s="87" t="s">
        <v>377</v>
      </c>
      <c r="I200" s="87" t="s">
        <v>352</v>
      </c>
      <c r="J200" s="275" t="s">
        <v>560</v>
      </c>
      <c r="K200" s="275"/>
      <c r="L200" s="275"/>
      <c r="M200" s="87" t="s">
        <v>843</v>
      </c>
      <c r="N200" s="87" t="s">
        <v>1237</v>
      </c>
      <c r="O200" s="210" t="s">
        <v>365</v>
      </c>
      <c r="P200" s="87" t="s">
        <v>684</v>
      </c>
      <c r="Q200" s="87"/>
      <c r="R200" s="87" t="s">
        <v>1155</v>
      </c>
      <c r="S200" s="2" t="s">
        <v>379</v>
      </c>
      <c r="T200" s="2" t="s">
        <v>384</v>
      </c>
      <c r="U200" s="2" t="s">
        <v>383</v>
      </c>
      <c r="V200" s="275" t="s">
        <v>1239</v>
      </c>
      <c r="W200" s="483"/>
      <c r="X200" s="483"/>
      <c r="Y200" s="483"/>
      <c r="Z200" s="2" t="s">
        <v>1275</v>
      </c>
    </row>
    <row r="201" spans="2:26" ht="15.9" customHeight="1" x14ac:dyDescent="0.2">
      <c r="B201" s="268"/>
      <c r="C201" s="538" t="s">
        <v>1289</v>
      </c>
      <c r="D201" s="539"/>
      <c r="E201" s="52">
        <v>11</v>
      </c>
      <c r="F201" s="239">
        <v>10</v>
      </c>
      <c r="G201" s="87" t="s">
        <v>351</v>
      </c>
      <c r="H201" s="87" t="s">
        <v>377</v>
      </c>
      <c r="I201" s="87" t="s">
        <v>352</v>
      </c>
      <c r="J201" s="275" t="s">
        <v>560</v>
      </c>
      <c r="K201" s="275"/>
      <c r="L201" s="275"/>
      <c r="M201" s="87" t="s">
        <v>843</v>
      </c>
      <c r="N201" s="87" t="s">
        <v>1237</v>
      </c>
      <c r="O201" s="210" t="s">
        <v>365</v>
      </c>
      <c r="P201" s="87" t="s">
        <v>684</v>
      </c>
      <c r="Q201" s="87"/>
      <c r="R201" s="87" t="s">
        <v>1155</v>
      </c>
      <c r="S201" s="2" t="s">
        <v>379</v>
      </c>
      <c r="T201" s="2" t="s">
        <v>384</v>
      </c>
      <c r="U201" s="2" t="s">
        <v>383</v>
      </c>
      <c r="V201" s="275" t="s">
        <v>1239</v>
      </c>
      <c r="W201" s="483"/>
      <c r="X201" s="483"/>
      <c r="Y201" s="483"/>
      <c r="Z201" s="2" t="s">
        <v>1275</v>
      </c>
    </row>
    <row r="202" spans="2:26" ht="15.9" customHeight="1" x14ac:dyDescent="0.2">
      <c r="B202" s="268"/>
      <c r="C202" s="538" t="s">
        <v>1290</v>
      </c>
      <c r="D202" s="539"/>
      <c r="E202" s="52">
        <v>1</v>
      </c>
      <c r="F202" s="94">
        <v>4.3499999999999996</v>
      </c>
      <c r="G202" s="87" t="s">
        <v>562</v>
      </c>
      <c r="H202" s="87" t="s">
        <v>513</v>
      </c>
      <c r="I202" s="87" t="s">
        <v>352</v>
      </c>
      <c r="J202" s="333" t="s">
        <v>560</v>
      </c>
      <c r="K202" s="540"/>
      <c r="L202" s="316"/>
      <c r="M202" s="87" t="s">
        <v>921</v>
      </c>
      <c r="N202" s="87" t="s">
        <v>1237</v>
      </c>
      <c r="O202" s="210" t="s">
        <v>364</v>
      </c>
      <c r="P202" s="87" t="s">
        <v>684</v>
      </c>
      <c r="Q202" s="87"/>
      <c r="R202" s="87" t="s">
        <v>702</v>
      </c>
      <c r="S202" s="2" t="s">
        <v>379</v>
      </c>
      <c r="T202" s="2" t="s">
        <v>384</v>
      </c>
      <c r="U202" s="2" t="s">
        <v>383</v>
      </c>
      <c r="V202" s="275" t="s">
        <v>1239</v>
      </c>
      <c r="W202" s="483"/>
      <c r="X202" s="483"/>
      <c r="Y202" s="483"/>
      <c r="Z202" s="2" t="s">
        <v>690</v>
      </c>
    </row>
    <row r="203" spans="2:26" ht="15.9" customHeight="1" x14ac:dyDescent="0.2">
      <c r="B203" s="268"/>
      <c r="C203" s="538" t="s">
        <v>1290</v>
      </c>
      <c r="D203" s="539"/>
      <c r="E203" s="52">
        <v>2</v>
      </c>
      <c r="F203" s="94">
        <v>4.3499999999999996</v>
      </c>
      <c r="G203" s="87" t="s">
        <v>562</v>
      </c>
      <c r="H203" s="87" t="s">
        <v>513</v>
      </c>
      <c r="I203" s="87" t="s">
        <v>352</v>
      </c>
      <c r="J203" s="333" t="s">
        <v>560</v>
      </c>
      <c r="K203" s="540"/>
      <c r="L203" s="316"/>
      <c r="M203" s="87" t="s">
        <v>1336</v>
      </c>
      <c r="N203" s="87" t="s">
        <v>1251</v>
      </c>
      <c r="O203" s="210" t="s">
        <v>366</v>
      </c>
      <c r="P203" s="87" t="s">
        <v>62</v>
      </c>
      <c r="Q203" s="87"/>
      <c r="R203" s="87" t="s">
        <v>701</v>
      </c>
      <c r="S203" s="2" t="s">
        <v>380</v>
      </c>
      <c r="T203" s="2" t="s">
        <v>380</v>
      </c>
      <c r="U203" s="2" t="s">
        <v>381</v>
      </c>
      <c r="V203" s="275" t="s">
        <v>1260</v>
      </c>
      <c r="W203" s="483"/>
      <c r="X203" s="483"/>
      <c r="Y203" s="483"/>
      <c r="Z203" s="2"/>
    </row>
    <row r="204" spans="2:26" ht="15.9" customHeight="1" x14ac:dyDescent="0.2">
      <c r="B204" s="268"/>
      <c r="C204" s="538" t="s">
        <v>1290</v>
      </c>
      <c r="D204" s="539"/>
      <c r="E204" s="52">
        <v>3</v>
      </c>
      <c r="F204" s="94">
        <v>4.3499999999999996</v>
      </c>
      <c r="G204" s="87" t="s">
        <v>562</v>
      </c>
      <c r="H204" s="87" t="s">
        <v>512</v>
      </c>
      <c r="I204" s="87" t="s">
        <v>352</v>
      </c>
      <c r="J204" s="275" t="s">
        <v>358</v>
      </c>
      <c r="K204" s="275"/>
      <c r="L204" s="275"/>
      <c r="M204" s="87" t="s">
        <v>927</v>
      </c>
      <c r="N204" s="87" t="s">
        <v>1237</v>
      </c>
      <c r="O204" s="210" t="s">
        <v>364</v>
      </c>
      <c r="P204" s="87" t="s">
        <v>684</v>
      </c>
      <c r="Q204" s="87"/>
      <c r="R204" s="87" t="s">
        <v>702</v>
      </c>
      <c r="S204" s="2" t="s">
        <v>379</v>
      </c>
      <c r="T204" s="2" t="s">
        <v>384</v>
      </c>
      <c r="U204" s="2" t="s">
        <v>383</v>
      </c>
      <c r="V204" s="275" t="s">
        <v>1239</v>
      </c>
      <c r="W204" s="483"/>
      <c r="X204" s="483"/>
      <c r="Y204" s="483"/>
      <c r="Z204" s="2" t="s">
        <v>1291</v>
      </c>
    </row>
    <row r="205" spans="2:26" ht="15.9" customHeight="1" x14ac:dyDescent="0.2">
      <c r="B205" s="268"/>
      <c r="C205" s="538" t="s">
        <v>1290</v>
      </c>
      <c r="D205" s="539"/>
      <c r="E205" s="52">
        <v>4</v>
      </c>
      <c r="F205" s="94">
        <v>4.3499999999999996</v>
      </c>
      <c r="G205" s="87" t="s">
        <v>351</v>
      </c>
      <c r="H205" s="87" t="s">
        <v>377</v>
      </c>
      <c r="I205" s="87" t="s">
        <v>352</v>
      </c>
      <c r="J205" s="275" t="s">
        <v>560</v>
      </c>
      <c r="K205" s="275"/>
      <c r="L205" s="275"/>
      <c r="M205" s="87" t="s">
        <v>843</v>
      </c>
      <c r="N205" s="87" t="s">
        <v>1237</v>
      </c>
      <c r="O205" s="210" t="s">
        <v>365</v>
      </c>
      <c r="P205" s="87" t="s">
        <v>684</v>
      </c>
      <c r="Q205" s="87"/>
      <c r="R205" s="87" t="s">
        <v>1155</v>
      </c>
      <c r="S205" s="2" t="s">
        <v>379</v>
      </c>
      <c r="T205" s="2" t="s">
        <v>384</v>
      </c>
      <c r="U205" s="2" t="s">
        <v>383</v>
      </c>
      <c r="V205" s="275" t="s">
        <v>1239</v>
      </c>
      <c r="W205" s="483"/>
      <c r="X205" s="483"/>
      <c r="Y205" s="483"/>
      <c r="Z205" s="2" t="s">
        <v>1275</v>
      </c>
    </row>
    <row r="206" spans="2:26" ht="15.9" customHeight="1" x14ac:dyDescent="0.2">
      <c r="B206" s="268"/>
      <c r="C206" s="538" t="s">
        <v>1290</v>
      </c>
      <c r="D206" s="539"/>
      <c r="E206" s="52">
        <v>5</v>
      </c>
      <c r="F206" s="94">
        <v>4.3499999999999996</v>
      </c>
      <c r="G206" s="87" t="s">
        <v>351</v>
      </c>
      <c r="H206" s="87" t="s">
        <v>377</v>
      </c>
      <c r="I206" s="87" t="s">
        <v>352</v>
      </c>
      <c r="J206" s="275" t="s">
        <v>560</v>
      </c>
      <c r="K206" s="275"/>
      <c r="L206" s="275"/>
      <c r="M206" s="87" t="s">
        <v>933</v>
      </c>
      <c r="N206" s="87" t="s">
        <v>1237</v>
      </c>
      <c r="O206" s="210" t="s">
        <v>365</v>
      </c>
      <c r="P206" s="87" t="s">
        <v>684</v>
      </c>
      <c r="Q206" s="87"/>
      <c r="R206" s="87" t="s">
        <v>1155</v>
      </c>
      <c r="S206" s="2" t="s">
        <v>379</v>
      </c>
      <c r="T206" s="2" t="s">
        <v>384</v>
      </c>
      <c r="U206" s="2" t="s">
        <v>383</v>
      </c>
      <c r="V206" s="275" t="s">
        <v>1239</v>
      </c>
      <c r="W206" s="483"/>
      <c r="X206" s="483"/>
      <c r="Y206" s="483"/>
      <c r="Z206" s="2" t="s">
        <v>1275</v>
      </c>
    </row>
    <row r="207" spans="2:26" ht="15.9" customHeight="1" x14ac:dyDescent="0.2">
      <c r="B207" s="268"/>
      <c r="C207" s="538" t="s">
        <v>1292</v>
      </c>
      <c r="D207" s="539"/>
      <c r="E207" s="52">
        <v>1</v>
      </c>
      <c r="F207" s="94">
        <v>4.43</v>
      </c>
      <c r="G207" s="87" t="s">
        <v>562</v>
      </c>
      <c r="H207" s="87" t="s">
        <v>513</v>
      </c>
      <c r="I207" s="87" t="s">
        <v>352</v>
      </c>
      <c r="J207" s="275" t="s">
        <v>560</v>
      </c>
      <c r="K207" s="275"/>
      <c r="L207" s="275"/>
      <c r="M207" s="87" t="s">
        <v>935</v>
      </c>
      <c r="N207" s="87" t="s">
        <v>1237</v>
      </c>
      <c r="O207" s="210" t="s">
        <v>365</v>
      </c>
      <c r="P207" s="87" t="s">
        <v>684</v>
      </c>
      <c r="Q207" s="87"/>
      <c r="R207" s="87" t="s">
        <v>683</v>
      </c>
      <c r="S207" s="2" t="s">
        <v>379</v>
      </c>
      <c r="T207" s="2" t="s">
        <v>384</v>
      </c>
      <c r="U207" s="2" t="s">
        <v>383</v>
      </c>
      <c r="V207" s="275" t="s">
        <v>1239</v>
      </c>
      <c r="W207" s="483"/>
      <c r="X207" s="483"/>
      <c r="Y207" s="483"/>
      <c r="Z207" s="2" t="s">
        <v>1293</v>
      </c>
    </row>
    <row r="208" spans="2:26" ht="15.9" customHeight="1" x14ac:dyDescent="0.2">
      <c r="B208" s="268"/>
      <c r="C208" s="538" t="s">
        <v>1292</v>
      </c>
      <c r="D208" s="539"/>
      <c r="E208" s="52">
        <v>2</v>
      </c>
      <c r="F208" s="94">
        <v>4.43</v>
      </c>
      <c r="G208" s="87" t="s">
        <v>562</v>
      </c>
      <c r="H208" s="87" t="s">
        <v>517</v>
      </c>
      <c r="I208" s="87" t="s">
        <v>352</v>
      </c>
      <c r="J208" s="333" t="s">
        <v>560</v>
      </c>
      <c r="K208" s="540"/>
      <c r="L208" s="316"/>
      <c r="M208" s="87" t="s">
        <v>1336</v>
      </c>
      <c r="N208" s="87" t="s">
        <v>1251</v>
      </c>
      <c r="O208" s="210" t="s">
        <v>366</v>
      </c>
      <c r="P208" s="87" t="s">
        <v>62</v>
      </c>
      <c r="Q208" s="87"/>
      <c r="R208" s="87" t="s">
        <v>701</v>
      </c>
      <c r="S208" s="2" t="s">
        <v>380</v>
      </c>
      <c r="T208" s="2" t="s">
        <v>380</v>
      </c>
      <c r="U208" s="2" t="s">
        <v>381</v>
      </c>
      <c r="V208" s="275" t="s">
        <v>1260</v>
      </c>
      <c r="W208" s="483"/>
      <c r="X208" s="483"/>
      <c r="Y208" s="483"/>
      <c r="Z208" s="2"/>
    </row>
    <row r="209" spans="2:26" ht="15.9" customHeight="1" x14ac:dyDescent="0.2">
      <c r="B209" s="268"/>
      <c r="C209" s="538" t="s">
        <v>1292</v>
      </c>
      <c r="D209" s="539"/>
      <c r="E209" s="52">
        <v>3</v>
      </c>
      <c r="F209" s="94">
        <v>4.43</v>
      </c>
      <c r="G209" s="87" t="s">
        <v>562</v>
      </c>
      <c r="H209" s="87" t="s">
        <v>513</v>
      </c>
      <c r="I209" s="87" t="s">
        <v>352</v>
      </c>
      <c r="J209" s="333" t="s">
        <v>358</v>
      </c>
      <c r="K209" s="540"/>
      <c r="L209" s="316"/>
      <c r="M209" s="87" t="s">
        <v>1336</v>
      </c>
      <c r="N209" s="87" t="s">
        <v>1251</v>
      </c>
      <c r="O209" s="210" t="s">
        <v>364</v>
      </c>
      <c r="P209" s="87" t="s">
        <v>684</v>
      </c>
      <c r="Q209" s="87"/>
      <c r="R209" s="87" t="s">
        <v>701</v>
      </c>
      <c r="S209" s="2" t="s">
        <v>380</v>
      </c>
      <c r="T209" s="2" t="s">
        <v>380</v>
      </c>
      <c r="U209" s="2" t="s">
        <v>381</v>
      </c>
      <c r="V209" s="275" t="s">
        <v>1260</v>
      </c>
      <c r="W209" s="483"/>
      <c r="X209" s="483"/>
      <c r="Y209" s="483"/>
      <c r="Z209" s="2"/>
    </row>
    <row r="210" spans="2:26" ht="15.9" customHeight="1" x14ac:dyDescent="0.2">
      <c r="B210" s="268"/>
      <c r="C210" s="538" t="s">
        <v>1292</v>
      </c>
      <c r="D210" s="539"/>
      <c r="E210" s="52">
        <v>4</v>
      </c>
      <c r="F210" s="94">
        <v>4.43</v>
      </c>
      <c r="G210" s="87" t="s">
        <v>562</v>
      </c>
      <c r="H210" s="87" t="s">
        <v>516</v>
      </c>
      <c r="I210" s="87" t="s">
        <v>352</v>
      </c>
      <c r="J210" s="333" t="s">
        <v>560</v>
      </c>
      <c r="K210" s="540"/>
      <c r="L210" s="316"/>
      <c r="M210" s="87" t="s">
        <v>1336</v>
      </c>
      <c r="N210" s="87" t="s">
        <v>1251</v>
      </c>
      <c r="O210" s="210" t="s">
        <v>366</v>
      </c>
      <c r="P210" s="87" t="s">
        <v>62</v>
      </c>
      <c r="Q210" s="87"/>
      <c r="R210" s="87" t="s">
        <v>701</v>
      </c>
      <c r="S210" s="2" t="s">
        <v>380</v>
      </c>
      <c r="T210" s="2" t="s">
        <v>380</v>
      </c>
      <c r="U210" s="2" t="s">
        <v>381</v>
      </c>
      <c r="V210" s="275" t="s">
        <v>1260</v>
      </c>
      <c r="W210" s="483"/>
      <c r="X210" s="483"/>
      <c r="Y210" s="483"/>
      <c r="Z210" s="2"/>
    </row>
    <row r="211" spans="2:26" ht="15.9" customHeight="1" x14ac:dyDescent="0.2">
      <c r="B211" s="268"/>
      <c r="C211" s="538" t="s">
        <v>1292</v>
      </c>
      <c r="D211" s="539"/>
      <c r="E211" s="52">
        <v>5</v>
      </c>
      <c r="F211" s="94">
        <v>4.43</v>
      </c>
      <c r="G211" s="87" t="s">
        <v>562</v>
      </c>
      <c r="H211" s="87" t="s">
        <v>520</v>
      </c>
      <c r="I211" s="87" t="s">
        <v>352</v>
      </c>
      <c r="J211" s="333" t="s">
        <v>560</v>
      </c>
      <c r="K211" s="540"/>
      <c r="L211" s="316"/>
      <c r="M211" s="87" t="s">
        <v>1336</v>
      </c>
      <c r="N211" s="87" t="s">
        <v>1251</v>
      </c>
      <c r="O211" s="210" t="s">
        <v>364</v>
      </c>
      <c r="P211" s="87" t="s">
        <v>684</v>
      </c>
      <c r="Q211" s="87"/>
      <c r="R211" s="87" t="s">
        <v>701</v>
      </c>
      <c r="S211" s="2" t="s">
        <v>380</v>
      </c>
      <c r="T211" s="2" t="s">
        <v>380</v>
      </c>
      <c r="U211" s="2" t="s">
        <v>381</v>
      </c>
      <c r="V211" s="275" t="s">
        <v>1260</v>
      </c>
      <c r="W211" s="483"/>
      <c r="X211" s="483"/>
      <c r="Y211" s="483"/>
      <c r="Z211" s="2"/>
    </row>
    <row r="212" spans="2:26" ht="15.9" customHeight="1" x14ac:dyDescent="0.2">
      <c r="B212" s="268"/>
      <c r="C212" s="538" t="s">
        <v>1292</v>
      </c>
      <c r="D212" s="539"/>
      <c r="E212" s="52">
        <v>6</v>
      </c>
      <c r="F212" s="94">
        <v>4.43</v>
      </c>
      <c r="G212" s="87" t="s">
        <v>351</v>
      </c>
      <c r="H212" s="87" t="s">
        <v>377</v>
      </c>
      <c r="I212" s="87" t="s">
        <v>352</v>
      </c>
      <c r="J212" s="275" t="s">
        <v>560</v>
      </c>
      <c r="K212" s="275"/>
      <c r="L212" s="275"/>
      <c r="M212" s="87" t="s">
        <v>945</v>
      </c>
      <c r="N212" s="87" t="s">
        <v>1237</v>
      </c>
      <c r="O212" s="210" t="s">
        <v>365</v>
      </c>
      <c r="P212" s="87" t="s">
        <v>684</v>
      </c>
      <c r="Q212" s="87"/>
      <c r="R212" s="87" t="s">
        <v>1155</v>
      </c>
      <c r="S212" s="2" t="s">
        <v>379</v>
      </c>
      <c r="T212" s="2" t="s">
        <v>384</v>
      </c>
      <c r="U212" s="2" t="s">
        <v>383</v>
      </c>
      <c r="V212" s="275" t="s">
        <v>1239</v>
      </c>
      <c r="W212" s="483"/>
      <c r="X212" s="483"/>
      <c r="Y212" s="483"/>
      <c r="Z212" s="2" t="s">
        <v>1275</v>
      </c>
    </row>
    <row r="213" spans="2:26" ht="15.9" customHeight="1" x14ac:dyDescent="0.2">
      <c r="B213" s="268"/>
      <c r="C213" s="538" t="s">
        <v>1294</v>
      </c>
      <c r="D213" s="539"/>
      <c r="E213" s="52">
        <v>1</v>
      </c>
      <c r="F213" s="94">
        <v>3.27</v>
      </c>
      <c r="G213" s="87" t="s">
        <v>562</v>
      </c>
      <c r="H213" s="87" t="s">
        <v>517</v>
      </c>
      <c r="I213" s="87" t="s">
        <v>352</v>
      </c>
      <c r="J213" s="333" t="s">
        <v>560</v>
      </c>
      <c r="K213" s="540"/>
      <c r="L213" s="316"/>
      <c r="M213" s="87" t="s">
        <v>1336</v>
      </c>
      <c r="N213" s="87" t="s">
        <v>1251</v>
      </c>
      <c r="O213" s="210" t="s">
        <v>366</v>
      </c>
      <c r="P213" s="87" t="s">
        <v>62</v>
      </c>
      <c r="Q213" s="87"/>
      <c r="R213" s="87" t="s">
        <v>701</v>
      </c>
      <c r="S213" s="2" t="s">
        <v>380</v>
      </c>
      <c r="T213" s="2" t="s">
        <v>380</v>
      </c>
      <c r="U213" s="2" t="s">
        <v>381</v>
      </c>
      <c r="V213" s="275" t="s">
        <v>1260</v>
      </c>
      <c r="W213" s="483"/>
      <c r="X213" s="483"/>
      <c r="Y213" s="483"/>
      <c r="Z213" s="2"/>
    </row>
    <row r="214" spans="2:26" ht="15.9" customHeight="1" x14ac:dyDescent="0.2">
      <c r="B214" s="268"/>
      <c r="C214" s="538" t="s">
        <v>1294</v>
      </c>
      <c r="D214" s="539"/>
      <c r="E214" s="52">
        <v>2</v>
      </c>
      <c r="F214" s="94">
        <v>3.27</v>
      </c>
      <c r="G214" s="87" t="s">
        <v>562</v>
      </c>
      <c r="H214" s="87" t="s">
        <v>512</v>
      </c>
      <c r="I214" s="87" t="s">
        <v>352</v>
      </c>
      <c r="J214" s="333" t="s">
        <v>358</v>
      </c>
      <c r="K214" s="540"/>
      <c r="L214" s="316"/>
      <c r="M214" s="87" t="s">
        <v>1336</v>
      </c>
      <c r="N214" s="87" t="s">
        <v>1251</v>
      </c>
      <c r="O214" s="210" t="s">
        <v>364</v>
      </c>
      <c r="P214" s="87" t="s">
        <v>684</v>
      </c>
      <c r="Q214" s="87"/>
      <c r="R214" s="87" t="s">
        <v>701</v>
      </c>
      <c r="S214" s="2" t="s">
        <v>380</v>
      </c>
      <c r="T214" s="2" t="s">
        <v>380</v>
      </c>
      <c r="U214" s="2" t="s">
        <v>381</v>
      </c>
      <c r="V214" s="275" t="s">
        <v>1260</v>
      </c>
      <c r="W214" s="483"/>
      <c r="X214" s="483"/>
      <c r="Y214" s="483"/>
      <c r="Z214" s="2"/>
    </row>
    <row r="215" spans="2:26" ht="15.9" customHeight="1" x14ac:dyDescent="0.2">
      <c r="B215" s="268"/>
      <c r="C215" s="538" t="s">
        <v>1294</v>
      </c>
      <c r="D215" s="539"/>
      <c r="E215" s="52">
        <v>3</v>
      </c>
      <c r="F215" s="94">
        <v>3.27</v>
      </c>
      <c r="G215" s="87" t="s">
        <v>351</v>
      </c>
      <c r="H215" s="87" t="s">
        <v>374</v>
      </c>
      <c r="I215" s="87" t="s">
        <v>352</v>
      </c>
      <c r="J215" s="275" t="s">
        <v>356</v>
      </c>
      <c r="K215" s="275"/>
      <c r="L215" s="275"/>
      <c r="M215" s="87" t="s">
        <v>951</v>
      </c>
      <c r="N215" s="87" t="s">
        <v>1237</v>
      </c>
      <c r="O215" s="210" t="s">
        <v>365</v>
      </c>
      <c r="P215" s="87" t="s">
        <v>684</v>
      </c>
      <c r="Q215" s="87"/>
      <c r="R215" s="87" t="s">
        <v>1155</v>
      </c>
      <c r="S215" s="2" t="s">
        <v>379</v>
      </c>
      <c r="T215" s="2" t="s">
        <v>384</v>
      </c>
      <c r="U215" s="2" t="s">
        <v>383</v>
      </c>
      <c r="V215" s="275" t="s">
        <v>1239</v>
      </c>
      <c r="W215" s="483"/>
      <c r="X215" s="483"/>
      <c r="Y215" s="483"/>
      <c r="Z215" s="2"/>
    </row>
    <row r="216" spans="2:26" ht="15.9" customHeight="1" x14ac:dyDescent="0.2">
      <c r="B216" s="268"/>
      <c r="C216" s="538" t="s">
        <v>1294</v>
      </c>
      <c r="D216" s="539"/>
      <c r="E216" s="52">
        <v>4</v>
      </c>
      <c r="F216" s="94">
        <v>3.27</v>
      </c>
      <c r="G216" s="87" t="s">
        <v>351</v>
      </c>
      <c r="H216" s="87" t="s">
        <v>377</v>
      </c>
      <c r="I216" s="87" t="s">
        <v>352</v>
      </c>
      <c r="J216" s="275" t="s">
        <v>560</v>
      </c>
      <c r="K216" s="275"/>
      <c r="L216" s="275"/>
      <c r="M216" s="87" t="s">
        <v>743</v>
      </c>
      <c r="N216" s="87" t="s">
        <v>1237</v>
      </c>
      <c r="O216" s="210" t="s">
        <v>365</v>
      </c>
      <c r="P216" s="87" t="s">
        <v>684</v>
      </c>
      <c r="Q216" s="87"/>
      <c r="R216" s="87" t="s">
        <v>1155</v>
      </c>
      <c r="S216" s="2" t="s">
        <v>379</v>
      </c>
      <c r="T216" s="2" t="s">
        <v>384</v>
      </c>
      <c r="U216" s="2" t="s">
        <v>383</v>
      </c>
      <c r="V216" s="275" t="s">
        <v>1239</v>
      </c>
      <c r="W216" s="483"/>
      <c r="X216" s="483"/>
      <c r="Y216" s="483"/>
      <c r="Z216" s="2" t="s">
        <v>1275</v>
      </c>
    </row>
    <row r="217" spans="2:26" ht="15.9" customHeight="1" x14ac:dyDescent="0.2">
      <c r="B217" s="268"/>
      <c r="C217" s="538" t="s">
        <v>1295</v>
      </c>
      <c r="D217" s="539"/>
      <c r="E217" s="52">
        <v>1</v>
      </c>
      <c r="F217" s="94">
        <v>3.31</v>
      </c>
      <c r="G217" s="87" t="s">
        <v>562</v>
      </c>
      <c r="H217" s="87" t="s">
        <v>512</v>
      </c>
      <c r="I217" s="87" t="s">
        <v>352</v>
      </c>
      <c r="J217" s="275" t="s">
        <v>560</v>
      </c>
      <c r="K217" s="275"/>
      <c r="L217" s="275"/>
      <c r="M217" s="87" t="s">
        <v>935</v>
      </c>
      <c r="N217" s="87" t="s">
        <v>1237</v>
      </c>
      <c r="O217" s="210" t="s">
        <v>366</v>
      </c>
      <c r="P217" s="87" t="s">
        <v>62</v>
      </c>
      <c r="Q217" s="87"/>
      <c r="R217" s="87" t="s">
        <v>62</v>
      </c>
      <c r="S217" s="2" t="s">
        <v>379</v>
      </c>
      <c r="T217" s="2" t="s">
        <v>385</v>
      </c>
      <c r="U217" s="2" t="s">
        <v>383</v>
      </c>
      <c r="V217" s="275" t="s">
        <v>1243</v>
      </c>
      <c r="W217" s="483"/>
      <c r="X217" s="483"/>
      <c r="Y217" s="483"/>
      <c r="Z217" s="2" t="s">
        <v>690</v>
      </c>
    </row>
    <row r="218" spans="2:26" ht="15.9" customHeight="1" x14ac:dyDescent="0.2">
      <c r="B218" s="268"/>
      <c r="C218" s="538" t="s">
        <v>1295</v>
      </c>
      <c r="D218" s="539"/>
      <c r="E218" s="52">
        <v>2</v>
      </c>
      <c r="F218" s="94">
        <v>3.31</v>
      </c>
      <c r="G218" s="87" t="s">
        <v>562</v>
      </c>
      <c r="H218" s="87" t="s">
        <v>512</v>
      </c>
      <c r="I218" s="87" t="s">
        <v>353</v>
      </c>
      <c r="J218" s="275" t="s">
        <v>541</v>
      </c>
      <c r="K218" s="275"/>
      <c r="L218" s="275"/>
      <c r="M218" s="87" t="s">
        <v>1296</v>
      </c>
      <c r="N218" s="87" t="s">
        <v>1237</v>
      </c>
      <c r="O218" s="87" t="s">
        <v>1155</v>
      </c>
      <c r="P218" s="87" t="s">
        <v>1155</v>
      </c>
      <c r="Q218" s="87"/>
      <c r="R218" s="87" t="s">
        <v>683</v>
      </c>
      <c r="S218" s="2" t="s">
        <v>379</v>
      </c>
      <c r="T218" s="2" t="s">
        <v>384</v>
      </c>
      <c r="U218" s="2" t="s">
        <v>383</v>
      </c>
      <c r="V218" s="275" t="s">
        <v>1239</v>
      </c>
      <c r="W218" s="483"/>
      <c r="X218" s="483"/>
      <c r="Y218" s="483"/>
      <c r="Z218" s="87" t="s">
        <v>1297</v>
      </c>
    </row>
    <row r="219" spans="2:26" ht="15.9" customHeight="1" x14ac:dyDescent="0.2">
      <c r="B219" s="268"/>
      <c r="C219" s="538" t="s">
        <v>1298</v>
      </c>
      <c r="D219" s="539"/>
      <c r="E219" s="52">
        <v>1</v>
      </c>
      <c r="F219" s="243">
        <v>3.2</v>
      </c>
      <c r="G219" s="87" t="s">
        <v>562</v>
      </c>
      <c r="H219" s="87" t="s">
        <v>514</v>
      </c>
      <c r="I219" s="87" t="s">
        <v>352</v>
      </c>
      <c r="J219" s="333" t="s">
        <v>560</v>
      </c>
      <c r="K219" s="540"/>
      <c r="L219" s="316"/>
      <c r="M219" s="87" t="s">
        <v>1336</v>
      </c>
      <c r="N219" s="87" t="s">
        <v>1251</v>
      </c>
      <c r="O219" s="210" t="s">
        <v>364</v>
      </c>
      <c r="P219" s="87" t="s">
        <v>684</v>
      </c>
      <c r="Q219" s="87"/>
      <c r="R219" s="87" t="s">
        <v>701</v>
      </c>
      <c r="S219" s="2" t="s">
        <v>380</v>
      </c>
      <c r="T219" s="2" t="s">
        <v>380</v>
      </c>
      <c r="U219" s="2" t="s">
        <v>381</v>
      </c>
      <c r="V219" s="275" t="s">
        <v>1260</v>
      </c>
      <c r="W219" s="483"/>
      <c r="X219" s="483"/>
      <c r="Y219" s="483"/>
      <c r="Z219" s="2"/>
    </row>
    <row r="220" spans="2:26" ht="15.9" customHeight="1" x14ac:dyDescent="0.2">
      <c r="B220" s="268"/>
      <c r="C220" s="538" t="s">
        <v>1298</v>
      </c>
      <c r="D220" s="539"/>
      <c r="E220" s="52">
        <v>2</v>
      </c>
      <c r="F220" s="243">
        <v>3.2</v>
      </c>
      <c r="G220" s="87" t="s">
        <v>351</v>
      </c>
      <c r="H220" s="87" t="s">
        <v>377</v>
      </c>
      <c r="I220" s="87" t="s">
        <v>353</v>
      </c>
      <c r="J220" s="275" t="s">
        <v>358</v>
      </c>
      <c r="K220" s="275"/>
      <c r="L220" s="275"/>
      <c r="M220" s="87" t="s">
        <v>959</v>
      </c>
      <c r="N220" s="87" t="s">
        <v>1237</v>
      </c>
      <c r="O220" s="210" t="s">
        <v>366</v>
      </c>
      <c r="P220" s="87" t="s">
        <v>62</v>
      </c>
      <c r="Q220" s="87"/>
      <c r="R220" s="87" t="s">
        <v>1155</v>
      </c>
      <c r="S220" s="2" t="s">
        <v>379</v>
      </c>
      <c r="T220" s="2" t="s">
        <v>384</v>
      </c>
      <c r="U220" s="2" t="s">
        <v>383</v>
      </c>
      <c r="V220" s="275" t="s">
        <v>1239</v>
      </c>
      <c r="W220" s="483"/>
      <c r="X220" s="483"/>
      <c r="Y220" s="483"/>
      <c r="Z220" s="2" t="s">
        <v>1254</v>
      </c>
    </row>
    <row r="221" spans="2:26" ht="15.9" customHeight="1" x14ac:dyDescent="0.2">
      <c r="B221" s="268"/>
      <c r="C221" s="538" t="s">
        <v>1299</v>
      </c>
      <c r="D221" s="539"/>
      <c r="E221" s="52">
        <v>1</v>
      </c>
      <c r="F221" s="239">
        <v>10</v>
      </c>
      <c r="G221" s="87" t="s">
        <v>562</v>
      </c>
      <c r="H221" s="87" t="s">
        <v>513</v>
      </c>
      <c r="I221" s="87" t="s">
        <v>352</v>
      </c>
      <c r="J221" s="333" t="s">
        <v>560</v>
      </c>
      <c r="K221" s="540"/>
      <c r="L221" s="316"/>
      <c r="M221" s="87" t="s">
        <v>1336</v>
      </c>
      <c r="N221" s="87" t="s">
        <v>1251</v>
      </c>
      <c r="O221" s="210" t="s">
        <v>364</v>
      </c>
      <c r="P221" s="87" t="s">
        <v>684</v>
      </c>
      <c r="Q221" s="87"/>
      <c r="R221" s="87" t="s">
        <v>701</v>
      </c>
      <c r="S221" s="2" t="s">
        <v>380</v>
      </c>
      <c r="T221" s="2" t="s">
        <v>380</v>
      </c>
      <c r="U221" s="2" t="s">
        <v>381</v>
      </c>
      <c r="V221" s="275" t="s">
        <v>1260</v>
      </c>
      <c r="W221" s="483"/>
      <c r="X221" s="483"/>
      <c r="Y221" s="483"/>
      <c r="Z221" s="2"/>
    </row>
    <row r="222" spans="2:26" ht="15.9" customHeight="1" x14ac:dyDescent="0.2">
      <c r="B222" s="268"/>
      <c r="C222" s="538" t="s">
        <v>1299</v>
      </c>
      <c r="D222" s="539"/>
      <c r="E222" s="52">
        <v>2</v>
      </c>
      <c r="F222" s="239">
        <v>10</v>
      </c>
      <c r="G222" s="87" t="s">
        <v>562</v>
      </c>
      <c r="H222" s="87" t="s">
        <v>513</v>
      </c>
      <c r="I222" s="87" t="s">
        <v>353</v>
      </c>
      <c r="J222" s="333" t="s">
        <v>353</v>
      </c>
      <c r="K222" s="540"/>
      <c r="L222" s="316"/>
      <c r="M222" s="87" t="s">
        <v>966</v>
      </c>
      <c r="N222" s="87" t="s">
        <v>1250</v>
      </c>
      <c r="O222" s="210" t="s">
        <v>1155</v>
      </c>
      <c r="P222" s="87" t="s">
        <v>1155</v>
      </c>
      <c r="Q222" s="87"/>
      <c r="R222" s="87" t="s">
        <v>702</v>
      </c>
      <c r="S222" s="2" t="s">
        <v>379</v>
      </c>
      <c r="T222" s="2" t="s">
        <v>384</v>
      </c>
      <c r="U222" s="2" t="s">
        <v>383</v>
      </c>
      <c r="V222" s="275" t="s">
        <v>1239</v>
      </c>
      <c r="W222" s="483"/>
      <c r="X222" s="483"/>
      <c r="Y222" s="483"/>
      <c r="Z222" s="2" t="s">
        <v>1252</v>
      </c>
    </row>
    <row r="223" spans="2:26" ht="15.9" customHeight="1" x14ac:dyDescent="0.2">
      <c r="B223" s="268"/>
      <c r="C223" s="538" t="s">
        <v>1299</v>
      </c>
      <c r="D223" s="539"/>
      <c r="E223" s="52">
        <v>3</v>
      </c>
      <c r="F223" s="239">
        <v>10</v>
      </c>
      <c r="G223" s="87" t="s">
        <v>562</v>
      </c>
      <c r="H223" s="87" t="s">
        <v>510</v>
      </c>
      <c r="I223" s="87" t="s">
        <v>352</v>
      </c>
      <c r="J223" s="333" t="s">
        <v>560</v>
      </c>
      <c r="K223" s="540"/>
      <c r="L223" s="316"/>
      <c r="M223" s="87" t="s">
        <v>968</v>
      </c>
      <c r="N223" s="87" t="s">
        <v>1237</v>
      </c>
      <c r="O223" s="210" t="s">
        <v>365</v>
      </c>
      <c r="P223" s="87" t="s">
        <v>684</v>
      </c>
      <c r="Q223" s="87"/>
      <c r="R223" s="87" t="s">
        <v>683</v>
      </c>
      <c r="S223" s="2" t="s">
        <v>379</v>
      </c>
      <c r="T223" s="2" t="s">
        <v>384</v>
      </c>
      <c r="U223" s="2" t="s">
        <v>383</v>
      </c>
      <c r="V223" s="275" t="s">
        <v>1239</v>
      </c>
      <c r="W223" s="483"/>
      <c r="X223" s="483"/>
      <c r="Y223" s="483"/>
      <c r="Z223" s="2" t="s">
        <v>690</v>
      </c>
    </row>
    <row r="224" spans="2:26" ht="15.9" customHeight="1" x14ac:dyDescent="0.2">
      <c r="B224" s="268"/>
      <c r="C224" s="538" t="s">
        <v>1299</v>
      </c>
      <c r="D224" s="539"/>
      <c r="E224" s="52">
        <v>4</v>
      </c>
      <c r="F224" s="239">
        <v>10</v>
      </c>
      <c r="G224" s="87" t="s">
        <v>562</v>
      </c>
      <c r="H224" s="87" t="s">
        <v>510</v>
      </c>
      <c r="I224" s="87" t="s">
        <v>352</v>
      </c>
      <c r="J224" s="333" t="s">
        <v>560</v>
      </c>
      <c r="K224" s="540"/>
      <c r="L224" s="316"/>
      <c r="M224" s="87" t="s">
        <v>899</v>
      </c>
      <c r="N224" s="87" t="s">
        <v>1237</v>
      </c>
      <c r="O224" s="210" t="s">
        <v>365</v>
      </c>
      <c r="P224" s="87" t="s">
        <v>684</v>
      </c>
      <c r="Q224" s="87"/>
      <c r="R224" s="87" t="s">
        <v>683</v>
      </c>
      <c r="S224" s="2" t="s">
        <v>379</v>
      </c>
      <c r="T224" s="2" t="s">
        <v>384</v>
      </c>
      <c r="U224" s="2" t="s">
        <v>383</v>
      </c>
      <c r="V224" s="275" t="s">
        <v>1239</v>
      </c>
      <c r="W224" s="483"/>
      <c r="X224" s="483"/>
      <c r="Y224" s="483"/>
      <c r="Z224" s="2" t="s">
        <v>1293</v>
      </c>
    </row>
    <row r="225" spans="2:26" ht="15.9" customHeight="1" x14ac:dyDescent="0.2">
      <c r="B225" s="268"/>
      <c r="C225" s="538" t="s">
        <v>1299</v>
      </c>
      <c r="D225" s="539"/>
      <c r="E225" s="52">
        <v>5</v>
      </c>
      <c r="F225" s="239">
        <v>10</v>
      </c>
      <c r="G225" s="87" t="s">
        <v>351</v>
      </c>
      <c r="H225" s="87" t="s">
        <v>377</v>
      </c>
      <c r="I225" s="87" t="s">
        <v>353</v>
      </c>
      <c r="J225" s="333" t="s">
        <v>360</v>
      </c>
      <c r="K225" s="540"/>
      <c r="L225" s="316"/>
      <c r="M225" s="87" t="s">
        <v>973</v>
      </c>
      <c r="N225" s="87" t="s">
        <v>1237</v>
      </c>
      <c r="O225" s="210" t="s">
        <v>366</v>
      </c>
      <c r="P225" s="87" t="s">
        <v>62</v>
      </c>
      <c r="Q225" s="87"/>
      <c r="R225" s="87" t="s">
        <v>1155</v>
      </c>
      <c r="S225" s="2" t="s">
        <v>379</v>
      </c>
      <c r="T225" s="2" t="s">
        <v>384</v>
      </c>
      <c r="U225" s="2" t="s">
        <v>383</v>
      </c>
      <c r="V225" s="275" t="s">
        <v>1239</v>
      </c>
      <c r="W225" s="483"/>
      <c r="X225" s="483"/>
      <c r="Y225" s="483"/>
      <c r="Z225" s="2" t="s">
        <v>1254</v>
      </c>
    </row>
    <row r="226" spans="2:26" ht="15.9" customHeight="1" x14ac:dyDescent="0.2">
      <c r="B226" s="268"/>
      <c r="C226" s="538" t="s">
        <v>1299</v>
      </c>
      <c r="D226" s="539"/>
      <c r="E226" s="52">
        <v>6</v>
      </c>
      <c r="F226" s="239">
        <v>10</v>
      </c>
      <c r="G226" s="87" t="s">
        <v>351</v>
      </c>
      <c r="H226" s="87" t="s">
        <v>374</v>
      </c>
      <c r="I226" s="87" t="s">
        <v>353</v>
      </c>
      <c r="J226" s="333" t="s">
        <v>360</v>
      </c>
      <c r="K226" s="540"/>
      <c r="L226" s="316"/>
      <c r="M226" s="87" t="s">
        <v>975</v>
      </c>
      <c r="N226" s="87" t="s">
        <v>1250</v>
      </c>
      <c r="O226" s="210" t="s">
        <v>1155</v>
      </c>
      <c r="P226" s="87" t="s">
        <v>1155</v>
      </c>
      <c r="Q226" s="87"/>
      <c r="R226" s="87" t="s">
        <v>1155</v>
      </c>
      <c r="S226" s="2" t="s">
        <v>379</v>
      </c>
      <c r="T226" s="2" t="s">
        <v>384</v>
      </c>
      <c r="U226" s="2" t="s">
        <v>383</v>
      </c>
      <c r="V226" s="275" t="s">
        <v>1239</v>
      </c>
      <c r="W226" s="483"/>
      <c r="X226" s="483"/>
      <c r="Y226" s="483"/>
      <c r="Z226" s="2" t="s">
        <v>1254</v>
      </c>
    </row>
    <row r="227" spans="2:26" ht="15.9" customHeight="1" x14ac:dyDescent="0.2">
      <c r="B227" s="268"/>
      <c r="C227" s="538" t="s">
        <v>1299</v>
      </c>
      <c r="D227" s="539"/>
      <c r="E227" s="52">
        <v>7</v>
      </c>
      <c r="F227" s="239">
        <v>10</v>
      </c>
      <c r="G227" s="87" t="s">
        <v>351</v>
      </c>
      <c r="H227" s="87" t="s">
        <v>377</v>
      </c>
      <c r="I227" s="87" t="s">
        <v>353</v>
      </c>
      <c r="J227" s="333" t="s">
        <v>360</v>
      </c>
      <c r="K227" s="540"/>
      <c r="L227" s="316"/>
      <c r="M227" s="87" t="s">
        <v>977</v>
      </c>
      <c r="N227" s="87" t="s">
        <v>1237</v>
      </c>
      <c r="O227" s="210" t="s">
        <v>366</v>
      </c>
      <c r="P227" s="87" t="s">
        <v>62</v>
      </c>
      <c r="Q227" s="87"/>
      <c r="R227" s="87" t="s">
        <v>1155</v>
      </c>
      <c r="S227" s="2" t="s">
        <v>379</v>
      </c>
      <c r="T227" s="2" t="s">
        <v>384</v>
      </c>
      <c r="U227" s="2" t="s">
        <v>383</v>
      </c>
      <c r="V227" s="275" t="s">
        <v>1239</v>
      </c>
      <c r="W227" s="483"/>
      <c r="X227" s="483"/>
      <c r="Y227" s="483"/>
      <c r="Z227" s="2" t="s">
        <v>1254</v>
      </c>
    </row>
    <row r="228" spans="2:26" ht="15.9" customHeight="1" x14ac:dyDescent="0.2">
      <c r="B228" s="268"/>
      <c r="C228" s="538" t="s">
        <v>1300</v>
      </c>
      <c r="D228" s="539"/>
      <c r="E228" s="52">
        <v>1</v>
      </c>
      <c r="F228" s="239">
        <v>10</v>
      </c>
      <c r="G228" s="87" t="s">
        <v>562</v>
      </c>
      <c r="H228" s="87" t="s">
        <v>511</v>
      </c>
      <c r="I228" s="87" t="s">
        <v>352</v>
      </c>
      <c r="J228" s="333" t="s">
        <v>560</v>
      </c>
      <c r="K228" s="540"/>
      <c r="L228" s="316"/>
      <c r="M228" s="87" t="s">
        <v>979</v>
      </c>
      <c r="N228" s="87" t="s">
        <v>1250</v>
      </c>
      <c r="O228" s="210" t="s">
        <v>1155</v>
      </c>
      <c r="P228" s="87" t="s">
        <v>1155</v>
      </c>
      <c r="Q228" s="87"/>
      <c r="R228" s="87" t="s">
        <v>683</v>
      </c>
      <c r="S228" s="2" t="s">
        <v>379</v>
      </c>
      <c r="T228" s="2" t="s">
        <v>384</v>
      </c>
      <c r="U228" s="2" t="s">
        <v>383</v>
      </c>
      <c r="V228" s="275" t="s">
        <v>1239</v>
      </c>
      <c r="W228" s="483"/>
      <c r="X228" s="483"/>
      <c r="Y228" s="483"/>
      <c r="Z228" s="2" t="s">
        <v>690</v>
      </c>
    </row>
    <row r="229" spans="2:26" ht="15.9" customHeight="1" x14ac:dyDescent="0.2">
      <c r="B229" s="268"/>
      <c r="C229" s="538" t="s">
        <v>1300</v>
      </c>
      <c r="D229" s="539"/>
      <c r="E229" s="52">
        <v>2</v>
      </c>
      <c r="F229" s="239">
        <v>10</v>
      </c>
      <c r="G229" s="87" t="s">
        <v>562</v>
      </c>
      <c r="H229" s="87" t="s">
        <v>511</v>
      </c>
      <c r="I229" s="87" t="s">
        <v>352</v>
      </c>
      <c r="J229" s="333" t="s">
        <v>560</v>
      </c>
      <c r="K229" s="540"/>
      <c r="L229" s="316"/>
      <c r="M229" s="87" t="s">
        <v>983</v>
      </c>
      <c r="N229" s="87" t="s">
        <v>1237</v>
      </c>
      <c r="O229" s="210" t="s">
        <v>365</v>
      </c>
      <c r="P229" s="87" t="s">
        <v>684</v>
      </c>
      <c r="Q229" s="87"/>
      <c r="R229" s="87" t="s">
        <v>683</v>
      </c>
      <c r="S229" s="2" t="s">
        <v>379</v>
      </c>
      <c r="T229" s="2" t="s">
        <v>384</v>
      </c>
      <c r="U229" s="2" t="s">
        <v>383</v>
      </c>
      <c r="V229" s="275" t="s">
        <v>1239</v>
      </c>
      <c r="W229" s="483"/>
      <c r="X229" s="483"/>
      <c r="Y229" s="483"/>
      <c r="Z229" s="2" t="s">
        <v>690</v>
      </c>
    </row>
    <row r="230" spans="2:26" ht="15.9" customHeight="1" x14ac:dyDescent="0.2">
      <c r="B230" s="268"/>
      <c r="C230" s="538" t="s">
        <v>1300</v>
      </c>
      <c r="D230" s="539"/>
      <c r="E230" s="52">
        <v>3</v>
      </c>
      <c r="F230" s="239">
        <v>10</v>
      </c>
      <c r="G230" s="87" t="s">
        <v>562</v>
      </c>
      <c r="H230" s="87" t="s">
        <v>511</v>
      </c>
      <c r="I230" s="87" t="s">
        <v>352</v>
      </c>
      <c r="J230" s="333" t="s">
        <v>560</v>
      </c>
      <c r="K230" s="540"/>
      <c r="L230" s="316"/>
      <c r="M230" s="87" t="s">
        <v>985</v>
      </c>
      <c r="N230" s="87" t="s">
        <v>1237</v>
      </c>
      <c r="O230" s="210" t="s">
        <v>365</v>
      </c>
      <c r="P230" s="87" t="s">
        <v>684</v>
      </c>
      <c r="Q230" s="87"/>
      <c r="R230" s="87" t="s">
        <v>683</v>
      </c>
      <c r="S230" s="2" t="s">
        <v>379</v>
      </c>
      <c r="T230" s="2" t="s">
        <v>384</v>
      </c>
      <c r="U230" s="2" t="s">
        <v>383</v>
      </c>
      <c r="V230" s="275" t="s">
        <v>1239</v>
      </c>
      <c r="W230" s="483"/>
      <c r="X230" s="483"/>
      <c r="Y230" s="483"/>
      <c r="Z230" s="2" t="s">
        <v>695</v>
      </c>
    </row>
    <row r="231" spans="2:26" ht="15.9" customHeight="1" x14ac:dyDescent="0.2">
      <c r="B231" s="268"/>
      <c r="C231" s="538" t="s">
        <v>1300</v>
      </c>
      <c r="D231" s="539"/>
      <c r="E231" s="52">
        <v>4</v>
      </c>
      <c r="F231" s="239">
        <v>10</v>
      </c>
      <c r="G231" s="87" t="s">
        <v>562</v>
      </c>
      <c r="H231" s="87" t="s">
        <v>511</v>
      </c>
      <c r="I231" s="87" t="s">
        <v>353</v>
      </c>
      <c r="J231" s="333" t="s">
        <v>353</v>
      </c>
      <c r="K231" s="540"/>
      <c r="L231" s="316"/>
      <c r="M231" s="87" t="s">
        <v>988</v>
      </c>
      <c r="N231" s="87" t="s">
        <v>1250</v>
      </c>
      <c r="O231" s="210" t="s">
        <v>1155</v>
      </c>
      <c r="P231" s="87" t="s">
        <v>1155</v>
      </c>
      <c r="Q231" s="87"/>
      <c r="R231" s="87" t="s">
        <v>683</v>
      </c>
      <c r="S231" s="2" t="s">
        <v>379</v>
      </c>
      <c r="T231" s="2" t="s">
        <v>384</v>
      </c>
      <c r="U231" s="2" t="s">
        <v>383</v>
      </c>
      <c r="V231" s="275" t="s">
        <v>1239</v>
      </c>
      <c r="W231" s="483"/>
      <c r="X231" s="483"/>
      <c r="Y231" s="483"/>
      <c r="Z231" s="2" t="s">
        <v>856</v>
      </c>
    </row>
    <row r="232" spans="2:26" ht="15.9" customHeight="1" x14ac:dyDescent="0.2">
      <c r="B232" s="268"/>
      <c r="C232" s="538" t="s">
        <v>1300</v>
      </c>
      <c r="D232" s="539"/>
      <c r="E232" s="52">
        <v>5</v>
      </c>
      <c r="F232" s="239">
        <v>10</v>
      </c>
      <c r="G232" s="87" t="s">
        <v>562</v>
      </c>
      <c r="H232" s="87" t="s">
        <v>513</v>
      </c>
      <c r="I232" s="87" t="s">
        <v>352</v>
      </c>
      <c r="J232" s="333" t="s">
        <v>560</v>
      </c>
      <c r="K232" s="540"/>
      <c r="L232" s="316"/>
      <c r="M232" s="87" t="s">
        <v>990</v>
      </c>
      <c r="N232" s="87" t="s">
        <v>1237</v>
      </c>
      <c r="O232" s="210" t="s">
        <v>364</v>
      </c>
      <c r="P232" s="87" t="s">
        <v>684</v>
      </c>
      <c r="Q232" s="87"/>
      <c r="R232" s="87" t="s">
        <v>702</v>
      </c>
      <c r="S232" s="2" t="s">
        <v>379</v>
      </c>
      <c r="T232" s="2" t="s">
        <v>384</v>
      </c>
      <c r="U232" s="2" t="s">
        <v>383</v>
      </c>
      <c r="V232" s="275" t="s">
        <v>1239</v>
      </c>
      <c r="W232" s="483"/>
      <c r="X232" s="483"/>
      <c r="Y232" s="483"/>
      <c r="Z232" s="2" t="s">
        <v>690</v>
      </c>
    </row>
    <row r="233" spans="2:26" ht="15.9" customHeight="1" x14ac:dyDescent="0.2">
      <c r="B233" s="268"/>
      <c r="C233" s="538" t="s">
        <v>1300</v>
      </c>
      <c r="D233" s="539"/>
      <c r="E233" s="52">
        <v>6</v>
      </c>
      <c r="F233" s="239">
        <v>10</v>
      </c>
      <c r="G233" s="87" t="s">
        <v>562</v>
      </c>
      <c r="H233" s="87" t="s">
        <v>513</v>
      </c>
      <c r="I233" s="87" t="s">
        <v>352</v>
      </c>
      <c r="J233" s="333" t="s">
        <v>560</v>
      </c>
      <c r="K233" s="540"/>
      <c r="L233" s="316"/>
      <c r="M233" s="87" t="s">
        <v>992</v>
      </c>
      <c r="N233" s="87" t="s">
        <v>1250</v>
      </c>
      <c r="O233" s="210" t="s">
        <v>1155</v>
      </c>
      <c r="P233" s="87" t="s">
        <v>1155</v>
      </c>
      <c r="Q233" s="87"/>
      <c r="R233" s="87" t="s">
        <v>702</v>
      </c>
      <c r="S233" s="2" t="s">
        <v>379</v>
      </c>
      <c r="T233" s="2" t="s">
        <v>384</v>
      </c>
      <c r="U233" s="2" t="s">
        <v>383</v>
      </c>
      <c r="V233" s="275" t="s">
        <v>1239</v>
      </c>
      <c r="W233" s="483"/>
      <c r="X233" s="483"/>
      <c r="Y233" s="483"/>
      <c r="Z233" s="2" t="s">
        <v>690</v>
      </c>
    </row>
    <row r="234" spans="2:26" ht="15.9" customHeight="1" x14ac:dyDescent="0.2">
      <c r="B234" s="268"/>
      <c r="C234" s="538" t="s">
        <v>1300</v>
      </c>
      <c r="D234" s="539"/>
      <c r="E234" s="52">
        <v>7</v>
      </c>
      <c r="F234" s="239">
        <v>10</v>
      </c>
      <c r="G234" s="87" t="s">
        <v>562</v>
      </c>
      <c r="H234" s="87" t="s">
        <v>510</v>
      </c>
      <c r="I234" s="87" t="s">
        <v>353</v>
      </c>
      <c r="J234" s="333" t="s">
        <v>353</v>
      </c>
      <c r="K234" s="540"/>
      <c r="L234" s="316"/>
      <c r="M234" s="87" t="s">
        <v>993</v>
      </c>
      <c r="N234" s="87" t="s">
        <v>1250</v>
      </c>
      <c r="O234" s="210" t="s">
        <v>1155</v>
      </c>
      <c r="P234" s="87" t="s">
        <v>1155</v>
      </c>
      <c r="Q234" s="87"/>
      <c r="R234" s="87" t="s">
        <v>683</v>
      </c>
      <c r="S234" s="2" t="s">
        <v>379</v>
      </c>
      <c r="T234" s="2" t="s">
        <v>384</v>
      </c>
      <c r="U234" s="2" t="s">
        <v>383</v>
      </c>
      <c r="V234" s="275" t="s">
        <v>1239</v>
      </c>
      <c r="W234" s="483"/>
      <c r="X234" s="483"/>
      <c r="Y234" s="483"/>
      <c r="Z234" s="2" t="s">
        <v>856</v>
      </c>
    </row>
    <row r="235" spans="2:26" ht="15.9" customHeight="1" x14ac:dyDescent="0.2">
      <c r="B235" s="268"/>
      <c r="C235" s="538" t="s">
        <v>1300</v>
      </c>
      <c r="D235" s="539"/>
      <c r="E235" s="52">
        <v>8</v>
      </c>
      <c r="F235" s="239">
        <v>10</v>
      </c>
      <c r="G235" s="87" t="s">
        <v>351</v>
      </c>
      <c r="H235" s="87" t="s">
        <v>377</v>
      </c>
      <c r="I235" s="87" t="s">
        <v>353</v>
      </c>
      <c r="J235" s="333" t="s">
        <v>360</v>
      </c>
      <c r="K235" s="540"/>
      <c r="L235" s="316"/>
      <c r="M235" s="87" t="s">
        <v>995</v>
      </c>
      <c r="N235" s="87" t="s">
        <v>1237</v>
      </c>
      <c r="O235" s="210" t="s">
        <v>366</v>
      </c>
      <c r="P235" s="87" t="s">
        <v>62</v>
      </c>
      <c r="Q235" s="87"/>
      <c r="R235" s="87" t="s">
        <v>1155</v>
      </c>
      <c r="S235" s="2" t="s">
        <v>379</v>
      </c>
      <c r="T235" s="2" t="s">
        <v>384</v>
      </c>
      <c r="U235" s="2" t="s">
        <v>383</v>
      </c>
      <c r="V235" s="275" t="s">
        <v>1239</v>
      </c>
      <c r="W235" s="483"/>
      <c r="X235" s="483"/>
      <c r="Y235" s="483"/>
      <c r="Z235" s="2" t="s">
        <v>1254</v>
      </c>
    </row>
    <row r="236" spans="2:26" ht="15.9" customHeight="1" x14ac:dyDescent="0.2">
      <c r="B236" s="268"/>
      <c r="C236" s="538" t="s">
        <v>1300</v>
      </c>
      <c r="D236" s="539"/>
      <c r="E236" s="52">
        <v>9</v>
      </c>
      <c r="F236" s="239">
        <v>10</v>
      </c>
      <c r="G236" s="87" t="s">
        <v>351</v>
      </c>
      <c r="H236" s="87" t="s">
        <v>377</v>
      </c>
      <c r="I236" s="87" t="s">
        <v>353</v>
      </c>
      <c r="J236" s="333" t="s">
        <v>360</v>
      </c>
      <c r="K236" s="540"/>
      <c r="L236" s="316"/>
      <c r="M236" s="87" t="s">
        <v>745</v>
      </c>
      <c r="N236" s="87" t="s">
        <v>1237</v>
      </c>
      <c r="O236" s="210" t="s">
        <v>366</v>
      </c>
      <c r="P236" s="87" t="s">
        <v>62</v>
      </c>
      <c r="Q236" s="87"/>
      <c r="R236" s="87" t="s">
        <v>1155</v>
      </c>
      <c r="S236" s="2" t="s">
        <v>379</v>
      </c>
      <c r="T236" s="2" t="s">
        <v>384</v>
      </c>
      <c r="U236" s="2" t="s">
        <v>383</v>
      </c>
      <c r="V236" s="275" t="s">
        <v>1239</v>
      </c>
      <c r="W236" s="483"/>
      <c r="X236" s="483"/>
      <c r="Y236" s="483"/>
      <c r="Z236" s="2" t="s">
        <v>1254</v>
      </c>
    </row>
    <row r="237" spans="2:26" ht="15.9" customHeight="1" x14ac:dyDescent="0.2">
      <c r="B237" s="268"/>
      <c r="C237" s="538" t="s">
        <v>1300</v>
      </c>
      <c r="D237" s="539"/>
      <c r="E237" s="52">
        <v>10</v>
      </c>
      <c r="F237" s="239">
        <v>10</v>
      </c>
      <c r="G237" s="87" t="s">
        <v>351</v>
      </c>
      <c r="H237" s="87" t="s">
        <v>377</v>
      </c>
      <c r="I237" s="87" t="s">
        <v>353</v>
      </c>
      <c r="J237" s="333" t="s">
        <v>360</v>
      </c>
      <c r="K237" s="540"/>
      <c r="L237" s="316"/>
      <c r="M237" s="87" t="s">
        <v>869</v>
      </c>
      <c r="N237" s="87" t="s">
        <v>1237</v>
      </c>
      <c r="O237" s="210" t="s">
        <v>366</v>
      </c>
      <c r="P237" s="87" t="s">
        <v>62</v>
      </c>
      <c r="Q237" s="87"/>
      <c r="R237" s="87" t="s">
        <v>1155</v>
      </c>
      <c r="S237" s="2" t="s">
        <v>379</v>
      </c>
      <c r="T237" s="2" t="s">
        <v>384</v>
      </c>
      <c r="U237" s="2" t="s">
        <v>383</v>
      </c>
      <c r="V237" s="275" t="s">
        <v>1239</v>
      </c>
      <c r="W237" s="483"/>
      <c r="X237" s="483"/>
      <c r="Y237" s="483"/>
      <c r="Z237" s="2" t="s">
        <v>1254</v>
      </c>
    </row>
    <row r="238" spans="2:26" ht="15.9" customHeight="1" x14ac:dyDescent="0.2">
      <c r="B238" s="268"/>
      <c r="C238" s="538" t="s">
        <v>1300</v>
      </c>
      <c r="D238" s="539"/>
      <c r="E238" s="52">
        <v>11</v>
      </c>
      <c r="F238" s="239">
        <v>10</v>
      </c>
      <c r="G238" s="87" t="s">
        <v>351</v>
      </c>
      <c r="H238" s="87" t="s">
        <v>377</v>
      </c>
      <c r="I238" s="87" t="s">
        <v>353</v>
      </c>
      <c r="J238" s="333" t="s">
        <v>360</v>
      </c>
      <c r="K238" s="540"/>
      <c r="L238" s="316"/>
      <c r="M238" s="87" t="s">
        <v>1001</v>
      </c>
      <c r="N238" s="87" t="s">
        <v>1237</v>
      </c>
      <c r="O238" s="210" t="s">
        <v>366</v>
      </c>
      <c r="P238" s="87" t="s">
        <v>62</v>
      </c>
      <c r="Q238" s="87"/>
      <c r="R238" s="87" t="s">
        <v>1155</v>
      </c>
      <c r="S238" s="2" t="s">
        <v>379</v>
      </c>
      <c r="T238" s="2" t="s">
        <v>384</v>
      </c>
      <c r="U238" s="2" t="s">
        <v>383</v>
      </c>
      <c r="V238" s="275" t="s">
        <v>1239</v>
      </c>
      <c r="W238" s="483"/>
      <c r="X238" s="483"/>
      <c r="Y238" s="483"/>
      <c r="Z238" s="2" t="s">
        <v>1254</v>
      </c>
    </row>
    <row r="239" spans="2:26" ht="15.9" customHeight="1" x14ac:dyDescent="0.2">
      <c r="B239" s="268"/>
      <c r="C239" s="538" t="s">
        <v>1300</v>
      </c>
      <c r="D239" s="539"/>
      <c r="E239" s="52">
        <v>12</v>
      </c>
      <c r="F239" s="239">
        <v>10</v>
      </c>
      <c r="G239" s="87" t="s">
        <v>351</v>
      </c>
      <c r="H239" s="87" t="s">
        <v>377</v>
      </c>
      <c r="I239" s="87" t="s">
        <v>353</v>
      </c>
      <c r="J239" s="333" t="s">
        <v>360</v>
      </c>
      <c r="K239" s="540"/>
      <c r="L239" s="316"/>
      <c r="M239" s="87" t="s">
        <v>1003</v>
      </c>
      <c r="N239" s="87" t="s">
        <v>1237</v>
      </c>
      <c r="O239" s="210" t="s">
        <v>366</v>
      </c>
      <c r="P239" s="87" t="s">
        <v>62</v>
      </c>
      <c r="Q239" s="87"/>
      <c r="R239" s="87" t="s">
        <v>1155</v>
      </c>
      <c r="S239" s="2" t="s">
        <v>379</v>
      </c>
      <c r="T239" s="2" t="s">
        <v>384</v>
      </c>
      <c r="U239" s="2" t="s">
        <v>383</v>
      </c>
      <c r="V239" s="275" t="s">
        <v>1239</v>
      </c>
      <c r="W239" s="483"/>
      <c r="X239" s="483"/>
      <c r="Y239" s="483"/>
      <c r="Z239" s="2" t="s">
        <v>1254</v>
      </c>
    </row>
    <row r="240" spans="2:26" ht="15.9" customHeight="1" x14ac:dyDescent="0.2">
      <c r="B240" s="268"/>
      <c r="C240" s="538" t="s">
        <v>1301</v>
      </c>
      <c r="D240" s="539"/>
      <c r="E240" s="52">
        <v>1</v>
      </c>
      <c r="F240" s="239">
        <v>10</v>
      </c>
      <c r="G240" s="87" t="s">
        <v>562</v>
      </c>
      <c r="H240" s="87" t="s">
        <v>511</v>
      </c>
      <c r="I240" s="87" t="s">
        <v>352</v>
      </c>
      <c r="J240" s="333" t="s">
        <v>560</v>
      </c>
      <c r="K240" s="540"/>
      <c r="L240" s="316"/>
      <c r="M240" s="87" t="s">
        <v>1006</v>
      </c>
      <c r="N240" s="87" t="s">
        <v>1250</v>
      </c>
      <c r="O240" s="210" t="s">
        <v>1155</v>
      </c>
      <c r="P240" s="87" t="s">
        <v>1155</v>
      </c>
      <c r="Q240" s="87"/>
      <c r="R240" s="87" t="s">
        <v>683</v>
      </c>
      <c r="S240" s="2" t="s">
        <v>379</v>
      </c>
      <c r="T240" s="2" t="s">
        <v>384</v>
      </c>
      <c r="U240" s="2" t="s">
        <v>383</v>
      </c>
      <c r="V240" s="275" t="s">
        <v>1239</v>
      </c>
      <c r="W240" s="483"/>
      <c r="X240" s="483"/>
      <c r="Y240" s="483"/>
      <c r="Z240" s="2" t="s">
        <v>690</v>
      </c>
    </row>
    <row r="241" spans="2:26" ht="15.9" customHeight="1" x14ac:dyDescent="0.2">
      <c r="B241" s="268"/>
      <c r="C241" s="538" t="s">
        <v>1301</v>
      </c>
      <c r="D241" s="539"/>
      <c r="E241" s="52">
        <v>2</v>
      </c>
      <c r="F241" s="239">
        <v>10</v>
      </c>
      <c r="G241" s="87" t="s">
        <v>562</v>
      </c>
      <c r="H241" s="87" t="s">
        <v>512</v>
      </c>
      <c r="I241" s="87" t="s">
        <v>352</v>
      </c>
      <c r="J241" s="333" t="s">
        <v>560</v>
      </c>
      <c r="K241" s="540"/>
      <c r="L241" s="316"/>
      <c r="M241" s="87" t="s">
        <v>1007</v>
      </c>
      <c r="N241" s="87" t="s">
        <v>1250</v>
      </c>
      <c r="O241" s="210" t="s">
        <v>1155</v>
      </c>
      <c r="P241" s="87" t="s">
        <v>1155</v>
      </c>
      <c r="Q241" s="87"/>
      <c r="R241" s="87" t="s">
        <v>702</v>
      </c>
      <c r="S241" s="2" t="s">
        <v>379</v>
      </c>
      <c r="T241" s="2" t="s">
        <v>384</v>
      </c>
      <c r="U241" s="2" t="s">
        <v>383</v>
      </c>
      <c r="V241" s="275" t="s">
        <v>1239</v>
      </c>
      <c r="W241" s="483"/>
      <c r="X241" s="483"/>
      <c r="Y241" s="483"/>
      <c r="Z241" s="2" t="s">
        <v>690</v>
      </c>
    </row>
    <row r="242" spans="2:26" ht="15.9" customHeight="1" x14ac:dyDescent="0.2">
      <c r="B242" s="268"/>
      <c r="C242" s="538" t="s">
        <v>1301</v>
      </c>
      <c r="D242" s="539"/>
      <c r="E242" s="52">
        <v>3</v>
      </c>
      <c r="F242" s="239">
        <v>10</v>
      </c>
      <c r="G242" s="87" t="s">
        <v>562</v>
      </c>
      <c r="H242" s="87" t="s">
        <v>512</v>
      </c>
      <c r="I242" s="87" t="s">
        <v>352</v>
      </c>
      <c r="J242" s="333" t="s">
        <v>560</v>
      </c>
      <c r="K242" s="540"/>
      <c r="L242" s="316"/>
      <c r="M242" s="87" t="s">
        <v>1008</v>
      </c>
      <c r="N242" s="87" t="s">
        <v>1250</v>
      </c>
      <c r="O242" s="210" t="s">
        <v>1155</v>
      </c>
      <c r="P242" s="87" t="s">
        <v>1155</v>
      </c>
      <c r="Q242" s="87"/>
      <c r="R242" s="87" t="s">
        <v>702</v>
      </c>
      <c r="S242" s="2" t="s">
        <v>379</v>
      </c>
      <c r="T242" s="2" t="s">
        <v>384</v>
      </c>
      <c r="U242" s="2" t="s">
        <v>383</v>
      </c>
      <c r="V242" s="275" t="s">
        <v>1239</v>
      </c>
      <c r="W242" s="483"/>
      <c r="X242" s="483"/>
      <c r="Y242" s="483"/>
      <c r="Z242" s="2" t="s">
        <v>690</v>
      </c>
    </row>
    <row r="243" spans="2:26" ht="15.9" customHeight="1" x14ac:dyDescent="0.2">
      <c r="B243" s="268"/>
      <c r="C243" s="538" t="s">
        <v>1301</v>
      </c>
      <c r="D243" s="539"/>
      <c r="E243" s="52">
        <v>4</v>
      </c>
      <c r="F243" s="239">
        <v>10</v>
      </c>
      <c r="G243" s="87" t="s">
        <v>562</v>
      </c>
      <c r="H243" s="87" t="s">
        <v>512</v>
      </c>
      <c r="I243" s="87" t="s">
        <v>353</v>
      </c>
      <c r="J243" s="333" t="s">
        <v>353</v>
      </c>
      <c r="K243" s="540"/>
      <c r="L243" s="316"/>
      <c r="M243" s="87" t="s">
        <v>1009</v>
      </c>
      <c r="N243" s="87" t="s">
        <v>1250</v>
      </c>
      <c r="O243" s="210" t="s">
        <v>1155</v>
      </c>
      <c r="P243" s="87" t="s">
        <v>1155</v>
      </c>
      <c r="Q243" s="87"/>
      <c r="R243" s="87" t="s">
        <v>683</v>
      </c>
      <c r="S243" s="2" t="s">
        <v>379</v>
      </c>
      <c r="T243" s="2" t="s">
        <v>384</v>
      </c>
      <c r="U243" s="2" t="s">
        <v>383</v>
      </c>
      <c r="V243" s="275" t="s">
        <v>1239</v>
      </c>
      <c r="W243" s="483"/>
      <c r="X243" s="483"/>
      <c r="Y243" s="483"/>
      <c r="Z243" s="2" t="s">
        <v>856</v>
      </c>
    </row>
    <row r="244" spans="2:26" ht="15.9" customHeight="1" x14ac:dyDescent="0.2">
      <c r="B244" s="268"/>
      <c r="C244" s="538" t="s">
        <v>1301</v>
      </c>
      <c r="D244" s="539"/>
      <c r="E244" s="52">
        <v>5</v>
      </c>
      <c r="F244" s="239">
        <v>10</v>
      </c>
      <c r="G244" s="87" t="s">
        <v>351</v>
      </c>
      <c r="H244" s="87" t="s">
        <v>377</v>
      </c>
      <c r="I244" s="87" t="s">
        <v>353</v>
      </c>
      <c r="J244" s="333" t="s">
        <v>360</v>
      </c>
      <c r="K244" s="540"/>
      <c r="L244" s="316"/>
      <c r="M244" s="87" t="s">
        <v>1010</v>
      </c>
      <c r="N244" s="87" t="s">
        <v>1237</v>
      </c>
      <c r="O244" s="210" t="s">
        <v>366</v>
      </c>
      <c r="P244" s="87" t="s">
        <v>62</v>
      </c>
      <c r="Q244" s="87"/>
      <c r="R244" s="87" t="s">
        <v>1155</v>
      </c>
      <c r="S244" s="2" t="s">
        <v>379</v>
      </c>
      <c r="T244" s="2" t="s">
        <v>384</v>
      </c>
      <c r="U244" s="2" t="s">
        <v>383</v>
      </c>
      <c r="V244" s="275" t="s">
        <v>1239</v>
      </c>
      <c r="W244" s="483"/>
      <c r="X244" s="483"/>
      <c r="Y244" s="483"/>
      <c r="Z244" s="2" t="s">
        <v>1254</v>
      </c>
    </row>
    <row r="245" spans="2:26" ht="15.9" customHeight="1" x14ac:dyDescent="0.2">
      <c r="B245" s="268"/>
      <c r="C245" s="538" t="s">
        <v>1301</v>
      </c>
      <c r="D245" s="539"/>
      <c r="E245" s="52">
        <v>6</v>
      </c>
      <c r="F245" s="239">
        <v>10</v>
      </c>
      <c r="G245" s="87" t="s">
        <v>351</v>
      </c>
      <c r="H245" s="87" t="s">
        <v>377</v>
      </c>
      <c r="I245" s="87" t="s">
        <v>353</v>
      </c>
      <c r="J245" s="333" t="s">
        <v>360</v>
      </c>
      <c r="K245" s="540"/>
      <c r="L245" s="316"/>
      <c r="M245" s="87" t="s">
        <v>1012</v>
      </c>
      <c r="N245" s="87" t="s">
        <v>1237</v>
      </c>
      <c r="O245" s="210" t="s">
        <v>366</v>
      </c>
      <c r="P245" s="87" t="s">
        <v>62</v>
      </c>
      <c r="Q245" s="87"/>
      <c r="R245" s="87" t="s">
        <v>1155</v>
      </c>
      <c r="S245" s="2" t="s">
        <v>379</v>
      </c>
      <c r="T245" s="2" t="s">
        <v>384</v>
      </c>
      <c r="U245" s="2" t="s">
        <v>383</v>
      </c>
      <c r="V245" s="275" t="s">
        <v>1239</v>
      </c>
      <c r="W245" s="483"/>
      <c r="X245" s="483"/>
      <c r="Y245" s="483"/>
      <c r="Z245" s="2" t="s">
        <v>1254</v>
      </c>
    </row>
    <row r="246" spans="2:26" ht="15.9" customHeight="1" x14ac:dyDescent="0.2">
      <c r="B246" s="268"/>
      <c r="C246" s="538" t="s">
        <v>676</v>
      </c>
      <c r="D246" s="539"/>
      <c r="E246" s="52">
        <v>7</v>
      </c>
      <c r="F246" s="239">
        <v>10</v>
      </c>
      <c r="G246" s="87" t="s">
        <v>351</v>
      </c>
      <c r="H246" s="87" t="s">
        <v>374</v>
      </c>
      <c r="I246" s="87" t="s">
        <v>353</v>
      </c>
      <c r="J246" s="333" t="s">
        <v>360</v>
      </c>
      <c r="K246" s="540"/>
      <c r="L246" s="316"/>
      <c r="M246" s="87" t="s">
        <v>699</v>
      </c>
      <c r="N246" s="87" t="s">
        <v>699</v>
      </c>
      <c r="O246" s="210" t="s">
        <v>366</v>
      </c>
      <c r="P246" s="87" t="s">
        <v>62</v>
      </c>
      <c r="Q246" s="87"/>
      <c r="R246" s="87" t="s">
        <v>1155</v>
      </c>
      <c r="S246" s="2" t="s">
        <v>380</v>
      </c>
      <c r="T246" s="2" t="s">
        <v>380</v>
      </c>
      <c r="U246" s="2" t="s">
        <v>381</v>
      </c>
      <c r="V246" s="275" t="s">
        <v>699</v>
      </c>
      <c r="W246" s="483"/>
      <c r="X246" s="483"/>
      <c r="Y246" s="483"/>
      <c r="Z246" s="2" t="s">
        <v>719</v>
      </c>
    </row>
    <row r="247" spans="2:26" ht="15.9" customHeight="1" x14ac:dyDescent="0.2">
      <c r="B247" s="268"/>
      <c r="C247" s="538" t="s">
        <v>1301</v>
      </c>
      <c r="D247" s="539"/>
      <c r="E247" s="52">
        <v>8</v>
      </c>
      <c r="F247" s="239">
        <v>10</v>
      </c>
      <c r="G247" s="87" t="s">
        <v>351</v>
      </c>
      <c r="H247" s="87" t="s">
        <v>377</v>
      </c>
      <c r="I247" s="87" t="s">
        <v>353</v>
      </c>
      <c r="J247" s="333" t="s">
        <v>360</v>
      </c>
      <c r="K247" s="540"/>
      <c r="L247" s="316"/>
      <c r="M247" s="87" t="s">
        <v>1016</v>
      </c>
      <c r="N247" s="87" t="s">
        <v>1237</v>
      </c>
      <c r="O247" s="210" t="s">
        <v>366</v>
      </c>
      <c r="P247" s="87" t="s">
        <v>62</v>
      </c>
      <c r="Q247" s="87"/>
      <c r="R247" s="87" t="s">
        <v>1155</v>
      </c>
      <c r="S247" s="2" t="s">
        <v>379</v>
      </c>
      <c r="T247" s="2" t="s">
        <v>384</v>
      </c>
      <c r="U247" s="2" t="s">
        <v>383</v>
      </c>
      <c r="V247" s="275" t="s">
        <v>1239</v>
      </c>
      <c r="W247" s="483"/>
      <c r="X247" s="483"/>
      <c r="Y247" s="483"/>
      <c r="Z247" s="2" t="s">
        <v>1254</v>
      </c>
    </row>
    <row r="248" spans="2:26" ht="15.9" customHeight="1" x14ac:dyDescent="0.2">
      <c r="B248" s="268"/>
      <c r="C248" s="538" t="s">
        <v>1302</v>
      </c>
      <c r="D248" s="539"/>
      <c r="E248" s="52">
        <v>1</v>
      </c>
      <c r="F248" s="239">
        <v>10</v>
      </c>
      <c r="G248" s="87" t="s">
        <v>562</v>
      </c>
      <c r="H248" s="87" t="s">
        <v>511</v>
      </c>
      <c r="I248" s="87" t="s">
        <v>352</v>
      </c>
      <c r="J248" s="333" t="s">
        <v>560</v>
      </c>
      <c r="K248" s="540"/>
      <c r="L248" s="316"/>
      <c r="M248" s="87" t="s">
        <v>1018</v>
      </c>
      <c r="N248" s="87" t="s">
        <v>1250</v>
      </c>
      <c r="O248" s="210" t="s">
        <v>1155</v>
      </c>
      <c r="P248" s="87" t="s">
        <v>1155</v>
      </c>
      <c r="Q248" s="87"/>
      <c r="R248" s="87" t="s">
        <v>683</v>
      </c>
      <c r="S248" s="2" t="s">
        <v>379</v>
      </c>
      <c r="T248" s="2" t="s">
        <v>384</v>
      </c>
      <c r="U248" s="2" t="s">
        <v>383</v>
      </c>
      <c r="V248" s="275" t="s">
        <v>1239</v>
      </c>
      <c r="W248" s="483"/>
      <c r="X248" s="483"/>
      <c r="Y248" s="483"/>
      <c r="Z248" s="2" t="s">
        <v>690</v>
      </c>
    </row>
    <row r="249" spans="2:26" ht="15.9" customHeight="1" x14ac:dyDescent="0.2">
      <c r="B249" s="268"/>
      <c r="C249" s="538" t="s">
        <v>1302</v>
      </c>
      <c r="D249" s="539"/>
      <c r="E249" s="52">
        <v>2</v>
      </c>
      <c r="F249" s="239">
        <v>10</v>
      </c>
      <c r="G249" s="87" t="s">
        <v>562</v>
      </c>
      <c r="H249" s="87" t="s">
        <v>511</v>
      </c>
      <c r="I249" s="87" t="s">
        <v>352</v>
      </c>
      <c r="J249" s="333" t="s">
        <v>560</v>
      </c>
      <c r="K249" s="540"/>
      <c r="L249" s="316"/>
      <c r="M249" s="87" t="s">
        <v>1019</v>
      </c>
      <c r="N249" s="87" t="s">
        <v>1250</v>
      </c>
      <c r="O249" s="210" t="s">
        <v>1155</v>
      </c>
      <c r="P249" s="87" t="s">
        <v>1155</v>
      </c>
      <c r="Q249" s="87"/>
      <c r="R249" s="87" t="s">
        <v>683</v>
      </c>
      <c r="S249" s="2" t="s">
        <v>379</v>
      </c>
      <c r="T249" s="2" t="s">
        <v>384</v>
      </c>
      <c r="U249" s="2" t="s">
        <v>383</v>
      </c>
      <c r="V249" s="275" t="s">
        <v>1239</v>
      </c>
      <c r="W249" s="483"/>
      <c r="X249" s="483"/>
      <c r="Y249" s="483"/>
      <c r="Z249" s="2" t="s">
        <v>690</v>
      </c>
    </row>
    <row r="250" spans="2:26" ht="15.9" customHeight="1" x14ac:dyDescent="0.2">
      <c r="B250" s="268"/>
      <c r="C250" s="538" t="s">
        <v>1302</v>
      </c>
      <c r="D250" s="539"/>
      <c r="E250" s="52">
        <v>3</v>
      </c>
      <c r="F250" s="239">
        <v>10</v>
      </c>
      <c r="G250" s="87" t="s">
        <v>562</v>
      </c>
      <c r="H250" s="87" t="s">
        <v>512</v>
      </c>
      <c r="I250" s="87" t="s">
        <v>353</v>
      </c>
      <c r="J250" s="333" t="s">
        <v>353</v>
      </c>
      <c r="K250" s="540"/>
      <c r="L250" s="316"/>
      <c r="M250" s="87" t="s">
        <v>1020</v>
      </c>
      <c r="N250" s="87" t="s">
        <v>1237</v>
      </c>
      <c r="O250" s="210" t="s">
        <v>364</v>
      </c>
      <c r="P250" s="87" t="s">
        <v>684</v>
      </c>
      <c r="Q250" s="87"/>
      <c r="R250" s="87" t="s">
        <v>683</v>
      </c>
      <c r="S250" s="2" t="s">
        <v>379</v>
      </c>
      <c r="T250" s="2" t="s">
        <v>384</v>
      </c>
      <c r="U250" s="2" t="s">
        <v>383</v>
      </c>
      <c r="V250" s="275" t="s">
        <v>1239</v>
      </c>
      <c r="W250" s="483"/>
      <c r="X250" s="483"/>
      <c r="Y250" s="483"/>
      <c r="Z250" s="2" t="s">
        <v>856</v>
      </c>
    </row>
    <row r="251" spans="2:26" ht="15.9" customHeight="1" x14ac:dyDescent="0.2">
      <c r="B251" s="268"/>
      <c r="C251" s="538" t="s">
        <v>677</v>
      </c>
      <c r="D251" s="539"/>
      <c r="E251" s="52">
        <v>4</v>
      </c>
      <c r="F251" s="239">
        <v>10</v>
      </c>
      <c r="G251" s="87" t="s">
        <v>351</v>
      </c>
      <c r="H251" s="87" t="s">
        <v>377</v>
      </c>
      <c r="I251" s="87" t="s">
        <v>353</v>
      </c>
      <c r="J251" s="333" t="s">
        <v>360</v>
      </c>
      <c r="K251" s="540"/>
      <c r="L251" s="316"/>
      <c r="M251" s="87" t="s">
        <v>699</v>
      </c>
      <c r="N251" s="87" t="s">
        <v>699</v>
      </c>
      <c r="O251" s="210" t="s">
        <v>366</v>
      </c>
      <c r="P251" s="87" t="s">
        <v>62</v>
      </c>
      <c r="Q251" s="87"/>
      <c r="R251" s="87" t="s">
        <v>1155</v>
      </c>
      <c r="S251" s="2" t="s">
        <v>380</v>
      </c>
      <c r="T251" s="2" t="s">
        <v>380</v>
      </c>
      <c r="U251" s="2" t="s">
        <v>381</v>
      </c>
      <c r="V251" s="275" t="s">
        <v>699</v>
      </c>
      <c r="W251" s="483"/>
      <c r="X251" s="483"/>
      <c r="Y251" s="483"/>
      <c r="Z251" s="2" t="s">
        <v>719</v>
      </c>
    </row>
    <row r="252" spans="2:26" ht="15.9" customHeight="1" x14ac:dyDescent="0.2">
      <c r="B252" s="268"/>
      <c r="C252" s="538" t="s">
        <v>1302</v>
      </c>
      <c r="D252" s="539"/>
      <c r="E252" s="52">
        <v>5</v>
      </c>
      <c r="F252" s="239">
        <v>10</v>
      </c>
      <c r="G252" s="87" t="s">
        <v>351</v>
      </c>
      <c r="H252" s="87" t="s">
        <v>377</v>
      </c>
      <c r="I252" s="87" t="s">
        <v>353</v>
      </c>
      <c r="J252" s="333" t="s">
        <v>360</v>
      </c>
      <c r="K252" s="540"/>
      <c r="L252" s="316"/>
      <c r="M252" s="87" t="s">
        <v>1023</v>
      </c>
      <c r="N252" s="87" t="s">
        <v>1237</v>
      </c>
      <c r="O252" s="210" t="s">
        <v>366</v>
      </c>
      <c r="P252" s="87" t="s">
        <v>62</v>
      </c>
      <c r="Q252" s="87"/>
      <c r="R252" s="87" t="s">
        <v>1155</v>
      </c>
      <c r="S252" s="2" t="s">
        <v>379</v>
      </c>
      <c r="T252" s="2" t="s">
        <v>384</v>
      </c>
      <c r="U252" s="2" t="s">
        <v>383</v>
      </c>
      <c r="V252" s="275" t="s">
        <v>1239</v>
      </c>
      <c r="W252" s="483"/>
      <c r="X252" s="483"/>
      <c r="Y252" s="483"/>
      <c r="Z252" s="2" t="s">
        <v>1254</v>
      </c>
    </row>
    <row r="253" spans="2:26" ht="15.9" customHeight="1" x14ac:dyDescent="0.2">
      <c r="B253" s="268"/>
      <c r="C253" s="538" t="s">
        <v>1302</v>
      </c>
      <c r="D253" s="539"/>
      <c r="E253" s="52">
        <v>6</v>
      </c>
      <c r="F253" s="239">
        <v>10</v>
      </c>
      <c r="G253" s="87" t="s">
        <v>351</v>
      </c>
      <c r="H253" s="87" t="s">
        <v>377</v>
      </c>
      <c r="I253" s="87" t="s">
        <v>353</v>
      </c>
      <c r="J253" s="333" t="s">
        <v>360</v>
      </c>
      <c r="K253" s="540"/>
      <c r="L253" s="316"/>
      <c r="M253" s="87" t="s">
        <v>1025</v>
      </c>
      <c r="N253" s="87" t="s">
        <v>1237</v>
      </c>
      <c r="O253" s="210" t="s">
        <v>366</v>
      </c>
      <c r="P253" s="87" t="s">
        <v>62</v>
      </c>
      <c r="Q253" s="87"/>
      <c r="R253" s="87" t="s">
        <v>1155</v>
      </c>
      <c r="S253" s="2" t="s">
        <v>379</v>
      </c>
      <c r="T253" s="2" t="s">
        <v>384</v>
      </c>
      <c r="U253" s="2" t="s">
        <v>383</v>
      </c>
      <c r="V253" s="275" t="s">
        <v>1239</v>
      </c>
      <c r="W253" s="483"/>
      <c r="X253" s="483"/>
      <c r="Y253" s="483"/>
      <c r="Z253" s="2" t="s">
        <v>1254</v>
      </c>
    </row>
    <row r="254" spans="2:26" ht="15.9" customHeight="1" x14ac:dyDescent="0.2">
      <c r="B254" s="268"/>
      <c r="C254" s="538" t="s">
        <v>1303</v>
      </c>
      <c r="D254" s="539"/>
      <c r="E254" s="52">
        <v>1</v>
      </c>
      <c r="F254" s="239">
        <v>10</v>
      </c>
      <c r="G254" s="87" t="s">
        <v>562</v>
      </c>
      <c r="H254" s="87" t="s">
        <v>513</v>
      </c>
      <c r="I254" s="87" t="s">
        <v>352</v>
      </c>
      <c r="J254" s="333" t="s">
        <v>560</v>
      </c>
      <c r="K254" s="540"/>
      <c r="L254" s="316"/>
      <c r="M254" s="87" t="s">
        <v>766</v>
      </c>
      <c r="N254" s="87" t="s">
        <v>1250</v>
      </c>
      <c r="O254" s="210" t="s">
        <v>1155</v>
      </c>
      <c r="P254" s="87" t="s">
        <v>1155</v>
      </c>
      <c r="Q254" s="87"/>
      <c r="R254" s="87" t="s">
        <v>702</v>
      </c>
      <c r="S254" s="2" t="s">
        <v>379</v>
      </c>
      <c r="T254" s="2" t="s">
        <v>384</v>
      </c>
      <c r="U254" s="2" t="s">
        <v>383</v>
      </c>
      <c r="V254" s="275" t="s">
        <v>1239</v>
      </c>
      <c r="W254" s="483"/>
      <c r="X254" s="483"/>
      <c r="Y254" s="483"/>
      <c r="Z254" s="2" t="s">
        <v>690</v>
      </c>
    </row>
    <row r="255" spans="2:26" ht="15.9" customHeight="1" x14ac:dyDescent="0.2">
      <c r="B255" s="268"/>
      <c r="C255" s="538" t="s">
        <v>678</v>
      </c>
      <c r="D255" s="539"/>
      <c r="E255" s="52">
        <v>2</v>
      </c>
      <c r="F255" s="239">
        <v>10</v>
      </c>
      <c r="G255" s="87" t="s">
        <v>562</v>
      </c>
      <c r="H255" s="87" t="s">
        <v>512</v>
      </c>
      <c r="I255" s="87" t="s">
        <v>353</v>
      </c>
      <c r="J255" s="333" t="s">
        <v>353</v>
      </c>
      <c r="K255" s="540"/>
      <c r="L255" s="316"/>
      <c r="M255" s="87" t="s">
        <v>699</v>
      </c>
      <c r="N255" s="87" t="s">
        <v>699</v>
      </c>
      <c r="O255" s="210" t="s">
        <v>364</v>
      </c>
      <c r="P255" s="87" t="s">
        <v>684</v>
      </c>
      <c r="Q255" s="87"/>
      <c r="R255" s="87" t="s">
        <v>701</v>
      </c>
      <c r="S255" s="2" t="s">
        <v>380</v>
      </c>
      <c r="T255" s="2" t="s">
        <v>380</v>
      </c>
      <c r="U255" s="2" t="s">
        <v>381</v>
      </c>
      <c r="V255" s="275" t="s">
        <v>699</v>
      </c>
      <c r="W255" s="483"/>
      <c r="X255" s="483"/>
      <c r="Y255" s="483"/>
      <c r="Z255" s="2" t="s">
        <v>890</v>
      </c>
    </row>
    <row r="256" spans="2:26" ht="15.9" customHeight="1" x14ac:dyDescent="0.2">
      <c r="B256" s="268"/>
      <c r="C256" s="538" t="s">
        <v>1303</v>
      </c>
      <c r="D256" s="539"/>
      <c r="E256" s="52">
        <v>3</v>
      </c>
      <c r="F256" s="239">
        <v>10</v>
      </c>
      <c r="G256" s="87" t="s">
        <v>351</v>
      </c>
      <c r="H256" s="87" t="s">
        <v>377</v>
      </c>
      <c r="I256" s="87" t="s">
        <v>353</v>
      </c>
      <c r="J256" s="333" t="s">
        <v>360</v>
      </c>
      <c r="K256" s="540"/>
      <c r="L256" s="316"/>
      <c r="M256" s="87" t="s">
        <v>1028</v>
      </c>
      <c r="N256" s="87" t="s">
        <v>1237</v>
      </c>
      <c r="O256" s="210" t="s">
        <v>366</v>
      </c>
      <c r="P256" s="87" t="s">
        <v>62</v>
      </c>
      <c r="Q256" s="87"/>
      <c r="R256" s="87" t="s">
        <v>1155</v>
      </c>
      <c r="S256" s="2" t="s">
        <v>379</v>
      </c>
      <c r="T256" s="2" t="s">
        <v>384</v>
      </c>
      <c r="U256" s="2" t="s">
        <v>383</v>
      </c>
      <c r="V256" s="275" t="s">
        <v>1239</v>
      </c>
      <c r="W256" s="483"/>
      <c r="X256" s="483"/>
      <c r="Y256" s="483"/>
      <c r="Z256" s="2" t="s">
        <v>1254</v>
      </c>
    </row>
    <row r="257" spans="2:26" ht="15.9" customHeight="1" x14ac:dyDescent="0.2">
      <c r="B257" s="268"/>
      <c r="C257" s="538" t="s">
        <v>1303</v>
      </c>
      <c r="D257" s="539"/>
      <c r="E257" s="52">
        <v>4</v>
      </c>
      <c r="F257" s="239">
        <v>10</v>
      </c>
      <c r="G257" s="87" t="s">
        <v>351</v>
      </c>
      <c r="H257" s="87" t="s">
        <v>377</v>
      </c>
      <c r="I257" s="87" t="s">
        <v>353</v>
      </c>
      <c r="J257" s="333" t="s">
        <v>360</v>
      </c>
      <c r="K257" s="540"/>
      <c r="L257" s="316"/>
      <c r="M257" s="87" t="s">
        <v>1030</v>
      </c>
      <c r="N257" s="87" t="s">
        <v>1237</v>
      </c>
      <c r="O257" s="210" t="s">
        <v>366</v>
      </c>
      <c r="P257" s="87" t="s">
        <v>62</v>
      </c>
      <c r="Q257" s="87"/>
      <c r="R257" s="87" t="s">
        <v>1155</v>
      </c>
      <c r="S257" s="2" t="s">
        <v>379</v>
      </c>
      <c r="T257" s="2" t="s">
        <v>384</v>
      </c>
      <c r="U257" s="2" t="s">
        <v>383</v>
      </c>
      <c r="V257" s="275" t="s">
        <v>1239</v>
      </c>
      <c r="W257" s="483"/>
      <c r="X257" s="483"/>
      <c r="Y257" s="483"/>
      <c r="Z257" s="2" t="s">
        <v>1254</v>
      </c>
    </row>
    <row r="258" spans="2:26" ht="15.9" customHeight="1" x14ac:dyDescent="0.2">
      <c r="B258" s="268"/>
      <c r="C258" s="538" t="s">
        <v>1303</v>
      </c>
      <c r="D258" s="539"/>
      <c r="E258" s="52">
        <v>5</v>
      </c>
      <c r="F258" s="239">
        <v>10</v>
      </c>
      <c r="G258" s="87" t="s">
        <v>351</v>
      </c>
      <c r="H258" s="87" t="s">
        <v>374</v>
      </c>
      <c r="I258" s="87" t="s">
        <v>353</v>
      </c>
      <c r="J258" s="333" t="s">
        <v>360</v>
      </c>
      <c r="K258" s="540"/>
      <c r="L258" s="316"/>
      <c r="M258" s="87" t="s">
        <v>1032</v>
      </c>
      <c r="N258" s="87" t="s">
        <v>1237</v>
      </c>
      <c r="O258" s="210" t="s">
        <v>366</v>
      </c>
      <c r="P258" s="87" t="s">
        <v>62</v>
      </c>
      <c r="Q258" s="87"/>
      <c r="R258" s="87" t="s">
        <v>1155</v>
      </c>
      <c r="S258" s="2" t="s">
        <v>379</v>
      </c>
      <c r="T258" s="2" t="s">
        <v>384</v>
      </c>
      <c r="U258" s="2" t="s">
        <v>383</v>
      </c>
      <c r="V258" s="275" t="s">
        <v>1239</v>
      </c>
      <c r="W258" s="483"/>
      <c r="X258" s="483"/>
      <c r="Y258" s="483"/>
      <c r="Z258" s="2" t="s">
        <v>1254</v>
      </c>
    </row>
    <row r="259" spans="2:26" ht="15.9" customHeight="1" x14ac:dyDescent="0.2">
      <c r="B259" s="268"/>
      <c r="C259" s="538" t="s">
        <v>1303</v>
      </c>
      <c r="D259" s="539"/>
      <c r="E259" s="52">
        <v>6</v>
      </c>
      <c r="F259" s="239">
        <v>10</v>
      </c>
      <c r="G259" s="87" t="s">
        <v>351</v>
      </c>
      <c r="H259" s="87" t="s">
        <v>377</v>
      </c>
      <c r="I259" s="87" t="s">
        <v>353</v>
      </c>
      <c r="J259" s="333" t="s">
        <v>360</v>
      </c>
      <c r="K259" s="540"/>
      <c r="L259" s="316"/>
      <c r="M259" s="87" t="s">
        <v>1034</v>
      </c>
      <c r="N259" s="87" t="s">
        <v>1237</v>
      </c>
      <c r="O259" s="210" t="s">
        <v>366</v>
      </c>
      <c r="P259" s="87" t="s">
        <v>62</v>
      </c>
      <c r="Q259" s="87"/>
      <c r="R259" s="87" t="s">
        <v>1155</v>
      </c>
      <c r="S259" s="2" t="s">
        <v>379</v>
      </c>
      <c r="T259" s="2" t="s">
        <v>384</v>
      </c>
      <c r="U259" s="2" t="s">
        <v>383</v>
      </c>
      <c r="V259" s="275" t="s">
        <v>1239</v>
      </c>
      <c r="W259" s="483"/>
      <c r="X259" s="483"/>
      <c r="Y259" s="483"/>
      <c r="Z259" s="2" t="s">
        <v>1254</v>
      </c>
    </row>
    <row r="260" spans="2:26" ht="15.9" customHeight="1" x14ac:dyDescent="0.2">
      <c r="B260" s="268"/>
      <c r="C260" s="538" t="s">
        <v>1304</v>
      </c>
      <c r="D260" s="539"/>
      <c r="E260" s="52">
        <v>1</v>
      </c>
      <c r="F260" s="239">
        <v>10</v>
      </c>
      <c r="G260" s="87" t="s">
        <v>562</v>
      </c>
      <c r="H260" s="87" t="s">
        <v>513</v>
      </c>
      <c r="I260" s="87" t="s">
        <v>352</v>
      </c>
      <c r="J260" s="333" t="s">
        <v>560</v>
      </c>
      <c r="K260" s="540"/>
      <c r="L260" s="316"/>
      <c r="M260" s="87" t="s">
        <v>1036</v>
      </c>
      <c r="N260" s="87" t="s">
        <v>1237</v>
      </c>
      <c r="O260" s="210" t="s">
        <v>364</v>
      </c>
      <c r="P260" s="87" t="s">
        <v>684</v>
      </c>
      <c r="Q260" s="87"/>
      <c r="R260" s="87" t="s">
        <v>702</v>
      </c>
      <c r="S260" s="2" t="s">
        <v>379</v>
      </c>
      <c r="T260" s="2" t="s">
        <v>384</v>
      </c>
      <c r="U260" s="2" t="s">
        <v>383</v>
      </c>
      <c r="V260" s="275" t="s">
        <v>1239</v>
      </c>
      <c r="W260" s="483"/>
      <c r="X260" s="483"/>
      <c r="Y260" s="483"/>
      <c r="Z260" s="2" t="s">
        <v>690</v>
      </c>
    </row>
    <row r="261" spans="2:26" ht="15.9" customHeight="1" x14ac:dyDescent="0.2">
      <c r="B261" s="268"/>
      <c r="C261" s="538" t="s">
        <v>1304</v>
      </c>
      <c r="D261" s="539"/>
      <c r="E261" s="52">
        <v>2</v>
      </c>
      <c r="F261" s="239">
        <v>10</v>
      </c>
      <c r="G261" s="87" t="s">
        <v>351</v>
      </c>
      <c r="H261" s="87" t="s">
        <v>374</v>
      </c>
      <c r="I261" s="87" t="s">
        <v>352</v>
      </c>
      <c r="J261" s="275" t="s">
        <v>560</v>
      </c>
      <c r="K261" s="275"/>
      <c r="L261" s="275"/>
      <c r="M261" s="87" t="s">
        <v>1038</v>
      </c>
      <c r="N261" s="87" t="s">
        <v>1237</v>
      </c>
      <c r="O261" s="210" t="s">
        <v>365</v>
      </c>
      <c r="P261" s="87" t="s">
        <v>684</v>
      </c>
      <c r="Q261" s="87"/>
      <c r="R261" s="87" t="s">
        <v>1155</v>
      </c>
      <c r="S261" s="2" t="s">
        <v>379</v>
      </c>
      <c r="T261" s="2" t="s">
        <v>384</v>
      </c>
      <c r="U261" s="2" t="s">
        <v>383</v>
      </c>
      <c r="V261" s="275" t="s">
        <v>1239</v>
      </c>
      <c r="W261" s="483"/>
      <c r="X261" s="483"/>
      <c r="Y261" s="483"/>
      <c r="Z261" s="2" t="s">
        <v>1275</v>
      </c>
    </row>
    <row r="262" spans="2:26" ht="15.9" customHeight="1" x14ac:dyDescent="0.2">
      <c r="B262" s="268"/>
      <c r="C262" s="538" t="s">
        <v>679</v>
      </c>
      <c r="D262" s="539"/>
      <c r="E262" s="52">
        <v>3</v>
      </c>
      <c r="F262" s="239">
        <v>10</v>
      </c>
      <c r="G262" s="87" t="s">
        <v>351</v>
      </c>
      <c r="H262" s="87" t="s">
        <v>374</v>
      </c>
      <c r="I262" s="87" t="s">
        <v>353</v>
      </c>
      <c r="J262" s="333" t="s">
        <v>360</v>
      </c>
      <c r="K262" s="540"/>
      <c r="L262" s="316"/>
      <c r="M262" s="87" t="s">
        <v>699</v>
      </c>
      <c r="N262" s="87" t="s">
        <v>699</v>
      </c>
      <c r="O262" s="210" t="s">
        <v>366</v>
      </c>
      <c r="P262" s="87" t="s">
        <v>62</v>
      </c>
      <c r="Q262" s="87"/>
      <c r="R262" s="87" t="s">
        <v>1155</v>
      </c>
      <c r="S262" s="2" t="s">
        <v>380</v>
      </c>
      <c r="T262" s="2" t="s">
        <v>380</v>
      </c>
      <c r="U262" s="2" t="s">
        <v>381</v>
      </c>
      <c r="V262" s="275" t="s">
        <v>699</v>
      </c>
      <c r="W262" s="483"/>
      <c r="X262" s="483"/>
      <c r="Y262" s="483"/>
      <c r="Z262" s="2" t="s">
        <v>719</v>
      </c>
    </row>
    <row r="263" spans="2:26" ht="15.9" customHeight="1" x14ac:dyDescent="0.2">
      <c r="B263" s="268"/>
      <c r="C263" s="538" t="s">
        <v>679</v>
      </c>
      <c r="D263" s="539"/>
      <c r="E263" s="52">
        <v>4</v>
      </c>
      <c r="F263" s="239">
        <v>10</v>
      </c>
      <c r="G263" s="87" t="s">
        <v>351</v>
      </c>
      <c r="H263" s="87" t="s">
        <v>374</v>
      </c>
      <c r="I263" s="87" t="s">
        <v>353</v>
      </c>
      <c r="J263" s="333" t="s">
        <v>360</v>
      </c>
      <c r="K263" s="540"/>
      <c r="L263" s="316"/>
      <c r="M263" s="87" t="s">
        <v>699</v>
      </c>
      <c r="N263" s="87" t="s">
        <v>699</v>
      </c>
      <c r="O263" s="210" t="s">
        <v>366</v>
      </c>
      <c r="P263" s="87" t="s">
        <v>62</v>
      </c>
      <c r="Q263" s="87"/>
      <c r="R263" s="87" t="s">
        <v>1155</v>
      </c>
      <c r="S263" s="2" t="s">
        <v>380</v>
      </c>
      <c r="T263" s="2" t="s">
        <v>380</v>
      </c>
      <c r="U263" s="2" t="s">
        <v>381</v>
      </c>
      <c r="V263" s="275" t="s">
        <v>699</v>
      </c>
      <c r="W263" s="483"/>
      <c r="X263" s="483"/>
      <c r="Y263" s="483"/>
      <c r="Z263" s="2" t="s">
        <v>719</v>
      </c>
    </row>
    <row r="264" spans="2:26" ht="15.9" customHeight="1" x14ac:dyDescent="0.2">
      <c r="B264" s="268"/>
      <c r="C264" s="538" t="s">
        <v>1304</v>
      </c>
      <c r="D264" s="539"/>
      <c r="E264" s="52">
        <v>5</v>
      </c>
      <c r="F264" s="239">
        <v>10</v>
      </c>
      <c r="G264" s="87" t="s">
        <v>351</v>
      </c>
      <c r="H264" s="87" t="s">
        <v>377</v>
      </c>
      <c r="I264" s="87" t="s">
        <v>353</v>
      </c>
      <c r="J264" s="333" t="s">
        <v>360</v>
      </c>
      <c r="K264" s="540"/>
      <c r="L264" s="316"/>
      <c r="M264" s="87" t="s">
        <v>1043</v>
      </c>
      <c r="N264" s="87" t="s">
        <v>1237</v>
      </c>
      <c r="O264" s="210" t="s">
        <v>366</v>
      </c>
      <c r="P264" s="87" t="s">
        <v>62</v>
      </c>
      <c r="Q264" s="87"/>
      <c r="R264" s="87" t="s">
        <v>1155</v>
      </c>
      <c r="S264" s="2" t="s">
        <v>379</v>
      </c>
      <c r="T264" s="2" t="s">
        <v>384</v>
      </c>
      <c r="U264" s="2" t="s">
        <v>383</v>
      </c>
      <c r="V264" s="275" t="s">
        <v>1239</v>
      </c>
      <c r="W264" s="483"/>
      <c r="X264" s="483"/>
      <c r="Y264" s="483"/>
      <c r="Z264" s="2" t="s">
        <v>1254</v>
      </c>
    </row>
    <row r="265" spans="2:26" ht="15.9" customHeight="1" x14ac:dyDescent="0.2">
      <c r="B265" s="268"/>
      <c r="C265" s="538" t="s">
        <v>1304</v>
      </c>
      <c r="D265" s="539"/>
      <c r="E265" s="52">
        <v>6</v>
      </c>
      <c r="F265" s="239">
        <v>10</v>
      </c>
      <c r="G265" s="87" t="s">
        <v>351</v>
      </c>
      <c r="H265" s="87" t="s">
        <v>377</v>
      </c>
      <c r="I265" s="87" t="s">
        <v>353</v>
      </c>
      <c r="J265" s="333" t="s">
        <v>360</v>
      </c>
      <c r="K265" s="540"/>
      <c r="L265" s="316"/>
      <c r="M265" s="87" t="s">
        <v>1023</v>
      </c>
      <c r="N265" s="87" t="s">
        <v>1237</v>
      </c>
      <c r="O265" s="210" t="s">
        <v>365</v>
      </c>
      <c r="P265" s="87" t="s">
        <v>684</v>
      </c>
      <c r="Q265" s="87"/>
      <c r="R265" s="87" t="s">
        <v>1155</v>
      </c>
      <c r="S265" s="2" t="s">
        <v>379</v>
      </c>
      <c r="T265" s="2" t="s">
        <v>384</v>
      </c>
      <c r="U265" s="2" t="s">
        <v>383</v>
      </c>
      <c r="V265" s="275" t="s">
        <v>1239</v>
      </c>
      <c r="W265" s="483"/>
      <c r="X265" s="483"/>
      <c r="Y265" s="483"/>
      <c r="Z265" s="2" t="s">
        <v>1254</v>
      </c>
    </row>
    <row r="266" spans="2:26" ht="15.9" customHeight="1" x14ac:dyDescent="0.2">
      <c r="B266" s="268"/>
      <c r="C266" s="538" t="s">
        <v>1305</v>
      </c>
      <c r="D266" s="539"/>
      <c r="E266" s="52">
        <v>1</v>
      </c>
      <c r="F266" s="239">
        <v>10</v>
      </c>
      <c r="G266" s="87" t="s">
        <v>562</v>
      </c>
      <c r="H266" s="87" t="s">
        <v>513</v>
      </c>
      <c r="I266" s="87" t="s">
        <v>353</v>
      </c>
      <c r="J266" s="275" t="s">
        <v>353</v>
      </c>
      <c r="K266" s="275"/>
      <c r="L266" s="275"/>
      <c r="M266" s="87" t="s">
        <v>1336</v>
      </c>
      <c r="N266" s="87" t="s">
        <v>1251</v>
      </c>
      <c r="O266" s="210" t="s">
        <v>364</v>
      </c>
      <c r="P266" s="87" t="s">
        <v>684</v>
      </c>
      <c r="Q266" s="87"/>
      <c r="R266" s="87" t="s">
        <v>701</v>
      </c>
      <c r="S266" s="2" t="s">
        <v>380</v>
      </c>
      <c r="T266" s="2" t="s">
        <v>380</v>
      </c>
      <c r="U266" s="2" t="s">
        <v>381</v>
      </c>
      <c r="V266" s="275" t="s">
        <v>1306</v>
      </c>
      <c r="W266" s="483"/>
      <c r="X266" s="483"/>
      <c r="Y266" s="483"/>
      <c r="Z266" s="2"/>
    </row>
    <row r="267" spans="2:26" ht="15.9" customHeight="1" x14ac:dyDescent="0.2">
      <c r="B267" s="268"/>
      <c r="C267" s="538" t="s">
        <v>1305</v>
      </c>
      <c r="D267" s="539"/>
      <c r="E267" s="52">
        <v>2</v>
      </c>
      <c r="F267" s="239">
        <v>10</v>
      </c>
      <c r="G267" s="87" t="s">
        <v>562</v>
      </c>
      <c r="H267" s="87" t="s">
        <v>512</v>
      </c>
      <c r="I267" s="87" t="s">
        <v>353</v>
      </c>
      <c r="J267" s="333" t="s">
        <v>353</v>
      </c>
      <c r="K267" s="540"/>
      <c r="L267" s="316"/>
      <c r="M267" s="87" t="s">
        <v>1048</v>
      </c>
      <c r="N267" s="87" t="s">
        <v>1250</v>
      </c>
      <c r="O267" s="210" t="s">
        <v>1155</v>
      </c>
      <c r="P267" s="87" t="s">
        <v>1155</v>
      </c>
      <c r="Q267" s="87"/>
      <c r="R267" s="87" t="s">
        <v>683</v>
      </c>
      <c r="S267" s="2" t="s">
        <v>379</v>
      </c>
      <c r="T267" s="2" t="s">
        <v>384</v>
      </c>
      <c r="U267" s="2" t="s">
        <v>383</v>
      </c>
      <c r="V267" s="275" t="s">
        <v>1239</v>
      </c>
      <c r="W267" s="483"/>
      <c r="X267" s="483"/>
      <c r="Y267" s="483"/>
      <c r="Z267" s="2" t="s">
        <v>856</v>
      </c>
    </row>
    <row r="268" spans="2:26" ht="15.9" customHeight="1" x14ac:dyDescent="0.2">
      <c r="B268" s="268"/>
      <c r="C268" s="538" t="s">
        <v>1305</v>
      </c>
      <c r="D268" s="539"/>
      <c r="E268" s="52">
        <v>3</v>
      </c>
      <c r="F268" s="239">
        <v>10</v>
      </c>
      <c r="G268" s="87" t="s">
        <v>351</v>
      </c>
      <c r="H268" s="87" t="s">
        <v>377</v>
      </c>
      <c r="I268" s="87" t="s">
        <v>352</v>
      </c>
      <c r="J268" s="275" t="s">
        <v>560</v>
      </c>
      <c r="K268" s="275"/>
      <c r="L268" s="275"/>
      <c r="M268" s="87" t="s">
        <v>843</v>
      </c>
      <c r="N268" s="87" t="s">
        <v>1237</v>
      </c>
      <c r="O268" s="210" t="s">
        <v>365</v>
      </c>
      <c r="P268" s="87" t="s">
        <v>684</v>
      </c>
      <c r="Q268" s="87"/>
      <c r="R268" s="87" t="s">
        <v>1155</v>
      </c>
      <c r="S268" s="2" t="s">
        <v>379</v>
      </c>
      <c r="T268" s="2" t="s">
        <v>384</v>
      </c>
      <c r="U268" s="2" t="s">
        <v>383</v>
      </c>
      <c r="V268" s="275" t="s">
        <v>1239</v>
      </c>
      <c r="W268" s="483"/>
      <c r="X268" s="483"/>
      <c r="Y268" s="483"/>
      <c r="Z268" s="2" t="s">
        <v>1275</v>
      </c>
    </row>
    <row r="269" spans="2:26" ht="15.9" customHeight="1" x14ac:dyDescent="0.2">
      <c r="B269" s="268"/>
      <c r="C269" s="538" t="s">
        <v>680</v>
      </c>
      <c r="D269" s="539"/>
      <c r="E269" s="52">
        <v>4</v>
      </c>
      <c r="F269" s="239">
        <v>10</v>
      </c>
      <c r="G269" s="87" t="s">
        <v>351</v>
      </c>
      <c r="H269" s="87" t="s">
        <v>374</v>
      </c>
      <c r="I269" s="87" t="s">
        <v>353</v>
      </c>
      <c r="J269" s="333" t="s">
        <v>360</v>
      </c>
      <c r="K269" s="540"/>
      <c r="L269" s="316"/>
      <c r="M269" s="87" t="s">
        <v>699</v>
      </c>
      <c r="N269" s="87" t="s">
        <v>699</v>
      </c>
      <c r="O269" s="210" t="s">
        <v>366</v>
      </c>
      <c r="P269" s="87" t="s">
        <v>62</v>
      </c>
      <c r="Q269" s="87"/>
      <c r="R269" s="87" t="s">
        <v>1155</v>
      </c>
      <c r="S269" s="2" t="s">
        <v>380</v>
      </c>
      <c r="T269" s="2" t="s">
        <v>380</v>
      </c>
      <c r="U269" s="2" t="s">
        <v>381</v>
      </c>
      <c r="V269" s="275" t="s">
        <v>699</v>
      </c>
      <c r="W269" s="483"/>
      <c r="X269" s="483"/>
      <c r="Y269" s="483"/>
      <c r="Z269" s="2" t="s">
        <v>719</v>
      </c>
    </row>
    <row r="270" spans="2:26" ht="15.9" customHeight="1" x14ac:dyDescent="0.2">
      <c r="B270" s="268"/>
      <c r="C270" s="538" t="s">
        <v>680</v>
      </c>
      <c r="D270" s="539"/>
      <c r="E270" s="52">
        <v>5</v>
      </c>
      <c r="F270" s="239">
        <v>10</v>
      </c>
      <c r="G270" s="87" t="s">
        <v>351</v>
      </c>
      <c r="H270" s="87" t="s">
        <v>374</v>
      </c>
      <c r="I270" s="87" t="s">
        <v>353</v>
      </c>
      <c r="J270" s="333" t="s">
        <v>360</v>
      </c>
      <c r="K270" s="540"/>
      <c r="L270" s="316"/>
      <c r="M270" s="87" t="s">
        <v>699</v>
      </c>
      <c r="N270" s="87" t="s">
        <v>699</v>
      </c>
      <c r="O270" s="210" t="s">
        <v>366</v>
      </c>
      <c r="P270" s="87" t="s">
        <v>62</v>
      </c>
      <c r="Q270" s="87"/>
      <c r="R270" s="87" t="s">
        <v>1155</v>
      </c>
      <c r="S270" s="2" t="s">
        <v>380</v>
      </c>
      <c r="T270" s="2" t="s">
        <v>380</v>
      </c>
      <c r="U270" s="2" t="s">
        <v>381</v>
      </c>
      <c r="V270" s="275" t="s">
        <v>699</v>
      </c>
      <c r="W270" s="483"/>
      <c r="X270" s="483"/>
      <c r="Y270" s="483"/>
      <c r="Z270" s="2" t="s">
        <v>719</v>
      </c>
    </row>
    <row r="271" spans="2:26" ht="15.9" customHeight="1" x14ac:dyDescent="0.2">
      <c r="B271" s="268"/>
      <c r="C271" s="538" t="s">
        <v>1305</v>
      </c>
      <c r="D271" s="539"/>
      <c r="E271" s="52">
        <v>6</v>
      </c>
      <c r="F271" s="239">
        <v>10</v>
      </c>
      <c r="G271" s="87" t="s">
        <v>351</v>
      </c>
      <c r="H271" s="87" t="s">
        <v>377</v>
      </c>
      <c r="I271" s="87" t="s">
        <v>353</v>
      </c>
      <c r="J271" s="333" t="s">
        <v>360</v>
      </c>
      <c r="K271" s="540"/>
      <c r="L271" s="316"/>
      <c r="M271" s="87" t="s">
        <v>1053</v>
      </c>
      <c r="N271" s="87" t="s">
        <v>1237</v>
      </c>
      <c r="O271" s="210" t="s">
        <v>365</v>
      </c>
      <c r="P271" s="87" t="s">
        <v>684</v>
      </c>
      <c r="Q271" s="87"/>
      <c r="R271" s="87" t="s">
        <v>1155</v>
      </c>
      <c r="S271" s="2" t="s">
        <v>379</v>
      </c>
      <c r="T271" s="2" t="s">
        <v>384</v>
      </c>
      <c r="U271" s="2" t="s">
        <v>383</v>
      </c>
      <c r="V271" s="275" t="s">
        <v>1239</v>
      </c>
      <c r="W271" s="483"/>
      <c r="X271" s="483"/>
      <c r="Y271" s="483"/>
      <c r="Z271" s="2" t="s">
        <v>1254</v>
      </c>
    </row>
    <row r="272" spans="2:26" ht="15.9" customHeight="1" x14ac:dyDescent="0.2">
      <c r="B272" s="268"/>
      <c r="C272" s="538" t="s">
        <v>1307</v>
      </c>
      <c r="D272" s="539"/>
      <c r="E272" s="52">
        <v>1</v>
      </c>
      <c r="F272" s="94">
        <v>7.79</v>
      </c>
      <c r="G272" s="87" t="s">
        <v>562</v>
      </c>
      <c r="H272" s="87" t="s">
        <v>513</v>
      </c>
      <c r="I272" s="87" t="s">
        <v>352</v>
      </c>
      <c r="J272" s="275" t="s">
        <v>560</v>
      </c>
      <c r="K272" s="275"/>
      <c r="L272" s="275"/>
      <c r="M272" s="87" t="s">
        <v>1055</v>
      </c>
      <c r="N272" s="87" t="s">
        <v>1237</v>
      </c>
      <c r="O272" s="210" t="s">
        <v>364</v>
      </c>
      <c r="P272" s="87" t="s">
        <v>684</v>
      </c>
      <c r="Q272" s="87"/>
      <c r="R272" s="87" t="s">
        <v>702</v>
      </c>
      <c r="S272" s="2" t="s">
        <v>379</v>
      </c>
      <c r="T272" s="2" t="s">
        <v>384</v>
      </c>
      <c r="U272" s="2" t="s">
        <v>383</v>
      </c>
      <c r="V272" s="275" t="s">
        <v>1239</v>
      </c>
      <c r="W272" s="483"/>
      <c r="X272" s="483"/>
      <c r="Y272" s="483"/>
      <c r="Z272" s="2" t="s">
        <v>690</v>
      </c>
    </row>
    <row r="273" spans="2:26" ht="15.9" customHeight="1" x14ac:dyDescent="0.2">
      <c r="B273" s="268"/>
      <c r="C273" s="538" t="s">
        <v>1307</v>
      </c>
      <c r="D273" s="539"/>
      <c r="E273" s="52">
        <v>2</v>
      </c>
      <c r="F273" s="94">
        <v>7.79</v>
      </c>
      <c r="G273" s="87" t="s">
        <v>351</v>
      </c>
      <c r="H273" s="87" t="s">
        <v>377</v>
      </c>
      <c r="I273" s="87" t="s">
        <v>353</v>
      </c>
      <c r="J273" s="275" t="s">
        <v>360</v>
      </c>
      <c r="K273" s="275"/>
      <c r="L273" s="275"/>
      <c r="M273" s="87" t="s">
        <v>1057</v>
      </c>
      <c r="N273" s="87" t="s">
        <v>1237</v>
      </c>
      <c r="O273" s="210" t="s">
        <v>366</v>
      </c>
      <c r="P273" s="87" t="s">
        <v>62</v>
      </c>
      <c r="Q273" s="87"/>
      <c r="R273" s="87" t="s">
        <v>1155</v>
      </c>
      <c r="S273" s="2" t="s">
        <v>379</v>
      </c>
      <c r="T273" s="2" t="s">
        <v>384</v>
      </c>
      <c r="U273" s="2" t="s">
        <v>383</v>
      </c>
      <c r="V273" s="275" t="s">
        <v>1239</v>
      </c>
      <c r="W273" s="483"/>
      <c r="X273" s="483"/>
      <c r="Y273" s="483"/>
      <c r="Z273" s="2" t="s">
        <v>1254</v>
      </c>
    </row>
    <row r="274" spans="2:26" ht="15.9" customHeight="1" x14ac:dyDescent="0.2">
      <c r="B274" s="268"/>
      <c r="C274" s="538" t="s">
        <v>681</v>
      </c>
      <c r="D274" s="539"/>
      <c r="E274" s="52">
        <v>3</v>
      </c>
      <c r="F274" s="94">
        <v>7.79</v>
      </c>
      <c r="G274" s="87" t="s">
        <v>351</v>
      </c>
      <c r="H274" s="87" t="s">
        <v>374</v>
      </c>
      <c r="I274" s="87" t="s">
        <v>353</v>
      </c>
      <c r="J274" s="333" t="s">
        <v>360</v>
      </c>
      <c r="K274" s="540"/>
      <c r="L274" s="316"/>
      <c r="M274" s="87" t="s">
        <v>699</v>
      </c>
      <c r="N274" s="87" t="s">
        <v>699</v>
      </c>
      <c r="O274" s="210" t="s">
        <v>366</v>
      </c>
      <c r="P274" s="87" t="s">
        <v>62</v>
      </c>
      <c r="Q274" s="87"/>
      <c r="R274" s="87" t="s">
        <v>1155</v>
      </c>
      <c r="S274" s="2" t="s">
        <v>380</v>
      </c>
      <c r="T274" s="2" t="s">
        <v>380</v>
      </c>
      <c r="U274" s="2" t="s">
        <v>381</v>
      </c>
      <c r="V274" s="275" t="s">
        <v>699</v>
      </c>
      <c r="W274" s="483"/>
      <c r="X274" s="483"/>
      <c r="Y274" s="483"/>
      <c r="Z274" s="2" t="s">
        <v>719</v>
      </c>
    </row>
    <row r="275" spans="2:26" ht="15.9" customHeight="1" x14ac:dyDescent="0.2">
      <c r="B275" s="268"/>
      <c r="C275" s="538" t="s">
        <v>681</v>
      </c>
      <c r="D275" s="539"/>
      <c r="E275" s="52">
        <v>4</v>
      </c>
      <c r="F275" s="94">
        <v>7.79</v>
      </c>
      <c r="G275" s="87" t="s">
        <v>351</v>
      </c>
      <c r="H275" s="87" t="s">
        <v>374</v>
      </c>
      <c r="I275" s="87" t="s">
        <v>353</v>
      </c>
      <c r="J275" s="333" t="s">
        <v>360</v>
      </c>
      <c r="K275" s="540"/>
      <c r="L275" s="316"/>
      <c r="M275" s="87" t="s">
        <v>699</v>
      </c>
      <c r="N275" s="87" t="s">
        <v>699</v>
      </c>
      <c r="O275" s="210" t="s">
        <v>366</v>
      </c>
      <c r="P275" s="87" t="s">
        <v>62</v>
      </c>
      <c r="Q275" s="87"/>
      <c r="R275" s="87" t="s">
        <v>1155</v>
      </c>
      <c r="S275" s="2" t="s">
        <v>380</v>
      </c>
      <c r="T275" s="2" t="s">
        <v>380</v>
      </c>
      <c r="U275" s="2" t="s">
        <v>381</v>
      </c>
      <c r="V275" s="275" t="s">
        <v>699</v>
      </c>
      <c r="W275" s="483"/>
      <c r="X275" s="483"/>
      <c r="Y275" s="483"/>
      <c r="Z275" s="2" t="s">
        <v>719</v>
      </c>
    </row>
    <row r="276" spans="2:26" ht="15.9" customHeight="1" x14ac:dyDescent="0.2">
      <c r="B276" s="268"/>
      <c r="C276" s="538" t="s">
        <v>681</v>
      </c>
      <c r="D276" s="539"/>
      <c r="E276" s="52">
        <v>5</v>
      </c>
      <c r="F276" s="94">
        <v>7.79</v>
      </c>
      <c r="G276" s="87" t="s">
        <v>351</v>
      </c>
      <c r="H276" s="87" t="s">
        <v>374</v>
      </c>
      <c r="I276" s="87" t="s">
        <v>353</v>
      </c>
      <c r="J276" s="333" t="s">
        <v>360</v>
      </c>
      <c r="K276" s="540"/>
      <c r="L276" s="316"/>
      <c r="M276" s="87" t="s">
        <v>699</v>
      </c>
      <c r="N276" s="87" t="s">
        <v>699</v>
      </c>
      <c r="O276" s="210" t="s">
        <v>366</v>
      </c>
      <c r="P276" s="87" t="s">
        <v>62</v>
      </c>
      <c r="Q276" s="87"/>
      <c r="R276" s="87" t="s">
        <v>1155</v>
      </c>
      <c r="S276" s="2" t="s">
        <v>380</v>
      </c>
      <c r="T276" s="2" t="s">
        <v>380</v>
      </c>
      <c r="U276" s="2" t="s">
        <v>381</v>
      </c>
      <c r="V276" s="275" t="s">
        <v>699</v>
      </c>
      <c r="W276" s="483"/>
      <c r="X276" s="483"/>
      <c r="Y276" s="483"/>
      <c r="Z276" s="2" t="s">
        <v>719</v>
      </c>
    </row>
    <row r="277" spans="2:26" ht="15.9" customHeight="1" x14ac:dyDescent="0.2">
      <c r="B277" s="268"/>
      <c r="C277" s="538" t="s">
        <v>681</v>
      </c>
      <c r="D277" s="539"/>
      <c r="E277" s="52">
        <v>6</v>
      </c>
      <c r="F277" s="94">
        <v>7.79</v>
      </c>
      <c r="G277" s="87" t="s">
        <v>351</v>
      </c>
      <c r="H277" s="87" t="s">
        <v>374</v>
      </c>
      <c r="I277" s="87" t="s">
        <v>353</v>
      </c>
      <c r="J277" s="333" t="s">
        <v>360</v>
      </c>
      <c r="K277" s="540"/>
      <c r="L277" s="316"/>
      <c r="M277" s="87" t="s">
        <v>699</v>
      </c>
      <c r="N277" s="87" t="s">
        <v>699</v>
      </c>
      <c r="O277" s="210" t="s">
        <v>366</v>
      </c>
      <c r="P277" s="87" t="s">
        <v>62</v>
      </c>
      <c r="Q277" s="87"/>
      <c r="R277" s="87" t="s">
        <v>1155</v>
      </c>
      <c r="S277" s="2" t="s">
        <v>380</v>
      </c>
      <c r="T277" s="2" t="s">
        <v>380</v>
      </c>
      <c r="U277" s="2" t="s">
        <v>381</v>
      </c>
      <c r="V277" s="275" t="s">
        <v>699</v>
      </c>
      <c r="W277" s="483"/>
      <c r="X277" s="483"/>
      <c r="Y277" s="483"/>
      <c r="Z277" s="2" t="s">
        <v>719</v>
      </c>
    </row>
    <row r="278" spans="2:26" ht="15.9" customHeight="1" x14ac:dyDescent="0.2">
      <c r="B278" s="268"/>
      <c r="C278" s="538" t="s">
        <v>1307</v>
      </c>
      <c r="D278" s="539"/>
      <c r="E278" s="52">
        <v>7</v>
      </c>
      <c r="F278" s="94">
        <v>7.79</v>
      </c>
      <c r="G278" s="87" t="s">
        <v>351</v>
      </c>
      <c r="H278" s="87" t="s">
        <v>377</v>
      </c>
      <c r="I278" s="87" t="s">
        <v>353</v>
      </c>
      <c r="J278" s="275" t="s">
        <v>360</v>
      </c>
      <c r="K278" s="275"/>
      <c r="L278" s="275"/>
      <c r="M278" s="87" t="s">
        <v>1062</v>
      </c>
      <c r="N278" s="87" t="s">
        <v>1237</v>
      </c>
      <c r="O278" s="210" t="s">
        <v>365</v>
      </c>
      <c r="P278" s="87" t="s">
        <v>684</v>
      </c>
      <c r="Q278" s="87"/>
      <c r="R278" s="87" t="s">
        <v>1155</v>
      </c>
      <c r="S278" s="2" t="s">
        <v>379</v>
      </c>
      <c r="T278" s="2" t="s">
        <v>384</v>
      </c>
      <c r="U278" s="2" t="s">
        <v>383</v>
      </c>
      <c r="V278" s="275" t="s">
        <v>1239</v>
      </c>
      <c r="W278" s="483"/>
      <c r="X278" s="483"/>
      <c r="Y278" s="483"/>
      <c r="Z278" s="2" t="s">
        <v>1254</v>
      </c>
    </row>
    <row r="279" spans="2:26" ht="15.9" customHeight="1" x14ac:dyDescent="0.2">
      <c r="B279" s="268"/>
      <c r="C279" s="538" t="s">
        <v>682</v>
      </c>
      <c r="D279" s="539"/>
      <c r="E279" s="52">
        <v>1</v>
      </c>
      <c r="F279" s="94"/>
      <c r="G279" s="87" t="s">
        <v>562</v>
      </c>
      <c r="H279" s="87" t="s">
        <v>522</v>
      </c>
      <c r="I279" s="87" t="s">
        <v>353</v>
      </c>
      <c r="J279" s="275" t="s">
        <v>353</v>
      </c>
      <c r="K279" s="275"/>
      <c r="L279" s="275"/>
      <c r="M279" s="87" t="s">
        <v>699</v>
      </c>
      <c r="N279" s="87" t="s">
        <v>699</v>
      </c>
      <c r="O279" s="210" t="s">
        <v>365</v>
      </c>
      <c r="P279" s="87" t="s">
        <v>684</v>
      </c>
      <c r="Q279" s="87"/>
      <c r="R279" s="87" t="s">
        <v>701</v>
      </c>
      <c r="S279" s="2" t="s">
        <v>380</v>
      </c>
      <c r="T279" s="2" t="s">
        <v>380</v>
      </c>
      <c r="U279" s="2" t="s">
        <v>381</v>
      </c>
      <c r="V279" s="275" t="s">
        <v>699</v>
      </c>
      <c r="W279" s="483"/>
      <c r="X279" s="483"/>
      <c r="Y279" s="483"/>
      <c r="Z279" s="2" t="s">
        <v>890</v>
      </c>
    </row>
    <row r="280" spans="2:26" ht="15.9" customHeight="1" x14ac:dyDescent="0.2">
      <c r="B280" s="343"/>
      <c r="C280" s="538" t="s">
        <v>1308</v>
      </c>
      <c r="D280" s="539"/>
      <c r="E280" s="52">
        <v>2</v>
      </c>
      <c r="F280" s="94"/>
      <c r="G280" s="87" t="s">
        <v>562</v>
      </c>
      <c r="H280" s="87" t="s">
        <v>522</v>
      </c>
      <c r="I280" s="87" t="s">
        <v>353</v>
      </c>
      <c r="J280" s="275" t="s">
        <v>353</v>
      </c>
      <c r="K280" s="275"/>
      <c r="L280" s="275"/>
      <c r="M280" s="87" t="s">
        <v>1064</v>
      </c>
      <c r="N280" s="87" t="s">
        <v>1237</v>
      </c>
      <c r="O280" s="210" t="s">
        <v>365</v>
      </c>
      <c r="P280" s="87" t="s">
        <v>684</v>
      </c>
      <c r="Q280" s="87"/>
      <c r="R280" s="87" t="s">
        <v>683</v>
      </c>
      <c r="S280" s="2" t="s">
        <v>379</v>
      </c>
      <c r="T280" s="2" t="s">
        <v>384</v>
      </c>
      <c r="U280" s="2" t="s">
        <v>383</v>
      </c>
      <c r="V280" s="275" t="s">
        <v>1239</v>
      </c>
      <c r="W280" s="483"/>
      <c r="X280" s="483"/>
      <c r="Y280" s="483"/>
      <c r="Z280" s="2" t="s">
        <v>856</v>
      </c>
    </row>
    <row r="281" spans="2:26" ht="15.9" customHeight="1" x14ac:dyDescent="0.2">
      <c r="B281" s="92"/>
      <c r="C281" s="1" t="s">
        <v>289</v>
      </c>
      <c r="D281" s="36"/>
      <c r="F281" s="36"/>
      <c r="G281" s="89"/>
      <c r="H281" s="89"/>
      <c r="I281" s="89"/>
      <c r="J281" s="89"/>
      <c r="K281" s="89"/>
      <c r="L281" s="89"/>
      <c r="M281" s="89"/>
      <c r="N281" s="89"/>
      <c r="O281" s="89"/>
      <c r="P281" s="89"/>
      <c r="Q281" s="91"/>
      <c r="R281" s="107"/>
      <c r="S281" s="36"/>
      <c r="T281" s="36"/>
      <c r="U281" s="89"/>
      <c r="V281" s="108"/>
      <c r="W281" s="108"/>
      <c r="X281" s="108"/>
      <c r="Y281" s="108"/>
      <c r="Z281" s="36"/>
    </row>
    <row r="282" spans="2:26" ht="15.9" customHeight="1" x14ac:dyDescent="0.2">
      <c r="B282" s="92"/>
      <c r="C282" s="100" t="s">
        <v>290</v>
      </c>
      <c r="D282" s="36"/>
      <c r="F282" s="36"/>
      <c r="G282" s="89"/>
      <c r="H282" s="89"/>
      <c r="I282" s="89"/>
      <c r="J282" s="89"/>
      <c r="K282" s="89"/>
      <c r="L282" s="89"/>
      <c r="M282" s="89"/>
      <c r="N282" s="89"/>
      <c r="O282" s="89"/>
      <c r="P282" s="89"/>
      <c r="Q282" s="91"/>
      <c r="R282" s="107"/>
      <c r="S282" s="36"/>
      <c r="T282" s="36"/>
      <c r="U282" s="89"/>
      <c r="V282" s="108"/>
      <c r="W282" s="108"/>
      <c r="X282" s="108"/>
      <c r="Y282" s="108"/>
      <c r="Z282" s="36"/>
    </row>
    <row r="283" spans="2:26" ht="15.9" customHeight="1" x14ac:dyDescent="0.2">
      <c r="B283" s="93"/>
      <c r="C283" s="4" t="s">
        <v>259</v>
      </c>
      <c r="D283" s="4"/>
      <c r="E283" s="4"/>
      <c r="F283" s="4"/>
      <c r="G283" s="4"/>
      <c r="H283" s="4"/>
      <c r="I283" s="4"/>
      <c r="J283" s="4"/>
      <c r="K283" s="4"/>
      <c r="L283" s="4"/>
      <c r="M283" s="4"/>
      <c r="N283" s="4"/>
      <c r="O283" s="4"/>
      <c r="P283" s="4"/>
      <c r="Q283" s="4"/>
      <c r="R283" s="4"/>
      <c r="S283" s="4"/>
      <c r="T283" s="4"/>
      <c r="U283" s="4"/>
      <c r="V283" s="4"/>
      <c r="W283" s="4"/>
      <c r="X283" s="4"/>
      <c r="Y283" s="4"/>
    </row>
    <row r="284" spans="2:26" ht="15.9" customHeight="1" x14ac:dyDescent="0.2">
      <c r="B284" s="4"/>
      <c r="C284" s="4" t="s">
        <v>260</v>
      </c>
      <c r="D284" s="4"/>
      <c r="E284" s="4"/>
      <c r="F284" s="4"/>
      <c r="G284" s="4"/>
      <c r="H284" s="4"/>
      <c r="I284" s="4"/>
      <c r="J284" s="4"/>
      <c r="K284" s="4"/>
      <c r="L284" s="4"/>
      <c r="M284" s="4"/>
      <c r="N284" s="4"/>
      <c r="O284" s="4"/>
      <c r="P284" s="4"/>
      <c r="Q284" s="4"/>
      <c r="R284" s="4"/>
      <c r="S284" s="4"/>
      <c r="T284" s="4"/>
      <c r="U284" s="4"/>
      <c r="V284" s="4"/>
      <c r="W284" s="4"/>
      <c r="X284" s="4"/>
      <c r="Y284" s="4"/>
    </row>
    <row r="285" spans="2:26" ht="15.9" customHeight="1" x14ac:dyDescent="0.2">
      <c r="B285" s="4"/>
      <c r="C285" s="222" t="s">
        <v>470</v>
      </c>
      <c r="D285" s="222"/>
      <c r="E285" s="222"/>
      <c r="F285" s="222"/>
      <c r="G285" s="222"/>
      <c r="H285" s="222"/>
      <c r="I285" s="222"/>
      <c r="J285" s="222"/>
      <c r="K285" s="222"/>
      <c r="L285" s="222"/>
      <c r="M285" s="222"/>
      <c r="N285" s="222"/>
      <c r="O285" s="4"/>
      <c r="P285" s="4"/>
      <c r="Q285" s="4"/>
      <c r="R285" s="4"/>
      <c r="S285" s="4"/>
      <c r="T285" s="4"/>
      <c r="U285" s="4"/>
      <c r="V285" s="4"/>
      <c r="W285" s="4"/>
      <c r="X285" s="4"/>
      <c r="Y285" s="4"/>
    </row>
    <row r="286" spans="2:26" ht="15.9" customHeight="1" x14ac:dyDescent="0.2">
      <c r="C286" s="223" t="s">
        <v>571</v>
      </c>
      <c r="D286" s="224"/>
      <c r="E286" s="224"/>
      <c r="F286" s="224"/>
      <c r="G286" s="224"/>
      <c r="H286" s="224"/>
      <c r="I286" s="224"/>
      <c r="J286" s="224"/>
      <c r="K286" s="224"/>
      <c r="L286" s="224"/>
      <c r="M286" s="224"/>
      <c r="N286" s="224"/>
    </row>
  </sheetData>
  <autoFilter ref="A1:Z286" xr:uid="{00000000-0001-0000-0600-000000000000}"/>
  <dataConsolidate/>
  <mergeCells count="855">
    <mergeCell ref="C86:D86"/>
    <mergeCell ref="J86:L86"/>
    <mergeCell ref="V86:Y86"/>
    <mergeCell ref="C90:D90"/>
    <mergeCell ref="J90:L90"/>
    <mergeCell ref="V90:Y90"/>
    <mergeCell ref="C87:D87"/>
    <mergeCell ref="J87:L87"/>
    <mergeCell ref="V87:Y87"/>
    <mergeCell ref="C88:D88"/>
    <mergeCell ref="J88:L88"/>
    <mergeCell ref="V88:Y88"/>
    <mergeCell ref="C89:D89"/>
    <mergeCell ref="J89:L89"/>
    <mergeCell ref="V89:Y89"/>
    <mergeCell ref="C78:D78"/>
    <mergeCell ref="J78:L78"/>
    <mergeCell ref="V78:Y78"/>
    <mergeCell ref="C79:D79"/>
    <mergeCell ref="J79:L79"/>
    <mergeCell ref="V79:Y79"/>
    <mergeCell ref="C80:D80"/>
    <mergeCell ref="J80:L80"/>
    <mergeCell ref="V80:Y80"/>
    <mergeCell ref="C75:D75"/>
    <mergeCell ref="J75:L75"/>
    <mergeCell ref="V75:Y75"/>
    <mergeCell ref="C76:D76"/>
    <mergeCell ref="J76:L76"/>
    <mergeCell ref="V76:Y76"/>
    <mergeCell ref="C77:D77"/>
    <mergeCell ref="J77:L77"/>
    <mergeCell ref="V77:Y77"/>
    <mergeCell ref="C72:D72"/>
    <mergeCell ref="J72:L72"/>
    <mergeCell ref="V72:Y72"/>
    <mergeCell ref="C73:D73"/>
    <mergeCell ref="J73:L73"/>
    <mergeCell ref="V73:Y73"/>
    <mergeCell ref="C74:D74"/>
    <mergeCell ref="J74:L74"/>
    <mergeCell ref="V74:Y74"/>
    <mergeCell ref="C69:D69"/>
    <mergeCell ref="J69:L69"/>
    <mergeCell ref="V69:Y69"/>
    <mergeCell ref="C70:D70"/>
    <mergeCell ref="J70:L70"/>
    <mergeCell ref="V70:Y70"/>
    <mergeCell ref="C71:D71"/>
    <mergeCell ref="J71:L71"/>
    <mergeCell ref="V71:Y71"/>
    <mergeCell ref="C65:D65"/>
    <mergeCell ref="J65:L65"/>
    <mergeCell ref="V65:Y65"/>
    <mergeCell ref="C67:D67"/>
    <mergeCell ref="J67:L67"/>
    <mergeCell ref="V67:Y67"/>
    <mergeCell ref="C68:D68"/>
    <mergeCell ref="J68:L68"/>
    <mergeCell ref="V68:Y68"/>
    <mergeCell ref="C66:D66"/>
    <mergeCell ref="J66:L66"/>
    <mergeCell ref="V66:Y66"/>
    <mergeCell ref="C62:D62"/>
    <mergeCell ref="J62:L62"/>
    <mergeCell ref="V62:Y62"/>
    <mergeCell ref="C63:D63"/>
    <mergeCell ref="J63:L63"/>
    <mergeCell ref="V63:Y63"/>
    <mergeCell ref="C64:D64"/>
    <mergeCell ref="J64:L64"/>
    <mergeCell ref="V64:Y64"/>
    <mergeCell ref="C57:D57"/>
    <mergeCell ref="J57:L57"/>
    <mergeCell ref="V57:Y57"/>
    <mergeCell ref="C60:D60"/>
    <mergeCell ref="J60:L60"/>
    <mergeCell ref="V60:Y60"/>
    <mergeCell ref="C61:D61"/>
    <mergeCell ref="J61:L61"/>
    <mergeCell ref="V61:Y61"/>
    <mergeCell ref="C58:D58"/>
    <mergeCell ref="J58:L58"/>
    <mergeCell ref="V58:Y58"/>
    <mergeCell ref="C59:D59"/>
    <mergeCell ref="J59:L59"/>
    <mergeCell ref="V59:Y59"/>
    <mergeCell ref="C53:D53"/>
    <mergeCell ref="J53:L53"/>
    <mergeCell ref="V53:Y53"/>
    <mergeCell ref="C55:D55"/>
    <mergeCell ref="J55:L55"/>
    <mergeCell ref="V55:Y55"/>
    <mergeCell ref="C56:D56"/>
    <mergeCell ref="J56:L56"/>
    <mergeCell ref="V56:Y56"/>
    <mergeCell ref="C54:D54"/>
    <mergeCell ref="J54:L54"/>
    <mergeCell ref="V54:Y54"/>
    <mergeCell ref="V49:Y49"/>
    <mergeCell ref="C50:D50"/>
    <mergeCell ref="J50:L50"/>
    <mergeCell ref="V50:Y50"/>
    <mergeCell ref="C51:D51"/>
    <mergeCell ref="J51:L51"/>
    <mergeCell ref="V51:Y51"/>
    <mergeCell ref="C52:D52"/>
    <mergeCell ref="J52:L52"/>
    <mergeCell ref="V52:Y52"/>
    <mergeCell ref="C49:D49"/>
    <mergeCell ref="J49:L49"/>
    <mergeCell ref="V45:Y45"/>
    <mergeCell ref="C46:D46"/>
    <mergeCell ref="J46:L46"/>
    <mergeCell ref="V46:Y46"/>
    <mergeCell ref="C47:D47"/>
    <mergeCell ref="J47:L47"/>
    <mergeCell ref="V47:Y47"/>
    <mergeCell ref="C48:D48"/>
    <mergeCell ref="J48:L48"/>
    <mergeCell ref="V48:Y48"/>
    <mergeCell ref="C45:D45"/>
    <mergeCell ref="J45:L45"/>
    <mergeCell ref="V40:Y40"/>
    <mergeCell ref="V41:Y41"/>
    <mergeCell ref="C42:D42"/>
    <mergeCell ref="J42:L42"/>
    <mergeCell ref="V42:Y42"/>
    <mergeCell ref="C43:D43"/>
    <mergeCell ref="J43:L43"/>
    <mergeCell ref="V43:Y43"/>
    <mergeCell ref="C44:D44"/>
    <mergeCell ref="J44:L44"/>
    <mergeCell ref="V44:Y44"/>
    <mergeCell ref="V35:Y35"/>
    <mergeCell ref="V36:Y36"/>
    <mergeCell ref="V37:Y37"/>
    <mergeCell ref="C38:D38"/>
    <mergeCell ref="J38:L38"/>
    <mergeCell ref="V38:Y38"/>
    <mergeCell ref="C39:D39"/>
    <mergeCell ref="J39:L39"/>
    <mergeCell ref="V39:Y39"/>
    <mergeCell ref="B9:B280"/>
    <mergeCell ref="C15:D15"/>
    <mergeCell ref="J15:L15"/>
    <mergeCell ref="V15:Y15"/>
    <mergeCell ref="C16:D16"/>
    <mergeCell ref="J16:L16"/>
    <mergeCell ref="V16:Y16"/>
    <mergeCell ref="C17:D17"/>
    <mergeCell ref="J17:L17"/>
    <mergeCell ref="V17:Y17"/>
    <mergeCell ref="C18:D18"/>
    <mergeCell ref="J18:L18"/>
    <mergeCell ref="V18:Y18"/>
    <mergeCell ref="C19:D19"/>
    <mergeCell ref="J19:L19"/>
    <mergeCell ref="V19:Y19"/>
    <mergeCell ref="C21:D21"/>
    <mergeCell ref="J21:L21"/>
    <mergeCell ref="V21:Y21"/>
    <mergeCell ref="C22:D22"/>
    <mergeCell ref="J22:L22"/>
    <mergeCell ref="V22:Y22"/>
    <mergeCell ref="C23:D23"/>
    <mergeCell ref="V23:Y23"/>
    <mergeCell ref="Z5:Z8"/>
    <mergeCell ref="O3:P3"/>
    <mergeCell ref="O4:P4"/>
    <mergeCell ref="U3:X4"/>
    <mergeCell ref="Y3:Z4"/>
    <mergeCell ref="Q3:T3"/>
    <mergeCell ref="Q4:T4"/>
    <mergeCell ref="T7:T8"/>
    <mergeCell ref="U7:U8"/>
    <mergeCell ref="V7:Y8"/>
    <mergeCell ref="O5:P6"/>
    <mergeCell ref="G7:G8"/>
    <mergeCell ref="H7:H8"/>
    <mergeCell ref="J7:L8"/>
    <mergeCell ref="I7:I8"/>
    <mergeCell ref="M7:M8"/>
    <mergeCell ref="N7:N8"/>
    <mergeCell ref="O7:O8"/>
    <mergeCell ref="P7:P8"/>
    <mergeCell ref="S7:S8"/>
    <mergeCell ref="C37:D37"/>
    <mergeCell ref="J37:L37"/>
    <mergeCell ref="C41:D41"/>
    <mergeCell ref="J41:L41"/>
    <mergeCell ref="C24:D24"/>
    <mergeCell ref="J24:L24"/>
    <mergeCell ref="C29:D29"/>
    <mergeCell ref="J29:L29"/>
    <mergeCell ref="C36:D36"/>
    <mergeCell ref="J36:L36"/>
    <mergeCell ref="C25:D25"/>
    <mergeCell ref="J25:L25"/>
    <mergeCell ref="C26:D26"/>
    <mergeCell ref="J26:L26"/>
    <mergeCell ref="C28:D28"/>
    <mergeCell ref="J28:L28"/>
    <mergeCell ref="C30:D30"/>
    <mergeCell ref="J30:L30"/>
    <mergeCell ref="C32:D32"/>
    <mergeCell ref="J32:L32"/>
    <mergeCell ref="C35:D35"/>
    <mergeCell ref="J35:L35"/>
    <mergeCell ref="C40:D40"/>
    <mergeCell ref="J40:L40"/>
    <mergeCell ref="J9:L9"/>
    <mergeCell ref="C13:D13"/>
    <mergeCell ref="J13:L13"/>
    <mergeCell ref="C280:D280"/>
    <mergeCell ref="J280:L280"/>
    <mergeCell ref="J113:L113"/>
    <mergeCell ref="C111:D111"/>
    <mergeCell ref="J111:L111"/>
    <mergeCell ref="C114:D114"/>
    <mergeCell ref="J114:L114"/>
    <mergeCell ref="J11:L11"/>
    <mergeCell ref="J101:L101"/>
    <mergeCell ref="C99:D99"/>
    <mergeCell ref="J99:L99"/>
    <mergeCell ref="C94:D94"/>
    <mergeCell ref="C12:D12"/>
    <mergeCell ref="C14:D14"/>
    <mergeCell ref="J98:L98"/>
    <mergeCell ref="J14:L14"/>
    <mergeCell ref="J12:L12"/>
    <mergeCell ref="C92:D92"/>
    <mergeCell ref="J92:L92"/>
    <mergeCell ref="C96:D96"/>
    <mergeCell ref="J96:L96"/>
    <mergeCell ref="C108:D108"/>
    <mergeCell ref="J103:L103"/>
    <mergeCell ref="J104:L104"/>
    <mergeCell ref="J108:L108"/>
    <mergeCell ref="J106:L106"/>
    <mergeCell ref="J102:L102"/>
    <mergeCell ref="C104:D104"/>
    <mergeCell ref="C98:D98"/>
    <mergeCell ref="J97:L97"/>
    <mergeCell ref="C100:D100"/>
    <mergeCell ref="C101:D101"/>
    <mergeCell ref="C102:D102"/>
    <mergeCell ref="C103:D103"/>
    <mergeCell ref="C110:D110"/>
    <mergeCell ref="B2:Y2"/>
    <mergeCell ref="F3:H3"/>
    <mergeCell ref="B3:E3"/>
    <mergeCell ref="B4:E4"/>
    <mergeCell ref="K3:N3"/>
    <mergeCell ref="E5:E8"/>
    <mergeCell ref="C5:D8"/>
    <mergeCell ref="F5:F8"/>
    <mergeCell ref="K4:N4"/>
    <mergeCell ref="I3:J3"/>
    <mergeCell ref="I4:J4"/>
    <mergeCell ref="F4:H4"/>
    <mergeCell ref="G5:H6"/>
    <mergeCell ref="I5:N6"/>
    <mergeCell ref="U5:Y6"/>
    <mergeCell ref="Q5:T6"/>
    <mergeCell ref="Q7:R7"/>
    <mergeCell ref="B5:B8"/>
    <mergeCell ref="J91:L91"/>
    <mergeCell ref="C97:D97"/>
    <mergeCell ref="J94:L94"/>
    <mergeCell ref="J100:L100"/>
    <mergeCell ref="C91:D91"/>
    <mergeCell ref="C115:D115"/>
    <mergeCell ref="J115:L115"/>
    <mergeCell ref="C9:D9"/>
    <mergeCell ref="C11:D11"/>
    <mergeCell ref="C10:D10"/>
    <mergeCell ref="J10:L10"/>
    <mergeCell ref="C106:D106"/>
    <mergeCell ref="V91:Y91"/>
    <mergeCell ref="J110:L110"/>
    <mergeCell ref="C113:D113"/>
    <mergeCell ref="V9:Y9"/>
    <mergeCell ref="V10:Y10"/>
    <mergeCell ref="V11:Y11"/>
    <mergeCell ref="V12:Y12"/>
    <mergeCell ref="V13:Y13"/>
    <mergeCell ref="V14:Y14"/>
    <mergeCell ref="V92:Y92"/>
    <mergeCell ref="V94:Y94"/>
    <mergeCell ref="V96:Y96"/>
    <mergeCell ref="V97:Y97"/>
    <mergeCell ref="V98:Y98"/>
    <mergeCell ref="V99:Y99"/>
    <mergeCell ref="V100:Y100"/>
    <mergeCell ref="V101:Y101"/>
    <mergeCell ref="V280:Y280"/>
    <mergeCell ref="V103:Y103"/>
    <mergeCell ref="V104:Y104"/>
    <mergeCell ref="V106:Y106"/>
    <mergeCell ref="V108:Y108"/>
    <mergeCell ref="V110:Y110"/>
    <mergeCell ref="V111:Y111"/>
    <mergeCell ref="V113:Y113"/>
    <mergeCell ref="V114:Y114"/>
    <mergeCell ref="V120:Y120"/>
    <mergeCell ref="V117:Y117"/>
    <mergeCell ref="V118:Y118"/>
    <mergeCell ref="V119:Y119"/>
    <mergeCell ref="V115:Y115"/>
    <mergeCell ref="C116:D116"/>
    <mergeCell ref="J116:L116"/>
    <mergeCell ref="V116:Y116"/>
    <mergeCell ref="C121:D121"/>
    <mergeCell ref="J121:L121"/>
    <mergeCell ref="V121:Y121"/>
    <mergeCell ref="C122:D122"/>
    <mergeCell ref="J122:L122"/>
    <mergeCell ref="V122:Y122"/>
    <mergeCell ref="C120:D120"/>
    <mergeCell ref="J120:L120"/>
    <mergeCell ref="C117:D117"/>
    <mergeCell ref="J117:L117"/>
    <mergeCell ref="C118:D118"/>
    <mergeCell ref="J118:L118"/>
    <mergeCell ref="C119:D119"/>
    <mergeCell ref="J119:L119"/>
    <mergeCell ref="C128:D128"/>
    <mergeCell ref="J128:L128"/>
    <mergeCell ref="V128:Y128"/>
    <mergeCell ref="C123:D123"/>
    <mergeCell ref="J123:L123"/>
    <mergeCell ref="V123:Y123"/>
    <mergeCell ref="C124:D124"/>
    <mergeCell ref="J124:L124"/>
    <mergeCell ref="V124:Y124"/>
    <mergeCell ref="C125:D125"/>
    <mergeCell ref="J125:L125"/>
    <mergeCell ref="V125:Y125"/>
    <mergeCell ref="C133:D133"/>
    <mergeCell ref="J133:L133"/>
    <mergeCell ref="V133:Y133"/>
    <mergeCell ref="C134:D134"/>
    <mergeCell ref="J134:L134"/>
    <mergeCell ref="V134:Y134"/>
    <mergeCell ref="C135:D135"/>
    <mergeCell ref="J135:L135"/>
    <mergeCell ref="V135:Y135"/>
    <mergeCell ref="C136:D136"/>
    <mergeCell ref="J136:L136"/>
    <mergeCell ref="V136:Y136"/>
    <mergeCell ref="C137:D137"/>
    <mergeCell ref="J137:L137"/>
    <mergeCell ref="V137:Y137"/>
    <mergeCell ref="C139:D139"/>
    <mergeCell ref="J139:L139"/>
    <mergeCell ref="V139:Y139"/>
    <mergeCell ref="C138:D138"/>
    <mergeCell ref="J138:L138"/>
    <mergeCell ref="V138:Y138"/>
    <mergeCell ref="C140:D140"/>
    <mergeCell ref="J140:L140"/>
    <mergeCell ref="V140:Y140"/>
    <mergeCell ref="C141:D141"/>
    <mergeCell ref="J141:L141"/>
    <mergeCell ref="V141:Y141"/>
    <mergeCell ref="C142:D142"/>
    <mergeCell ref="J142:L142"/>
    <mergeCell ref="V142:Y142"/>
    <mergeCell ref="C143:D143"/>
    <mergeCell ref="J143:L143"/>
    <mergeCell ref="V143:Y143"/>
    <mergeCell ref="C144:D144"/>
    <mergeCell ref="J144:L144"/>
    <mergeCell ref="V144:Y144"/>
    <mergeCell ref="C145:D145"/>
    <mergeCell ref="J145:L145"/>
    <mergeCell ref="V145:Y145"/>
    <mergeCell ref="C155:D155"/>
    <mergeCell ref="J155:L155"/>
    <mergeCell ref="V155:Y155"/>
    <mergeCell ref="C146:D146"/>
    <mergeCell ref="J146:L146"/>
    <mergeCell ref="V146:Y146"/>
    <mergeCell ref="C147:D147"/>
    <mergeCell ref="J147:L147"/>
    <mergeCell ref="V147:Y147"/>
    <mergeCell ref="C148:D148"/>
    <mergeCell ref="J148:L148"/>
    <mergeCell ref="V148:Y148"/>
    <mergeCell ref="C152:D152"/>
    <mergeCell ref="J152:L152"/>
    <mergeCell ref="V152:Y152"/>
    <mergeCell ref="C153:D153"/>
    <mergeCell ref="J153:L153"/>
    <mergeCell ref="V153:Y153"/>
    <mergeCell ref="C154:D154"/>
    <mergeCell ref="J154:L154"/>
    <mergeCell ref="V154:Y154"/>
    <mergeCell ref="C149:D149"/>
    <mergeCell ref="J149:L149"/>
    <mergeCell ref="V149:Y149"/>
    <mergeCell ref="C150:D150"/>
    <mergeCell ref="J150:L150"/>
    <mergeCell ref="V150:Y150"/>
    <mergeCell ref="C151:D151"/>
    <mergeCell ref="J151:L151"/>
    <mergeCell ref="V151:Y151"/>
    <mergeCell ref="C259:D259"/>
    <mergeCell ref="J259:L259"/>
    <mergeCell ref="V259:Y259"/>
    <mergeCell ref="C156:D156"/>
    <mergeCell ref="J156:L156"/>
    <mergeCell ref="V156:Y156"/>
    <mergeCell ref="C157:D157"/>
    <mergeCell ref="J157:L157"/>
    <mergeCell ref="V157:Y157"/>
    <mergeCell ref="C158:D158"/>
    <mergeCell ref="J158:L158"/>
    <mergeCell ref="V158:Y158"/>
    <mergeCell ref="C159:D159"/>
    <mergeCell ref="J159:L159"/>
    <mergeCell ref="V159:Y159"/>
    <mergeCell ref="C161:D161"/>
    <mergeCell ref="J161:L161"/>
    <mergeCell ref="V161:Y161"/>
    <mergeCell ref="C260:D260"/>
    <mergeCell ref="J260:L260"/>
    <mergeCell ref="V260:Y260"/>
    <mergeCell ref="C230:D230"/>
    <mergeCell ref="J230:L230"/>
    <mergeCell ref="V230:Y230"/>
    <mergeCell ref="C231:D231"/>
    <mergeCell ref="J231:L231"/>
    <mergeCell ref="V231:Y231"/>
    <mergeCell ref="C232:D232"/>
    <mergeCell ref="J232:L232"/>
    <mergeCell ref="V232:Y232"/>
    <mergeCell ref="C233:D233"/>
    <mergeCell ref="J233:L233"/>
    <mergeCell ref="V233:Y233"/>
    <mergeCell ref="C234:D234"/>
    <mergeCell ref="J234:L234"/>
    <mergeCell ref="V234:Y234"/>
    <mergeCell ref="C236:D236"/>
    <mergeCell ref="J236:L236"/>
    <mergeCell ref="V236:Y236"/>
    <mergeCell ref="C237:D237"/>
    <mergeCell ref="J237:L237"/>
    <mergeCell ref="V237:Y237"/>
    <mergeCell ref="C261:D261"/>
    <mergeCell ref="J261:L261"/>
    <mergeCell ref="V261:Y261"/>
    <mergeCell ref="C264:D264"/>
    <mergeCell ref="J264:L264"/>
    <mergeCell ref="V264:Y264"/>
    <mergeCell ref="C265:D265"/>
    <mergeCell ref="J265:L265"/>
    <mergeCell ref="V265:Y265"/>
    <mergeCell ref="C262:D262"/>
    <mergeCell ref="J262:L262"/>
    <mergeCell ref="V262:Y262"/>
    <mergeCell ref="C263:D263"/>
    <mergeCell ref="J263:L263"/>
    <mergeCell ref="V263:Y263"/>
    <mergeCell ref="C266:D266"/>
    <mergeCell ref="J266:L266"/>
    <mergeCell ref="V266:Y266"/>
    <mergeCell ref="C267:D267"/>
    <mergeCell ref="J267:L267"/>
    <mergeCell ref="V267:Y267"/>
    <mergeCell ref="C268:D268"/>
    <mergeCell ref="J268:L268"/>
    <mergeCell ref="V268:Y268"/>
    <mergeCell ref="C275:D275"/>
    <mergeCell ref="J275:L275"/>
    <mergeCell ref="V275:Y275"/>
    <mergeCell ref="C276:D276"/>
    <mergeCell ref="J276:L276"/>
    <mergeCell ref="V276:Y276"/>
    <mergeCell ref="C277:D277"/>
    <mergeCell ref="J277:L277"/>
    <mergeCell ref="V277:Y277"/>
    <mergeCell ref="C162:D162"/>
    <mergeCell ref="J162:L162"/>
    <mergeCell ref="V162:Y162"/>
    <mergeCell ref="C163:D163"/>
    <mergeCell ref="J163:L163"/>
    <mergeCell ref="V163:Y163"/>
    <mergeCell ref="C164:D164"/>
    <mergeCell ref="J164:L164"/>
    <mergeCell ref="V164:Y164"/>
    <mergeCell ref="C174:D174"/>
    <mergeCell ref="J174:L174"/>
    <mergeCell ref="V174:Y174"/>
    <mergeCell ref="C172:D172"/>
    <mergeCell ref="J172:L172"/>
    <mergeCell ref="V172:Y172"/>
    <mergeCell ref="C173:D173"/>
    <mergeCell ref="J173:L173"/>
    <mergeCell ref="V173:Y173"/>
    <mergeCell ref="C175:D175"/>
    <mergeCell ref="J175:L175"/>
    <mergeCell ref="V175:Y175"/>
    <mergeCell ref="C176:D176"/>
    <mergeCell ref="J176:L176"/>
    <mergeCell ref="V176:Y176"/>
    <mergeCell ref="C179:D179"/>
    <mergeCell ref="J179:L179"/>
    <mergeCell ref="V179:Y179"/>
    <mergeCell ref="C177:D177"/>
    <mergeCell ref="J177:L177"/>
    <mergeCell ref="V177:Y177"/>
    <mergeCell ref="C178:D178"/>
    <mergeCell ref="J178:L178"/>
    <mergeCell ref="V178:Y178"/>
    <mergeCell ref="C180:D180"/>
    <mergeCell ref="J180:L180"/>
    <mergeCell ref="V180:Y180"/>
    <mergeCell ref="C181:D181"/>
    <mergeCell ref="J181:L181"/>
    <mergeCell ref="V181:Y181"/>
    <mergeCell ref="C182:D182"/>
    <mergeCell ref="J182:L182"/>
    <mergeCell ref="V182:Y182"/>
    <mergeCell ref="C183:D183"/>
    <mergeCell ref="J183:L183"/>
    <mergeCell ref="V183:Y183"/>
    <mergeCell ref="C184:D184"/>
    <mergeCell ref="J184:L184"/>
    <mergeCell ref="V184:Y184"/>
    <mergeCell ref="C185:D185"/>
    <mergeCell ref="J185:L185"/>
    <mergeCell ref="V185:Y185"/>
    <mergeCell ref="C186:D186"/>
    <mergeCell ref="J186:L186"/>
    <mergeCell ref="V186:Y186"/>
    <mergeCell ref="C187:D187"/>
    <mergeCell ref="J187:L187"/>
    <mergeCell ref="V187:Y187"/>
    <mergeCell ref="C188:D188"/>
    <mergeCell ref="J188:L188"/>
    <mergeCell ref="V188:Y188"/>
    <mergeCell ref="C190:D190"/>
    <mergeCell ref="J190:L190"/>
    <mergeCell ref="V190:Y190"/>
    <mergeCell ref="C191:D191"/>
    <mergeCell ref="J191:L191"/>
    <mergeCell ref="V191:Y191"/>
    <mergeCell ref="C192:D192"/>
    <mergeCell ref="J192:L192"/>
    <mergeCell ref="V192:Y192"/>
    <mergeCell ref="C193:D193"/>
    <mergeCell ref="J193:L193"/>
    <mergeCell ref="V193:Y193"/>
    <mergeCell ref="C194:D194"/>
    <mergeCell ref="J194:L194"/>
    <mergeCell ref="V194:Y194"/>
    <mergeCell ref="C195:D195"/>
    <mergeCell ref="J195:L195"/>
    <mergeCell ref="V195:Y195"/>
    <mergeCell ref="C196:D196"/>
    <mergeCell ref="J196:L196"/>
    <mergeCell ref="V196:Y196"/>
    <mergeCell ref="C197:D197"/>
    <mergeCell ref="J197:L197"/>
    <mergeCell ref="V197:Y197"/>
    <mergeCell ref="C198:D198"/>
    <mergeCell ref="J198:L198"/>
    <mergeCell ref="V198:Y198"/>
    <mergeCell ref="C199:D199"/>
    <mergeCell ref="J199:L199"/>
    <mergeCell ref="V199:Y199"/>
    <mergeCell ref="C200:D200"/>
    <mergeCell ref="J200:L200"/>
    <mergeCell ref="V200:Y200"/>
    <mergeCell ref="C201:D201"/>
    <mergeCell ref="J201:L201"/>
    <mergeCell ref="V201:Y201"/>
    <mergeCell ref="C202:D202"/>
    <mergeCell ref="J202:L202"/>
    <mergeCell ref="V202:Y202"/>
    <mergeCell ref="C203:D203"/>
    <mergeCell ref="J203:L203"/>
    <mergeCell ref="V203:Y203"/>
    <mergeCell ref="C204:D204"/>
    <mergeCell ref="J204:L204"/>
    <mergeCell ref="V204:Y204"/>
    <mergeCell ref="C205:D205"/>
    <mergeCell ref="J205:L205"/>
    <mergeCell ref="V205:Y205"/>
    <mergeCell ref="C206:D206"/>
    <mergeCell ref="J206:L206"/>
    <mergeCell ref="V206:Y206"/>
    <mergeCell ref="C207:D207"/>
    <mergeCell ref="J207:L207"/>
    <mergeCell ref="V207:Y207"/>
    <mergeCell ref="C208:D208"/>
    <mergeCell ref="J208:L208"/>
    <mergeCell ref="V208:Y208"/>
    <mergeCell ref="C209:D209"/>
    <mergeCell ref="J209:L209"/>
    <mergeCell ref="V209:Y209"/>
    <mergeCell ref="C210:D210"/>
    <mergeCell ref="J210:L210"/>
    <mergeCell ref="V210:Y210"/>
    <mergeCell ref="C211:D211"/>
    <mergeCell ref="J211:L211"/>
    <mergeCell ref="V211:Y211"/>
    <mergeCell ref="C212:D212"/>
    <mergeCell ref="J212:L212"/>
    <mergeCell ref="V212:Y212"/>
    <mergeCell ref="C213:D213"/>
    <mergeCell ref="J213:L213"/>
    <mergeCell ref="V213:Y213"/>
    <mergeCell ref="C214:D214"/>
    <mergeCell ref="J214:L214"/>
    <mergeCell ref="V214:Y214"/>
    <mergeCell ref="C215:D215"/>
    <mergeCell ref="J215:L215"/>
    <mergeCell ref="V215:Y215"/>
    <mergeCell ref="C216:D216"/>
    <mergeCell ref="J216:L216"/>
    <mergeCell ref="V216:Y216"/>
    <mergeCell ref="C217:D217"/>
    <mergeCell ref="J217:L217"/>
    <mergeCell ref="V217:Y217"/>
    <mergeCell ref="C218:D218"/>
    <mergeCell ref="J218:L218"/>
    <mergeCell ref="V218:Y218"/>
    <mergeCell ref="C219:D219"/>
    <mergeCell ref="J219:L219"/>
    <mergeCell ref="V219:Y219"/>
    <mergeCell ref="C220:D220"/>
    <mergeCell ref="J220:L220"/>
    <mergeCell ref="V220:Y220"/>
    <mergeCell ref="C221:D221"/>
    <mergeCell ref="J221:L221"/>
    <mergeCell ref="V221:Y221"/>
    <mergeCell ref="C222:D222"/>
    <mergeCell ref="J222:L222"/>
    <mergeCell ref="V222:Y222"/>
    <mergeCell ref="C223:D223"/>
    <mergeCell ref="J223:L223"/>
    <mergeCell ref="V223:Y223"/>
    <mergeCell ref="C224:D224"/>
    <mergeCell ref="J224:L224"/>
    <mergeCell ref="V224:Y224"/>
    <mergeCell ref="C235:D235"/>
    <mergeCell ref="J235:L235"/>
    <mergeCell ref="V235:Y235"/>
    <mergeCell ref="C229:D229"/>
    <mergeCell ref="J229:L229"/>
    <mergeCell ref="V229:Y229"/>
    <mergeCell ref="C226:D226"/>
    <mergeCell ref="J226:L226"/>
    <mergeCell ref="V226:Y226"/>
    <mergeCell ref="C227:D227"/>
    <mergeCell ref="J227:L227"/>
    <mergeCell ref="V227:Y227"/>
    <mergeCell ref="C228:D228"/>
    <mergeCell ref="J228:L228"/>
    <mergeCell ref="V228:Y228"/>
    <mergeCell ref="C225:D225"/>
    <mergeCell ref="J225:L225"/>
    <mergeCell ref="V225:Y225"/>
    <mergeCell ref="C238:D238"/>
    <mergeCell ref="J238:L238"/>
    <mergeCell ref="V238:Y238"/>
    <mergeCell ref="C239:D239"/>
    <mergeCell ref="J239:L239"/>
    <mergeCell ref="V239:Y239"/>
    <mergeCell ref="C240:D240"/>
    <mergeCell ref="J240:L240"/>
    <mergeCell ref="V240:Y240"/>
    <mergeCell ref="C247:D247"/>
    <mergeCell ref="J247:L247"/>
    <mergeCell ref="V247:Y247"/>
    <mergeCell ref="C241:D241"/>
    <mergeCell ref="J241:L241"/>
    <mergeCell ref="V241:Y241"/>
    <mergeCell ref="C242:D242"/>
    <mergeCell ref="J242:L242"/>
    <mergeCell ref="V242:Y242"/>
    <mergeCell ref="C243:D243"/>
    <mergeCell ref="J243:L243"/>
    <mergeCell ref="V243:Y243"/>
    <mergeCell ref="C252:D252"/>
    <mergeCell ref="J252:L252"/>
    <mergeCell ref="V252:Y252"/>
    <mergeCell ref="C253:D253"/>
    <mergeCell ref="J253:L253"/>
    <mergeCell ref="V253:Y253"/>
    <mergeCell ref="C258:D258"/>
    <mergeCell ref="J258:L258"/>
    <mergeCell ref="V258:Y258"/>
    <mergeCell ref="C254:D254"/>
    <mergeCell ref="J254:L254"/>
    <mergeCell ref="V254:Y254"/>
    <mergeCell ref="C256:D256"/>
    <mergeCell ref="J256:L256"/>
    <mergeCell ref="V256:Y256"/>
    <mergeCell ref="C257:D257"/>
    <mergeCell ref="J257:L257"/>
    <mergeCell ref="V257:Y257"/>
    <mergeCell ref="C255:D255"/>
    <mergeCell ref="J255:L255"/>
    <mergeCell ref="V255:Y255"/>
    <mergeCell ref="C20:D20"/>
    <mergeCell ref="J20:L20"/>
    <mergeCell ref="V20:Y20"/>
    <mergeCell ref="C33:D33"/>
    <mergeCell ref="J33:L33"/>
    <mergeCell ref="V33:Y33"/>
    <mergeCell ref="C34:D34"/>
    <mergeCell ref="J34:L34"/>
    <mergeCell ref="V34:Y34"/>
    <mergeCell ref="J23:L23"/>
    <mergeCell ref="C27:D27"/>
    <mergeCell ref="J27:L27"/>
    <mergeCell ref="C31:D31"/>
    <mergeCell ref="J31:L31"/>
    <mergeCell ref="V24:Y24"/>
    <mergeCell ref="V25:Y25"/>
    <mergeCell ref="V26:Y26"/>
    <mergeCell ref="V27:Y27"/>
    <mergeCell ref="V28:Y28"/>
    <mergeCell ref="V29:Y29"/>
    <mergeCell ref="V30:Y30"/>
    <mergeCell ref="V31:Y31"/>
    <mergeCell ref="V32:Y32"/>
    <mergeCell ref="C81:D81"/>
    <mergeCell ref="J81:L81"/>
    <mergeCell ref="V81:Y81"/>
    <mergeCell ref="C82:D82"/>
    <mergeCell ref="J82:L82"/>
    <mergeCell ref="V82:Y82"/>
    <mergeCell ref="C85:D85"/>
    <mergeCell ref="J85:L85"/>
    <mergeCell ref="V85:Y85"/>
    <mergeCell ref="C83:D83"/>
    <mergeCell ref="J83:L83"/>
    <mergeCell ref="V83:Y83"/>
    <mergeCell ref="C84:D84"/>
    <mergeCell ref="J84:L84"/>
    <mergeCell ref="V84:Y84"/>
    <mergeCell ref="V93:Y93"/>
    <mergeCell ref="C95:D95"/>
    <mergeCell ref="J95:L95"/>
    <mergeCell ref="V95:Y95"/>
    <mergeCell ref="C105:D105"/>
    <mergeCell ref="J105:L105"/>
    <mergeCell ref="V105:Y105"/>
    <mergeCell ref="C107:D107"/>
    <mergeCell ref="J107:L107"/>
    <mergeCell ref="V107:Y107"/>
    <mergeCell ref="V102:Y102"/>
    <mergeCell ref="C93:D93"/>
    <mergeCell ref="J93:L93"/>
    <mergeCell ref="C109:D109"/>
    <mergeCell ref="J109:L109"/>
    <mergeCell ref="V109:Y109"/>
    <mergeCell ref="C112:D112"/>
    <mergeCell ref="J112:L112"/>
    <mergeCell ref="V112:Y112"/>
    <mergeCell ref="C132:D132"/>
    <mergeCell ref="J132:L132"/>
    <mergeCell ref="V132:Y132"/>
    <mergeCell ref="C129:D129"/>
    <mergeCell ref="J129:L129"/>
    <mergeCell ref="V129:Y129"/>
    <mergeCell ref="C130:D130"/>
    <mergeCell ref="J130:L130"/>
    <mergeCell ref="V130:Y130"/>
    <mergeCell ref="C131:D131"/>
    <mergeCell ref="J131:L131"/>
    <mergeCell ref="V131:Y131"/>
    <mergeCell ref="C126:D126"/>
    <mergeCell ref="J126:L126"/>
    <mergeCell ref="V126:Y126"/>
    <mergeCell ref="C127:D127"/>
    <mergeCell ref="J127:L127"/>
    <mergeCell ref="V127:Y127"/>
    <mergeCell ref="C160:D160"/>
    <mergeCell ref="J160:L160"/>
    <mergeCell ref="V160:Y160"/>
    <mergeCell ref="C166:D166"/>
    <mergeCell ref="J166:L166"/>
    <mergeCell ref="V166:Y166"/>
    <mergeCell ref="C171:D171"/>
    <mergeCell ref="J171:L171"/>
    <mergeCell ref="V171:Y171"/>
    <mergeCell ref="C169:D169"/>
    <mergeCell ref="J169:L169"/>
    <mergeCell ref="V169:Y169"/>
    <mergeCell ref="C170:D170"/>
    <mergeCell ref="J170:L170"/>
    <mergeCell ref="V170:Y170"/>
    <mergeCell ref="C165:D165"/>
    <mergeCell ref="J165:L165"/>
    <mergeCell ref="V165:Y165"/>
    <mergeCell ref="C167:D167"/>
    <mergeCell ref="J167:L167"/>
    <mergeCell ref="V167:Y167"/>
    <mergeCell ref="C168:D168"/>
    <mergeCell ref="J168:L168"/>
    <mergeCell ref="V168:Y168"/>
    <mergeCell ref="C189:D189"/>
    <mergeCell ref="J189:L189"/>
    <mergeCell ref="V189:Y189"/>
    <mergeCell ref="C246:D246"/>
    <mergeCell ref="J246:L246"/>
    <mergeCell ref="V246:Y246"/>
    <mergeCell ref="C251:D251"/>
    <mergeCell ref="J251:L251"/>
    <mergeCell ref="V251:Y251"/>
    <mergeCell ref="C248:D248"/>
    <mergeCell ref="J248:L248"/>
    <mergeCell ref="V248:Y248"/>
    <mergeCell ref="C249:D249"/>
    <mergeCell ref="J249:L249"/>
    <mergeCell ref="V249:Y249"/>
    <mergeCell ref="C250:D250"/>
    <mergeCell ref="J250:L250"/>
    <mergeCell ref="V250:Y250"/>
    <mergeCell ref="C244:D244"/>
    <mergeCell ref="J244:L244"/>
    <mergeCell ref="V244:Y244"/>
    <mergeCell ref="C245:D245"/>
    <mergeCell ref="J245:L245"/>
    <mergeCell ref="V245:Y245"/>
    <mergeCell ref="C279:D279"/>
    <mergeCell ref="J279:L279"/>
    <mergeCell ref="V279:Y279"/>
    <mergeCell ref="C269:D269"/>
    <mergeCell ref="J269:L269"/>
    <mergeCell ref="V269:Y269"/>
    <mergeCell ref="C270:D270"/>
    <mergeCell ref="J270:L270"/>
    <mergeCell ref="V270:Y270"/>
    <mergeCell ref="C274:D274"/>
    <mergeCell ref="J274:L274"/>
    <mergeCell ref="V274:Y274"/>
    <mergeCell ref="C278:D278"/>
    <mergeCell ref="J278:L278"/>
    <mergeCell ref="V278:Y278"/>
    <mergeCell ref="C271:D271"/>
    <mergeCell ref="J271:L271"/>
    <mergeCell ref="V271:Y271"/>
    <mergeCell ref="C272:D272"/>
    <mergeCell ref="J272:L272"/>
    <mergeCell ref="V272:Y272"/>
    <mergeCell ref="C273:D273"/>
    <mergeCell ref="J273:L273"/>
    <mergeCell ref="V273:Y273"/>
  </mergeCells>
  <phoneticPr fontId="8"/>
  <dataValidations count="3">
    <dataValidation type="list" allowBlank="1" showInputMessage="1" showErrorMessage="1" sqref="O16:O17 O21:O24 O26 O267 O55 O60 O31:O32 O74 O90:O91 O65 O122:O123 O163 O180:O183 O191:O192 O195 O222 O226 O228 O231 O233:O234 O240:O243 O248:O249 O84 O254" xr:uid="{00000000-0002-0000-0600-000002000000}">
      <formula1>$F$9:$F$13</formula1>
    </dataValidation>
    <dataValidation type="list" errorStyle="warning" allowBlank="1" showInputMessage="1" showErrorMessage="1" error="選択出来ません" sqref="H9:H280" xr:uid="{00000000-0002-0000-0600-000000000000}">
      <formula1>INDIRECT(G9)</formula1>
    </dataValidation>
    <dataValidation type="list" allowBlank="1" showInputMessage="1" showErrorMessage="1" sqref="J9:L280" xr:uid="{00000000-0002-0000-0600-000001000000}">
      <formula1>INDIRECT(I9)</formula1>
    </dataValidation>
  </dataValidations>
  <printOptions horizontalCentered="1"/>
  <pageMargins left="0.19685039370078741" right="0.19685039370078741" top="0.78740157480314965" bottom="0.19685039370078741" header="0.51181102362204722" footer="0.51181102362204722"/>
  <pageSetup paperSize="9" scale="78"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6000000}">
          <x14:formula1>
            <xm:f>'(参考)リスト'!$J$16:$J$18</xm:f>
          </x14:formula1>
          <xm:sqref>U9:U280</xm:sqref>
        </x14:dataValidation>
        <x14:dataValidation type="list" allowBlank="1" showInputMessage="1" showErrorMessage="1" xr:uid="{00000000-0002-0000-0600-000007000000}">
          <x14:formula1>
            <xm:f>'(参考)リスト'!$H$16:$H$17</xm:f>
          </x14:formula1>
          <xm:sqref>S9:S280</xm:sqref>
        </x14:dataValidation>
        <x14:dataValidation type="list" allowBlank="1" showInputMessage="1" showErrorMessage="1" xr:uid="{00000000-0002-0000-0600-000008000000}">
          <x14:formula1>
            <xm:f>'(参考)リスト'!$I$16:$I$18</xm:f>
          </x14:formula1>
          <xm:sqref>T9:T280</xm:sqref>
        </x14:dataValidation>
        <x14:dataValidation type="list" allowBlank="1" showInputMessage="1" showErrorMessage="1" xr:uid="{00000000-0002-0000-0600-00000A000000}">
          <x14:formula1>
            <xm:f>'(参考)リスト'!$G$16:$G$20</xm:f>
          </x14:formula1>
          <xm:sqref>P9:P17 P21:P24 P26:P36 P48 P38:P46 P51:P280</xm:sqref>
        </x14:dataValidation>
        <x14:dataValidation type="list" allowBlank="1" showInputMessage="1" showErrorMessage="1" xr:uid="{00000000-0002-0000-0600-00000C000000}">
          <x14:formula1>
            <xm:f>'(参考)リスト'!$F$16:$F$21</xm:f>
          </x14:formula1>
          <xm:sqref>Q9:R17 Q222:R265 Q38:R38 Q19:R24 Q48:R48 Q180:R192 Q26:R35 Q41:R46 Q68:R69 Q58:R60 Q78:R78 Q81:R82 Q74:R76 Q86:R86 Q102:R102 Q118:R119 Q121:R128 R108:R117 Q143:R143 Q131:R133 Q145:R147 Q157:R157 Q151:R152 Q163:R163 Q160:R161 Q166:R168 Q177:R178 Q194:R202 Q204:R207 Q212:R212 Q220:R220 Q215:R218 Q53:R55 Q65:R66 Q84:R84 R266 R85 R18 R25 R36:R37 R39:R40 R47 R49:R52 R56:R57 R61:R64 R67 R70:R73 R77 R79:R80 R83 R87:R89 R97:R101 Q90:R96 R120 R129:R130 R134:R135 Q136:R137 R144 R148:R150 R153:R156 R138:R142 R162 R158:R159 R164:R165 Q172:R175 R193 R203 R208:R211 R213:R214 R219 R221 R103:R106 Q107:R107 R169:R171 R176 R179 Q267:R280</xm:sqref>
        </x14:dataValidation>
        <x14:dataValidation type="list" allowBlank="1" showInputMessage="1" showErrorMessage="1" xr:uid="{00000000-0002-0000-0600-000004000000}">
          <x14:formula1>
            <xm:f>'(参考)リスト'!$D$16:$D$18</xm:f>
          </x14:formula1>
          <xm:sqref>I9:I280</xm:sqref>
        </x14:dataValidation>
        <x14:dataValidation type="list" allowBlank="1" showInputMessage="1" showErrorMessage="1" xr:uid="{00000000-0002-0000-0600-00000B000000}">
          <x14:formula1>
            <xm:f>'(参考)リスト'!$B$16:$B$20</xm:f>
          </x14:formula1>
          <xm:sqref>G9:G280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Z43"/>
  <sheetViews>
    <sheetView showGridLines="0" showZeros="0" view="pageBreakPreview" zoomScaleNormal="100" zoomScaleSheetLayoutView="100" workbookViewId="0">
      <pane xSplit="4" ySplit="1" topLeftCell="E2" activePane="bottomRight" state="frozen"/>
      <selection activeCell="AE11" sqref="AE11"/>
      <selection pane="topRight" activeCell="AE11" sqref="AE11"/>
      <selection pane="bottomLeft" activeCell="AE11" sqref="AE11"/>
      <selection pane="bottomRight" activeCell="F4" sqref="F4:I4"/>
    </sheetView>
  </sheetViews>
  <sheetFormatPr defaultColWidth="9" defaultRowHeight="15.9" customHeight="1" x14ac:dyDescent="0.2"/>
  <cols>
    <col min="1" max="1" width="1.81640625" style="1" customWidth="1"/>
    <col min="2" max="2" width="4.08984375" style="1" customWidth="1"/>
    <col min="3" max="3" width="3.1796875" style="1" customWidth="1"/>
    <col min="4" max="4" width="3.36328125" style="1" customWidth="1"/>
    <col min="5" max="5" width="6" style="1" customWidth="1"/>
    <col min="6" max="6" width="6.6328125" style="1" customWidth="1"/>
    <col min="7" max="8" width="10.36328125" style="1" customWidth="1"/>
    <col min="9" max="9" width="11.6328125" style="1" customWidth="1"/>
    <col min="10" max="10" width="8.1796875" style="1" customWidth="1"/>
    <col min="11" max="11" width="8.08984375" style="1" customWidth="1"/>
    <col min="12" max="12" width="3.81640625" style="1" customWidth="1"/>
    <col min="13" max="13" width="12.453125" style="1" customWidth="1"/>
    <col min="14" max="14" width="15.90625" style="1" customWidth="1"/>
    <col min="15" max="15" width="14.08984375" style="1" customWidth="1"/>
    <col min="16" max="17" width="10" style="1" customWidth="1"/>
    <col min="18" max="18" width="5.453125" style="1" customWidth="1"/>
    <col min="19" max="19" width="5.08984375" style="1" customWidth="1"/>
    <col min="20" max="20" width="4.6328125" style="1" customWidth="1"/>
    <col min="21" max="22" width="6.6328125" style="1" customWidth="1"/>
    <col min="23" max="23" width="4.08984375" style="1" customWidth="1"/>
    <col min="24" max="24" width="6.36328125" style="1" customWidth="1"/>
    <col min="25" max="25" width="5" style="1" customWidth="1"/>
    <col min="26" max="26" width="11.453125" style="1" customWidth="1"/>
    <col min="27" max="27" width="11.1796875" style="1" customWidth="1"/>
    <col min="28" max="16384" width="9" style="1"/>
  </cols>
  <sheetData>
    <row r="1" spans="2:26" ht="9.75" customHeight="1" x14ac:dyDescent="0.2">
      <c r="Y1" s="4"/>
      <c r="Z1" s="4"/>
    </row>
    <row r="2" spans="2:26" ht="24.75" customHeight="1" x14ac:dyDescent="0.2">
      <c r="B2" s="461" t="s">
        <v>342</v>
      </c>
      <c r="C2" s="461"/>
      <c r="D2" s="461"/>
      <c r="E2" s="461"/>
      <c r="F2" s="461"/>
      <c r="G2" s="461"/>
      <c r="H2" s="461"/>
      <c r="I2" s="461"/>
      <c r="J2" s="541"/>
      <c r="K2" s="541"/>
      <c r="L2" s="541"/>
      <c r="M2" s="541"/>
      <c r="N2" s="541"/>
      <c r="O2" s="541"/>
      <c r="P2" s="541"/>
      <c r="Q2" s="541"/>
      <c r="R2" s="541"/>
      <c r="S2" s="541"/>
      <c r="T2" s="541"/>
      <c r="U2" s="541"/>
      <c r="V2" s="541"/>
      <c r="W2" s="541"/>
      <c r="X2" s="541"/>
    </row>
    <row r="3" spans="2:26" ht="20.149999999999999" customHeight="1" x14ac:dyDescent="0.2">
      <c r="B3" s="334" t="s">
        <v>221</v>
      </c>
      <c r="C3" s="345"/>
      <c r="D3" s="345"/>
      <c r="E3" s="346"/>
      <c r="F3" s="462" t="s">
        <v>1338</v>
      </c>
      <c r="G3" s="463"/>
      <c r="H3" s="463"/>
      <c r="I3" s="464"/>
      <c r="J3" s="314" t="s">
        <v>220</v>
      </c>
      <c r="K3" s="311"/>
      <c r="L3" s="257" t="s">
        <v>1225</v>
      </c>
      <c r="M3" s="258"/>
      <c r="N3" s="258"/>
      <c r="O3" s="276" t="s">
        <v>269</v>
      </c>
      <c r="P3" s="278"/>
      <c r="Q3" s="257" t="s">
        <v>1229</v>
      </c>
      <c r="R3" s="258"/>
      <c r="S3" s="258"/>
      <c r="T3" s="259"/>
      <c r="U3" s="455" t="s">
        <v>230</v>
      </c>
      <c r="V3" s="456"/>
      <c r="W3" s="456"/>
      <c r="X3" s="457"/>
      <c r="Y3" s="467">
        <v>45271</v>
      </c>
      <c r="Z3" s="469"/>
    </row>
    <row r="4" spans="2:26" ht="20.149999999999999" customHeight="1" x14ac:dyDescent="0.2">
      <c r="B4" s="280" t="s">
        <v>0</v>
      </c>
      <c r="C4" s="281"/>
      <c r="D4" s="281"/>
      <c r="E4" s="282"/>
      <c r="F4" s="473" t="s">
        <v>1223</v>
      </c>
      <c r="G4" s="474"/>
      <c r="H4" s="474"/>
      <c r="I4" s="475"/>
      <c r="J4" s="546" t="s">
        <v>1</v>
      </c>
      <c r="K4" s="547"/>
      <c r="L4" s="257" t="s">
        <v>1227</v>
      </c>
      <c r="M4" s="258"/>
      <c r="N4" s="258"/>
      <c r="O4" s="276" t="s">
        <v>270</v>
      </c>
      <c r="P4" s="278"/>
      <c r="Q4" s="570" t="s">
        <v>1231</v>
      </c>
      <c r="R4" s="571"/>
      <c r="S4" s="571"/>
      <c r="T4" s="581"/>
      <c r="U4" s="565"/>
      <c r="V4" s="566"/>
      <c r="W4" s="566"/>
      <c r="X4" s="567"/>
      <c r="Y4" s="568"/>
      <c r="Z4" s="569"/>
    </row>
    <row r="5" spans="2:26" ht="30" customHeight="1" x14ac:dyDescent="0.2">
      <c r="B5" s="268" t="s">
        <v>252</v>
      </c>
      <c r="C5" s="544" t="s">
        <v>47</v>
      </c>
      <c r="D5" s="545"/>
      <c r="E5" s="542" t="s">
        <v>219</v>
      </c>
      <c r="F5" s="542" t="s">
        <v>213</v>
      </c>
      <c r="G5" s="544" t="s">
        <v>218</v>
      </c>
      <c r="H5" s="578"/>
      <c r="I5" s="579"/>
      <c r="J5" s="334" t="s">
        <v>217</v>
      </c>
      <c r="K5" s="345"/>
      <c r="L5" s="345"/>
      <c r="M5" s="345"/>
      <c r="N5" s="345"/>
      <c r="O5" s="345"/>
      <c r="P5" s="554" t="s">
        <v>252</v>
      </c>
      <c r="Q5" s="556"/>
      <c r="R5" s="548" t="s">
        <v>276</v>
      </c>
      <c r="S5" s="552"/>
      <c r="T5" s="552"/>
      <c r="U5" s="552"/>
      <c r="V5" s="552"/>
      <c r="W5" s="549"/>
      <c r="X5" s="548" t="s">
        <v>209</v>
      </c>
      <c r="Y5" s="552"/>
      <c r="Z5" s="549"/>
    </row>
    <row r="6" spans="2:26" ht="16.5" customHeight="1" x14ac:dyDescent="0.2">
      <c r="B6" s="268"/>
      <c r="C6" s="582"/>
      <c r="D6" s="545"/>
      <c r="E6" s="583"/>
      <c r="F6" s="583"/>
      <c r="G6" s="548" t="s">
        <v>208</v>
      </c>
      <c r="H6" s="549"/>
      <c r="I6" s="476" t="s">
        <v>207</v>
      </c>
      <c r="J6" s="465" t="s">
        <v>216</v>
      </c>
      <c r="K6" s="465"/>
      <c r="L6" s="465"/>
      <c r="M6" s="465"/>
      <c r="N6" s="561" t="s">
        <v>215</v>
      </c>
      <c r="O6" s="561"/>
      <c r="P6" s="476" t="s">
        <v>291</v>
      </c>
      <c r="Q6" s="560"/>
      <c r="R6" s="573" t="s">
        <v>202</v>
      </c>
      <c r="S6" s="476" t="s">
        <v>272</v>
      </c>
      <c r="T6" s="476"/>
      <c r="U6" s="476"/>
      <c r="V6" s="476"/>
      <c r="W6" s="476"/>
      <c r="X6" s="544"/>
      <c r="Y6" s="578"/>
      <c r="Z6" s="579"/>
    </row>
    <row r="7" spans="2:26" ht="16.5" customHeight="1" x14ac:dyDescent="0.2">
      <c r="B7" s="268"/>
      <c r="C7" s="568"/>
      <c r="D7" s="569"/>
      <c r="E7" s="584"/>
      <c r="F7" s="584"/>
      <c r="G7" s="550"/>
      <c r="H7" s="551"/>
      <c r="I7" s="560"/>
      <c r="J7" s="483"/>
      <c r="K7" s="483"/>
      <c r="L7" s="483"/>
      <c r="M7" s="483"/>
      <c r="N7" s="483"/>
      <c r="O7" s="483"/>
      <c r="P7" s="109" t="s">
        <v>279</v>
      </c>
      <c r="Q7" s="109" t="s">
        <v>281</v>
      </c>
      <c r="R7" s="580"/>
      <c r="S7" s="560"/>
      <c r="T7" s="560"/>
      <c r="U7" s="560"/>
      <c r="V7" s="560"/>
      <c r="W7" s="560"/>
      <c r="X7" s="95"/>
      <c r="Y7" s="96"/>
      <c r="Z7" s="97"/>
    </row>
    <row r="8" spans="2:26" ht="15.9" customHeight="1" x14ac:dyDescent="0.2">
      <c r="B8" s="268"/>
      <c r="C8" s="538" t="s">
        <v>1309</v>
      </c>
      <c r="D8" s="539"/>
      <c r="E8" s="2">
        <v>101</v>
      </c>
      <c r="F8" s="243">
        <v>3.3</v>
      </c>
      <c r="G8" s="87" t="s">
        <v>389</v>
      </c>
      <c r="H8" s="87" t="s">
        <v>391</v>
      </c>
      <c r="I8" s="87" t="s">
        <v>509</v>
      </c>
      <c r="J8" s="275" t="s">
        <v>408</v>
      </c>
      <c r="K8" s="275"/>
      <c r="L8" s="275"/>
      <c r="M8" s="275"/>
      <c r="N8" s="275" t="s">
        <v>1310</v>
      </c>
      <c r="O8" s="275"/>
      <c r="P8" s="87"/>
      <c r="Q8" s="87" t="s">
        <v>1070</v>
      </c>
      <c r="R8" s="2" t="s">
        <v>382</v>
      </c>
      <c r="S8" s="275"/>
      <c r="T8" s="275"/>
      <c r="U8" s="275"/>
      <c r="V8" s="275"/>
      <c r="W8" s="275"/>
      <c r="X8" s="253" t="s">
        <v>1311</v>
      </c>
      <c r="Y8" s="339"/>
      <c r="Z8" s="254"/>
    </row>
    <row r="9" spans="2:26" ht="15.9" customHeight="1" x14ac:dyDescent="0.2">
      <c r="B9" s="268"/>
      <c r="C9" s="538" t="s">
        <v>1309</v>
      </c>
      <c r="D9" s="539"/>
      <c r="E9" s="2">
        <v>102</v>
      </c>
      <c r="F9" s="243">
        <v>3.3</v>
      </c>
      <c r="G9" s="87" t="s">
        <v>389</v>
      </c>
      <c r="H9" s="87" t="s">
        <v>392</v>
      </c>
      <c r="I9" s="87" t="s">
        <v>509</v>
      </c>
      <c r="J9" s="275" t="s">
        <v>409</v>
      </c>
      <c r="K9" s="275"/>
      <c r="L9" s="275"/>
      <c r="M9" s="275"/>
      <c r="N9" s="275" t="s">
        <v>1312</v>
      </c>
      <c r="O9" s="275"/>
      <c r="P9" s="87"/>
      <c r="Q9" s="87" t="s">
        <v>1070</v>
      </c>
      <c r="R9" s="2" t="s">
        <v>382</v>
      </c>
      <c r="S9" s="275"/>
      <c r="T9" s="275"/>
      <c r="U9" s="275"/>
      <c r="V9" s="275"/>
      <c r="W9" s="275"/>
      <c r="X9" s="253" t="s">
        <v>1313</v>
      </c>
      <c r="Y9" s="339"/>
      <c r="Z9" s="254"/>
    </row>
    <row r="10" spans="2:26" ht="15.9" customHeight="1" x14ac:dyDescent="0.2">
      <c r="B10" s="268"/>
      <c r="C10" s="538" t="s">
        <v>1314</v>
      </c>
      <c r="D10" s="539"/>
      <c r="E10" s="2">
        <v>101</v>
      </c>
      <c r="F10" s="243">
        <v>6.1</v>
      </c>
      <c r="G10" s="87" t="s">
        <v>389</v>
      </c>
      <c r="H10" s="87" t="s">
        <v>392</v>
      </c>
      <c r="I10" s="87" t="s">
        <v>509</v>
      </c>
      <c r="J10" s="275" t="s">
        <v>409</v>
      </c>
      <c r="K10" s="275"/>
      <c r="L10" s="275"/>
      <c r="M10" s="275"/>
      <c r="N10" s="275"/>
      <c r="O10" s="275"/>
      <c r="P10" s="87"/>
      <c r="Q10" s="87" t="s">
        <v>1073</v>
      </c>
      <c r="R10" s="2" t="s">
        <v>381</v>
      </c>
      <c r="S10" s="275"/>
      <c r="T10" s="275"/>
      <c r="U10" s="275"/>
      <c r="V10" s="275"/>
      <c r="W10" s="275"/>
      <c r="X10" s="253" t="s">
        <v>1315</v>
      </c>
      <c r="Y10" s="339"/>
      <c r="Z10" s="254"/>
    </row>
    <row r="11" spans="2:26" ht="15.9" customHeight="1" x14ac:dyDescent="0.2">
      <c r="B11" s="268"/>
      <c r="C11" s="538" t="s">
        <v>1316</v>
      </c>
      <c r="D11" s="539"/>
      <c r="E11" s="2">
        <v>101</v>
      </c>
      <c r="F11" s="94">
        <v>3.35</v>
      </c>
      <c r="G11" s="87" t="s">
        <v>389</v>
      </c>
      <c r="H11" s="87" t="s">
        <v>391</v>
      </c>
      <c r="I11" s="87" t="s">
        <v>509</v>
      </c>
      <c r="J11" s="275" t="s">
        <v>408</v>
      </c>
      <c r="K11" s="275"/>
      <c r="L11" s="275"/>
      <c r="M11" s="275"/>
      <c r="N11" s="275" t="s">
        <v>1310</v>
      </c>
      <c r="O11" s="275"/>
      <c r="P11" s="87"/>
      <c r="Q11" s="87" t="s">
        <v>1070</v>
      </c>
      <c r="R11" s="2" t="s">
        <v>382</v>
      </c>
      <c r="S11" s="275"/>
      <c r="T11" s="275"/>
      <c r="U11" s="275"/>
      <c r="V11" s="275"/>
      <c r="W11" s="275"/>
      <c r="X11" s="253" t="s">
        <v>1311</v>
      </c>
      <c r="Y11" s="339"/>
      <c r="Z11" s="254"/>
    </row>
    <row r="12" spans="2:26" ht="15.9" customHeight="1" x14ac:dyDescent="0.2">
      <c r="B12" s="268"/>
      <c r="C12" s="538" t="s">
        <v>1317</v>
      </c>
      <c r="D12" s="539"/>
      <c r="E12" s="2">
        <v>101</v>
      </c>
      <c r="F12" s="243">
        <v>5.5</v>
      </c>
      <c r="G12" s="87" t="s">
        <v>389</v>
      </c>
      <c r="H12" s="87" t="s">
        <v>391</v>
      </c>
      <c r="I12" s="87" t="s">
        <v>509</v>
      </c>
      <c r="J12" s="275" t="s">
        <v>408</v>
      </c>
      <c r="K12" s="275"/>
      <c r="L12" s="275"/>
      <c r="M12" s="275"/>
      <c r="N12" s="275" t="s">
        <v>1312</v>
      </c>
      <c r="O12" s="275"/>
      <c r="P12" s="87"/>
      <c r="Q12" s="87" t="s">
        <v>1070</v>
      </c>
      <c r="R12" s="2" t="s">
        <v>382</v>
      </c>
      <c r="S12" s="275"/>
      <c r="T12" s="275"/>
      <c r="U12" s="275"/>
      <c r="V12" s="275"/>
      <c r="W12" s="275"/>
      <c r="X12" s="253" t="s">
        <v>1311</v>
      </c>
      <c r="Y12" s="339"/>
      <c r="Z12" s="254"/>
    </row>
    <row r="13" spans="2:26" ht="15.9" customHeight="1" x14ac:dyDescent="0.2">
      <c r="B13" s="268"/>
      <c r="C13" s="538" t="s">
        <v>1318</v>
      </c>
      <c r="D13" s="539"/>
      <c r="E13" s="2">
        <v>101</v>
      </c>
      <c r="F13" s="243">
        <v>3.3</v>
      </c>
      <c r="G13" s="87" t="s">
        <v>389</v>
      </c>
      <c r="H13" s="87" t="s">
        <v>391</v>
      </c>
      <c r="I13" s="87" t="s">
        <v>404</v>
      </c>
      <c r="J13" s="275" t="s">
        <v>409</v>
      </c>
      <c r="K13" s="275"/>
      <c r="L13" s="275"/>
      <c r="M13" s="275"/>
      <c r="N13" s="275"/>
      <c r="O13" s="275"/>
      <c r="P13" s="87"/>
      <c r="Q13" s="87" t="s">
        <v>1073</v>
      </c>
      <c r="R13" s="2" t="s">
        <v>381</v>
      </c>
      <c r="S13" s="275"/>
      <c r="T13" s="275"/>
      <c r="U13" s="275"/>
      <c r="V13" s="275"/>
      <c r="W13" s="275"/>
      <c r="X13" s="253" t="s">
        <v>1319</v>
      </c>
      <c r="Y13" s="339"/>
      <c r="Z13" s="254"/>
    </row>
    <row r="14" spans="2:26" ht="15.9" customHeight="1" x14ac:dyDescent="0.2">
      <c r="B14" s="268"/>
      <c r="C14" s="538" t="s">
        <v>1320</v>
      </c>
      <c r="D14" s="539"/>
      <c r="E14" s="2">
        <v>101</v>
      </c>
      <c r="F14" s="94">
        <v>5.55</v>
      </c>
      <c r="G14" s="87" t="s">
        <v>389</v>
      </c>
      <c r="H14" s="87" t="s">
        <v>391</v>
      </c>
      <c r="I14" s="87" t="s">
        <v>509</v>
      </c>
      <c r="J14" s="275" t="s">
        <v>408</v>
      </c>
      <c r="K14" s="275"/>
      <c r="L14" s="275"/>
      <c r="M14" s="275"/>
      <c r="N14" s="275" t="s">
        <v>1310</v>
      </c>
      <c r="O14" s="275"/>
      <c r="P14" s="87"/>
      <c r="Q14" s="87" t="s">
        <v>1070</v>
      </c>
      <c r="R14" s="2" t="s">
        <v>382</v>
      </c>
      <c r="S14" s="275"/>
      <c r="T14" s="275"/>
      <c r="U14" s="275"/>
      <c r="V14" s="275"/>
      <c r="W14" s="275"/>
      <c r="X14" s="253" t="s">
        <v>1311</v>
      </c>
      <c r="Y14" s="339"/>
      <c r="Z14" s="254"/>
    </row>
    <row r="15" spans="2:26" ht="15.9" customHeight="1" x14ac:dyDescent="0.2">
      <c r="B15" s="268"/>
      <c r="C15" s="538" t="s">
        <v>1321</v>
      </c>
      <c r="D15" s="539"/>
      <c r="E15" s="2">
        <v>101</v>
      </c>
      <c r="F15" s="239">
        <v>10</v>
      </c>
      <c r="G15" s="87" t="s">
        <v>389</v>
      </c>
      <c r="H15" s="87" t="s">
        <v>392</v>
      </c>
      <c r="I15" s="87" t="s">
        <v>509</v>
      </c>
      <c r="J15" s="275" t="s">
        <v>409</v>
      </c>
      <c r="K15" s="275"/>
      <c r="L15" s="275"/>
      <c r="M15" s="275"/>
      <c r="N15" s="275" t="s">
        <v>1322</v>
      </c>
      <c r="O15" s="275"/>
      <c r="P15" s="87"/>
      <c r="Q15" s="87" t="s">
        <v>1070</v>
      </c>
      <c r="R15" s="2" t="s">
        <v>382</v>
      </c>
      <c r="S15" s="275"/>
      <c r="T15" s="275"/>
      <c r="U15" s="275"/>
      <c r="V15" s="275"/>
      <c r="W15" s="275"/>
      <c r="X15" s="253" t="s">
        <v>1313</v>
      </c>
      <c r="Y15" s="339"/>
      <c r="Z15" s="254"/>
    </row>
    <row r="16" spans="2:26" ht="15.9" customHeight="1" x14ac:dyDescent="0.2">
      <c r="B16" s="268"/>
      <c r="C16" s="538" t="s">
        <v>1321</v>
      </c>
      <c r="D16" s="539"/>
      <c r="E16" s="2">
        <v>102</v>
      </c>
      <c r="F16" s="239">
        <v>10</v>
      </c>
      <c r="G16" s="87" t="s">
        <v>389</v>
      </c>
      <c r="H16" s="87" t="s">
        <v>391</v>
      </c>
      <c r="I16" s="87" t="s">
        <v>404</v>
      </c>
      <c r="J16" s="275" t="s">
        <v>409</v>
      </c>
      <c r="K16" s="275"/>
      <c r="L16" s="275"/>
      <c r="M16" s="275"/>
      <c r="N16" s="275"/>
      <c r="O16" s="275"/>
      <c r="P16" s="87"/>
      <c r="Q16" s="87" t="s">
        <v>1073</v>
      </c>
      <c r="R16" s="2" t="s">
        <v>381</v>
      </c>
      <c r="S16" s="275"/>
      <c r="T16" s="275"/>
      <c r="U16" s="275"/>
      <c r="V16" s="275"/>
      <c r="W16" s="275"/>
      <c r="X16" s="253" t="s">
        <v>1319</v>
      </c>
      <c r="Y16" s="339"/>
      <c r="Z16" s="254"/>
    </row>
    <row r="17" spans="2:26" ht="15.9" customHeight="1" x14ac:dyDescent="0.2">
      <c r="B17" s="268"/>
      <c r="C17" s="538" t="s">
        <v>1323</v>
      </c>
      <c r="D17" s="539"/>
      <c r="E17" s="2">
        <v>101</v>
      </c>
      <c r="F17" s="94">
        <v>4.43</v>
      </c>
      <c r="G17" s="87" t="s">
        <v>389</v>
      </c>
      <c r="H17" s="87" t="s">
        <v>391</v>
      </c>
      <c r="I17" s="87" t="s">
        <v>509</v>
      </c>
      <c r="J17" s="275" t="s">
        <v>408</v>
      </c>
      <c r="K17" s="275"/>
      <c r="L17" s="275"/>
      <c r="M17" s="275"/>
      <c r="N17" s="275" t="s">
        <v>1310</v>
      </c>
      <c r="O17" s="275"/>
      <c r="P17" s="87"/>
      <c r="Q17" s="87" t="s">
        <v>1070</v>
      </c>
      <c r="R17" s="2" t="s">
        <v>382</v>
      </c>
      <c r="S17" s="275"/>
      <c r="T17" s="275"/>
      <c r="U17" s="275"/>
      <c r="V17" s="275"/>
      <c r="W17" s="275"/>
      <c r="X17" s="253" t="s">
        <v>1311</v>
      </c>
      <c r="Y17" s="339"/>
      <c r="Z17" s="254"/>
    </row>
    <row r="18" spans="2:26" ht="15.9" customHeight="1" x14ac:dyDescent="0.2">
      <c r="B18" s="268"/>
      <c r="C18" s="538" t="s">
        <v>1324</v>
      </c>
      <c r="D18" s="539"/>
      <c r="E18" s="2">
        <v>101</v>
      </c>
      <c r="F18" s="94">
        <v>3.27</v>
      </c>
      <c r="G18" s="87" t="s">
        <v>389</v>
      </c>
      <c r="H18" s="87" t="s">
        <v>392</v>
      </c>
      <c r="I18" s="87" t="s">
        <v>509</v>
      </c>
      <c r="J18" s="275" t="s">
        <v>409</v>
      </c>
      <c r="K18" s="275"/>
      <c r="L18" s="275"/>
      <c r="M18" s="275"/>
      <c r="N18" s="275" t="s">
        <v>1322</v>
      </c>
      <c r="O18" s="275"/>
      <c r="P18" s="87"/>
      <c r="Q18" s="87" t="s">
        <v>1070</v>
      </c>
      <c r="R18" s="2" t="s">
        <v>382</v>
      </c>
      <c r="S18" s="275"/>
      <c r="T18" s="275"/>
      <c r="U18" s="275"/>
      <c r="V18" s="275"/>
      <c r="W18" s="275"/>
      <c r="X18" s="253" t="s">
        <v>1313</v>
      </c>
      <c r="Y18" s="339"/>
      <c r="Z18" s="254"/>
    </row>
    <row r="19" spans="2:26" ht="15.9" customHeight="1" x14ac:dyDescent="0.2">
      <c r="B19" s="268"/>
      <c r="C19" s="538" t="s">
        <v>1325</v>
      </c>
      <c r="D19" s="539"/>
      <c r="E19" s="2">
        <v>101</v>
      </c>
      <c r="F19" s="94">
        <v>3.31</v>
      </c>
      <c r="G19" s="87" t="s">
        <v>389</v>
      </c>
      <c r="H19" s="87" t="s">
        <v>392</v>
      </c>
      <c r="I19" s="87" t="s">
        <v>509</v>
      </c>
      <c r="J19" s="275" t="s">
        <v>409</v>
      </c>
      <c r="K19" s="275"/>
      <c r="L19" s="275"/>
      <c r="M19" s="275"/>
      <c r="N19" s="275" t="s">
        <v>1310</v>
      </c>
      <c r="O19" s="275"/>
      <c r="P19" s="87"/>
      <c r="Q19" s="87" t="s">
        <v>1070</v>
      </c>
      <c r="R19" s="2" t="s">
        <v>382</v>
      </c>
      <c r="S19" s="275"/>
      <c r="T19" s="275"/>
      <c r="U19" s="275"/>
      <c r="V19" s="275"/>
      <c r="W19" s="275"/>
      <c r="X19" s="253" t="s">
        <v>1313</v>
      </c>
      <c r="Y19" s="339"/>
      <c r="Z19" s="254"/>
    </row>
    <row r="20" spans="2:26" ht="15.9" customHeight="1" x14ac:dyDescent="0.2">
      <c r="B20" s="268"/>
      <c r="C20" s="538" t="s">
        <v>1326</v>
      </c>
      <c r="D20" s="539"/>
      <c r="E20" s="2">
        <v>101</v>
      </c>
      <c r="F20" s="239">
        <v>10</v>
      </c>
      <c r="G20" s="87" t="s">
        <v>389</v>
      </c>
      <c r="H20" s="87" t="s">
        <v>392</v>
      </c>
      <c r="I20" s="87" t="s">
        <v>509</v>
      </c>
      <c r="J20" s="275" t="s">
        <v>409</v>
      </c>
      <c r="K20" s="275"/>
      <c r="L20" s="275"/>
      <c r="M20" s="275"/>
      <c r="N20" s="275" t="s">
        <v>1322</v>
      </c>
      <c r="O20" s="275"/>
      <c r="P20" s="87"/>
      <c r="Q20" s="87" t="s">
        <v>1070</v>
      </c>
      <c r="R20" s="2" t="s">
        <v>382</v>
      </c>
      <c r="S20" s="275"/>
      <c r="T20" s="275"/>
      <c r="U20" s="275"/>
      <c r="V20" s="275"/>
      <c r="W20" s="275"/>
      <c r="X20" s="253" t="s">
        <v>1313</v>
      </c>
      <c r="Y20" s="339"/>
      <c r="Z20" s="254"/>
    </row>
    <row r="21" spans="2:26" ht="15.9" customHeight="1" x14ac:dyDescent="0.2">
      <c r="B21" s="268"/>
      <c r="C21" s="538" t="s">
        <v>1327</v>
      </c>
      <c r="D21" s="539"/>
      <c r="E21" s="2">
        <v>101</v>
      </c>
      <c r="F21" s="239">
        <v>10</v>
      </c>
      <c r="G21" s="87" t="s">
        <v>389</v>
      </c>
      <c r="H21" s="87" t="s">
        <v>392</v>
      </c>
      <c r="I21" s="87" t="s">
        <v>509</v>
      </c>
      <c r="J21" s="275" t="s">
        <v>409</v>
      </c>
      <c r="K21" s="275"/>
      <c r="L21" s="275"/>
      <c r="M21" s="275"/>
      <c r="N21" s="275" t="s">
        <v>1322</v>
      </c>
      <c r="O21" s="275"/>
      <c r="P21" s="87"/>
      <c r="Q21" s="87" t="s">
        <v>1070</v>
      </c>
      <c r="R21" s="2" t="s">
        <v>382</v>
      </c>
      <c r="S21" s="275"/>
      <c r="T21" s="275"/>
      <c r="U21" s="275"/>
      <c r="V21" s="275"/>
      <c r="W21" s="275"/>
      <c r="X21" s="253" t="s">
        <v>1313</v>
      </c>
      <c r="Y21" s="339"/>
      <c r="Z21" s="254"/>
    </row>
    <row r="22" spans="2:26" ht="15.9" customHeight="1" x14ac:dyDescent="0.2">
      <c r="B22" s="268"/>
      <c r="C22" s="538" t="s">
        <v>1328</v>
      </c>
      <c r="D22" s="539"/>
      <c r="E22" s="2">
        <v>101</v>
      </c>
      <c r="F22" s="239">
        <v>10</v>
      </c>
      <c r="G22" s="87" t="s">
        <v>389</v>
      </c>
      <c r="H22" s="87" t="s">
        <v>392</v>
      </c>
      <c r="I22" s="87" t="s">
        <v>509</v>
      </c>
      <c r="J22" s="275" t="s">
        <v>409</v>
      </c>
      <c r="K22" s="275"/>
      <c r="L22" s="275"/>
      <c r="M22" s="275"/>
      <c r="N22" s="275" t="s">
        <v>1310</v>
      </c>
      <c r="O22" s="275"/>
      <c r="P22" s="87"/>
      <c r="Q22" s="87" t="s">
        <v>1070</v>
      </c>
      <c r="R22" s="2" t="s">
        <v>382</v>
      </c>
      <c r="S22" s="275"/>
      <c r="T22" s="275"/>
      <c r="U22" s="275"/>
      <c r="V22" s="275"/>
      <c r="W22" s="275"/>
      <c r="X22" s="253" t="s">
        <v>1313</v>
      </c>
      <c r="Y22" s="339"/>
      <c r="Z22" s="254"/>
    </row>
    <row r="23" spans="2:26" ht="15.9" customHeight="1" x14ac:dyDescent="0.2">
      <c r="B23" s="268"/>
      <c r="C23" s="538" t="s">
        <v>1328</v>
      </c>
      <c r="D23" s="539"/>
      <c r="E23" s="2">
        <v>102</v>
      </c>
      <c r="F23" s="239">
        <v>10</v>
      </c>
      <c r="G23" s="87" t="s">
        <v>389</v>
      </c>
      <c r="H23" s="87" t="s">
        <v>391</v>
      </c>
      <c r="I23" s="87" t="s">
        <v>509</v>
      </c>
      <c r="J23" s="275" t="s">
        <v>408</v>
      </c>
      <c r="K23" s="275"/>
      <c r="L23" s="275"/>
      <c r="M23" s="275"/>
      <c r="N23" s="275" t="s">
        <v>1310</v>
      </c>
      <c r="O23" s="275"/>
      <c r="P23" s="87"/>
      <c r="Q23" s="87" t="s">
        <v>1070</v>
      </c>
      <c r="R23" s="2" t="s">
        <v>382</v>
      </c>
      <c r="S23" s="275"/>
      <c r="T23" s="275"/>
      <c r="U23" s="275"/>
      <c r="V23" s="275"/>
      <c r="W23" s="275"/>
      <c r="X23" s="253" t="s">
        <v>1311</v>
      </c>
      <c r="Y23" s="339"/>
      <c r="Z23" s="254"/>
    </row>
    <row r="24" spans="2:26" ht="15.9" customHeight="1" x14ac:dyDescent="0.2">
      <c r="B24" s="268"/>
      <c r="C24" s="538" t="s">
        <v>1328</v>
      </c>
      <c r="D24" s="539"/>
      <c r="E24" s="2">
        <v>103</v>
      </c>
      <c r="F24" s="239">
        <v>10</v>
      </c>
      <c r="G24" s="87" t="s">
        <v>389</v>
      </c>
      <c r="H24" s="87" t="s">
        <v>392</v>
      </c>
      <c r="I24" s="87" t="s">
        <v>509</v>
      </c>
      <c r="J24" s="275" t="s">
        <v>409</v>
      </c>
      <c r="K24" s="275"/>
      <c r="L24" s="275"/>
      <c r="M24" s="275"/>
      <c r="N24" s="275" t="s">
        <v>1329</v>
      </c>
      <c r="O24" s="275"/>
      <c r="P24" s="87"/>
      <c r="Q24" s="87" t="s">
        <v>1070</v>
      </c>
      <c r="R24" s="2" t="s">
        <v>382</v>
      </c>
      <c r="S24" s="275"/>
      <c r="T24" s="275"/>
      <c r="U24" s="275"/>
      <c r="V24" s="275"/>
      <c r="W24" s="275"/>
      <c r="X24" s="253" t="s">
        <v>1313</v>
      </c>
      <c r="Y24" s="339"/>
      <c r="Z24" s="254"/>
    </row>
    <row r="25" spans="2:26" ht="15.9" customHeight="1" x14ac:dyDescent="0.2">
      <c r="B25" s="268"/>
      <c r="C25" s="538" t="s">
        <v>1330</v>
      </c>
      <c r="D25" s="539"/>
      <c r="E25" s="2">
        <v>101</v>
      </c>
      <c r="F25" s="239">
        <v>10</v>
      </c>
      <c r="G25" s="87" t="s">
        <v>389</v>
      </c>
      <c r="H25" s="87" t="s">
        <v>392</v>
      </c>
      <c r="I25" s="87" t="s">
        <v>509</v>
      </c>
      <c r="J25" s="275" t="s">
        <v>409</v>
      </c>
      <c r="K25" s="275"/>
      <c r="L25" s="275"/>
      <c r="M25" s="275"/>
      <c r="N25" s="275" t="s">
        <v>1329</v>
      </c>
      <c r="O25" s="275"/>
      <c r="P25" s="87"/>
      <c r="Q25" s="87" t="s">
        <v>1070</v>
      </c>
      <c r="R25" s="2" t="s">
        <v>382</v>
      </c>
      <c r="S25" s="275"/>
      <c r="T25" s="275"/>
      <c r="U25" s="275"/>
      <c r="V25" s="275"/>
      <c r="W25" s="275"/>
      <c r="X25" s="253" t="s">
        <v>1313</v>
      </c>
      <c r="Y25" s="339"/>
      <c r="Z25" s="254"/>
    </row>
    <row r="26" spans="2:26" ht="15.9" customHeight="1" x14ac:dyDescent="0.2">
      <c r="B26" s="268"/>
      <c r="C26" s="538" t="s">
        <v>1330</v>
      </c>
      <c r="D26" s="539"/>
      <c r="E26" s="2">
        <v>102</v>
      </c>
      <c r="F26" s="239">
        <v>10</v>
      </c>
      <c r="G26" s="87" t="s">
        <v>389</v>
      </c>
      <c r="H26" s="87" t="s">
        <v>392</v>
      </c>
      <c r="I26" s="87" t="s">
        <v>509</v>
      </c>
      <c r="J26" s="275" t="s">
        <v>409</v>
      </c>
      <c r="K26" s="275"/>
      <c r="L26" s="275"/>
      <c r="M26" s="275"/>
      <c r="N26" s="275" t="s">
        <v>1322</v>
      </c>
      <c r="O26" s="275"/>
      <c r="P26" s="87"/>
      <c r="Q26" s="87" t="s">
        <v>1070</v>
      </c>
      <c r="R26" s="2" t="s">
        <v>382</v>
      </c>
      <c r="S26" s="275"/>
      <c r="T26" s="275"/>
      <c r="U26" s="275"/>
      <c r="V26" s="275"/>
      <c r="W26" s="275"/>
      <c r="X26" s="253" t="s">
        <v>1313</v>
      </c>
      <c r="Y26" s="339"/>
      <c r="Z26" s="254"/>
    </row>
    <row r="27" spans="2:26" ht="15.9" customHeight="1" x14ac:dyDescent="0.2">
      <c r="B27" s="268"/>
      <c r="C27" s="538" t="s">
        <v>1331</v>
      </c>
      <c r="D27" s="539"/>
      <c r="E27" s="2">
        <v>101</v>
      </c>
      <c r="F27" s="239">
        <v>10</v>
      </c>
      <c r="G27" s="87" t="s">
        <v>389</v>
      </c>
      <c r="H27" s="87" t="s">
        <v>392</v>
      </c>
      <c r="I27" s="87" t="s">
        <v>509</v>
      </c>
      <c r="J27" s="275" t="s">
        <v>409</v>
      </c>
      <c r="K27" s="275"/>
      <c r="L27" s="275"/>
      <c r="M27" s="275"/>
      <c r="N27" s="275" t="s">
        <v>1312</v>
      </c>
      <c r="O27" s="275"/>
      <c r="P27" s="87"/>
      <c r="Q27" s="87" t="s">
        <v>1070</v>
      </c>
      <c r="R27" s="2" t="s">
        <v>382</v>
      </c>
      <c r="S27" s="275"/>
      <c r="T27" s="275"/>
      <c r="U27" s="275"/>
      <c r="V27" s="275"/>
      <c r="W27" s="275"/>
      <c r="X27" s="253" t="s">
        <v>1313</v>
      </c>
      <c r="Y27" s="339"/>
      <c r="Z27" s="254"/>
    </row>
    <row r="28" spans="2:26" ht="15.9" customHeight="1" x14ac:dyDescent="0.2">
      <c r="B28" s="268"/>
      <c r="C28" s="538" t="s">
        <v>1331</v>
      </c>
      <c r="D28" s="539"/>
      <c r="E28" s="2">
        <v>102</v>
      </c>
      <c r="F28" s="239">
        <v>10</v>
      </c>
      <c r="G28" s="87" t="s">
        <v>389</v>
      </c>
      <c r="H28" s="87" t="s">
        <v>392</v>
      </c>
      <c r="I28" s="87" t="s">
        <v>509</v>
      </c>
      <c r="J28" s="275" t="s">
        <v>409</v>
      </c>
      <c r="K28" s="275"/>
      <c r="L28" s="275"/>
      <c r="M28" s="275"/>
      <c r="N28" s="275" t="s">
        <v>1322</v>
      </c>
      <c r="O28" s="275"/>
      <c r="P28" s="87"/>
      <c r="Q28" s="87" t="s">
        <v>1070</v>
      </c>
      <c r="R28" s="2" t="s">
        <v>382</v>
      </c>
      <c r="S28" s="275"/>
      <c r="T28" s="275"/>
      <c r="U28" s="275"/>
      <c r="V28" s="275"/>
      <c r="W28" s="275"/>
      <c r="X28" s="253" t="s">
        <v>1313</v>
      </c>
      <c r="Y28" s="339"/>
      <c r="Z28" s="254"/>
    </row>
    <row r="29" spans="2:26" ht="15.9" customHeight="1" x14ac:dyDescent="0.2">
      <c r="B29" s="268"/>
      <c r="C29" s="538" t="s">
        <v>1332</v>
      </c>
      <c r="D29" s="539"/>
      <c r="E29" s="2">
        <v>101</v>
      </c>
      <c r="F29" s="239">
        <v>10</v>
      </c>
      <c r="G29" s="87" t="s">
        <v>389</v>
      </c>
      <c r="H29" s="87" t="s">
        <v>392</v>
      </c>
      <c r="I29" s="87" t="s">
        <v>509</v>
      </c>
      <c r="J29" s="275" t="s">
        <v>409</v>
      </c>
      <c r="K29" s="275"/>
      <c r="L29" s="275"/>
      <c r="M29" s="275"/>
      <c r="N29" s="275" t="s">
        <v>1310</v>
      </c>
      <c r="O29" s="275"/>
      <c r="P29" s="87"/>
      <c r="Q29" s="87" t="s">
        <v>1070</v>
      </c>
      <c r="R29" s="2" t="s">
        <v>382</v>
      </c>
      <c r="S29" s="275"/>
      <c r="T29" s="275"/>
      <c r="U29" s="275"/>
      <c r="V29" s="275"/>
      <c r="W29" s="275"/>
      <c r="X29" s="253" t="s">
        <v>1313</v>
      </c>
      <c r="Y29" s="339"/>
      <c r="Z29" s="254"/>
    </row>
    <row r="30" spans="2:26" ht="15.9" customHeight="1" x14ac:dyDescent="0.2">
      <c r="B30" s="268"/>
      <c r="C30" s="538" t="s">
        <v>1332</v>
      </c>
      <c r="D30" s="539"/>
      <c r="E30" s="2">
        <v>102</v>
      </c>
      <c r="F30" s="239">
        <v>10</v>
      </c>
      <c r="G30" s="87" t="s">
        <v>389</v>
      </c>
      <c r="H30" s="87" t="s">
        <v>391</v>
      </c>
      <c r="I30" s="87" t="s">
        <v>509</v>
      </c>
      <c r="J30" s="275" t="s">
        <v>408</v>
      </c>
      <c r="K30" s="275"/>
      <c r="L30" s="275"/>
      <c r="M30" s="275"/>
      <c r="N30" s="275" t="s">
        <v>1312</v>
      </c>
      <c r="O30" s="275"/>
      <c r="P30" s="87"/>
      <c r="Q30" s="87" t="s">
        <v>1070</v>
      </c>
      <c r="R30" s="2" t="s">
        <v>382</v>
      </c>
      <c r="S30" s="275"/>
      <c r="T30" s="275"/>
      <c r="U30" s="275"/>
      <c r="V30" s="275"/>
      <c r="W30" s="275"/>
      <c r="X30" s="253" t="s">
        <v>1311</v>
      </c>
      <c r="Y30" s="339"/>
      <c r="Z30" s="254"/>
    </row>
    <row r="31" spans="2:26" ht="15.9" customHeight="1" x14ac:dyDescent="0.2">
      <c r="B31" s="268"/>
      <c r="C31" s="538" t="s">
        <v>1332</v>
      </c>
      <c r="D31" s="539"/>
      <c r="E31" s="2">
        <v>103</v>
      </c>
      <c r="F31" s="239">
        <v>10</v>
      </c>
      <c r="G31" s="87" t="s">
        <v>389</v>
      </c>
      <c r="H31" s="87" t="s">
        <v>391</v>
      </c>
      <c r="I31" s="87" t="s">
        <v>509</v>
      </c>
      <c r="J31" s="275" t="s">
        <v>408</v>
      </c>
      <c r="K31" s="275"/>
      <c r="L31" s="275"/>
      <c r="M31" s="275"/>
      <c r="N31" s="275" t="s">
        <v>1312</v>
      </c>
      <c r="O31" s="275"/>
      <c r="P31" s="87"/>
      <c r="Q31" s="87" t="s">
        <v>1070</v>
      </c>
      <c r="R31" s="2" t="s">
        <v>382</v>
      </c>
      <c r="S31" s="275"/>
      <c r="T31" s="275"/>
      <c r="U31" s="275"/>
      <c r="V31" s="275"/>
      <c r="W31" s="275"/>
      <c r="X31" s="253" t="s">
        <v>1311</v>
      </c>
      <c r="Y31" s="339"/>
      <c r="Z31" s="254"/>
    </row>
    <row r="32" spans="2:26" ht="15.9" customHeight="1" x14ac:dyDescent="0.2">
      <c r="B32" s="268"/>
      <c r="C32" s="538" t="s">
        <v>1332</v>
      </c>
      <c r="D32" s="539"/>
      <c r="E32" s="2">
        <v>104</v>
      </c>
      <c r="F32" s="239">
        <v>10</v>
      </c>
      <c r="G32" s="87" t="s">
        <v>389</v>
      </c>
      <c r="H32" s="87" t="s">
        <v>392</v>
      </c>
      <c r="I32" s="87" t="s">
        <v>509</v>
      </c>
      <c r="J32" s="275" t="s">
        <v>409</v>
      </c>
      <c r="K32" s="275"/>
      <c r="L32" s="275"/>
      <c r="M32" s="275"/>
      <c r="N32" s="275" t="s">
        <v>1322</v>
      </c>
      <c r="O32" s="275"/>
      <c r="P32" s="87"/>
      <c r="Q32" s="87" t="s">
        <v>1070</v>
      </c>
      <c r="R32" s="2" t="s">
        <v>382</v>
      </c>
      <c r="S32" s="275"/>
      <c r="T32" s="275"/>
      <c r="U32" s="275"/>
      <c r="V32" s="275"/>
      <c r="W32" s="275"/>
      <c r="X32" s="253" t="s">
        <v>1313</v>
      </c>
      <c r="Y32" s="339"/>
      <c r="Z32" s="254"/>
    </row>
    <row r="33" spans="2:26" ht="15.9" customHeight="1" x14ac:dyDescent="0.2">
      <c r="B33" s="268"/>
      <c r="C33" s="538" t="s">
        <v>1333</v>
      </c>
      <c r="D33" s="539"/>
      <c r="E33" s="2">
        <v>101</v>
      </c>
      <c r="F33" s="239">
        <v>10</v>
      </c>
      <c r="G33" s="87" t="s">
        <v>389</v>
      </c>
      <c r="H33" s="87" t="s">
        <v>392</v>
      </c>
      <c r="I33" s="87" t="s">
        <v>509</v>
      </c>
      <c r="J33" s="275" t="s">
        <v>409</v>
      </c>
      <c r="K33" s="275"/>
      <c r="L33" s="275"/>
      <c r="M33" s="275"/>
      <c r="N33" s="275" t="s">
        <v>1312</v>
      </c>
      <c r="O33" s="275"/>
      <c r="P33" s="87"/>
      <c r="Q33" s="87" t="s">
        <v>1070</v>
      </c>
      <c r="R33" s="2" t="s">
        <v>382</v>
      </c>
      <c r="S33" s="275"/>
      <c r="T33" s="275"/>
      <c r="U33" s="275"/>
      <c r="V33" s="275"/>
      <c r="W33" s="275"/>
      <c r="X33" s="253" t="s">
        <v>1313</v>
      </c>
      <c r="Y33" s="339"/>
      <c r="Z33" s="254"/>
    </row>
    <row r="34" spans="2:26" ht="15.9" customHeight="1" x14ac:dyDescent="0.2">
      <c r="B34" s="268"/>
      <c r="C34" s="538" t="s">
        <v>1333</v>
      </c>
      <c r="D34" s="539"/>
      <c r="E34" s="2">
        <v>102</v>
      </c>
      <c r="F34" s="239">
        <v>10</v>
      </c>
      <c r="G34" s="87" t="s">
        <v>389</v>
      </c>
      <c r="H34" s="87" t="s">
        <v>391</v>
      </c>
      <c r="I34" s="87" t="s">
        <v>509</v>
      </c>
      <c r="J34" s="275" t="s">
        <v>408</v>
      </c>
      <c r="K34" s="275"/>
      <c r="L34" s="275"/>
      <c r="M34" s="275"/>
      <c r="N34" s="275" t="s">
        <v>1312</v>
      </c>
      <c r="O34" s="275"/>
      <c r="P34" s="87"/>
      <c r="Q34" s="87" t="s">
        <v>1070</v>
      </c>
      <c r="R34" s="2" t="s">
        <v>382</v>
      </c>
      <c r="S34" s="275"/>
      <c r="T34" s="275"/>
      <c r="U34" s="275"/>
      <c r="V34" s="275"/>
      <c r="W34" s="275"/>
      <c r="X34" s="253" t="s">
        <v>1311</v>
      </c>
      <c r="Y34" s="339"/>
      <c r="Z34" s="254"/>
    </row>
    <row r="35" spans="2:26" ht="15.9" customHeight="1" x14ac:dyDescent="0.2">
      <c r="B35" s="268"/>
      <c r="C35" s="538" t="s">
        <v>1333</v>
      </c>
      <c r="D35" s="539"/>
      <c r="E35" s="2">
        <v>103</v>
      </c>
      <c r="F35" s="239">
        <v>10</v>
      </c>
      <c r="G35" s="87" t="s">
        <v>389</v>
      </c>
      <c r="H35" s="87" t="s">
        <v>391</v>
      </c>
      <c r="I35" s="87" t="s">
        <v>509</v>
      </c>
      <c r="J35" s="275" t="s">
        <v>406</v>
      </c>
      <c r="K35" s="275"/>
      <c r="L35" s="275"/>
      <c r="M35" s="275"/>
      <c r="N35" s="275" t="s">
        <v>1312</v>
      </c>
      <c r="O35" s="275"/>
      <c r="P35" s="87"/>
      <c r="Q35" s="87" t="s">
        <v>1070</v>
      </c>
      <c r="R35" s="2" t="s">
        <v>382</v>
      </c>
      <c r="S35" s="275"/>
      <c r="T35" s="275"/>
      <c r="U35" s="275"/>
      <c r="V35" s="275"/>
      <c r="W35" s="275"/>
      <c r="X35" s="253" t="s">
        <v>1334</v>
      </c>
      <c r="Y35" s="339"/>
      <c r="Z35" s="254"/>
    </row>
    <row r="36" spans="2:26" ht="15.9" customHeight="1" x14ac:dyDescent="0.2">
      <c r="B36" s="268"/>
      <c r="C36" s="538" t="s">
        <v>1335</v>
      </c>
      <c r="D36" s="539"/>
      <c r="E36" s="2">
        <v>101</v>
      </c>
      <c r="F36" s="94">
        <v>7.79</v>
      </c>
      <c r="G36" s="87" t="s">
        <v>389</v>
      </c>
      <c r="H36" s="87" t="s">
        <v>391</v>
      </c>
      <c r="I36" s="87" t="s">
        <v>509</v>
      </c>
      <c r="J36" s="275" t="s">
        <v>408</v>
      </c>
      <c r="K36" s="275"/>
      <c r="L36" s="275"/>
      <c r="M36" s="275"/>
      <c r="N36" s="275" t="s">
        <v>1329</v>
      </c>
      <c r="O36" s="275"/>
      <c r="P36" s="87"/>
      <c r="Q36" s="87" t="s">
        <v>1070</v>
      </c>
      <c r="R36" s="2" t="s">
        <v>382</v>
      </c>
      <c r="S36" s="275"/>
      <c r="T36" s="275"/>
      <c r="U36" s="275"/>
      <c r="V36" s="275"/>
      <c r="W36" s="275"/>
      <c r="X36" s="253" t="s">
        <v>1311</v>
      </c>
      <c r="Y36" s="339"/>
      <c r="Z36" s="254"/>
    </row>
    <row r="37" spans="2:26" ht="15.9" customHeight="1" x14ac:dyDescent="0.2">
      <c r="B37" s="268"/>
      <c r="C37" s="538" t="s">
        <v>1335</v>
      </c>
      <c r="D37" s="539"/>
      <c r="E37" s="2">
        <v>102</v>
      </c>
      <c r="F37" s="94">
        <v>7.79</v>
      </c>
      <c r="G37" s="87" t="s">
        <v>389</v>
      </c>
      <c r="H37" s="87" t="s">
        <v>391</v>
      </c>
      <c r="I37" s="87" t="s">
        <v>509</v>
      </c>
      <c r="J37" s="275" t="s">
        <v>406</v>
      </c>
      <c r="K37" s="275"/>
      <c r="L37" s="275"/>
      <c r="M37" s="275"/>
      <c r="N37" s="275" t="s">
        <v>1322</v>
      </c>
      <c r="O37" s="275"/>
      <c r="P37" s="87"/>
      <c r="Q37" s="87" t="s">
        <v>1070</v>
      </c>
      <c r="R37" s="2" t="s">
        <v>382</v>
      </c>
      <c r="S37" s="275"/>
      <c r="T37" s="275"/>
      <c r="U37" s="275"/>
      <c r="V37" s="275"/>
      <c r="W37" s="275"/>
      <c r="X37" s="253" t="s">
        <v>1334</v>
      </c>
      <c r="Y37" s="339"/>
      <c r="Z37" s="254"/>
    </row>
    <row r="38" spans="2:26" ht="15.9" customHeight="1" x14ac:dyDescent="0.2">
      <c r="B38" s="343"/>
      <c r="C38" s="538"/>
      <c r="D38" s="539"/>
      <c r="E38" s="52"/>
      <c r="F38" s="94"/>
      <c r="G38" s="87"/>
      <c r="H38" s="87"/>
      <c r="I38" s="87"/>
      <c r="J38" s="275"/>
      <c r="K38" s="275"/>
      <c r="L38" s="275"/>
      <c r="M38" s="275"/>
      <c r="N38" s="275"/>
      <c r="O38" s="275"/>
      <c r="P38" s="87"/>
      <c r="Q38" s="87"/>
      <c r="R38" s="2"/>
      <c r="S38" s="275"/>
      <c r="T38" s="275"/>
      <c r="U38" s="275"/>
      <c r="V38" s="275"/>
      <c r="W38" s="275"/>
      <c r="X38" s="253"/>
      <c r="Y38" s="339"/>
      <c r="Z38" s="254"/>
    </row>
    <row r="39" spans="2:26" ht="15.9" customHeight="1" x14ac:dyDescent="0.2">
      <c r="B39" s="92"/>
      <c r="C39" s="1" t="s">
        <v>296</v>
      </c>
      <c r="D39" s="36"/>
      <c r="F39" s="36"/>
      <c r="G39" s="89"/>
      <c r="H39" s="89"/>
      <c r="I39" s="89"/>
      <c r="J39" s="89"/>
      <c r="K39" s="89"/>
      <c r="L39" s="89"/>
      <c r="M39" s="89"/>
      <c r="N39" s="89"/>
      <c r="O39" s="89"/>
      <c r="P39" s="89"/>
      <c r="Q39" s="89"/>
      <c r="R39" s="36"/>
      <c r="S39" s="89"/>
      <c r="T39" s="89"/>
      <c r="U39" s="89"/>
      <c r="V39" s="89"/>
      <c r="W39" s="89"/>
      <c r="X39" s="36"/>
      <c r="Y39" s="36"/>
      <c r="Z39" s="36"/>
    </row>
    <row r="40" spans="2:26" ht="15.9" customHeight="1" x14ac:dyDescent="0.2">
      <c r="B40" s="92"/>
      <c r="C40" s="100" t="s">
        <v>297</v>
      </c>
      <c r="D40" s="36"/>
      <c r="F40" s="36"/>
      <c r="G40" s="89"/>
      <c r="H40" s="89"/>
      <c r="I40" s="89"/>
      <c r="J40" s="89"/>
      <c r="K40" s="89"/>
      <c r="L40" s="89"/>
      <c r="M40" s="89"/>
      <c r="N40" s="89"/>
      <c r="O40" s="89"/>
      <c r="P40" s="89"/>
      <c r="Q40" s="89"/>
      <c r="R40" s="36"/>
      <c r="S40" s="89"/>
      <c r="T40" s="89"/>
      <c r="U40" s="89"/>
      <c r="V40" s="89"/>
      <c r="W40" s="89"/>
      <c r="X40" s="36"/>
      <c r="Y40" s="36"/>
      <c r="Z40" s="36"/>
    </row>
    <row r="41" spans="2:26" ht="15.9" customHeight="1" x14ac:dyDescent="0.2">
      <c r="C41" s="4" t="s">
        <v>261</v>
      </c>
    </row>
    <row r="42" spans="2:26" ht="15.9" customHeight="1" x14ac:dyDescent="0.2">
      <c r="C42" s="4" t="s">
        <v>262</v>
      </c>
    </row>
    <row r="43" spans="2:26" ht="15.9" customHeight="1" x14ac:dyDescent="0.2">
      <c r="C43" s="223" t="s">
        <v>571</v>
      </c>
    </row>
  </sheetData>
  <mergeCells count="186">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7:O27"/>
    <mergeCell ref="C32:D32"/>
    <mergeCell ref="C33:D33"/>
    <mergeCell ref="J30:M30"/>
    <mergeCell ref="N30:O30"/>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J16:M16"/>
    <mergeCell ref="N16:O16"/>
    <mergeCell ref="J24:M24"/>
    <mergeCell ref="J22:M22"/>
    <mergeCell ref="N25:O25"/>
    <mergeCell ref="N24:O24"/>
    <mergeCell ref="J19:M19"/>
    <mergeCell ref="C12:D12"/>
    <mergeCell ref="N12:O12"/>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B2:X2"/>
    <mergeCell ref="B4:E4"/>
    <mergeCell ref="F4:I4"/>
    <mergeCell ref="J4:K4"/>
    <mergeCell ref="O4:P4"/>
    <mergeCell ref="Q4:T4"/>
    <mergeCell ref="B3:E3"/>
    <mergeCell ref="F3:I3"/>
    <mergeCell ref="J3:K3"/>
    <mergeCell ref="O3:P3"/>
    <mergeCell ref="Q3:T3"/>
    <mergeCell ref="U3:X4"/>
    <mergeCell ref="L3:N3"/>
    <mergeCell ref="L4:N4"/>
    <mergeCell ref="S27:W27"/>
    <mergeCell ref="S26:W26"/>
    <mergeCell ref="S25:W25"/>
    <mergeCell ref="N19:O19"/>
    <mergeCell ref="J11:M11"/>
    <mergeCell ref="N11:O11"/>
    <mergeCell ref="J12:M12"/>
    <mergeCell ref="J15:M15"/>
    <mergeCell ref="N15:O15"/>
    <mergeCell ref="N22:O22"/>
    <mergeCell ref="J20:M20"/>
    <mergeCell ref="N20:O20"/>
    <mergeCell ref="N26:O2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S23:W23"/>
    <mergeCell ref="S22:W22"/>
    <mergeCell ref="X28:Z28"/>
    <mergeCell ref="X29:Z29"/>
    <mergeCell ref="S29:W29"/>
    <mergeCell ref="S30:W30"/>
    <mergeCell ref="S31:W31"/>
    <mergeCell ref="S32:W32"/>
    <mergeCell ref="S33:W33"/>
    <mergeCell ref="S34:W34"/>
    <mergeCell ref="S35:W35"/>
    <mergeCell ref="X30:Z30"/>
    <mergeCell ref="X31:Z31"/>
    <mergeCell ref="X32:Z32"/>
    <mergeCell ref="X33:Z33"/>
    <mergeCell ref="X34:Z34"/>
    <mergeCell ref="X35:Z35"/>
    <mergeCell ref="X37:Z37"/>
    <mergeCell ref="X38:Z38"/>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36:Z36"/>
    <mergeCell ref="S36:W36"/>
    <mergeCell ref="C34:D34"/>
    <mergeCell ref="J34:M34"/>
    <mergeCell ref="N34:O34"/>
    <mergeCell ref="N33:O33"/>
    <mergeCell ref="J33:M33"/>
    <mergeCell ref="J31:M31"/>
    <mergeCell ref="N31:O31"/>
    <mergeCell ref="J32:M32"/>
    <mergeCell ref="N32:O32"/>
  </mergeCells>
  <phoneticPr fontId="3"/>
  <dataValidations count="3">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 type="list" allowBlank="1" showInputMessage="1" showErrorMessage="1" sqref="H8:H38" xr:uid="{00000000-0002-0000-0700-000002000000}">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74"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'(参考)リスト'!$D$51:$D$53</xm:f>
          </x14:formula1>
          <xm:sqref>I8:I38</xm:sqref>
        </x14:dataValidation>
        <x14:dataValidation type="list" allowBlank="1" showInputMessage="1" showErrorMessage="1" xr:uid="{00000000-0002-0000-0700-000004000000}">
          <x14:formula1>
            <xm:f>'(参考)リスト'!$F$51:$F$52</xm:f>
          </x14:formula1>
          <xm:sqref>P8:Q38</xm:sqref>
        </x14:dataValidation>
        <x14:dataValidation type="list" showInputMessage="1" showErrorMessage="1" xr:uid="{00000000-0002-0000-0700-000005000000}">
          <x14:formula1>
            <xm:f>'(参考)リスト'!$B$51:$B$54</xm:f>
          </x14:formula1>
          <xm:sqref>G8:G38</xm:sqref>
        </x14:dataValidation>
        <x14:dataValidation type="list" allowBlank="1" showInputMessage="1" showErrorMessage="1" xr:uid="{00000000-0002-0000-0700-000006000000}">
          <x14:formula1>
            <xm:f>'(参考)リスト'!$G$51:$G$53</xm:f>
          </x14:formula1>
          <xm:sqref>R8:R38</xm:sqref>
        </x14:dataValidation>
        <x14:dataValidation type="list" allowBlank="1" showInputMessage="1" showErrorMessage="1" xr:uid="{00000000-0002-0000-0700-000007000000}">
          <x14:formula1>
            <xm:f>'(参考)リスト'!$E$51:$E$56</xm:f>
          </x14:formula1>
          <xm:sqref>J8:M38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100" zoomScaleSheetLayoutView="100" workbookViewId="0">
      <pane xSplit="4" ySplit="6" topLeftCell="E7" activePane="bottomRight" state="frozen"/>
      <selection activeCell="AE11" sqref="AE11"/>
      <selection pane="topRight" activeCell="AE11" sqref="AE11"/>
      <selection pane="bottomLeft" activeCell="AE11" sqref="AE11"/>
      <selection pane="bottomRight" activeCell="E4" sqref="E4:G4"/>
    </sheetView>
  </sheetViews>
  <sheetFormatPr defaultColWidth="5.6328125" defaultRowHeight="15.9" customHeight="1" x14ac:dyDescent="0.2"/>
  <cols>
    <col min="1" max="1" width="2.81640625" style="1" customWidth="1"/>
    <col min="2" max="2" width="4.08984375" style="1" customWidth="1"/>
    <col min="3" max="29" width="5.6328125" style="1" customWidth="1"/>
    <col min="30" max="16384" width="5.6328125" style="1"/>
  </cols>
  <sheetData>
    <row r="1" spans="2:28" ht="9.75" customHeight="1" x14ac:dyDescent="0.2"/>
    <row r="2" spans="2:28" ht="24.75" customHeight="1" x14ac:dyDescent="0.2">
      <c r="B2" s="541" t="s">
        <v>343</v>
      </c>
      <c r="C2" s="541"/>
      <c r="D2" s="541"/>
      <c r="E2" s="461"/>
      <c r="F2" s="461"/>
      <c r="G2" s="461"/>
      <c r="H2" s="541"/>
      <c r="I2" s="541"/>
      <c r="J2" s="541"/>
      <c r="K2" s="541"/>
      <c r="L2" s="541"/>
      <c r="M2" s="541"/>
      <c r="N2" s="541"/>
      <c r="O2" s="541"/>
      <c r="P2" s="541"/>
      <c r="Q2" s="541"/>
      <c r="R2" s="541"/>
      <c r="S2" s="541"/>
      <c r="T2" s="541"/>
      <c r="U2" s="541"/>
      <c r="V2" s="541"/>
      <c r="W2" s="541"/>
      <c r="X2" s="541"/>
      <c r="Y2" s="541"/>
      <c r="Z2" s="541"/>
    </row>
    <row r="3" spans="2:28" ht="20.149999999999999" customHeight="1" x14ac:dyDescent="0.2">
      <c r="B3" s="599" t="s">
        <v>27</v>
      </c>
      <c r="C3" s="599"/>
      <c r="D3" s="334"/>
      <c r="E3" s="462" t="s">
        <v>1337</v>
      </c>
      <c r="F3" s="463"/>
      <c r="G3" s="464"/>
      <c r="H3" s="311" t="s">
        <v>28</v>
      </c>
      <c r="I3" s="465"/>
      <c r="J3" s="466" t="s">
        <v>1224</v>
      </c>
      <c r="K3" s="466"/>
      <c r="L3" s="466"/>
      <c r="M3" s="276" t="s">
        <v>269</v>
      </c>
      <c r="N3" s="277"/>
      <c r="O3" s="277"/>
      <c r="P3" s="277"/>
      <c r="Q3" s="278"/>
      <c r="R3" s="322" t="s">
        <v>1228</v>
      </c>
      <c r="S3" s="322"/>
      <c r="T3" s="322"/>
      <c r="U3" s="455" t="s">
        <v>230</v>
      </c>
      <c r="V3" s="456"/>
      <c r="W3" s="457"/>
      <c r="X3" s="467">
        <v>45271</v>
      </c>
      <c r="Y3" s="468"/>
      <c r="Z3" s="469"/>
    </row>
    <row r="4" spans="2:28" ht="20.149999999999999" customHeight="1" x14ac:dyDescent="0.2">
      <c r="B4" s="543" t="s">
        <v>0</v>
      </c>
      <c r="C4" s="543"/>
      <c r="D4" s="280"/>
      <c r="E4" s="473" t="s">
        <v>1222</v>
      </c>
      <c r="F4" s="474"/>
      <c r="G4" s="475"/>
      <c r="H4" s="547" t="s">
        <v>1</v>
      </c>
      <c r="I4" s="476"/>
      <c r="J4" s="466" t="s">
        <v>1226</v>
      </c>
      <c r="K4" s="466"/>
      <c r="L4" s="466"/>
      <c r="M4" s="276" t="s">
        <v>270</v>
      </c>
      <c r="N4" s="277"/>
      <c r="O4" s="277"/>
      <c r="P4" s="277"/>
      <c r="Q4" s="278"/>
      <c r="R4" s="600" t="s">
        <v>1230</v>
      </c>
      <c r="S4" s="600"/>
      <c r="T4" s="600"/>
      <c r="U4" s="565"/>
      <c r="V4" s="566"/>
      <c r="W4" s="567"/>
      <c r="X4" s="568"/>
      <c r="Y4" s="585"/>
      <c r="Z4" s="569"/>
    </row>
    <row r="5" spans="2:28" ht="28.5" customHeight="1" x14ac:dyDescent="0.2">
      <c r="B5" s="317" t="s">
        <v>295</v>
      </c>
      <c r="C5" s="564" t="s">
        <v>232</v>
      </c>
      <c r="D5" s="564"/>
      <c r="E5" s="603" t="s">
        <v>214</v>
      </c>
      <c r="F5" s="550" t="s">
        <v>295</v>
      </c>
      <c r="G5" s="553"/>
      <c r="H5" s="546"/>
      <c r="I5" s="546"/>
      <c r="J5" s="546"/>
      <c r="K5" s="546"/>
      <c r="L5" s="546"/>
      <c r="M5" s="546"/>
      <c r="N5" s="546"/>
      <c r="O5" s="546"/>
      <c r="P5" s="546"/>
      <c r="Q5" s="546"/>
      <c r="R5" s="546"/>
      <c r="S5" s="586"/>
      <c r="T5" s="586"/>
      <c r="U5" s="586"/>
      <c r="V5" s="586"/>
      <c r="W5" s="586"/>
      <c r="X5" s="586"/>
      <c r="Y5" s="586"/>
      <c r="Z5" s="587"/>
      <c r="AA5" s="53"/>
      <c r="AB5" s="6"/>
    </row>
    <row r="6" spans="2:28" ht="24.75" customHeight="1" x14ac:dyDescent="0.2">
      <c r="B6" s="317"/>
      <c r="C6" s="476"/>
      <c r="D6" s="476"/>
      <c r="E6" s="604"/>
      <c r="F6" s="465" t="s">
        <v>308</v>
      </c>
      <c r="G6" s="465"/>
      <c r="H6" s="588" t="s">
        <v>293</v>
      </c>
      <c r="I6" s="586"/>
      <c r="J6" s="586"/>
      <c r="K6" s="586"/>
      <c r="L6" s="586"/>
      <c r="M6" s="586"/>
      <c r="N6" s="587"/>
      <c r="O6" s="588" t="s">
        <v>292</v>
      </c>
      <c r="P6" s="590"/>
      <c r="Q6" s="590"/>
      <c r="R6" s="590"/>
      <c r="S6" s="590"/>
      <c r="T6" s="590"/>
      <c r="U6" s="590"/>
      <c r="V6" s="591"/>
      <c r="W6" s="588" t="s">
        <v>231</v>
      </c>
      <c r="X6" s="547"/>
      <c r="Y6" s="601" t="s">
        <v>273</v>
      </c>
      <c r="Z6" s="602"/>
      <c r="AA6" s="6"/>
      <c r="AB6" s="6"/>
    </row>
    <row r="7" spans="2:28" ht="27.75" customHeight="1" x14ac:dyDescent="0.2">
      <c r="B7" s="268"/>
      <c r="C7" s="538"/>
      <c r="D7" s="539"/>
      <c r="E7" s="94"/>
      <c r="F7" s="598"/>
      <c r="G7" s="598"/>
      <c r="H7" s="596"/>
      <c r="I7" s="597"/>
      <c r="J7" s="597"/>
      <c r="K7" s="597"/>
      <c r="L7" s="593"/>
      <c r="M7" s="593"/>
      <c r="N7" s="594"/>
      <c r="O7" s="592"/>
      <c r="P7" s="593"/>
      <c r="Q7" s="593"/>
      <c r="R7" s="593"/>
      <c r="S7" s="593"/>
      <c r="T7" s="593"/>
      <c r="U7" s="593"/>
      <c r="V7" s="594"/>
      <c r="W7" s="589"/>
      <c r="X7" s="589"/>
      <c r="Y7" s="589"/>
      <c r="Z7" s="589"/>
    </row>
    <row r="8" spans="2:28" ht="27.75" customHeight="1" x14ac:dyDescent="0.2">
      <c r="B8" s="268"/>
      <c r="C8" s="538"/>
      <c r="D8" s="539"/>
      <c r="E8" s="94"/>
      <c r="F8" s="598"/>
      <c r="G8" s="598"/>
      <c r="H8" s="596"/>
      <c r="I8" s="597"/>
      <c r="J8" s="597"/>
      <c r="K8" s="597"/>
      <c r="L8" s="593"/>
      <c r="M8" s="593"/>
      <c r="N8" s="594"/>
      <c r="O8" s="592"/>
      <c r="P8" s="593"/>
      <c r="Q8" s="593"/>
      <c r="R8" s="593"/>
      <c r="S8" s="593"/>
      <c r="T8" s="593"/>
      <c r="U8" s="593"/>
      <c r="V8" s="594"/>
      <c r="W8" s="589"/>
      <c r="X8" s="589"/>
      <c r="Y8" s="589"/>
      <c r="Z8" s="589"/>
    </row>
    <row r="9" spans="2:28" ht="27.75" customHeight="1" x14ac:dyDescent="0.2">
      <c r="B9" s="268"/>
      <c r="C9" s="538"/>
      <c r="D9" s="539"/>
      <c r="E9" s="94"/>
      <c r="F9" s="598"/>
      <c r="G9" s="598"/>
      <c r="H9" s="596"/>
      <c r="I9" s="597"/>
      <c r="J9" s="597"/>
      <c r="K9" s="597"/>
      <c r="L9" s="593"/>
      <c r="M9" s="593"/>
      <c r="N9" s="594"/>
      <c r="O9" s="592"/>
      <c r="P9" s="593"/>
      <c r="Q9" s="593"/>
      <c r="R9" s="593"/>
      <c r="S9" s="593"/>
      <c r="T9" s="593"/>
      <c r="U9" s="593"/>
      <c r="V9" s="594"/>
      <c r="W9" s="589"/>
      <c r="X9" s="589"/>
      <c r="Y9" s="589"/>
      <c r="Z9" s="589"/>
    </row>
    <row r="10" spans="2:28" ht="27.75" customHeight="1" x14ac:dyDescent="0.2">
      <c r="B10" s="268"/>
      <c r="C10" s="538"/>
      <c r="D10" s="539"/>
      <c r="E10" s="94"/>
      <c r="F10" s="598"/>
      <c r="G10" s="598"/>
      <c r="H10" s="596"/>
      <c r="I10" s="597"/>
      <c r="J10" s="597"/>
      <c r="K10" s="597"/>
      <c r="L10" s="593"/>
      <c r="M10" s="593"/>
      <c r="N10" s="594"/>
      <c r="O10" s="592"/>
      <c r="P10" s="593"/>
      <c r="Q10" s="593"/>
      <c r="R10" s="593"/>
      <c r="S10" s="593"/>
      <c r="T10" s="593"/>
      <c r="U10" s="593"/>
      <c r="V10" s="594"/>
      <c r="W10" s="589"/>
      <c r="X10" s="589"/>
      <c r="Y10" s="589"/>
      <c r="Z10" s="589"/>
    </row>
    <row r="11" spans="2:28" ht="27.75" customHeight="1" x14ac:dyDescent="0.2">
      <c r="B11" s="268"/>
      <c r="C11" s="595"/>
      <c r="D11" s="605"/>
      <c r="E11" s="52"/>
      <c r="F11" s="606"/>
      <c r="G11" s="606"/>
      <c r="H11" s="596"/>
      <c r="I11" s="597"/>
      <c r="J11" s="597"/>
      <c r="K11" s="597"/>
      <c r="L11" s="593"/>
      <c r="M11" s="593"/>
      <c r="N11" s="594"/>
      <c r="O11" s="595"/>
      <c r="P11" s="593"/>
      <c r="Q11" s="593"/>
      <c r="R11" s="593"/>
      <c r="S11" s="593"/>
      <c r="T11" s="593"/>
      <c r="U11" s="593"/>
      <c r="V11" s="594"/>
      <c r="W11" s="589"/>
      <c r="X11" s="589"/>
      <c r="Y11" s="589"/>
      <c r="Z11" s="589"/>
    </row>
    <row r="12" spans="2:28" ht="27.75" customHeight="1" x14ac:dyDescent="0.2">
      <c r="B12" s="268"/>
      <c r="C12" s="595"/>
      <c r="D12" s="605"/>
      <c r="E12" s="52"/>
      <c r="F12" s="606"/>
      <c r="G12" s="606"/>
      <c r="H12" s="596"/>
      <c r="I12" s="597"/>
      <c r="J12" s="597"/>
      <c r="K12" s="597"/>
      <c r="L12" s="593"/>
      <c r="M12" s="593"/>
      <c r="N12" s="594"/>
      <c r="O12" s="595"/>
      <c r="P12" s="593"/>
      <c r="Q12" s="593"/>
      <c r="R12" s="593"/>
      <c r="S12" s="593"/>
      <c r="T12" s="593"/>
      <c r="U12" s="593"/>
      <c r="V12" s="594"/>
      <c r="W12" s="589"/>
      <c r="X12" s="589"/>
      <c r="Y12" s="589"/>
      <c r="Z12" s="589"/>
    </row>
    <row r="13" spans="2:28" ht="27.75" customHeight="1" x14ac:dyDescent="0.2">
      <c r="B13" s="268"/>
      <c r="C13" s="595"/>
      <c r="D13" s="605"/>
      <c r="E13" s="52"/>
      <c r="F13" s="606"/>
      <c r="G13" s="606"/>
      <c r="H13" s="596"/>
      <c r="I13" s="597"/>
      <c r="J13" s="597"/>
      <c r="K13" s="597"/>
      <c r="L13" s="593"/>
      <c r="M13" s="593"/>
      <c r="N13" s="594"/>
      <c r="O13" s="595"/>
      <c r="P13" s="593"/>
      <c r="Q13" s="593"/>
      <c r="R13" s="593"/>
      <c r="S13" s="593"/>
      <c r="T13" s="593"/>
      <c r="U13" s="593"/>
      <c r="V13" s="594"/>
      <c r="W13" s="589"/>
      <c r="X13" s="589"/>
      <c r="Y13" s="589"/>
      <c r="Z13" s="589"/>
    </row>
    <row r="14" spans="2:28" ht="27.75" customHeight="1" x14ac:dyDescent="0.2">
      <c r="B14" s="268"/>
      <c r="C14" s="595"/>
      <c r="D14" s="605"/>
      <c r="E14" s="52"/>
      <c r="F14" s="598"/>
      <c r="G14" s="598"/>
      <c r="H14" s="596"/>
      <c r="I14" s="597"/>
      <c r="J14" s="597"/>
      <c r="K14" s="597"/>
      <c r="L14" s="593"/>
      <c r="M14" s="593"/>
      <c r="N14" s="594"/>
      <c r="O14" s="595"/>
      <c r="P14" s="593"/>
      <c r="Q14" s="593"/>
      <c r="R14" s="593"/>
      <c r="S14" s="593"/>
      <c r="T14" s="593"/>
      <c r="U14" s="593"/>
      <c r="V14" s="594"/>
      <c r="W14" s="589"/>
      <c r="X14" s="589"/>
      <c r="Y14" s="589"/>
      <c r="Z14" s="589"/>
    </row>
    <row r="15" spans="2:28" ht="27.75" customHeight="1" x14ac:dyDescent="0.2">
      <c r="B15" s="268"/>
      <c r="C15" s="595"/>
      <c r="D15" s="605"/>
      <c r="E15" s="52"/>
      <c r="F15" s="606"/>
      <c r="G15" s="606"/>
      <c r="H15" s="596"/>
      <c r="I15" s="597"/>
      <c r="J15" s="597"/>
      <c r="K15" s="597"/>
      <c r="L15" s="593"/>
      <c r="M15" s="593"/>
      <c r="N15" s="594"/>
      <c r="O15" s="595"/>
      <c r="P15" s="593"/>
      <c r="Q15" s="593"/>
      <c r="R15" s="593"/>
      <c r="S15" s="593"/>
      <c r="T15" s="593"/>
      <c r="U15" s="593"/>
      <c r="V15" s="594"/>
      <c r="W15" s="589"/>
      <c r="X15" s="589"/>
      <c r="Y15" s="589"/>
      <c r="Z15" s="589"/>
    </row>
    <row r="16" spans="2:28" ht="27.75" customHeight="1" x14ac:dyDescent="0.2">
      <c r="B16" s="268"/>
      <c r="C16" s="595"/>
      <c r="D16" s="605"/>
      <c r="E16" s="52"/>
      <c r="F16" s="606"/>
      <c r="G16" s="606"/>
      <c r="H16" s="596"/>
      <c r="I16" s="597"/>
      <c r="J16" s="597"/>
      <c r="K16" s="597"/>
      <c r="L16" s="593"/>
      <c r="M16" s="593"/>
      <c r="N16" s="594"/>
      <c r="O16" s="595"/>
      <c r="P16" s="593"/>
      <c r="Q16" s="593"/>
      <c r="R16" s="593"/>
      <c r="S16" s="593"/>
      <c r="T16" s="593"/>
      <c r="U16" s="593"/>
      <c r="V16" s="594"/>
      <c r="W16" s="589"/>
      <c r="X16" s="589"/>
      <c r="Y16" s="589"/>
      <c r="Z16" s="589"/>
    </row>
    <row r="17" spans="2:26" ht="27.75" customHeight="1" x14ac:dyDescent="0.2">
      <c r="B17" s="268"/>
      <c r="C17" s="595"/>
      <c r="D17" s="605"/>
      <c r="E17" s="52"/>
      <c r="F17" s="606"/>
      <c r="G17" s="606"/>
      <c r="H17" s="596"/>
      <c r="I17" s="597"/>
      <c r="J17" s="597"/>
      <c r="K17" s="597"/>
      <c r="L17" s="593"/>
      <c r="M17" s="593"/>
      <c r="N17" s="594"/>
      <c r="O17" s="595"/>
      <c r="P17" s="593"/>
      <c r="Q17" s="593"/>
      <c r="R17" s="593"/>
      <c r="S17" s="593"/>
      <c r="T17" s="593"/>
      <c r="U17" s="593"/>
      <c r="V17" s="594"/>
      <c r="W17" s="589"/>
      <c r="X17" s="589"/>
      <c r="Y17" s="589"/>
      <c r="Z17" s="589"/>
    </row>
    <row r="18" spans="2:26" ht="27.75" customHeight="1" x14ac:dyDescent="0.2">
      <c r="B18" s="268"/>
      <c r="C18" s="595"/>
      <c r="D18" s="605"/>
      <c r="E18" s="52"/>
      <c r="F18" s="606"/>
      <c r="G18" s="606"/>
      <c r="H18" s="596"/>
      <c r="I18" s="597"/>
      <c r="J18" s="597"/>
      <c r="K18" s="597"/>
      <c r="L18" s="593"/>
      <c r="M18" s="593"/>
      <c r="N18" s="594"/>
      <c r="O18" s="595"/>
      <c r="P18" s="593"/>
      <c r="Q18" s="593"/>
      <c r="R18" s="593"/>
      <c r="S18" s="593"/>
      <c r="T18" s="593"/>
      <c r="U18" s="593"/>
      <c r="V18" s="594"/>
      <c r="W18" s="589"/>
      <c r="X18" s="589"/>
      <c r="Y18" s="589"/>
      <c r="Z18" s="589"/>
    </row>
    <row r="19" spans="2:26" ht="27.75" customHeight="1" x14ac:dyDescent="0.2">
      <c r="B19" s="268"/>
      <c r="C19" s="595"/>
      <c r="D19" s="605"/>
      <c r="E19" s="52"/>
      <c r="F19" s="606"/>
      <c r="G19" s="606"/>
      <c r="H19" s="596"/>
      <c r="I19" s="597"/>
      <c r="J19" s="597"/>
      <c r="K19" s="597"/>
      <c r="L19" s="593"/>
      <c r="M19" s="593"/>
      <c r="N19" s="594"/>
      <c r="O19" s="595"/>
      <c r="P19" s="593"/>
      <c r="Q19" s="593"/>
      <c r="R19" s="593"/>
      <c r="S19" s="593"/>
      <c r="T19" s="593"/>
      <c r="U19" s="593"/>
      <c r="V19" s="594"/>
      <c r="W19" s="589"/>
      <c r="X19" s="589"/>
      <c r="Y19" s="589"/>
      <c r="Z19" s="589"/>
    </row>
    <row r="20" spans="2:26" ht="27.75" customHeight="1" x14ac:dyDescent="0.2">
      <c r="B20" s="268"/>
      <c r="C20" s="595"/>
      <c r="D20" s="605"/>
      <c r="E20" s="52"/>
      <c r="F20" s="606"/>
      <c r="G20" s="606"/>
      <c r="H20" s="596"/>
      <c r="I20" s="597"/>
      <c r="J20" s="597"/>
      <c r="K20" s="597"/>
      <c r="L20" s="593"/>
      <c r="M20" s="593"/>
      <c r="N20" s="594"/>
      <c r="O20" s="595"/>
      <c r="P20" s="593"/>
      <c r="Q20" s="593"/>
      <c r="R20" s="593"/>
      <c r="S20" s="593"/>
      <c r="T20" s="593"/>
      <c r="U20" s="593"/>
      <c r="V20" s="594"/>
      <c r="W20" s="589"/>
      <c r="X20" s="589"/>
      <c r="Y20" s="589"/>
      <c r="Z20" s="589"/>
    </row>
    <row r="21" spans="2:26" ht="27.75" customHeight="1" x14ac:dyDescent="0.2">
      <c r="B21" s="343"/>
      <c r="C21" s="595"/>
      <c r="D21" s="605"/>
      <c r="E21" s="52"/>
      <c r="F21" s="606"/>
      <c r="G21" s="606"/>
      <c r="H21" s="596"/>
      <c r="I21" s="597"/>
      <c r="J21" s="597"/>
      <c r="K21" s="597"/>
      <c r="L21" s="593"/>
      <c r="M21" s="593"/>
      <c r="N21" s="594"/>
      <c r="O21" s="595"/>
      <c r="P21" s="593"/>
      <c r="Q21" s="593"/>
      <c r="R21" s="593"/>
      <c r="S21" s="593"/>
      <c r="T21" s="593"/>
      <c r="U21" s="593"/>
      <c r="V21" s="594"/>
      <c r="W21" s="589"/>
      <c r="X21" s="589"/>
      <c r="Y21" s="589"/>
      <c r="Z21" s="589"/>
    </row>
    <row r="22" spans="2:26" ht="15.9" customHeight="1" x14ac:dyDescent="0.2">
      <c r="B22" s="1" t="s">
        <v>294</v>
      </c>
    </row>
    <row r="23" spans="2:26" ht="15.9" customHeight="1" x14ac:dyDescent="0.2">
      <c r="B23" s="223" t="s">
        <v>571</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scale="98"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633</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634</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637</v>
      </c>
      <c r="E5" s="639"/>
      <c r="F5" s="649"/>
      <c r="G5" s="650"/>
      <c r="H5" s="650"/>
      <c r="I5" s="650"/>
      <c r="J5" s="650"/>
      <c r="K5" s="650"/>
      <c r="L5" s="651"/>
      <c r="M5" s="616" t="s">
        <v>51</v>
      </c>
      <c r="N5" s="616" t="s">
        <v>47</v>
      </c>
      <c r="O5" s="638" t="str">
        <f>D5</f>
        <v>PS</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v>
      </c>
      <c r="E7" s="646"/>
      <c r="F7" s="628"/>
      <c r="G7" s="629"/>
      <c r="H7" s="629"/>
      <c r="I7" s="629"/>
      <c r="J7" s="629"/>
      <c r="K7" s="629"/>
      <c r="L7" s="630"/>
      <c r="M7" s="617"/>
      <c r="N7" s="617" t="s">
        <v>2</v>
      </c>
      <c r="O7" s="645">
        <f>D7+1</f>
        <v>2</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522</v>
      </c>
      <c r="E11" s="639"/>
      <c r="F11" s="628"/>
      <c r="G11" s="629"/>
      <c r="H11" s="629"/>
      <c r="I11" s="629"/>
      <c r="J11" s="629"/>
      <c r="K11" s="629"/>
      <c r="L11" s="630"/>
      <c r="M11" s="617"/>
      <c r="N11" s="617" t="s">
        <v>4</v>
      </c>
      <c r="O11" s="638" t="s">
        <v>522</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353</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683</v>
      </c>
      <c r="F16" s="628"/>
      <c r="G16" s="629"/>
      <c r="H16" s="629"/>
      <c r="I16" s="629"/>
      <c r="J16" s="629"/>
      <c r="K16" s="629"/>
      <c r="L16" s="630"/>
      <c r="M16" s="653"/>
      <c r="N16" s="634" t="s">
        <v>281</v>
      </c>
      <c r="O16" s="635"/>
      <c r="P16" s="194" t="s">
        <v>62</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62</v>
      </c>
      <c r="P17" s="591"/>
      <c r="Q17" s="631"/>
      <c r="R17" s="632"/>
      <c r="S17" s="632"/>
      <c r="T17" s="632"/>
      <c r="U17" s="632"/>
      <c r="V17" s="632"/>
      <c r="W17" s="633"/>
    </row>
    <row r="18" spans="2:23" s="30" customFormat="1" ht="17.149999999999999" customHeight="1" x14ac:dyDescent="0.2">
      <c r="B18" s="634" t="s">
        <v>7</v>
      </c>
      <c r="C18" s="664"/>
      <c r="D18" s="664"/>
      <c r="E18" s="229" t="s">
        <v>1085</v>
      </c>
      <c r="F18" s="180"/>
      <c r="G18" s="180"/>
      <c r="H18" s="180"/>
      <c r="I18" s="180"/>
      <c r="J18" s="180"/>
      <c r="K18" s="180"/>
      <c r="L18" s="181"/>
      <c r="M18" s="634" t="s">
        <v>7</v>
      </c>
      <c r="N18" s="664"/>
      <c r="O18" s="635"/>
      <c r="P18" s="229" t="s">
        <v>688</v>
      </c>
      <c r="Q18" s="180"/>
      <c r="R18" s="180"/>
      <c r="S18" s="180"/>
      <c r="T18" s="180"/>
      <c r="U18" s="180"/>
      <c r="V18" s="180"/>
      <c r="W18" s="181"/>
    </row>
    <row r="19" spans="2:23" s="30" customFormat="1" ht="17.149999999999999" customHeight="1" x14ac:dyDescent="0.2">
      <c r="B19" s="661" t="s">
        <v>54</v>
      </c>
      <c r="C19" s="662"/>
      <c r="D19" s="663"/>
      <c r="E19" s="658" t="s">
        <v>685</v>
      </c>
      <c r="F19" s="659"/>
      <c r="G19" s="659"/>
      <c r="H19" s="659"/>
      <c r="I19" s="659"/>
      <c r="J19" s="659"/>
      <c r="K19" s="659"/>
      <c r="L19" s="660"/>
      <c r="M19" s="661" t="s">
        <v>54</v>
      </c>
      <c r="N19" s="662"/>
      <c r="O19" s="663"/>
      <c r="P19" s="658" t="s">
        <v>689</v>
      </c>
      <c r="Q19" s="659"/>
      <c r="R19" s="659"/>
      <c r="S19" s="659"/>
      <c r="T19" s="659"/>
      <c r="U19" s="659"/>
      <c r="V19" s="659"/>
      <c r="W19" s="660"/>
    </row>
    <row r="20" spans="2:23" s="30" customFormat="1" ht="17.149999999999999" customHeight="1" x14ac:dyDescent="0.2">
      <c r="B20" s="655" t="s">
        <v>283</v>
      </c>
      <c r="C20" s="656"/>
      <c r="D20" s="657"/>
      <c r="E20" s="658" t="s">
        <v>686</v>
      </c>
      <c r="F20" s="659"/>
      <c r="G20" s="659"/>
      <c r="H20" s="593"/>
      <c r="I20" s="593"/>
      <c r="J20" s="593"/>
      <c r="K20" s="593"/>
      <c r="L20" s="594"/>
      <c r="M20" s="655" t="s">
        <v>283</v>
      </c>
      <c r="N20" s="656"/>
      <c r="O20" s="657"/>
      <c r="P20" s="658" t="s">
        <v>686</v>
      </c>
      <c r="Q20" s="659"/>
      <c r="R20" s="659"/>
      <c r="S20" s="593"/>
      <c r="T20" s="593"/>
      <c r="U20" s="593"/>
      <c r="V20" s="593"/>
      <c r="W20" s="594"/>
    </row>
    <row r="21" spans="2:23" s="30" customFormat="1" ht="17.149999999999999" customHeight="1" x14ac:dyDescent="0.2">
      <c r="B21" s="655" t="s">
        <v>303</v>
      </c>
      <c r="C21" s="656"/>
      <c r="D21" s="657"/>
      <c r="E21" s="658" t="s">
        <v>686</v>
      </c>
      <c r="F21" s="659"/>
      <c r="G21" s="659"/>
      <c r="H21" s="668" t="s">
        <v>8</v>
      </c>
      <c r="I21" s="669"/>
      <c r="J21" s="665"/>
      <c r="K21" s="666"/>
      <c r="L21" s="667"/>
      <c r="M21" s="655" t="s">
        <v>303</v>
      </c>
      <c r="N21" s="656"/>
      <c r="O21" s="657"/>
      <c r="P21" s="658" t="s">
        <v>686</v>
      </c>
      <c r="Q21" s="659"/>
      <c r="R21" s="659"/>
      <c r="S21" s="668" t="s">
        <v>8</v>
      </c>
      <c r="T21" s="669"/>
      <c r="U21" s="665"/>
      <c r="V21" s="666"/>
      <c r="W21" s="667"/>
    </row>
    <row r="22" spans="2:23" s="30" customFormat="1" ht="17.149999999999999" customHeight="1" x14ac:dyDescent="0.2">
      <c r="B22" s="634" t="s">
        <v>50</v>
      </c>
      <c r="C22" s="635"/>
      <c r="D22" s="670" t="s">
        <v>687</v>
      </c>
      <c r="E22" s="671"/>
      <c r="F22" s="671"/>
      <c r="G22" s="671"/>
      <c r="H22" s="671"/>
      <c r="I22" s="671"/>
      <c r="J22" s="671"/>
      <c r="K22" s="671"/>
      <c r="L22" s="672"/>
      <c r="M22" s="634" t="s">
        <v>50</v>
      </c>
      <c r="N22" s="635"/>
      <c r="O22" s="670" t="s">
        <v>690</v>
      </c>
      <c r="P22" s="671"/>
      <c r="Q22" s="671"/>
      <c r="R22" s="671"/>
      <c r="S22" s="671"/>
      <c r="T22" s="671"/>
      <c r="U22" s="671"/>
      <c r="V22" s="671"/>
      <c r="W22" s="672"/>
    </row>
    <row r="23" spans="2:23" s="30" customFormat="1" ht="20.149999999999999" customHeight="1" x14ac:dyDescent="0.2">
      <c r="B23" s="616" t="s">
        <v>51</v>
      </c>
      <c r="C23" s="616" t="s">
        <v>47</v>
      </c>
      <c r="D23" s="638" t="str">
        <f>O5</f>
        <v>PS</v>
      </c>
      <c r="E23" s="639"/>
      <c r="F23" s="649"/>
      <c r="G23" s="650"/>
      <c r="H23" s="650"/>
      <c r="I23" s="650"/>
      <c r="J23" s="650"/>
      <c r="K23" s="650"/>
      <c r="L23" s="651"/>
      <c r="M23" s="616" t="s">
        <v>51</v>
      </c>
      <c r="N23" s="616" t="s">
        <v>47</v>
      </c>
      <c r="O23" s="638" t="str">
        <f>D23</f>
        <v>PS</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3</v>
      </c>
      <c r="E25" s="646"/>
      <c r="F25" s="628"/>
      <c r="G25" s="629"/>
      <c r="H25" s="629"/>
      <c r="I25" s="629"/>
      <c r="J25" s="629"/>
      <c r="K25" s="629"/>
      <c r="L25" s="630"/>
      <c r="M25" s="617"/>
      <c r="N25" s="617" t="s">
        <v>2</v>
      </c>
      <c r="O25" s="645">
        <f>D25+1</f>
        <v>4</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522</v>
      </c>
      <c r="E29" s="639"/>
      <c r="F29" s="628"/>
      <c r="G29" s="629"/>
      <c r="H29" s="629"/>
      <c r="I29" s="629"/>
      <c r="J29" s="629"/>
      <c r="K29" s="629"/>
      <c r="L29" s="630"/>
      <c r="M29" s="617"/>
      <c r="N29" s="617" t="s">
        <v>4</v>
      </c>
      <c r="O29" s="638" t="s">
        <v>522</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62</v>
      </c>
      <c r="F34" s="628"/>
      <c r="G34" s="629"/>
      <c r="H34" s="629"/>
      <c r="I34" s="629"/>
      <c r="J34" s="629"/>
      <c r="K34" s="629"/>
      <c r="L34" s="630"/>
      <c r="M34" s="653"/>
      <c r="N34" s="634" t="s">
        <v>281</v>
      </c>
      <c r="O34" s="635"/>
      <c r="P34" s="194" t="s">
        <v>683</v>
      </c>
      <c r="Q34" s="628"/>
      <c r="R34" s="629"/>
      <c r="S34" s="629"/>
      <c r="T34" s="629"/>
      <c r="U34" s="629"/>
      <c r="V34" s="629"/>
      <c r="W34" s="630"/>
    </row>
    <row r="35" spans="2:24" s="30" customFormat="1" ht="17.149999999999999" customHeight="1" x14ac:dyDescent="0.2">
      <c r="B35" s="634" t="s">
        <v>29</v>
      </c>
      <c r="C35" s="635"/>
      <c r="D35" s="654" t="s">
        <v>62</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691</v>
      </c>
      <c r="F36" s="180"/>
      <c r="G36" s="180"/>
      <c r="H36" s="180"/>
      <c r="I36" s="180"/>
      <c r="J36" s="180"/>
      <c r="K36" s="180"/>
      <c r="L36" s="181"/>
      <c r="M36" s="634" t="s">
        <v>7</v>
      </c>
      <c r="N36" s="664"/>
      <c r="O36" s="635"/>
      <c r="P36" s="229" t="s">
        <v>693</v>
      </c>
      <c r="Q36" s="180"/>
      <c r="R36" s="180"/>
      <c r="S36" s="180"/>
      <c r="T36" s="180"/>
      <c r="U36" s="180"/>
      <c r="V36" s="180"/>
      <c r="W36" s="181"/>
    </row>
    <row r="37" spans="2:24" s="30" customFormat="1" ht="17.149999999999999" customHeight="1" x14ac:dyDescent="0.2">
      <c r="B37" s="661" t="s">
        <v>54</v>
      </c>
      <c r="C37" s="662"/>
      <c r="D37" s="663"/>
      <c r="E37" s="658" t="s">
        <v>692</v>
      </c>
      <c r="F37" s="659"/>
      <c r="G37" s="659"/>
      <c r="H37" s="659"/>
      <c r="I37" s="659"/>
      <c r="J37" s="659"/>
      <c r="K37" s="659"/>
      <c r="L37" s="660"/>
      <c r="M37" s="661" t="s">
        <v>54</v>
      </c>
      <c r="N37" s="662"/>
      <c r="O37" s="663"/>
      <c r="P37" s="658" t="s">
        <v>694</v>
      </c>
      <c r="Q37" s="659"/>
      <c r="R37" s="659"/>
      <c r="S37" s="659"/>
      <c r="T37" s="659"/>
      <c r="U37" s="659"/>
      <c r="V37" s="659"/>
      <c r="W37" s="660"/>
    </row>
    <row r="38" spans="2:24" s="30" customFormat="1" ht="17.149999999999999" customHeight="1" x14ac:dyDescent="0.2">
      <c r="B38" s="655" t="s">
        <v>283</v>
      </c>
      <c r="C38" s="656"/>
      <c r="D38" s="657"/>
      <c r="E38" s="658" t="s">
        <v>686</v>
      </c>
      <c r="F38" s="659"/>
      <c r="G38" s="659"/>
      <c r="H38" s="593"/>
      <c r="I38" s="593"/>
      <c r="J38" s="593"/>
      <c r="K38" s="593"/>
      <c r="L38" s="594"/>
      <c r="M38" s="655" t="s">
        <v>283</v>
      </c>
      <c r="N38" s="656"/>
      <c r="O38" s="657"/>
      <c r="P38" s="658" t="s">
        <v>686</v>
      </c>
      <c r="Q38" s="659"/>
      <c r="R38" s="659"/>
      <c r="S38" s="593"/>
      <c r="T38" s="593"/>
      <c r="U38" s="593"/>
      <c r="V38" s="593"/>
      <c r="W38" s="594"/>
    </row>
    <row r="39" spans="2:24" s="30" customFormat="1" ht="17.149999999999999" customHeight="1" x14ac:dyDescent="0.2">
      <c r="B39" s="655" t="s">
        <v>303</v>
      </c>
      <c r="C39" s="656"/>
      <c r="D39" s="657"/>
      <c r="E39" s="658" t="s">
        <v>686</v>
      </c>
      <c r="F39" s="659"/>
      <c r="G39" s="659"/>
      <c r="H39" s="668" t="s">
        <v>8</v>
      </c>
      <c r="I39" s="669"/>
      <c r="J39" s="665"/>
      <c r="K39" s="666"/>
      <c r="L39" s="667"/>
      <c r="M39" s="655" t="s">
        <v>303</v>
      </c>
      <c r="N39" s="656"/>
      <c r="O39" s="657"/>
      <c r="P39" s="658" t="s">
        <v>686</v>
      </c>
      <c r="Q39" s="659"/>
      <c r="R39" s="659"/>
      <c r="S39" s="668" t="s">
        <v>8</v>
      </c>
      <c r="T39" s="669"/>
      <c r="U39" s="665"/>
      <c r="V39" s="666"/>
      <c r="W39" s="667"/>
    </row>
    <row r="40" spans="2:24" s="30" customFormat="1" ht="17.149999999999999" customHeight="1" x14ac:dyDescent="0.2">
      <c r="B40" s="634" t="s">
        <v>50</v>
      </c>
      <c r="C40" s="635"/>
      <c r="D40" s="670" t="s">
        <v>560</v>
      </c>
      <c r="E40" s="671"/>
      <c r="F40" s="671"/>
      <c r="G40" s="671"/>
      <c r="H40" s="671"/>
      <c r="I40" s="671"/>
      <c r="J40" s="671"/>
      <c r="K40" s="671"/>
      <c r="L40" s="672"/>
      <c r="M40" s="634" t="s">
        <v>50</v>
      </c>
      <c r="N40" s="635"/>
      <c r="O40" s="670" t="s">
        <v>1083</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B39:D39"/>
    <mergeCell ref="P39:R39"/>
    <mergeCell ref="S39:T39"/>
    <mergeCell ref="B33:B34"/>
    <mergeCell ref="C33:D33"/>
    <mergeCell ref="C34:D34"/>
    <mergeCell ref="B35:C35"/>
    <mergeCell ref="B32:C32"/>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J21:L21"/>
    <mergeCell ref="M21:O21"/>
    <mergeCell ref="P21:R21"/>
    <mergeCell ref="S21:T21"/>
    <mergeCell ref="U21:W21"/>
    <mergeCell ref="B22:C22"/>
    <mergeCell ref="D22:L22"/>
    <mergeCell ref="M22:N22"/>
    <mergeCell ref="O22:W22"/>
    <mergeCell ref="B21:D21"/>
    <mergeCell ref="E21:G21"/>
    <mergeCell ref="H21:I21"/>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O11:P12"/>
    <mergeCell ref="D4:G4"/>
    <mergeCell ref="H4:I4"/>
    <mergeCell ref="J4:L4"/>
    <mergeCell ref="M4:O4"/>
    <mergeCell ref="O5:P6"/>
    <mergeCell ref="M9:M12"/>
    <mergeCell ref="N9:N1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s>
  <phoneticPr fontId="8"/>
  <dataValidations count="2">
    <dataValidation type="list" allowBlank="1" showInputMessage="1" showErrorMessage="1" sqref="D14:E14 D32:E32 O14:P14 O32:P32" xr:uid="{00000000-0002-0000-0900-000000000000}">
      <formula1>INDIRECT(D13)</formula1>
    </dataValidation>
    <dataValidation type="list" allowBlank="1" showInputMessage="1" showErrorMessage="1" sqref="D11:E12 D29:E30 O11:P12 O29:P30" xr:uid="{00000000-0002-0000-0900-000001000000}">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900-000002000000}">
          <x14:formula1>
            <xm:f>'(参考)リスト'!$D$16:$D$18</xm:f>
          </x14:formula1>
          <xm:sqref>D13:E13 D31:E31 O13:P13 O31:P31</xm:sqref>
        </x14:dataValidation>
        <x14:dataValidation type="list" allowBlank="1" showInputMessage="1" showErrorMessage="1" xr:uid="{00000000-0002-0000-0900-000003000000}">
          <x14:formula1>
            <xm:f>'(参考)リスト'!$F$16:$F$21</xm:f>
          </x14:formula1>
          <xm:sqref>E15:E16 E33:E34 P15:P16 P33:P34</xm:sqref>
        </x14:dataValidation>
        <x14:dataValidation type="list" allowBlank="1" showInputMessage="1" showErrorMessage="1" xr:uid="{00000000-0002-0000-0900-000004000000}">
          <x14:formula1>
            <xm:f>'(参考)リスト'!$B$16:$B$20</xm:f>
          </x14:formula1>
          <xm:sqref>D9:E10 D27:E28 O9:P10 O27:P28</xm:sqref>
        </x14:dataValidation>
        <x14:dataValidation type="list" allowBlank="1" showInputMessage="1" showErrorMessage="1" xr:uid="{00000000-0002-0000-0900-000005000000}">
          <x14:formula1>
            <xm:f>'(参考)リスト'!$G$16:$G$20</xm:f>
          </x14:formula1>
          <xm:sqref>D17:E17 D35:E35 O17:P17 O35:P35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8CFF9-9956-4701-B535-4CDE79A77F2A}">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637</v>
      </c>
      <c r="E5" s="639"/>
      <c r="F5" s="649"/>
      <c r="G5" s="650"/>
      <c r="H5" s="650"/>
      <c r="I5" s="650"/>
      <c r="J5" s="650"/>
      <c r="K5" s="650"/>
      <c r="L5" s="651"/>
      <c r="M5" s="616" t="s">
        <v>51</v>
      </c>
      <c r="N5" s="616" t="s">
        <v>47</v>
      </c>
      <c r="O5" s="638" t="s">
        <v>638</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5</v>
      </c>
      <c r="E7" s="646"/>
      <c r="F7" s="628"/>
      <c r="G7" s="629"/>
      <c r="H7" s="629"/>
      <c r="I7" s="629"/>
      <c r="J7" s="629"/>
      <c r="K7" s="629"/>
      <c r="L7" s="630"/>
      <c r="M7" s="617"/>
      <c r="N7" s="617" t="s">
        <v>2</v>
      </c>
      <c r="O7" s="645">
        <v>1</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522</v>
      </c>
      <c r="E11" s="639"/>
      <c r="F11" s="628"/>
      <c r="G11" s="629"/>
      <c r="H11" s="629"/>
      <c r="I11" s="629"/>
      <c r="J11" s="629"/>
      <c r="K11" s="629"/>
      <c r="L11" s="630"/>
      <c r="M11" s="617"/>
      <c r="N11" s="617" t="s">
        <v>4</v>
      </c>
      <c r="O11" s="638" t="s">
        <v>511</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353</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683</v>
      </c>
      <c r="F16" s="628"/>
      <c r="G16" s="629"/>
      <c r="H16" s="629"/>
      <c r="I16" s="629"/>
      <c r="J16" s="629"/>
      <c r="K16" s="629"/>
      <c r="L16" s="630"/>
      <c r="M16" s="653"/>
      <c r="N16" s="634" t="s">
        <v>281</v>
      </c>
      <c r="O16" s="635"/>
      <c r="P16" s="194" t="s">
        <v>683</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29" t="s">
        <v>1084</v>
      </c>
      <c r="F18" s="180"/>
      <c r="G18" s="180"/>
      <c r="H18" s="180"/>
      <c r="I18" s="180"/>
      <c r="J18" s="180"/>
      <c r="K18" s="180"/>
      <c r="L18" s="181"/>
      <c r="M18" s="634" t="s">
        <v>7</v>
      </c>
      <c r="N18" s="664"/>
      <c r="O18" s="635"/>
      <c r="P18" s="229" t="s">
        <v>696</v>
      </c>
      <c r="Q18" s="180"/>
      <c r="R18" s="180"/>
      <c r="S18" s="180"/>
      <c r="T18" s="180"/>
      <c r="U18" s="180"/>
      <c r="V18" s="180"/>
      <c r="W18" s="181"/>
    </row>
    <row r="19" spans="2:23" s="30" customFormat="1" ht="17.149999999999999" customHeight="1" x14ac:dyDescent="0.2">
      <c r="B19" s="661" t="s">
        <v>54</v>
      </c>
      <c r="C19" s="662"/>
      <c r="D19" s="663"/>
      <c r="E19" s="658" t="s">
        <v>685</v>
      </c>
      <c r="F19" s="659"/>
      <c r="G19" s="659"/>
      <c r="H19" s="659"/>
      <c r="I19" s="659"/>
      <c r="J19" s="659"/>
      <c r="K19" s="659"/>
      <c r="L19" s="660"/>
      <c r="M19" s="661" t="s">
        <v>54</v>
      </c>
      <c r="N19" s="662"/>
      <c r="O19" s="663"/>
      <c r="P19" s="658" t="s">
        <v>697</v>
      </c>
      <c r="Q19" s="659"/>
      <c r="R19" s="659"/>
      <c r="S19" s="659"/>
      <c r="T19" s="659"/>
      <c r="U19" s="659"/>
      <c r="V19" s="659"/>
      <c r="W19" s="660"/>
    </row>
    <row r="20" spans="2:23" s="30" customFormat="1" ht="17.149999999999999" customHeight="1" x14ac:dyDescent="0.2">
      <c r="B20" s="655" t="s">
        <v>283</v>
      </c>
      <c r="C20" s="656"/>
      <c r="D20" s="657"/>
      <c r="E20" s="658" t="s">
        <v>686</v>
      </c>
      <c r="F20" s="659"/>
      <c r="G20" s="659"/>
      <c r="H20" s="593"/>
      <c r="I20" s="593"/>
      <c r="J20" s="593"/>
      <c r="K20" s="593"/>
      <c r="L20" s="594"/>
      <c r="M20" s="655" t="s">
        <v>283</v>
      </c>
      <c r="N20" s="656"/>
      <c r="O20" s="657"/>
      <c r="P20" s="658" t="s">
        <v>686</v>
      </c>
      <c r="Q20" s="659"/>
      <c r="R20" s="659"/>
      <c r="S20" s="593"/>
      <c r="T20" s="593"/>
      <c r="U20" s="593"/>
      <c r="V20" s="593"/>
      <c r="W20" s="594"/>
    </row>
    <row r="21" spans="2:23" s="30" customFormat="1" ht="17.149999999999999" customHeight="1" x14ac:dyDescent="0.2">
      <c r="B21" s="655" t="s">
        <v>303</v>
      </c>
      <c r="C21" s="656"/>
      <c r="D21" s="657"/>
      <c r="E21" s="658" t="s">
        <v>686</v>
      </c>
      <c r="F21" s="659"/>
      <c r="G21" s="659"/>
      <c r="H21" s="668" t="s">
        <v>8</v>
      </c>
      <c r="I21" s="669"/>
      <c r="J21" s="665"/>
      <c r="K21" s="666"/>
      <c r="L21" s="667"/>
      <c r="M21" s="655" t="s">
        <v>303</v>
      </c>
      <c r="N21" s="656"/>
      <c r="O21" s="657"/>
      <c r="P21" s="658" t="s">
        <v>686</v>
      </c>
      <c r="Q21" s="659"/>
      <c r="R21" s="659"/>
      <c r="S21" s="668" t="s">
        <v>8</v>
      </c>
      <c r="T21" s="669"/>
      <c r="U21" s="665"/>
      <c r="V21" s="666"/>
      <c r="W21" s="667"/>
    </row>
    <row r="22" spans="2:23" s="30" customFormat="1" ht="17.149999999999999" customHeight="1" x14ac:dyDescent="0.2">
      <c r="B22" s="634" t="s">
        <v>50</v>
      </c>
      <c r="C22" s="635"/>
      <c r="D22" s="670" t="s">
        <v>687</v>
      </c>
      <c r="E22" s="671"/>
      <c r="F22" s="671"/>
      <c r="G22" s="671"/>
      <c r="H22" s="671"/>
      <c r="I22" s="671"/>
      <c r="J22" s="671"/>
      <c r="K22" s="671"/>
      <c r="L22" s="672"/>
      <c r="M22" s="634" t="s">
        <v>50</v>
      </c>
      <c r="N22" s="635"/>
      <c r="O22" s="670" t="s">
        <v>695</v>
      </c>
      <c r="P22" s="671"/>
      <c r="Q22" s="671"/>
      <c r="R22" s="671"/>
      <c r="S22" s="671"/>
      <c r="T22" s="671"/>
      <c r="U22" s="671"/>
      <c r="V22" s="671"/>
      <c r="W22" s="672"/>
    </row>
    <row r="23" spans="2:23" s="30" customFormat="1" ht="20.149999999999999" customHeight="1" x14ac:dyDescent="0.2">
      <c r="B23" s="616" t="s">
        <v>51</v>
      </c>
      <c r="C23" s="616" t="s">
        <v>47</v>
      </c>
      <c r="D23" s="638" t="str">
        <f>O5</f>
        <v>S001</v>
      </c>
      <c r="E23" s="639"/>
      <c r="F23" s="649"/>
      <c r="G23" s="650"/>
      <c r="H23" s="650"/>
      <c r="I23" s="650"/>
      <c r="J23" s="650"/>
      <c r="K23" s="650"/>
      <c r="L23" s="651"/>
      <c r="M23" s="616" t="s">
        <v>51</v>
      </c>
      <c r="N23" s="616" t="s">
        <v>47</v>
      </c>
      <c r="O23" s="638" t="str">
        <f>D23</f>
        <v>S001</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2</v>
      </c>
      <c r="E25" s="646"/>
      <c r="F25" s="628"/>
      <c r="G25" s="629"/>
      <c r="H25" s="629"/>
      <c r="I25" s="629"/>
      <c r="J25" s="629"/>
      <c r="K25" s="629"/>
      <c r="L25" s="630"/>
      <c r="M25" s="617"/>
      <c r="N25" s="617" t="s">
        <v>2</v>
      </c>
      <c r="O25" s="645">
        <f>D25+1</f>
        <v>3</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511</v>
      </c>
      <c r="E29" s="639"/>
      <c r="F29" s="628"/>
      <c r="G29" s="629"/>
      <c r="H29" s="629"/>
      <c r="I29" s="629"/>
      <c r="J29" s="629"/>
      <c r="K29" s="629"/>
      <c r="L29" s="630"/>
      <c r="M29" s="617"/>
      <c r="N29" s="617" t="s">
        <v>4</v>
      </c>
      <c r="O29" s="638" t="s">
        <v>511</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683</v>
      </c>
      <c r="F34" s="628"/>
      <c r="G34" s="629"/>
      <c r="H34" s="629"/>
      <c r="I34" s="629"/>
      <c r="J34" s="629"/>
      <c r="K34" s="629"/>
      <c r="L34" s="630"/>
      <c r="M34" s="653"/>
      <c r="N34" s="634" t="s">
        <v>281</v>
      </c>
      <c r="O34" s="635"/>
      <c r="P34" s="194" t="s">
        <v>683</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1086</v>
      </c>
      <c r="F36" s="180"/>
      <c r="G36" s="180"/>
      <c r="H36" s="180"/>
      <c r="I36" s="180"/>
      <c r="J36" s="180"/>
      <c r="K36" s="180"/>
      <c r="L36" s="181"/>
      <c r="M36" s="634" t="s">
        <v>7</v>
      </c>
      <c r="N36" s="664"/>
      <c r="O36" s="635"/>
      <c r="P36" s="229" t="s">
        <v>698</v>
      </c>
      <c r="Q36" s="180"/>
      <c r="R36" s="180"/>
      <c r="S36" s="180"/>
      <c r="T36" s="180"/>
      <c r="U36" s="180"/>
      <c r="V36" s="180"/>
      <c r="W36" s="181"/>
    </row>
    <row r="37" spans="2:24" s="30" customFormat="1" ht="17.149999999999999" customHeight="1" x14ac:dyDescent="0.2">
      <c r="B37" s="661" t="s">
        <v>54</v>
      </c>
      <c r="C37" s="662"/>
      <c r="D37" s="663"/>
      <c r="E37" s="658" t="s">
        <v>1087</v>
      </c>
      <c r="F37" s="659"/>
      <c r="G37" s="659"/>
      <c r="H37" s="659"/>
      <c r="I37" s="659"/>
      <c r="J37" s="659"/>
      <c r="K37" s="659"/>
      <c r="L37" s="660"/>
      <c r="M37" s="661" t="s">
        <v>54</v>
      </c>
      <c r="N37" s="662"/>
      <c r="O37" s="663"/>
      <c r="P37" s="658" t="s">
        <v>699</v>
      </c>
      <c r="Q37" s="659"/>
      <c r="R37" s="659"/>
      <c r="S37" s="659"/>
      <c r="T37" s="659"/>
      <c r="U37" s="659"/>
      <c r="V37" s="659"/>
      <c r="W37" s="660"/>
    </row>
    <row r="38" spans="2:24" s="30" customFormat="1" ht="17.149999999999999" customHeight="1" x14ac:dyDescent="0.2">
      <c r="B38" s="655" t="s">
        <v>283</v>
      </c>
      <c r="C38" s="656"/>
      <c r="D38" s="657"/>
      <c r="E38" s="658" t="s">
        <v>686</v>
      </c>
      <c r="F38" s="659"/>
      <c r="G38" s="659"/>
      <c r="H38" s="593"/>
      <c r="I38" s="593"/>
      <c r="J38" s="593"/>
      <c r="K38" s="593"/>
      <c r="L38" s="594"/>
      <c r="M38" s="655" t="s">
        <v>283</v>
      </c>
      <c r="N38" s="656"/>
      <c r="O38" s="657"/>
      <c r="P38" s="658" t="s">
        <v>686</v>
      </c>
      <c r="Q38" s="659"/>
      <c r="R38" s="659"/>
      <c r="S38" s="593"/>
      <c r="T38" s="593"/>
      <c r="U38" s="593"/>
      <c r="V38" s="593"/>
      <c r="W38" s="594"/>
    </row>
    <row r="39" spans="2:24" s="30" customFormat="1" ht="17.149999999999999" customHeight="1" x14ac:dyDescent="0.2">
      <c r="B39" s="655" t="s">
        <v>303</v>
      </c>
      <c r="C39" s="656"/>
      <c r="D39" s="657"/>
      <c r="E39" s="658" t="s">
        <v>686</v>
      </c>
      <c r="F39" s="659"/>
      <c r="G39" s="659"/>
      <c r="H39" s="668" t="s">
        <v>8</v>
      </c>
      <c r="I39" s="669"/>
      <c r="J39" s="665"/>
      <c r="K39" s="666"/>
      <c r="L39" s="667"/>
      <c r="M39" s="655" t="s">
        <v>303</v>
      </c>
      <c r="N39" s="656"/>
      <c r="O39" s="657"/>
      <c r="P39" s="658" t="s">
        <v>686</v>
      </c>
      <c r="Q39" s="659"/>
      <c r="R39" s="659"/>
      <c r="S39" s="668" t="s">
        <v>8</v>
      </c>
      <c r="T39" s="669"/>
      <c r="U39" s="665"/>
      <c r="V39" s="666"/>
      <c r="W39" s="667"/>
    </row>
    <row r="40" spans="2:24" s="30" customFormat="1" ht="17.149999999999999" customHeight="1" x14ac:dyDescent="0.2">
      <c r="B40" s="634" t="s">
        <v>50</v>
      </c>
      <c r="C40" s="635"/>
      <c r="D40" s="670" t="s">
        <v>695</v>
      </c>
      <c r="E40" s="671"/>
      <c r="F40" s="671"/>
      <c r="G40" s="671"/>
      <c r="H40" s="671"/>
      <c r="I40" s="671"/>
      <c r="J40" s="671"/>
      <c r="K40" s="671"/>
      <c r="L40" s="672"/>
      <c r="M40" s="634" t="s">
        <v>50</v>
      </c>
      <c r="N40" s="635"/>
      <c r="O40" s="670" t="s">
        <v>700</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E36DF572-2CDD-4C4B-9CA9-1A1E1216CBA4}">
      <formula1>INDIRECT(D9)</formula1>
    </dataValidation>
    <dataValidation type="list" allowBlank="1" showInputMessage="1" showErrorMessage="1" sqref="D14:E14 D32:E32 O14:P14 O32:P32" xr:uid="{7DA882DA-FD1E-49B0-92BA-029A195D608B}">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50E09EF-7DCE-406F-8AF9-0FCA96C121A8}">
          <x14:formula1>
            <xm:f>'(参考)リスト'!$G$16:$G$20</xm:f>
          </x14:formula1>
          <xm:sqref>D17:E17 D35:E35 O17:P17 O35:P35</xm:sqref>
        </x14:dataValidation>
        <x14:dataValidation type="list" allowBlank="1" showInputMessage="1" showErrorMessage="1" xr:uid="{94FC67B1-9873-414E-9315-56400EBDE396}">
          <x14:formula1>
            <xm:f>'(参考)リスト'!$B$16:$B$20</xm:f>
          </x14:formula1>
          <xm:sqref>D9:E10 D27:E28 O9:P10 O27:P28</xm:sqref>
        </x14:dataValidation>
        <x14:dataValidation type="list" allowBlank="1" showInputMessage="1" showErrorMessage="1" xr:uid="{D97EEFC5-A30E-4243-9D46-67985C6F051A}">
          <x14:formula1>
            <xm:f>'(参考)リスト'!$F$16:$F$21</xm:f>
          </x14:formula1>
          <xm:sqref>E15:E16 E33:E34 P15:P16 P33:P34</xm:sqref>
        </x14:dataValidation>
        <x14:dataValidation type="list" allowBlank="1" showInputMessage="1" showErrorMessage="1" xr:uid="{C278AF3F-BCE4-4B0B-B396-CCC323A4896F}">
          <x14:formula1>
            <xm:f>'(参考)リスト'!$D$16:$D$18</xm:f>
          </x14:formula1>
          <xm:sqref>D13:E13 D31:E31 O13:P13 O31:P31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9406F-9807-41BD-8ACD-DD2C364B88BB}">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639</v>
      </c>
      <c r="E5" s="639"/>
      <c r="F5" s="649"/>
      <c r="G5" s="650"/>
      <c r="H5" s="650"/>
      <c r="I5" s="650"/>
      <c r="J5" s="650"/>
      <c r="K5" s="650"/>
      <c r="L5" s="651"/>
      <c r="M5" s="616" t="s">
        <v>51</v>
      </c>
      <c r="N5" s="616" t="s">
        <v>47</v>
      </c>
      <c r="O5" s="638" t="str">
        <f>D5</f>
        <v>S001</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4</v>
      </c>
      <c r="E7" s="646"/>
      <c r="F7" s="628"/>
      <c r="G7" s="629"/>
      <c r="H7" s="629"/>
      <c r="I7" s="629"/>
      <c r="J7" s="629"/>
      <c r="K7" s="629"/>
      <c r="L7" s="630"/>
      <c r="M7" s="617"/>
      <c r="N7" s="617" t="s">
        <v>2</v>
      </c>
      <c r="O7" s="645">
        <f>D7+1</f>
        <v>5</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513</v>
      </c>
      <c r="E11" s="639"/>
      <c r="F11" s="628"/>
      <c r="G11" s="629"/>
      <c r="H11" s="629"/>
      <c r="I11" s="629"/>
      <c r="J11" s="629"/>
      <c r="K11" s="629"/>
      <c r="L11" s="630"/>
      <c r="M11" s="617"/>
      <c r="N11" s="617" t="s">
        <v>4</v>
      </c>
      <c r="O11" s="638" t="s">
        <v>513</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353</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702</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729</v>
      </c>
      <c r="F18" s="180"/>
      <c r="G18" s="180"/>
      <c r="H18" s="180"/>
      <c r="I18" s="180"/>
      <c r="J18" s="180"/>
      <c r="K18" s="180"/>
      <c r="L18" s="181"/>
      <c r="M18" s="634" t="s">
        <v>7</v>
      </c>
      <c r="N18" s="664"/>
      <c r="O18" s="635"/>
      <c r="P18" s="211" t="s">
        <v>699</v>
      </c>
      <c r="Q18" s="180"/>
      <c r="R18" s="180"/>
      <c r="S18" s="180"/>
      <c r="T18" s="180"/>
      <c r="U18" s="180"/>
      <c r="V18" s="180"/>
      <c r="W18" s="181"/>
    </row>
    <row r="19" spans="2:23" s="30" customFormat="1" ht="17.149999999999999" customHeight="1" x14ac:dyDescent="0.2">
      <c r="B19" s="661" t="s">
        <v>54</v>
      </c>
      <c r="C19" s="662"/>
      <c r="D19" s="663"/>
      <c r="E19" s="658" t="s">
        <v>699</v>
      </c>
      <c r="F19" s="659"/>
      <c r="G19" s="659"/>
      <c r="H19" s="659"/>
      <c r="I19" s="659"/>
      <c r="J19" s="659"/>
      <c r="K19" s="659"/>
      <c r="L19" s="660"/>
      <c r="M19" s="661" t="s">
        <v>54</v>
      </c>
      <c r="N19" s="662"/>
      <c r="O19" s="663"/>
      <c r="P19" s="658" t="s">
        <v>685</v>
      </c>
      <c r="Q19" s="659"/>
      <c r="R19" s="659"/>
      <c r="S19" s="659"/>
      <c r="T19" s="659"/>
      <c r="U19" s="659"/>
      <c r="V19" s="659"/>
      <c r="W19" s="660"/>
    </row>
    <row r="20" spans="2:23" s="30" customFormat="1" ht="17.149999999999999" customHeight="1" x14ac:dyDescent="0.2">
      <c r="B20" s="655" t="s">
        <v>283</v>
      </c>
      <c r="C20" s="656"/>
      <c r="D20" s="657"/>
      <c r="E20" s="658" t="s">
        <v>686</v>
      </c>
      <c r="F20" s="659"/>
      <c r="G20" s="659"/>
      <c r="H20" s="593"/>
      <c r="I20" s="593"/>
      <c r="J20" s="593"/>
      <c r="K20" s="593"/>
      <c r="L20" s="594"/>
      <c r="M20" s="655" t="s">
        <v>283</v>
      </c>
      <c r="N20" s="656"/>
      <c r="O20" s="657"/>
      <c r="P20" s="658" t="s">
        <v>686</v>
      </c>
      <c r="Q20" s="659"/>
      <c r="R20" s="659"/>
      <c r="S20" s="593"/>
      <c r="T20" s="593"/>
      <c r="U20" s="593"/>
      <c r="V20" s="593"/>
      <c r="W20" s="594"/>
    </row>
    <row r="21" spans="2:23" s="30" customFormat="1" ht="17.149999999999999" customHeight="1" x14ac:dyDescent="0.2">
      <c r="B21" s="655" t="s">
        <v>303</v>
      </c>
      <c r="C21" s="656"/>
      <c r="D21" s="657"/>
      <c r="E21" s="658" t="s">
        <v>686</v>
      </c>
      <c r="F21" s="659"/>
      <c r="G21" s="659"/>
      <c r="H21" s="668" t="s">
        <v>8</v>
      </c>
      <c r="I21" s="669"/>
      <c r="J21" s="665"/>
      <c r="K21" s="666"/>
      <c r="L21" s="667"/>
      <c r="M21" s="655" t="s">
        <v>303</v>
      </c>
      <c r="N21" s="656"/>
      <c r="O21" s="657"/>
      <c r="P21" s="658" t="s">
        <v>709</v>
      </c>
      <c r="Q21" s="659"/>
      <c r="R21" s="659"/>
      <c r="S21" s="668" t="s">
        <v>8</v>
      </c>
      <c r="T21" s="669"/>
      <c r="U21" s="665"/>
      <c r="V21" s="666"/>
      <c r="W21" s="667"/>
    </row>
    <row r="22" spans="2:23" s="30" customFormat="1" ht="17.149999999999999" customHeight="1" x14ac:dyDescent="0.2">
      <c r="B22" s="634" t="s">
        <v>50</v>
      </c>
      <c r="C22" s="635"/>
      <c r="D22" s="670" t="s">
        <v>700</v>
      </c>
      <c r="E22" s="671"/>
      <c r="F22" s="671"/>
      <c r="G22" s="671"/>
      <c r="H22" s="671"/>
      <c r="I22" s="671"/>
      <c r="J22" s="671"/>
      <c r="K22" s="671"/>
      <c r="L22" s="672"/>
      <c r="M22" s="634" t="s">
        <v>50</v>
      </c>
      <c r="N22" s="635"/>
      <c r="O22" s="670" t="s">
        <v>728</v>
      </c>
      <c r="P22" s="671"/>
      <c r="Q22" s="671"/>
      <c r="R22" s="671"/>
      <c r="S22" s="671"/>
      <c r="T22" s="671"/>
      <c r="U22" s="671"/>
      <c r="V22" s="671"/>
      <c r="W22" s="672"/>
    </row>
    <row r="23" spans="2:23" s="30" customFormat="1" ht="20.149999999999999" customHeight="1" x14ac:dyDescent="0.2">
      <c r="B23" s="616" t="s">
        <v>51</v>
      </c>
      <c r="C23" s="616" t="s">
        <v>47</v>
      </c>
      <c r="D23" s="638" t="str">
        <f>O5</f>
        <v>S001</v>
      </c>
      <c r="E23" s="639"/>
      <c r="F23" s="649"/>
      <c r="G23" s="650"/>
      <c r="H23" s="650"/>
      <c r="I23" s="650"/>
      <c r="J23" s="650"/>
      <c r="K23" s="650"/>
      <c r="L23" s="651"/>
      <c r="M23" s="616" t="s">
        <v>51</v>
      </c>
      <c r="N23" s="616" t="s">
        <v>47</v>
      </c>
      <c r="O23" s="638" t="str">
        <f>D23</f>
        <v>S001</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6</v>
      </c>
      <c r="E25" s="646"/>
      <c r="F25" s="628"/>
      <c r="G25" s="629"/>
      <c r="H25" s="629"/>
      <c r="I25" s="629"/>
      <c r="J25" s="629"/>
      <c r="K25" s="629"/>
      <c r="L25" s="630"/>
      <c r="M25" s="617"/>
      <c r="N25" s="617" t="s">
        <v>2</v>
      </c>
      <c r="O25" s="645">
        <f>D25+1</f>
        <v>7</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513</v>
      </c>
      <c r="E29" s="639"/>
      <c r="F29" s="628"/>
      <c r="G29" s="629"/>
      <c r="H29" s="629"/>
      <c r="I29" s="629"/>
      <c r="J29" s="629"/>
      <c r="K29" s="629"/>
      <c r="L29" s="630"/>
      <c r="M29" s="617"/>
      <c r="N29" s="617" t="s">
        <v>4</v>
      </c>
      <c r="O29" s="638" t="s">
        <v>513</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353</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702</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703</v>
      </c>
      <c r="F36" s="180"/>
      <c r="G36" s="180"/>
      <c r="H36" s="180"/>
      <c r="I36" s="180"/>
      <c r="J36" s="180"/>
      <c r="K36" s="180"/>
      <c r="L36" s="181"/>
      <c r="M36" s="634" t="s">
        <v>7</v>
      </c>
      <c r="N36" s="664"/>
      <c r="O36" s="635"/>
      <c r="P36" s="211" t="s">
        <v>699</v>
      </c>
      <c r="Q36" s="180"/>
      <c r="R36" s="180"/>
      <c r="S36" s="180"/>
      <c r="T36" s="180"/>
      <c r="U36" s="180"/>
      <c r="V36" s="180"/>
      <c r="W36" s="181"/>
    </row>
    <row r="37" spans="2:24" s="30" customFormat="1" ht="17.149999999999999" customHeight="1" x14ac:dyDescent="0.2">
      <c r="B37" s="661" t="s">
        <v>54</v>
      </c>
      <c r="C37" s="662"/>
      <c r="D37" s="663"/>
      <c r="E37" s="658" t="s">
        <v>704</v>
      </c>
      <c r="F37" s="659"/>
      <c r="G37" s="659"/>
      <c r="H37" s="659"/>
      <c r="I37" s="659"/>
      <c r="J37" s="659"/>
      <c r="K37" s="659"/>
      <c r="L37" s="660"/>
      <c r="M37" s="661" t="s">
        <v>54</v>
      </c>
      <c r="N37" s="662"/>
      <c r="O37" s="663"/>
      <c r="P37" s="658" t="s">
        <v>685</v>
      </c>
      <c r="Q37" s="659"/>
      <c r="R37" s="659"/>
      <c r="S37" s="659"/>
      <c r="T37" s="659"/>
      <c r="U37" s="659"/>
      <c r="V37" s="659"/>
      <c r="W37" s="660"/>
    </row>
    <row r="38" spans="2:24" s="30" customFormat="1" ht="17.149999999999999" customHeight="1" x14ac:dyDescent="0.2">
      <c r="B38" s="655" t="s">
        <v>283</v>
      </c>
      <c r="C38" s="656"/>
      <c r="D38" s="657"/>
      <c r="E38" s="658" t="s">
        <v>686</v>
      </c>
      <c r="F38" s="659"/>
      <c r="G38" s="659"/>
      <c r="H38" s="593"/>
      <c r="I38" s="593"/>
      <c r="J38" s="593"/>
      <c r="K38" s="593"/>
      <c r="L38" s="594"/>
      <c r="M38" s="655" t="s">
        <v>283</v>
      </c>
      <c r="N38" s="656"/>
      <c r="O38" s="657"/>
      <c r="P38" s="658" t="s">
        <v>686</v>
      </c>
      <c r="Q38" s="659"/>
      <c r="R38" s="659"/>
      <c r="S38" s="593"/>
      <c r="T38" s="593"/>
      <c r="U38" s="593"/>
      <c r="V38" s="593"/>
      <c r="W38" s="594"/>
    </row>
    <row r="39" spans="2:24" s="30" customFormat="1" ht="17.149999999999999" customHeight="1" x14ac:dyDescent="0.2">
      <c r="B39" s="655" t="s">
        <v>303</v>
      </c>
      <c r="C39" s="656"/>
      <c r="D39" s="657"/>
      <c r="E39" s="658" t="s">
        <v>686</v>
      </c>
      <c r="F39" s="659"/>
      <c r="G39" s="659"/>
      <c r="H39" s="668" t="s">
        <v>8</v>
      </c>
      <c r="I39" s="669"/>
      <c r="J39" s="665"/>
      <c r="K39" s="666"/>
      <c r="L39" s="667"/>
      <c r="M39" s="655" t="s">
        <v>303</v>
      </c>
      <c r="N39" s="656"/>
      <c r="O39" s="657"/>
      <c r="P39" s="658" t="s">
        <v>686</v>
      </c>
      <c r="Q39" s="659"/>
      <c r="R39" s="659"/>
      <c r="S39" s="668" t="s">
        <v>8</v>
      </c>
      <c r="T39" s="669"/>
      <c r="U39" s="665"/>
      <c r="V39" s="666"/>
      <c r="W39" s="667"/>
    </row>
    <row r="40" spans="2:24" s="30" customFormat="1" ht="17.149999999999999" customHeight="1" x14ac:dyDescent="0.2">
      <c r="B40" s="634" t="s">
        <v>50</v>
      </c>
      <c r="C40" s="635"/>
      <c r="D40" s="670" t="s">
        <v>700</v>
      </c>
      <c r="E40" s="671"/>
      <c r="F40" s="671"/>
      <c r="G40" s="671"/>
      <c r="H40" s="671"/>
      <c r="I40" s="671"/>
      <c r="J40" s="671"/>
      <c r="K40" s="671"/>
      <c r="L40" s="672"/>
      <c r="M40" s="634" t="s">
        <v>50</v>
      </c>
      <c r="N40" s="635"/>
      <c r="O40" s="670" t="s">
        <v>727</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O32:P32 O14:P14 D32:E32" xr:uid="{63E93CBF-33F5-4C7B-950D-6EE1A3849C89}">
      <formula1>INDIRECT(D13)</formula1>
    </dataValidation>
    <dataValidation type="list" allowBlank="1" showInputMessage="1" showErrorMessage="1" sqref="D11:E12 O29:P30 O11:P12 D29:E30" xr:uid="{2A2F6F6A-7A77-4DF5-BE6B-085ACB32B3A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1EBE65A-FE30-4314-8837-6EDE3A59E224}">
          <x14:formula1>
            <xm:f>'(参考)リスト'!$D$16:$D$18</xm:f>
          </x14:formula1>
          <xm:sqref>D13:E13 O31:P31 O13:P13 D31:E31</xm:sqref>
        </x14:dataValidation>
        <x14:dataValidation type="list" allowBlank="1" showInputMessage="1" showErrorMessage="1" xr:uid="{32EDE078-6502-4A96-AD11-B886835CE7AB}">
          <x14:formula1>
            <xm:f>'(参考)リスト'!$F$16:$F$21</xm:f>
          </x14:formula1>
          <xm:sqref>E15:E16 E33:E34 P15:P16 P33:P34</xm:sqref>
        </x14:dataValidation>
        <x14:dataValidation type="list" allowBlank="1" showInputMessage="1" showErrorMessage="1" xr:uid="{9E7682B4-A71B-46F4-A72C-70DA3527D93A}">
          <x14:formula1>
            <xm:f>'(参考)リスト'!$B$16:$B$20</xm:f>
          </x14:formula1>
          <xm:sqref>D9:E10 O27:P28 O9:P10 D27:E28</xm:sqref>
        </x14:dataValidation>
        <x14:dataValidation type="list" allowBlank="1" showInputMessage="1" showErrorMessage="1" xr:uid="{B2296D3F-6BCB-4675-ACDD-5C916C94D6A2}">
          <x14:formula1>
            <xm:f>'(参考)リスト'!$G$16:$G$20</xm:f>
          </x14:formula1>
          <xm:sqref>D17:E17 D35:E35 O17:P17 O35:P35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91362-5566-40D4-A3B5-7F9D093A57FA}">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639</v>
      </c>
      <c r="E5" s="639"/>
      <c r="F5" s="649"/>
      <c r="G5" s="650"/>
      <c r="H5" s="650"/>
      <c r="I5" s="650"/>
      <c r="J5" s="650"/>
      <c r="K5" s="650"/>
      <c r="L5" s="651"/>
      <c r="M5" s="616" t="s">
        <v>51</v>
      </c>
      <c r="N5" s="616" t="s">
        <v>47</v>
      </c>
      <c r="O5" s="638" t="str">
        <f>D5</f>
        <v>S001</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8</v>
      </c>
      <c r="E7" s="646"/>
      <c r="F7" s="628"/>
      <c r="G7" s="629"/>
      <c r="H7" s="629"/>
      <c r="I7" s="629"/>
      <c r="J7" s="629"/>
      <c r="K7" s="629"/>
      <c r="L7" s="630"/>
      <c r="M7" s="617"/>
      <c r="N7" s="617" t="s">
        <v>2</v>
      </c>
      <c r="O7" s="645">
        <f>D7+1</f>
        <v>9</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513</v>
      </c>
      <c r="E11" s="639"/>
      <c r="F11" s="628"/>
      <c r="G11" s="629"/>
      <c r="H11" s="629"/>
      <c r="I11" s="629"/>
      <c r="J11" s="629"/>
      <c r="K11" s="629"/>
      <c r="L11" s="630"/>
      <c r="M11" s="617"/>
      <c r="N11" s="617" t="s">
        <v>4</v>
      </c>
      <c r="O11" s="638" t="s">
        <v>513</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353</v>
      </c>
      <c r="E14" s="637"/>
      <c r="F14" s="628"/>
      <c r="G14" s="629"/>
      <c r="H14" s="629"/>
      <c r="I14" s="629"/>
      <c r="J14" s="629"/>
      <c r="K14" s="629"/>
      <c r="L14" s="630"/>
      <c r="M14" s="634" t="s">
        <v>49</v>
      </c>
      <c r="N14" s="635"/>
      <c r="O14" s="636" t="s">
        <v>353</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702</v>
      </c>
      <c r="F16" s="628"/>
      <c r="G16" s="629"/>
      <c r="H16" s="629"/>
      <c r="I16" s="629"/>
      <c r="J16" s="629"/>
      <c r="K16" s="629"/>
      <c r="L16" s="630"/>
      <c r="M16" s="653"/>
      <c r="N16" s="634" t="s">
        <v>281</v>
      </c>
      <c r="O16" s="635"/>
      <c r="P16" s="194" t="s">
        <v>683</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29" t="s">
        <v>726</v>
      </c>
      <c r="F18" s="180"/>
      <c r="G18" s="180"/>
      <c r="H18" s="180"/>
      <c r="I18" s="180"/>
      <c r="J18" s="180"/>
      <c r="K18" s="180"/>
      <c r="L18" s="181"/>
      <c r="M18" s="634" t="s">
        <v>7</v>
      </c>
      <c r="N18" s="664"/>
      <c r="O18" s="635"/>
      <c r="P18" s="229" t="s">
        <v>722</v>
      </c>
      <c r="Q18" s="180"/>
      <c r="R18" s="180"/>
      <c r="S18" s="180"/>
      <c r="T18" s="180"/>
      <c r="U18" s="180"/>
      <c r="V18" s="180"/>
      <c r="W18" s="181"/>
    </row>
    <row r="19" spans="2:23" s="30" customFormat="1" ht="17.149999999999999" customHeight="1" x14ac:dyDescent="0.2">
      <c r="B19" s="661" t="s">
        <v>54</v>
      </c>
      <c r="C19" s="662"/>
      <c r="D19" s="663"/>
      <c r="E19" s="658" t="s">
        <v>707</v>
      </c>
      <c r="F19" s="659"/>
      <c r="G19" s="659"/>
      <c r="H19" s="659"/>
      <c r="I19" s="659"/>
      <c r="J19" s="659"/>
      <c r="K19" s="659"/>
      <c r="L19" s="660"/>
      <c r="M19" s="661" t="s">
        <v>54</v>
      </c>
      <c r="N19" s="662"/>
      <c r="O19" s="663"/>
      <c r="P19" s="658" t="s">
        <v>699</v>
      </c>
      <c r="Q19" s="659"/>
      <c r="R19" s="659"/>
      <c r="S19" s="659"/>
      <c r="T19" s="659"/>
      <c r="U19" s="659"/>
      <c r="V19" s="659"/>
      <c r="W19" s="660"/>
    </row>
    <row r="20" spans="2:23" s="30" customFormat="1" ht="17.149999999999999" customHeight="1" x14ac:dyDescent="0.2">
      <c r="B20" s="655" t="s">
        <v>283</v>
      </c>
      <c r="C20" s="656"/>
      <c r="D20" s="657"/>
      <c r="E20" s="658" t="s">
        <v>708</v>
      </c>
      <c r="F20" s="659"/>
      <c r="G20" s="659"/>
      <c r="H20" s="593"/>
      <c r="I20" s="593"/>
      <c r="J20" s="593"/>
      <c r="K20" s="593"/>
      <c r="L20" s="594"/>
      <c r="M20" s="655" t="s">
        <v>283</v>
      </c>
      <c r="N20" s="656"/>
      <c r="O20" s="657"/>
      <c r="P20" s="658" t="s">
        <v>708</v>
      </c>
      <c r="Q20" s="659"/>
      <c r="R20" s="659"/>
      <c r="S20" s="593"/>
      <c r="T20" s="593"/>
      <c r="U20" s="593"/>
      <c r="V20" s="593"/>
      <c r="W20" s="594"/>
    </row>
    <row r="21" spans="2:23" s="30" customFormat="1" ht="17.149999999999999" customHeight="1" x14ac:dyDescent="0.2">
      <c r="B21" s="655" t="s">
        <v>303</v>
      </c>
      <c r="C21" s="656"/>
      <c r="D21" s="657"/>
      <c r="E21" s="658" t="s">
        <v>708</v>
      </c>
      <c r="F21" s="659"/>
      <c r="G21" s="659"/>
      <c r="H21" s="668" t="s">
        <v>8</v>
      </c>
      <c r="I21" s="669"/>
      <c r="J21" s="665"/>
      <c r="K21" s="666"/>
      <c r="L21" s="667"/>
      <c r="M21" s="655" t="s">
        <v>303</v>
      </c>
      <c r="N21" s="656"/>
      <c r="O21" s="657"/>
      <c r="P21" s="658" t="s">
        <v>686</v>
      </c>
      <c r="Q21" s="659"/>
      <c r="R21" s="659"/>
      <c r="S21" s="668" t="s">
        <v>8</v>
      </c>
      <c r="T21" s="669"/>
      <c r="U21" s="665"/>
      <c r="V21" s="666"/>
      <c r="W21" s="667"/>
    </row>
    <row r="22" spans="2:23" s="30" customFormat="1" ht="17.149999999999999" customHeight="1" x14ac:dyDescent="0.2">
      <c r="B22" s="634" t="s">
        <v>50</v>
      </c>
      <c r="C22" s="635"/>
      <c r="D22" s="670" t="s">
        <v>1088</v>
      </c>
      <c r="E22" s="671"/>
      <c r="F22" s="671"/>
      <c r="G22" s="671"/>
      <c r="H22" s="671"/>
      <c r="I22" s="671"/>
      <c r="J22" s="671"/>
      <c r="K22" s="671"/>
      <c r="L22" s="672"/>
      <c r="M22" s="634" t="s">
        <v>50</v>
      </c>
      <c r="N22" s="635"/>
      <c r="O22" s="670" t="s">
        <v>723</v>
      </c>
      <c r="P22" s="671"/>
      <c r="Q22" s="671"/>
      <c r="R22" s="671"/>
      <c r="S22" s="671"/>
      <c r="T22" s="671"/>
      <c r="U22" s="671"/>
      <c r="V22" s="671"/>
      <c r="W22" s="672"/>
    </row>
    <row r="23" spans="2:23" s="30" customFormat="1" ht="20.149999999999999" customHeight="1" x14ac:dyDescent="0.2">
      <c r="B23" s="616" t="s">
        <v>51</v>
      </c>
      <c r="C23" s="616" t="s">
        <v>47</v>
      </c>
      <c r="D23" s="638" t="str">
        <f>O5</f>
        <v>S001</v>
      </c>
      <c r="E23" s="639"/>
      <c r="F23" s="649"/>
      <c r="G23" s="650"/>
      <c r="H23" s="650"/>
      <c r="I23" s="650"/>
      <c r="J23" s="650"/>
      <c r="K23" s="650"/>
      <c r="L23" s="651"/>
      <c r="M23" s="616" t="s">
        <v>51</v>
      </c>
      <c r="N23" s="616" t="s">
        <v>47</v>
      </c>
      <c r="O23" s="638" t="str">
        <f>D23</f>
        <v>S001</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10</v>
      </c>
      <c r="E25" s="646"/>
      <c r="F25" s="628"/>
      <c r="G25" s="629"/>
      <c r="H25" s="629"/>
      <c r="I25" s="629"/>
      <c r="J25" s="629"/>
      <c r="K25" s="629"/>
      <c r="L25" s="630"/>
      <c r="M25" s="617"/>
      <c r="N25" s="617" t="s">
        <v>2</v>
      </c>
      <c r="O25" s="645">
        <f>D25+1</f>
        <v>11</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513</v>
      </c>
      <c r="E29" s="639"/>
      <c r="F29" s="628"/>
      <c r="G29" s="629"/>
      <c r="H29" s="629"/>
      <c r="I29" s="629"/>
      <c r="J29" s="629"/>
      <c r="K29" s="629"/>
      <c r="L29" s="630"/>
      <c r="M29" s="617"/>
      <c r="N29" s="617" t="s">
        <v>4</v>
      </c>
      <c r="O29" s="638" t="s">
        <v>512</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702</v>
      </c>
      <c r="F34" s="628"/>
      <c r="G34" s="629"/>
      <c r="H34" s="629"/>
      <c r="I34" s="629"/>
      <c r="J34" s="629"/>
      <c r="K34" s="629"/>
      <c r="L34" s="630"/>
      <c r="M34" s="653"/>
      <c r="N34" s="634" t="s">
        <v>281</v>
      </c>
      <c r="O34" s="635"/>
      <c r="P34" s="194" t="s">
        <v>702</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705</v>
      </c>
      <c r="F36" s="180"/>
      <c r="G36" s="180"/>
      <c r="H36" s="180"/>
      <c r="I36" s="180"/>
      <c r="J36" s="180"/>
      <c r="K36" s="180"/>
      <c r="L36" s="181"/>
      <c r="M36" s="634" t="s">
        <v>7</v>
      </c>
      <c r="N36" s="664"/>
      <c r="O36" s="635"/>
      <c r="P36" s="229" t="s">
        <v>706</v>
      </c>
      <c r="Q36" s="180"/>
      <c r="R36" s="180"/>
      <c r="S36" s="180"/>
      <c r="T36" s="180"/>
      <c r="U36" s="180"/>
      <c r="V36" s="180"/>
      <c r="W36" s="181"/>
    </row>
    <row r="37" spans="2:24" s="30" customFormat="1" ht="17.149999999999999" customHeight="1" x14ac:dyDescent="0.2">
      <c r="B37" s="661" t="s">
        <v>54</v>
      </c>
      <c r="C37" s="662"/>
      <c r="D37" s="663"/>
      <c r="E37" s="658" t="s">
        <v>707</v>
      </c>
      <c r="F37" s="659"/>
      <c r="G37" s="659"/>
      <c r="H37" s="659"/>
      <c r="I37" s="659"/>
      <c r="J37" s="659"/>
      <c r="K37" s="659"/>
      <c r="L37" s="660"/>
      <c r="M37" s="661" t="s">
        <v>54</v>
      </c>
      <c r="N37" s="662"/>
      <c r="O37" s="663"/>
      <c r="P37" s="658" t="s">
        <v>699</v>
      </c>
      <c r="Q37" s="659"/>
      <c r="R37" s="659"/>
      <c r="S37" s="659"/>
      <c r="T37" s="659"/>
      <c r="U37" s="659"/>
      <c r="V37" s="659"/>
      <c r="W37" s="660"/>
    </row>
    <row r="38" spans="2:24" s="30" customFormat="1" ht="17.149999999999999" customHeight="1" x14ac:dyDescent="0.2">
      <c r="B38" s="655" t="s">
        <v>283</v>
      </c>
      <c r="C38" s="656"/>
      <c r="D38" s="657"/>
      <c r="E38" s="658" t="s">
        <v>708</v>
      </c>
      <c r="F38" s="659"/>
      <c r="G38" s="659"/>
      <c r="H38" s="593"/>
      <c r="I38" s="593"/>
      <c r="J38" s="593"/>
      <c r="K38" s="593"/>
      <c r="L38" s="594"/>
      <c r="M38" s="655" t="s">
        <v>283</v>
      </c>
      <c r="N38" s="656"/>
      <c r="O38" s="657"/>
      <c r="P38" s="658" t="s">
        <v>686</v>
      </c>
      <c r="Q38" s="659"/>
      <c r="R38" s="659"/>
      <c r="S38" s="593"/>
      <c r="T38" s="593"/>
      <c r="U38" s="593"/>
      <c r="V38" s="593"/>
      <c r="W38" s="594"/>
    </row>
    <row r="39" spans="2:24" s="30" customFormat="1" ht="17.149999999999999" customHeight="1" x14ac:dyDescent="0.2">
      <c r="B39" s="655" t="s">
        <v>303</v>
      </c>
      <c r="C39" s="656"/>
      <c r="D39" s="657"/>
      <c r="E39" s="658" t="s">
        <v>708</v>
      </c>
      <c r="F39" s="659"/>
      <c r="G39" s="659"/>
      <c r="H39" s="668" t="s">
        <v>8</v>
      </c>
      <c r="I39" s="669"/>
      <c r="J39" s="665"/>
      <c r="K39" s="666"/>
      <c r="L39" s="667"/>
      <c r="M39" s="655" t="s">
        <v>303</v>
      </c>
      <c r="N39" s="656"/>
      <c r="O39" s="657"/>
      <c r="P39" s="658" t="s">
        <v>708</v>
      </c>
      <c r="Q39" s="659"/>
      <c r="R39" s="659"/>
      <c r="S39" s="668" t="s">
        <v>8</v>
      </c>
      <c r="T39" s="669"/>
      <c r="U39" s="665"/>
      <c r="V39" s="666"/>
      <c r="W39" s="667"/>
    </row>
    <row r="40" spans="2:24" s="30" customFormat="1" ht="17.149999999999999" customHeight="1" x14ac:dyDescent="0.2">
      <c r="B40" s="634" t="s">
        <v>50</v>
      </c>
      <c r="C40" s="635"/>
      <c r="D40" s="670" t="s">
        <v>700</v>
      </c>
      <c r="E40" s="671"/>
      <c r="F40" s="671"/>
      <c r="G40" s="671"/>
      <c r="H40" s="671"/>
      <c r="I40" s="671"/>
      <c r="J40" s="671"/>
      <c r="K40" s="671"/>
      <c r="L40" s="672"/>
      <c r="M40" s="634" t="s">
        <v>50</v>
      </c>
      <c r="N40" s="635"/>
      <c r="O40" s="670" t="s">
        <v>700</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O29:P30 O11:P12 D29:E30" xr:uid="{4532A72C-C826-4261-938D-3651036ECC17}">
      <formula1>INDIRECT(D9)</formula1>
    </dataValidation>
    <dataValidation type="list" allowBlank="1" showInputMessage="1" showErrorMessage="1" sqref="D14:E14 O32:P32 O14:P14 D32:E32" xr:uid="{A0B1B294-823E-4BE3-9634-A0963A8405E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26A5F1D-3C8D-406C-AE3A-86AF6D47CCA8}">
          <x14:formula1>
            <xm:f>'(参考)リスト'!$G$16:$G$20</xm:f>
          </x14:formula1>
          <xm:sqref>D17:E17 D35:E35 O17:P17 O35:P35</xm:sqref>
        </x14:dataValidation>
        <x14:dataValidation type="list" allowBlank="1" showInputMessage="1" showErrorMessage="1" xr:uid="{9F259EC5-B955-42EA-960E-D0B21F4B6364}">
          <x14:formula1>
            <xm:f>'(参考)リスト'!$B$16:$B$20</xm:f>
          </x14:formula1>
          <xm:sqref>D9:E10 O27:P28 O9:P10 D27:E28</xm:sqref>
        </x14:dataValidation>
        <x14:dataValidation type="list" allowBlank="1" showInputMessage="1" showErrorMessage="1" xr:uid="{4701F469-9790-46F3-A612-838C4534EF3A}">
          <x14:formula1>
            <xm:f>'(参考)リスト'!$F$16:$F$21</xm:f>
          </x14:formula1>
          <xm:sqref>E15:E16 E33:E34 P15:P16 P33:P34</xm:sqref>
        </x14:dataValidation>
        <x14:dataValidation type="list" allowBlank="1" showInputMessage="1" showErrorMessage="1" xr:uid="{8E182C14-2926-45E9-9F9D-EDE1BDEFF97B}">
          <x14:formula1>
            <xm:f>'(参考)リスト'!$D$16:$D$18</xm:f>
          </x14:formula1>
          <xm:sqref>D13:E13 O31:P31 O13:P13 D31:E31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433FA-AFC6-454A-98DD-80E605EEFB6B}">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639</v>
      </c>
      <c r="E5" s="639"/>
      <c r="F5" s="649"/>
      <c r="G5" s="650"/>
      <c r="H5" s="650"/>
      <c r="I5" s="650"/>
      <c r="J5" s="650"/>
      <c r="K5" s="650"/>
      <c r="L5" s="651"/>
      <c r="M5" s="616" t="s">
        <v>51</v>
      </c>
      <c r="N5" s="616" t="s">
        <v>47</v>
      </c>
      <c r="O5" s="638" t="str">
        <f>D5</f>
        <v>S001</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12</v>
      </c>
      <c r="E7" s="646"/>
      <c r="F7" s="628"/>
      <c r="G7" s="629"/>
      <c r="H7" s="629"/>
      <c r="I7" s="629"/>
      <c r="J7" s="629"/>
      <c r="K7" s="629"/>
      <c r="L7" s="630"/>
      <c r="M7" s="617"/>
      <c r="N7" s="617" t="s">
        <v>2</v>
      </c>
      <c r="O7" s="645">
        <f>D7+1</f>
        <v>13</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514</v>
      </c>
      <c r="E11" s="639"/>
      <c r="F11" s="628"/>
      <c r="G11" s="629"/>
      <c r="H11" s="629"/>
      <c r="I11" s="629"/>
      <c r="J11" s="629"/>
      <c r="K11" s="629"/>
      <c r="L11" s="630"/>
      <c r="M11" s="617"/>
      <c r="N11" s="617" t="s">
        <v>4</v>
      </c>
      <c r="O11" s="638" t="s">
        <v>512</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353</v>
      </c>
      <c r="E14" s="637"/>
      <c r="F14" s="628"/>
      <c r="G14" s="629"/>
      <c r="H14" s="629"/>
      <c r="I14" s="629"/>
      <c r="J14" s="629"/>
      <c r="K14" s="629"/>
      <c r="L14" s="630"/>
      <c r="M14" s="634" t="s">
        <v>49</v>
      </c>
      <c r="N14" s="635"/>
      <c r="O14" s="636" t="s">
        <v>353</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702</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29" t="s">
        <v>699</v>
      </c>
      <c r="F18" s="180"/>
      <c r="G18" s="180"/>
      <c r="H18" s="180"/>
      <c r="I18" s="180"/>
      <c r="J18" s="180"/>
      <c r="K18" s="180"/>
      <c r="L18" s="181"/>
      <c r="M18" s="634" t="s">
        <v>7</v>
      </c>
      <c r="N18" s="664"/>
      <c r="O18" s="635"/>
      <c r="P18" s="229" t="s">
        <v>724</v>
      </c>
      <c r="Q18" s="180"/>
      <c r="R18" s="180"/>
      <c r="S18" s="180"/>
      <c r="T18" s="180"/>
      <c r="U18" s="180"/>
      <c r="V18" s="180"/>
      <c r="W18" s="181"/>
    </row>
    <row r="19" spans="2:23" s="30" customFormat="1" ht="17.149999999999999" customHeight="1" x14ac:dyDescent="0.2">
      <c r="B19" s="661" t="s">
        <v>54</v>
      </c>
      <c r="C19" s="662"/>
      <c r="D19" s="663"/>
      <c r="E19" s="658" t="s">
        <v>710</v>
      </c>
      <c r="F19" s="659"/>
      <c r="G19" s="659"/>
      <c r="H19" s="659"/>
      <c r="I19" s="659"/>
      <c r="J19" s="659"/>
      <c r="K19" s="659"/>
      <c r="L19" s="660"/>
      <c r="M19" s="661" t="s">
        <v>54</v>
      </c>
      <c r="N19" s="662"/>
      <c r="O19" s="663"/>
      <c r="P19" s="658" t="s">
        <v>699</v>
      </c>
      <c r="Q19" s="659"/>
      <c r="R19" s="659"/>
      <c r="S19" s="659"/>
      <c r="T19" s="659"/>
      <c r="U19" s="659"/>
      <c r="V19" s="659"/>
      <c r="W19" s="660"/>
    </row>
    <row r="20" spans="2:23" s="30" customFormat="1" ht="17.149999999999999" customHeight="1" x14ac:dyDescent="0.2">
      <c r="B20" s="655" t="s">
        <v>283</v>
      </c>
      <c r="C20" s="656"/>
      <c r="D20" s="657"/>
      <c r="E20" s="658" t="s">
        <v>708</v>
      </c>
      <c r="F20" s="659"/>
      <c r="G20" s="659"/>
      <c r="H20" s="593"/>
      <c r="I20" s="593"/>
      <c r="J20" s="593"/>
      <c r="K20" s="593"/>
      <c r="L20" s="594"/>
      <c r="M20" s="655" t="s">
        <v>283</v>
      </c>
      <c r="N20" s="656"/>
      <c r="O20" s="657"/>
      <c r="P20" s="658" t="s">
        <v>708</v>
      </c>
      <c r="Q20" s="659"/>
      <c r="R20" s="659"/>
      <c r="S20" s="593"/>
      <c r="T20" s="593"/>
      <c r="U20" s="593"/>
      <c r="V20" s="593"/>
      <c r="W20" s="594"/>
    </row>
    <row r="21" spans="2:23" s="30" customFormat="1" ht="17.149999999999999" customHeight="1" x14ac:dyDescent="0.2">
      <c r="B21" s="655" t="s">
        <v>303</v>
      </c>
      <c r="C21" s="656"/>
      <c r="D21" s="657"/>
      <c r="E21" s="658" t="s">
        <v>709</v>
      </c>
      <c r="F21" s="659"/>
      <c r="G21" s="659"/>
      <c r="H21" s="668" t="s">
        <v>8</v>
      </c>
      <c r="I21" s="669"/>
      <c r="J21" s="665"/>
      <c r="K21" s="666"/>
      <c r="L21" s="667"/>
      <c r="M21" s="655" t="s">
        <v>303</v>
      </c>
      <c r="N21" s="656"/>
      <c r="O21" s="657"/>
      <c r="P21" s="658" t="s">
        <v>708</v>
      </c>
      <c r="Q21" s="659"/>
      <c r="R21" s="659"/>
      <c r="S21" s="668" t="s">
        <v>8</v>
      </c>
      <c r="T21" s="669"/>
      <c r="U21" s="665"/>
      <c r="V21" s="666"/>
      <c r="W21" s="667"/>
    </row>
    <row r="22" spans="2:23" s="30" customFormat="1" ht="17.149999999999999" customHeight="1" x14ac:dyDescent="0.2">
      <c r="B22" s="634" t="s">
        <v>50</v>
      </c>
      <c r="C22" s="635"/>
      <c r="D22" s="670" t="s">
        <v>725</v>
      </c>
      <c r="E22" s="671"/>
      <c r="F22" s="671"/>
      <c r="G22" s="671"/>
      <c r="H22" s="671"/>
      <c r="I22" s="671"/>
      <c r="J22" s="671"/>
      <c r="K22" s="671"/>
      <c r="L22" s="672"/>
      <c r="M22" s="634" t="s">
        <v>50</v>
      </c>
      <c r="N22" s="635"/>
      <c r="O22" s="670" t="s">
        <v>1088</v>
      </c>
      <c r="P22" s="671"/>
      <c r="Q22" s="671"/>
      <c r="R22" s="671"/>
      <c r="S22" s="671"/>
      <c r="T22" s="671"/>
      <c r="U22" s="671"/>
      <c r="V22" s="671"/>
      <c r="W22" s="672"/>
    </row>
    <row r="23" spans="2:23" s="30" customFormat="1" ht="20.149999999999999" customHeight="1" x14ac:dyDescent="0.2">
      <c r="B23" s="616" t="s">
        <v>51</v>
      </c>
      <c r="C23" s="616" t="s">
        <v>47</v>
      </c>
      <c r="D23" s="638" t="s">
        <v>638</v>
      </c>
      <c r="E23" s="639"/>
      <c r="F23" s="649"/>
      <c r="G23" s="650"/>
      <c r="H23" s="650"/>
      <c r="I23" s="650"/>
      <c r="J23" s="650"/>
      <c r="K23" s="650"/>
      <c r="L23" s="651"/>
      <c r="M23" s="616" t="s">
        <v>51</v>
      </c>
      <c r="N23" s="616" t="s">
        <v>47</v>
      </c>
      <c r="O23" s="638" t="str">
        <f>D23</f>
        <v>S001</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14</v>
      </c>
      <c r="E25" s="646"/>
      <c r="F25" s="628"/>
      <c r="G25" s="629"/>
      <c r="H25" s="629"/>
      <c r="I25" s="629"/>
      <c r="J25" s="629"/>
      <c r="K25" s="629"/>
      <c r="L25" s="630"/>
      <c r="M25" s="617"/>
      <c r="N25" s="617" t="s">
        <v>2</v>
      </c>
      <c r="O25" s="645">
        <f>D25+1</f>
        <v>15</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512</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353</v>
      </c>
      <c r="E32" s="637"/>
      <c r="F32" s="628"/>
      <c r="G32" s="629"/>
      <c r="H32" s="629"/>
      <c r="I32" s="629"/>
      <c r="J32" s="629"/>
      <c r="K32" s="629"/>
      <c r="L32" s="630"/>
      <c r="M32" s="634" t="s">
        <v>49</v>
      </c>
      <c r="N32" s="635"/>
      <c r="O32" s="636" t="s">
        <v>360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683</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722</v>
      </c>
      <c r="F36" s="180"/>
      <c r="G36" s="180"/>
      <c r="H36" s="180"/>
      <c r="I36" s="180"/>
      <c r="J36" s="180"/>
      <c r="K36" s="180"/>
      <c r="L36" s="181"/>
      <c r="M36" s="634" t="s">
        <v>7</v>
      </c>
      <c r="N36" s="664"/>
      <c r="O36" s="635"/>
      <c r="P36" s="229" t="s">
        <v>711</v>
      </c>
      <c r="Q36" s="180"/>
      <c r="R36" s="180"/>
      <c r="S36" s="180"/>
      <c r="T36" s="180"/>
      <c r="U36" s="180"/>
      <c r="V36" s="180"/>
      <c r="W36" s="181"/>
    </row>
    <row r="37" spans="2:24" s="30" customFormat="1" ht="17.149999999999999" customHeight="1" x14ac:dyDescent="0.2">
      <c r="B37" s="661" t="s">
        <v>54</v>
      </c>
      <c r="C37" s="662"/>
      <c r="D37" s="663"/>
      <c r="E37" s="658" t="s">
        <v>685</v>
      </c>
      <c r="F37" s="659"/>
      <c r="G37" s="659"/>
      <c r="H37" s="659"/>
      <c r="I37" s="659"/>
      <c r="J37" s="659"/>
      <c r="K37" s="659"/>
      <c r="L37" s="660"/>
      <c r="M37" s="661" t="s">
        <v>54</v>
      </c>
      <c r="N37" s="662"/>
      <c r="O37" s="663"/>
      <c r="P37" s="658" t="s">
        <v>712</v>
      </c>
      <c r="Q37" s="659"/>
      <c r="R37" s="659"/>
      <c r="S37" s="659"/>
      <c r="T37" s="659"/>
      <c r="U37" s="659"/>
      <c r="V37" s="659"/>
      <c r="W37" s="660"/>
    </row>
    <row r="38" spans="2:24" s="30" customFormat="1" ht="17.149999999999999" customHeight="1" x14ac:dyDescent="0.2">
      <c r="B38" s="655" t="s">
        <v>283</v>
      </c>
      <c r="C38" s="656"/>
      <c r="D38" s="657"/>
      <c r="E38" s="658" t="s">
        <v>708</v>
      </c>
      <c r="F38" s="659"/>
      <c r="G38" s="659"/>
      <c r="H38" s="593"/>
      <c r="I38" s="593"/>
      <c r="J38" s="593"/>
      <c r="K38" s="593"/>
      <c r="L38" s="594"/>
      <c r="M38" s="655" t="s">
        <v>283</v>
      </c>
      <c r="N38" s="656"/>
      <c r="O38" s="657"/>
      <c r="P38" s="658" t="s">
        <v>708</v>
      </c>
      <c r="Q38" s="659"/>
      <c r="R38" s="659"/>
      <c r="S38" s="593"/>
      <c r="T38" s="593"/>
      <c r="U38" s="593"/>
      <c r="V38" s="593"/>
      <c r="W38" s="594"/>
    </row>
    <row r="39" spans="2:24" s="30" customFormat="1" ht="17.149999999999999" customHeight="1" x14ac:dyDescent="0.2">
      <c r="B39" s="655" t="s">
        <v>303</v>
      </c>
      <c r="C39" s="656"/>
      <c r="D39" s="657"/>
      <c r="E39" s="658" t="s">
        <v>708</v>
      </c>
      <c r="F39" s="659"/>
      <c r="G39" s="659"/>
      <c r="H39" s="668" t="s">
        <v>8</v>
      </c>
      <c r="I39" s="669"/>
      <c r="J39" s="665"/>
      <c r="K39" s="666"/>
      <c r="L39" s="667"/>
      <c r="M39" s="655" t="s">
        <v>303</v>
      </c>
      <c r="N39" s="656"/>
      <c r="O39" s="657"/>
      <c r="P39" s="658" t="s">
        <v>708</v>
      </c>
      <c r="Q39" s="659"/>
      <c r="R39" s="659"/>
      <c r="S39" s="668" t="s">
        <v>8</v>
      </c>
      <c r="T39" s="669"/>
      <c r="U39" s="665"/>
      <c r="V39" s="666"/>
      <c r="W39" s="667"/>
    </row>
    <row r="40" spans="2:24" s="30" customFormat="1" ht="17.149999999999999" customHeight="1" x14ac:dyDescent="0.2">
      <c r="B40" s="634" t="s">
        <v>50</v>
      </c>
      <c r="C40" s="635"/>
      <c r="D40" s="670" t="s">
        <v>723</v>
      </c>
      <c r="E40" s="671"/>
      <c r="F40" s="671"/>
      <c r="G40" s="671"/>
      <c r="H40" s="671"/>
      <c r="I40" s="671"/>
      <c r="J40" s="671"/>
      <c r="K40" s="671"/>
      <c r="L40" s="672"/>
      <c r="M40" s="634" t="s">
        <v>50</v>
      </c>
      <c r="N40" s="635"/>
      <c r="O40" s="670" t="s">
        <v>713</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O32:P32 O14:P14 D32:E32" xr:uid="{F6F0EEBB-51D5-4734-A278-3D69F29A10B1}">
      <formula1>INDIRECT(D13)</formula1>
    </dataValidation>
    <dataValidation type="list" allowBlank="1" showInputMessage="1" showErrorMessage="1" sqref="D11:E12 O29:P30 O11:P12 D29:E30" xr:uid="{3779F7B2-6670-4ECE-8118-6A08E5509148}">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2E8D052-8640-477E-B510-E1940665DB75}">
          <x14:formula1>
            <xm:f>'(参考)リスト'!$D$16:$D$18</xm:f>
          </x14:formula1>
          <xm:sqref>D13:E13 O31:P31 O13:P13 D31:E31</xm:sqref>
        </x14:dataValidation>
        <x14:dataValidation type="list" allowBlank="1" showInputMessage="1" showErrorMessage="1" xr:uid="{353EC915-C3F8-4132-A3FC-E0B3E2BA49FC}">
          <x14:formula1>
            <xm:f>'(参考)リスト'!$F$16:$F$21</xm:f>
          </x14:formula1>
          <xm:sqref>E15:E16 E33:E34 P15:P16 P33:P34</xm:sqref>
        </x14:dataValidation>
        <x14:dataValidation type="list" allowBlank="1" showInputMessage="1" showErrorMessage="1" xr:uid="{F534FB09-7136-48B4-9139-EE87CDC9332B}">
          <x14:formula1>
            <xm:f>'(参考)リスト'!$B$16:$B$20</xm:f>
          </x14:formula1>
          <xm:sqref>D9:E10 O27:P28 O9:P10 D27:E28</xm:sqref>
        </x14:dataValidation>
        <x14:dataValidation type="list" allowBlank="1" showInputMessage="1" showErrorMessage="1" xr:uid="{AF8EC24D-10C1-4DC1-A247-ACC8667DB14D}">
          <x14:formula1>
            <xm:f>'(参考)リスト'!$G$16:$G$20</xm:f>
          </x14:formula1>
          <xm:sqref>D17:E17 D35:E35 O17:P17 O35:P35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387D6-561D-4ADD-96E6-466B2A7187AA}">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638</v>
      </c>
      <c r="E5" s="639"/>
      <c r="F5" s="649"/>
      <c r="G5" s="650"/>
      <c r="H5" s="650"/>
      <c r="I5" s="650"/>
      <c r="J5" s="650"/>
      <c r="K5" s="650"/>
      <c r="L5" s="651"/>
      <c r="M5" s="616" t="s">
        <v>51</v>
      </c>
      <c r="N5" s="616" t="s">
        <v>47</v>
      </c>
      <c r="O5" s="638" t="str">
        <f>D5</f>
        <v>S001</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16</v>
      </c>
      <c r="E7" s="646"/>
      <c r="F7" s="628"/>
      <c r="G7" s="629"/>
      <c r="H7" s="629"/>
      <c r="I7" s="629"/>
      <c r="J7" s="629"/>
      <c r="K7" s="629"/>
      <c r="L7" s="630"/>
      <c r="M7" s="617"/>
      <c r="N7" s="617" t="s">
        <v>2</v>
      </c>
      <c r="O7" s="645">
        <f>D7+1</f>
        <v>17</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374</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720</v>
      </c>
      <c r="F18" s="180"/>
      <c r="G18" s="180"/>
      <c r="H18" s="180"/>
      <c r="I18" s="180"/>
      <c r="J18" s="180"/>
      <c r="K18" s="180"/>
      <c r="L18" s="181"/>
      <c r="M18" s="634" t="s">
        <v>7</v>
      </c>
      <c r="N18" s="664"/>
      <c r="O18" s="635"/>
      <c r="P18" s="229" t="s">
        <v>714</v>
      </c>
      <c r="Q18" s="180"/>
      <c r="R18" s="180"/>
      <c r="S18" s="180"/>
      <c r="T18" s="180"/>
      <c r="U18" s="180"/>
      <c r="V18" s="180"/>
      <c r="W18" s="181"/>
    </row>
    <row r="19" spans="2:23" s="30" customFormat="1" ht="17.149999999999999" customHeight="1" x14ac:dyDescent="0.2">
      <c r="B19" s="661" t="s">
        <v>54</v>
      </c>
      <c r="C19" s="662"/>
      <c r="D19" s="663"/>
      <c r="E19" s="658" t="s">
        <v>721</v>
      </c>
      <c r="F19" s="659"/>
      <c r="G19" s="659"/>
      <c r="H19" s="659"/>
      <c r="I19" s="659"/>
      <c r="J19" s="659"/>
      <c r="K19" s="659"/>
      <c r="L19" s="660"/>
      <c r="M19" s="661" t="s">
        <v>54</v>
      </c>
      <c r="N19" s="662"/>
      <c r="O19" s="663"/>
      <c r="P19" s="658" t="s">
        <v>715</v>
      </c>
      <c r="Q19" s="659"/>
      <c r="R19" s="659"/>
      <c r="S19" s="659"/>
      <c r="T19" s="659"/>
      <c r="U19" s="659"/>
      <c r="V19" s="659"/>
      <c r="W19" s="660"/>
    </row>
    <row r="20" spans="2:23" s="30" customFormat="1" ht="17.149999999999999" customHeight="1" x14ac:dyDescent="0.2">
      <c r="B20" s="655" t="s">
        <v>283</v>
      </c>
      <c r="C20" s="656"/>
      <c r="D20" s="657"/>
      <c r="E20" s="658" t="s">
        <v>686</v>
      </c>
      <c r="F20" s="659"/>
      <c r="G20" s="659"/>
      <c r="H20" s="593"/>
      <c r="I20" s="593"/>
      <c r="J20" s="593"/>
      <c r="K20" s="593"/>
      <c r="L20" s="594"/>
      <c r="M20" s="655" t="s">
        <v>283</v>
      </c>
      <c r="N20" s="656"/>
      <c r="O20" s="657"/>
      <c r="P20" s="658" t="s">
        <v>686</v>
      </c>
      <c r="Q20" s="659"/>
      <c r="R20" s="659"/>
      <c r="S20" s="593"/>
      <c r="T20" s="593"/>
      <c r="U20" s="593"/>
      <c r="V20" s="593"/>
      <c r="W20" s="594"/>
    </row>
    <row r="21" spans="2:23" s="30" customFormat="1" ht="17.149999999999999" customHeight="1" x14ac:dyDescent="0.2">
      <c r="B21" s="655" t="s">
        <v>303</v>
      </c>
      <c r="C21" s="656"/>
      <c r="D21" s="657"/>
      <c r="E21" s="658" t="s">
        <v>686</v>
      </c>
      <c r="F21" s="659"/>
      <c r="G21" s="659"/>
      <c r="H21" s="668" t="s">
        <v>8</v>
      </c>
      <c r="I21" s="669"/>
      <c r="J21" s="665"/>
      <c r="K21" s="666"/>
      <c r="L21" s="667"/>
      <c r="M21" s="655" t="s">
        <v>303</v>
      </c>
      <c r="N21" s="656"/>
      <c r="O21" s="657"/>
      <c r="P21" s="658" t="s">
        <v>686</v>
      </c>
      <c r="Q21" s="659"/>
      <c r="R21" s="659"/>
      <c r="S21" s="668" t="s">
        <v>8</v>
      </c>
      <c r="T21" s="669"/>
      <c r="U21" s="665"/>
      <c r="V21" s="666"/>
      <c r="W21" s="667"/>
    </row>
    <row r="22" spans="2:23" s="30" customFormat="1" ht="17.149999999999999" customHeight="1" x14ac:dyDescent="0.2">
      <c r="B22" s="634" t="s">
        <v>50</v>
      </c>
      <c r="C22" s="635"/>
      <c r="D22" s="670" t="s">
        <v>360</v>
      </c>
      <c r="E22" s="671"/>
      <c r="F22" s="671"/>
      <c r="G22" s="671"/>
      <c r="H22" s="671"/>
      <c r="I22" s="671"/>
      <c r="J22" s="671"/>
      <c r="K22" s="671"/>
      <c r="L22" s="672"/>
      <c r="M22" s="634" t="s">
        <v>50</v>
      </c>
      <c r="N22" s="635"/>
      <c r="O22" s="670" t="s">
        <v>713</v>
      </c>
      <c r="P22" s="671"/>
      <c r="Q22" s="671"/>
      <c r="R22" s="671"/>
      <c r="S22" s="671"/>
      <c r="T22" s="671"/>
      <c r="U22" s="671"/>
      <c r="V22" s="671"/>
      <c r="W22" s="672"/>
    </row>
    <row r="23" spans="2:23" s="30" customFormat="1" ht="20.149999999999999" customHeight="1" x14ac:dyDescent="0.2">
      <c r="B23" s="616" t="s">
        <v>51</v>
      </c>
      <c r="C23" s="616" t="s">
        <v>47</v>
      </c>
      <c r="D23" s="638" t="s">
        <v>640</v>
      </c>
      <c r="E23" s="639"/>
      <c r="F23" s="649"/>
      <c r="G23" s="650"/>
      <c r="H23" s="650"/>
      <c r="I23" s="650"/>
      <c r="J23" s="650"/>
      <c r="K23" s="650"/>
      <c r="L23" s="651"/>
      <c r="M23" s="616" t="s">
        <v>51</v>
      </c>
      <c r="N23" s="616" t="s">
        <v>47</v>
      </c>
      <c r="O23" s="638" t="str">
        <f>D23</f>
        <v>S002</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v>
      </c>
      <c r="E25" s="646"/>
      <c r="F25" s="628"/>
      <c r="G25" s="629"/>
      <c r="H25" s="629"/>
      <c r="I25" s="629"/>
      <c r="J25" s="629"/>
      <c r="K25" s="629"/>
      <c r="L25" s="630"/>
      <c r="M25" s="617"/>
      <c r="N25" s="617" t="s">
        <v>2</v>
      </c>
      <c r="O25" s="645">
        <f>D25+1</f>
        <v>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511</v>
      </c>
      <c r="E29" s="639"/>
      <c r="F29" s="628"/>
      <c r="G29" s="629"/>
      <c r="H29" s="629"/>
      <c r="I29" s="629"/>
      <c r="J29" s="629"/>
      <c r="K29" s="629"/>
      <c r="L29" s="630"/>
      <c r="M29" s="617"/>
      <c r="N29" s="617" t="s">
        <v>4</v>
      </c>
      <c r="O29" s="638" t="s">
        <v>512</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683</v>
      </c>
      <c r="F34" s="628"/>
      <c r="G34" s="629"/>
      <c r="H34" s="629"/>
      <c r="I34" s="629"/>
      <c r="J34" s="629"/>
      <c r="K34" s="629"/>
      <c r="L34" s="630"/>
      <c r="M34" s="653"/>
      <c r="N34" s="634" t="s">
        <v>281</v>
      </c>
      <c r="O34" s="635"/>
      <c r="P34" s="194" t="s">
        <v>702</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716</v>
      </c>
      <c r="F36" s="180"/>
      <c r="G36" s="180"/>
      <c r="H36" s="180"/>
      <c r="I36" s="180"/>
      <c r="J36" s="180"/>
      <c r="K36" s="180"/>
      <c r="L36" s="181"/>
      <c r="M36" s="634" t="s">
        <v>7</v>
      </c>
      <c r="N36" s="664"/>
      <c r="O36" s="635"/>
      <c r="P36" s="229" t="s">
        <v>717</v>
      </c>
      <c r="Q36" s="180"/>
      <c r="R36" s="180"/>
      <c r="S36" s="180"/>
      <c r="T36" s="180"/>
      <c r="U36" s="180"/>
      <c r="V36" s="180"/>
      <c r="W36" s="181"/>
    </row>
    <row r="37" spans="2:24" s="30" customFormat="1" ht="17.149999999999999" customHeight="1" x14ac:dyDescent="0.2">
      <c r="B37" s="661" t="s">
        <v>54</v>
      </c>
      <c r="C37" s="662"/>
      <c r="D37" s="663"/>
      <c r="E37" s="658" t="s">
        <v>699</v>
      </c>
      <c r="F37" s="659"/>
      <c r="G37" s="659"/>
      <c r="H37" s="659"/>
      <c r="I37" s="659"/>
      <c r="J37" s="659"/>
      <c r="K37" s="659"/>
      <c r="L37" s="660"/>
      <c r="M37" s="661" t="s">
        <v>54</v>
      </c>
      <c r="N37" s="662"/>
      <c r="O37" s="663"/>
      <c r="P37" s="658" t="s">
        <v>699</v>
      </c>
      <c r="Q37" s="659"/>
      <c r="R37" s="659"/>
      <c r="S37" s="659"/>
      <c r="T37" s="659"/>
      <c r="U37" s="659"/>
      <c r="V37" s="659"/>
      <c r="W37" s="660"/>
    </row>
    <row r="38" spans="2:24" s="30" customFormat="1" ht="17.149999999999999" customHeight="1" x14ac:dyDescent="0.2">
      <c r="B38" s="655" t="s">
        <v>283</v>
      </c>
      <c r="C38" s="656"/>
      <c r="D38" s="657"/>
      <c r="E38" s="658" t="s">
        <v>686</v>
      </c>
      <c r="F38" s="659"/>
      <c r="G38" s="659"/>
      <c r="H38" s="593"/>
      <c r="I38" s="593"/>
      <c r="J38" s="593"/>
      <c r="K38" s="593"/>
      <c r="L38" s="594"/>
      <c r="M38" s="655" t="s">
        <v>283</v>
      </c>
      <c r="N38" s="656"/>
      <c r="O38" s="657"/>
      <c r="P38" s="658" t="s">
        <v>686</v>
      </c>
      <c r="Q38" s="659"/>
      <c r="R38" s="659"/>
      <c r="S38" s="593"/>
      <c r="T38" s="593"/>
      <c r="U38" s="593"/>
      <c r="V38" s="593"/>
      <c r="W38" s="594"/>
    </row>
    <row r="39" spans="2:24" s="30" customFormat="1" ht="17.149999999999999" customHeight="1" x14ac:dyDescent="0.2">
      <c r="B39" s="655" t="s">
        <v>303</v>
      </c>
      <c r="C39" s="656"/>
      <c r="D39" s="657"/>
      <c r="E39" s="658" t="s">
        <v>686</v>
      </c>
      <c r="F39" s="659"/>
      <c r="G39" s="659"/>
      <c r="H39" s="668" t="s">
        <v>8</v>
      </c>
      <c r="I39" s="669"/>
      <c r="J39" s="665"/>
      <c r="K39" s="666"/>
      <c r="L39" s="667"/>
      <c r="M39" s="655" t="s">
        <v>303</v>
      </c>
      <c r="N39" s="656"/>
      <c r="O39" s="657"/>
      <c r="P39" s="658" t="s">
        <v>686</v>
      </c>
      <c r="Q39" s="659"/>
      <c r="R39" s="659"/>
      <c r="S39" s="668" t="s">
        <v>8</v>
      </c>
      <c r="T39" s="669"/>
      <c r="U39" s="665"/>
      <c r="V39" s="666"/>
      <c r="W39" s="667"/>
    </row>
    <row r="40" spans="2:24" s="30" customFormat="1" ht="17.149999999999999" customHeight="1" x14ac:dyDescent="0.2">
      <c r="B40" s="634" t="s">
        <v>50</v>
      </c>
      <c r="C40" s="635"/>
      <c r="D40" s="670" t="s">
        <v>700</v>
      </c>
      <c r="E40" s="671"/>
      <c r="F40" s="671"/>
      <c r="G40" s="671"/>
      <c r="H40" s="671"/>
      <c r="I40" s="671"/>
      <c r="J40" s="671"/>
      <c r="K40" s="671"/>
      <c r="L40" s="672"/>
      <c r="M40" s="634" t="s">
        <v>50</v>
      </c>
      <c r="N40" s="635"/>
      <c r="O40" s="670" t="s">
        <v>700</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F49BCB0E-CFFF-482E-BC2D-FACA4362E5FD}">
      <formula1>INDIRECT(D9)</formula1>
    </dataValidation>
    <dataValidation type="list" allowBlank="1" showInputMessage="1" showErrorMessage="1" sqref="D14:E14 D32:E32 O14:P14 O32:P32" xr:uid="{A7D522EC-8991-435A-8619-739EDE2AFE9F}">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57070F6-809D-4124-B4BD-50C6A5898C24}">
          <x14:formula1>
            <xm:f>'(参考)リスト'!$G$16:$G$20</xm:f>
          </x14:formula1>
          <xm:sqref>D17:E17 D35:E35 O17:P17 O35:P35</xm:sqref>
        </x14:dataValidation>
        <x14:dataValidation type="list" allowBlank="1" showInputMessage="1" showErrorMessage="1" xr:uid="{0FD3A80B-76FE-4899-9A52-FB6A77612888}">
          <x14:formula1>
            <xm:f>'(参考)リスト'!$B$16:$B$20</xm:f>
          </x14:formula1>
          <xm:sqref>D9:E10 D27:E28 O9:P10 O27:P28</xm:sqref>
        </x14:dataValidation>
        <x14:dataValidation type="list" allowBlank="1" showInputMessage="1" showErrorMessage="1" xr:uid="{66227BD6-6652-4470-A0F9-4835983FF06F}">
          <x14:formula1>
            <xm:f>'(参考)リスト'!$F$16:$F$21</xm:f>
          </x14:formula1>
          <xm:sqref>E15:E16 E33:E34 P15:P16 P33:P34</xm:sqref>
        </x14:dataValidation>
        <x14:dataValidation type="list" allowBlank="1" showInputMessage="1" showErrorMessage="1" xr:uid="{3779075C-138B-4708-BD29-07B786A4545E}">
          <x14:formula1>
            <xm:f>'(参考)リスト'!$D$16:$D$18</xm:f>
          </x14:formula1>
          <xm:sqref>D13:E13 D31:E31 O13:P13 O31:P31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1BF5B-6ED1-4BAE-BEA5-18CD9058FB8E}">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641</v>
      </c>
      <c r="E5" s="639"/>
      <c r="F5" s="649"/>
      <c r="G5" s="650"/>
      <c r="H5" s="650"/>
      <c r="I5" s="650"/>
      <c r="J5" s="650"/>
      <c r="K5" s="650"/>
      <c r="L5" s="651"/>
      <c r="M5" s="616" t="s">
        <v>51</v>
      </c>
      <c r="N5" s="616" t="s">
        <v>47</v>
      </c>
      <c r="O5" s="638" t="str">
        <f>D5</f>
        <v>S002</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3</v>
      </c>
      <c r="E7" s="646"/>
      <c r="F7" s="628"/>
      <c r="G7" s="629"/>
      <c r="H7" s="629"/>
      <c r="I7" s="629"/>
      <c r="J7" s="629"/>
      <c r="K7" s="629"/>
      <c r="L7" s="630"/>
      <c r="M7" s="617"/>
      <c r="N7" s="617" t="s">
        <v>2</v>
      </c>
      <c r="O7" s="645">
        <f>D7+1</f>
        <v>4</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374</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11" t="s">
        <v>707</v>
      </c>
      <c r="F18" s="180"/>
      <c r="G18" s="180"/>
      <c r="H18" s="180"/>
      <c r="I18" s="180"/>
      <c r="J18" s="180"/>
      <c r="K18" s="180"/>
      <c r="L18" s="181"/>
      <c r="M18" s="634" t="s">
        <v>7</v>
      </c>
      <c r="N18" s="664"/>
      <c r="O18" s="635"/>
      <c r="P18" s="211" t="s">
        <v>730</v>
      </c>
      <c r="Q18" s="180"/>
      <c r="R18" s="180"/>
      <c r="S18" s="180"/>
      <c r="T18" s="180"/>
      <c r="U18" s="180"/>
      <c r="V18" s="180"/>
      <c r="W18" s="181"/>
    </row>
    <row r="19" spans="2:23" s="30" customFormat="1" ht="17.149999999999999" customHeight="1" x14ac:dyDescent="0.2">
      <c r="B19" s="661" t="s">
        <v>54</v>
      </c>
      <c r="C19" s="662"/>
      <c r="D19" s="663"/>
      <c r="E19" s="658" t="s">
        <v>718</v>
      </c>
      <c r="F19" s="659"/>
      <c r="G19" s="659"/>
      <c r="H19" s="659"/>
      <c r="I19" s="659"/>
      <c r="J19" s="659"/>
      <c r="K19" s="659"/>
      <c r="L19" s="660"/>
      <c r="M19" s="661" t="s">
        <v>54</v>
      </c>
      <c r="N19" s="662"/>
      <c r="O19" s="663"/>
      <c r="P19" s="658" t="s">
        <v>731</v>
      </c>
      <c r="Q19" s="659"/>
      <c r="R19" s="659"/>
      <c r="S19" s="659"/>
      <c r="T19" s="659"/>
      <c r="U19" s="659"/>
      <c r="V19" s="659"/>
      <c r="W19" s="660"/>
    </row>
    <row r="20" spans="2:23" s="30" customFormat="1" ht="17.149999999999999" customHeight="1" x14ac:dyDescent="0.2">
      <c r="B20" s="655" t="s">
        <v>283</v>
      </c>
      <c r="C20" s="656"/>
      <c r="D20" s="657"/>
      <c r="E20" s="658" t="s">
        <v>708</v>
      </c>
      <c r="F20" s="659"/>
      <c r="G20" s="659"/>
      <c r="H20" s="593"/>
      <c r="I20" s="593"/>
      <c r="J20" s="593"/>
      <c r="K20" s="593"/>
      <c r="L20" s="594"/>
      <c r="M20" s="655" t="s">
        <v>283</v>
      </c>
      <c r="N20" s="656"/>
      <c r="O20" s="657"/>
      <c r="P20" s="658" t="s">
        <v>732</v>
      </c>
      <c r="Q20" s="659"/>
      <c r="R20" s="659"/>
      <c r="S20" s="593"/>
      <c r="T20" s="593"/>
      <c r="U20" s="593"/>
      <c r="V20" s="593"/>
      <c r="W20" s="594"/>
    </row>
    <row r="21" spans="2:23" s="30" customFormat="1" ht="17.149999999999999" customHeight="1" x14ac:dyDescent="0.2">
      <c r="B21" s="655" t="s">
        <v>303</v>
      </c>
      <c r="C21" s="656"/>
      <c r="D21" s="657"/>
      <c r="E21" s="658" t="s">
        <v>708</v>
      </c>
      <c r="F21" s="659"/>
      <c r="G21" s="659"/>
      <c r="H21" s="668" t="s">
        <v>8</v>
      </c>
      <c r="I21" s="669"/>
      <c r="J21" s="665"/>
      <c r="K21" s="666"/>
      <c r="L21" s="667"/>
      <c r="M21" s="655" t="s">
        <v>303</v>
      </c>
      <c r="N21" s="656"/>
      <c r="O21" s="657"/>
      <c r="P21" s="658" t="s">
        <v>732</v>
      </c>
      <c r="Q21" s="659"/>
      <c r="R21" s="659"/>
      <c r="S21" s="668" t="s">
        <v>8</v>
      </c>
      <c r="T21" s="669"/>
      <c r="U21" s="665"/>
      <c r="V21" s="666"/>
      <c r="W21" s="667"/>
    </row>
    <row r="22" spans="2:23" s="30" customFormat="1" ht="17.149999999999999" customHeight="1" x14ac:dyDescent="0.2">
      <c r="B22" s="634" t="s">
        <v>50</v>
      </c>
      <c r="C22" s="635"/>
      <c r="D22" s="670" t="s">
        <v>719</v>
      </c>
      <c r="E22" s="671"/>
      <c r="F22" s="671"/>
      <c r="G22" s="671"/>
      <c r="H22" s="671"/>
      <c r="I22" s="671"/>
      <c r="J22" s="671"/>
      <c r="K22" s="671"/>
      <c r="L22" s="672"/>
      <c r="M22" s="634" t="s">
        <v>50</v>
      </c>
      <c r="N22" s="635"/>
      <c r="O22" s="670" t="s">
        <v>733</v>
      </c>
      <c r="P22" s="671"/>
      <c r="Q22" s="671"/>
      <c r="R22" s="671"/>
      <c r="S22" s="671"/>
      <c r="T22" s="671"/>
      <c r="U22" s="671"/>
      <c r="V22" s="671"/>
      <c r="W22" s="672"/>
    </row>
    <row r="23" spans="2:23" s="30" customFormat="1" ht="20.149999999999999" customHeight="1" x14ac:dyDescent="0.2">
      <c r="B23" s="616" t="s">
        <v>51</v>
      </c>
      <c r="C23" s="616" t="s">
        <v>47</v>
      </c>
      <c r="D23" s="638" t="s">
        <v>642</v>
      </c>
      <c r="E23" s="639"/>
      <c r="F23" s="649"/>
      <c r="G23" s="650"/>
      <c r="H23" s="650"/>
      <c r="I23" s="650"/>
      <c r="J23" s="650"/>
      <c r="K23" s="650"/>
      <c r="L23" s="651"/>
      <c r="M23" s="616" t="s">
        <v>51</v>
      </c>
      <c r="N23" s="616" t="s">
        <v>47</v>
      </c>
      <c r="O23" s="638" t="str">
        <f>D23</f>
        <v>S003</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v>
      </c>
      <c r="E25" s="646"/>
      <c r="F25" s="628"/>
      <c r="G25" s="629"/>
      <c r="H25" s="629"/>
      <c r="I25" s="629"/>
      <c r="J25" s="629"/>
      <c r="K25" s="629"/>
      <c r="L25" s="630"/>
      <c r="M25" s="617"/>
      <c r="N25" s="617" t="s">
        <v>2</v>
      </c>
      <c r="O25" s="645">
        <f>D25+1</f>
        <v>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511</v>
      </c>
      <c r="E29" s="639"/>
      <c r="F29" s="628"/>
      <c r="G29" s="629"/>
      <c r="H29" s="629"/>
      <c r="I29" s="629"/>
      <c r="J29" s="629"/>
      <c r="K29" s="629"/>
      <c r="L29" s="630"/>
      <c r="M29" s="617"/>
      <c r="N29" s="617" t="s">
        <v>4</v>
      </c>
      <c r="O29" s="638" t="s">
        <v>513</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353</v>
      </c>
      <c r="E32" s="637"/>
      <c r="F32" s="628"/>
      <c r="G32" s="629"/>
      <c r="H32" s="629"/>
      <c r="I32" s="629"/>
      <c r="J32" s="629"/>
      <c r="K32" s="629"/>
      <c r="L32" s="630"/>
      <c r="M32" s="634" t="s">
        <v>49</v>
      </c>
      <c r="N32" s="635"/>
      <c r="O32" s="636" t="s">
        <v>353</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683</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1089</v>
      </c>
      <c r="F36" s="180"/>
      <c r="G36" s="180"/>
      <c r="H36" s="180"/>
      <c r="I36" s="180"/>
      <c r="J36" s="180"/>
      <c r="K36" s="180"/>
      <c r="L36" s="181"/>
      <c r="M36" s="634" t="s">
        <v>7</v>
      </c>
      <c r="N36" s="664"/>
      <c r="O36" s="635"/>
      <c r="P36" s="211" t="s">
        <v>730</v>
      </c>
      <c r="Q36" s="180"/>
      <c r="R36" s="180"/>
      <c r="S36" s="180"/>
      <c r="T36" s="180"/>
      <c r="U36" s="180"/>
      <c r="V36" s="180"/>
      <c r="W36" s="181"/>
    </row>
    <row r="37" spans="2:24" s="30" customFormat="1" ht="17.149999999999999" customHeight="1" x14ac:dyDescent="0.2">
      <c r="B37" s="661" t="s">
        <v>54</v>
      </c>
      <c r="C37" s="662"/>
      <c r="D37" s="663"/>
      <c r="E37" s="658" t="s">
        <v>734</v>
      </c>
      <c r="F37" s="659"/>
      <c r="G37" s="659"/>
      <c r="H37" s="659"/>
      <c r="I37" s="659"/>
      <c r="J37" s="659"/>
      <c r="K37" s="659"/>
      <c r="L37" s="660"/>
      <c r="M37" s="661" t="s">
        <v>54</v>
      </c>
      <c r="N37" s="662"/>
      <c r="O37" s="663"/>
      <c r="P37" s="658" t="s">
        <v>734</v>
      </c>
      <c r="Q37" s="659"/>
      <c r="R37" s="659"/>
      <c r="S37" s="659"/>
      <c r="T37" s="659"/>
      <c r="U37" s="659"/>
      <c r="V37" s="659"/>
      <c r="W37" s="660"/>
    </row>
    <row r="38" spans="2:24" s="30" customFormat="1" ht="17.149999999999999" customHeight="1" x14ac:dyDescent="0.2">
      <c r="B38" s="655" t="s">
        <v>283</v>
      </c>
      <c r="C38" s="656"/>
      <c r="D38" s="657"/>
      <c r="E38" s="658" t="s">
        <v>686</v>
      </c>
      <c r="F38" s="659"/>
      <c r="G38" s="659"/>
      <c r="H38" s="593"/>
      <c r="I38" s="593"/>
      <c r="J38" s="593"/>
      <c r="K38" s="593"/>
      <c r="L38" s="594"/>
      <c r="M38" s="655" t="s">
        <v>283</v>
      </c>
      <c r="N38" s="656"/>
      <c r="O38" s="657"/>
      <c r="P38" s="658" t="s">
        <v>732</v>
      </c>
      <c r="Q38" s="659"/>
      <c r="R38" s="659"/>
      <c r="S38" s="593"/>
      <c r="T38" s="593"/>
      <c r="U38" s="593"/>
      <c r="V38" s="593"/>
      <c r="W38" s="594"/>
    </row>
    <row r="39" spans="2:24" s="30" customFormat="1" ht="17.149999999999999" customHeight="1" x14ac:dyDescent="0.2">
      <c r="B39" s="655" t="s">
        <v>303</v>
      </c>
      <c r="C39" s="656"/>
      <c r="D39" s="657"/>
      <c r="E39" s="658" t="s">
        <v>686</v>
      </c>
      <c r="F39" s="659"/>
      <c r="G39" s="659"/>
      <c r="H39" s="668" t="s">
        <v>8</v>
      </c>
      <c r="I39" s="669"/>
      <c r="J39" s="665"/>
      <c r="K39" s="666"/>
      <c r="L39" s="667"/>
      <c r="M39" s="655" t="s">
        <v>303</v>
      </c>
      <c r="N39" s="656"/>
      <c r="O39" s="657"/>
      <c r="P39" s="658" t="s">
        <v>735</v>
      </c>
      <c r="Q39" s="659"/>
      <c r="R39" s="659"/>
      <c r="S39" s="668" t="s">
        <v>8</v>
      </c>
      <c r="T39" s="669"/>
      <c r="U39" s="665"/>
      <c r="V39" s="666"/>
      <c r="W39" s="667"/>
    </row>
    <row r="40" spans="2:24" s="30" customFormat="1" ht="17.149999999999999" customHeight="1" x14ac:dyDescent="0.2">
      <c r="B40" s="634" t="s">
        <v>50</v>
      </c>
      <c r="C40" s="635"/>
      <c r="D40" s="670" t="s">
        <v>734</v>
      </c>
      <c r="E40" s="671"/>
      <c r="F40" s="671"/>
      <c r="G40" s="671"/>
      <c r="H40" s="671"/>
      <c r="I40" s="671"/>
      <c r="J40" s="671"/>
      <c r="K40" s="671"/>
      <c r="L40" s="672"/>
      <c r="M40" s="634" t="s">
        <v>50</v>
      </c>
      <c r="N40" s="635"/>
      <c r="O40" s="670" t="s">
        <v>736</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6081A166-0AAD-4C52-9F08-AC2369C6CBED}">
      <formula1>INDIRECT(D9)</formula1>
    </dataValidation>
    <dataValidation type="list" allowBlank="1" showInputMessage="1" showErrorMessage="1" sqref="D14:E14 D32:E32 O14:P14 O32:P32" xr:uid="{FC7DCC22-CD6F-4A7E-A87F-3EE500913BDA}">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131D5FE-BD79-4CED-B733-BA7E9F14FC00}">
          <x14:formula1>
            <xm:f>'(参考)リスト'!$G$16:$G$20</xm:f>
          </x14:formula1>
          <xm:sqref>D17:E17 D35:E35 O17:P17 O35:P35</xm:sqref>
        </x14:dataValidation>
        <x14:dataValidation type="list" allowBlank="1" showInputMessage="1" showErrorMessage="1" xr:uid="{5312A3C2-30A6-40BD-AE03-79F40B26E07C}">
          <x14:formula1>
            <xm:f>'(参考)リスト'!$B$16:$B$20</xm:f>
          </x14:formula1>
          <xm:sqref>D9:E10 D27:E28 O9:P10 O27:P28</xm:sqref>
        </x14:dataValidation>
        <x14:dataValidation type="list" allowBlank="1" showInputMessage="1" showErrorMessage="1" xr:uid="{95A3A932-F34D-43E2-82CE-FF01563C2D3C}">
          <x14:formula1>
            <xm:f>'(参考)リスト'!$F$16:$F$21</xm:f>
          </x14:formula1>
          <xm:sqref>E15:E16 E33:E34 P15:P16 P33:P34</xm:sqref>
        </x14:dataValidation>
        <x14:dataValidation type="list" allowBlank="1" showInputMessage="1" showErrorMessage="1" xr:uid="{335978AD-59D9-48F1-A0DA-5026ACFFF5A4}">
          <x14:formula1>
            <xm:f>'(参考)リスト'!$D$16:$D$18</xm:f>
          </x14:formula1>
          <xm:sqref>D13:E13 D31:E31 O13:P13 O31:P31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712C8-957A-4019-B5A5-E441AB6111F1}">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643</v>
      </c>
      <c r="E5" s="639"/>
      <c r="F5" s="649"/>
      <c r="G5" s="650"/>
      <c r="H5" s="650"/>
      <c r="I5" s="650"/>
      <c r="J5" s="650"/>
      <c r="K5" s="650"/>
      <c r="L5" s="651"/>
      <c r="M5" s="616" t="s">
        <v>51</v>
      </c>
      <c r="N5" s="616" t="s">
        <v>47</v>
      </c>
      <c r="O5" s="638" t="str">
        <f>D5</f>
        <v>S003</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3</v>
      </c>
      <c r="E7" s="646"/>
      <c r="F7" s="628"/>
      <c r="G7" s="629"/>
      <c r="H7" s="629"/>
      <c r="I7" s="629"/>
      <c r="J7" s="629"/>
      <c r="K7" s="629"/>
      <c r="L7" s="630"/>
      <c r="M7" s="617"/>
      <c r="N7" s="617" t="s">
        <v>2</v>
      </c>
      <c r="O7" s="645">
        <f>D7+1</f>
        <v>4</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516</v>
      </c>
      <c r="E11" s="639"/>
      <c r="F11" s="628"/>
      <c r="G11" s="629"/>
      <c r="H11" s="629"/>
      <c r="I11" s="629"/>
      <c r="J11" s="629"/>
      <c r="K11" s="629"/>
      <c r="L11" s="630"/>
      <c r="M11" s="617"/>
      <c r="N11" s="617" t="s">
        <v>4</v>
      </c>
      <c r="O11" s="638" t="s">
        <v>512</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358</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683</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11" t="s">
        <v>730</v>
      </c>
      <c r="F18" s="180"/>
      <c r="G18" s="180"/>
      <c r="H18" s="180"/>
      <c r="I18" s="180"/>
      <c r="J18" s="180"/>
      <c r="K18" s="180"/>
      <c r="L18" s="181"/>
      <c r="M18" s="634" t="s">
        <v>7</v>
      </c>
      <c r="N18" s="664"/>
      <c r="O18" s="635"/>
      <c r="P18" s="229" t="s">
        <v>740</v>
      </c>
      <c r="Q18" s="180"/>
      <c r="R18" s="180"/>
      <c r="S18" s="180"/>
      <c r="T18" s="180"/>
      <c r="U18" s="180"/>
      <c r="V18" s="180"/>
      <c r="W18" s="181"/>
    </row>
    <row r="19" spans="2:23" s="30" customFormat="1" ht="17.149999999999999" customHeight="1" x14ac:dyDescent="0.2">
      <c r="B19" s="661" t="s">
        <v>54</v>
      </c>
      <c r="C19" s="662"/>
      <c r="D19" s="663"/>
      <c r="E19" s="658" t="s">
        <v>737</v>
      </c>
      <c r="F19" s="659"/>
      <c r="G19" s="659"/>
      <c r="H19" s="659"/>
      <c r="I19" s="659"/>
      <c r="J19" s="659"/>
      <c r="K19" s="659"/>
      <c r="L19" s="660"/>
      <c r="M19" s="661" t="s">
        <v>54</v>
      </c>
      <c r="N19" s="662"/>
      <c r="O19" s="663"/>
      <c r="P19" s="658" t="s">
        <v>741</v>
      </c>
      <c r="Q19" s="659"/>
      <c r="R19" s="659"/>
      <c r="S19" s="659"/>
      <c r="T19" s="659"/>
      <c r="U19" s="659"/>
      <c r="V19" s="659"/>
      <c r="W19" s="660"/>
    </row>
    <row r="20" spans="2:23" s="30" customFormat="1" ht="17.149999999999999" customHeight="1" x14ac:dyDescent="0.2">
      <c r="B20" s="655" t="s">
        <v>283</v>
      </c>
      <c r="C20" s="656"/>
      <c r="D20" s="657"/>
      <c r="E20" s="658" t="s">
        <v>732</v>
      </c>
      <c r="F20" s="659"/>
      <c r="G20" s="659"/>
      <c r="H20" s="593"/>
      <c r="I20" s="593"/>
      <c r="J20" s="593"/>
      <c r="K20" s="593"/>
      <c r="L20" s="594"/>
      <c r="M20" s="655" t="s">
        <v>283</v>
      </c>
      <c r="N20" s="656"/>
      <c r="O20" s="657"/>
      <c r="P20" s="658" t="s">
        <v>732</v>
      </c>
      <c r="Q20" s="659"/>
      <c r="R20" s="659"/>
      <c r="S20" s="593"/>
      <c r="T20" s="593"/>
      <c r="U20" s="593"/>
      <c r="V20" s="593"/>
      <c r="W20" s="594"/>
    </row>
    <row r="21" spans="2:23" s="30" customFormat="1" ht="17.149999999999999" customHeight="1" x14ac:dyDescent="0.2">
      <c r="B21" s="655" t="s">
        <v>303</v>
      </c>
      <c r="C21" s="656"/>
      <c r="D21" s="657"/>
      <c r="E21" s="658" t="s">
        <v>738</v>
      </c>
      <c r="F21" s="659"/>
      <c r="G21" s="659"/>
      <c r="H21" s="668" t="s">
        <v>8</v>
      </c>
      <c r="I21" s="669"/>
      <c r="J21" s="665"/>
      <c r="K21" s="666"/>
      <c r="L21" s="667"/>
      <c r="M21" s="655" t="s">
        <v>303</v>
      </c>
      <c r="N21" s="656"/>
      <c r="O21" s="657"/>
      <c r="P21" s="658" t="s">
        <v>732</v>
      </c>
      <c r="Q21" s="659"/>
      <c r="R21" s="659"/>
      <c r="S21" s="668" t="s">
        <v>8</v>
      </c>
      <c r="T21" s="669"/>
      <c r="U21" s="665"/>
      <c r="V21" s="666"/>
      <c r="W21" s="667"/>
    </row>
    <row r="22" spans="2:23" s="30" customFormat="1" ht="17.149999999999999" customHeight="1" x14ac:dyDescent="0.2">
      <c r="B22" s="634" t="s">
        <v>50</v>
      </c>
      <c r="C22" s="635"/>
      <c r="D22" s="670" t="s">
        <v>739</v>
      </c>
      <c r="E22" s="671"/>
      <c r="F22" s="671"/>
      <c r="G22" s="671"/>
      <c r="H22" s="671"/>
      <c r="I22" s="671"/>
      <c r="J22" s="671"/>
      <c r="K22" s="671"/>
      <c r="L22" s="672"/>
      <c r="M22" s="634" t="s">
        <v>50</v>
      </c>
      <c r="N22" s="635"/>
      <c r="O22" s="670" t="s">
        <v>742</v>
      </c>
      <c r="P22" s="671"/>
      <c r="Q22" s="671"/>
      <c r="R22" s="671"/>
      <c r="S22" s="671"/>
      <c r="T22" s="671"/>
      <c r="U22" s="671"/>
      <c r="V22" s="671"/>
      <c r="W22" s="672"/>
    </row>
    <row r="23" spans="2:23" s="30" customFormat="1" ht="20.149999999999999" customHeight="1" x14ac:dyDescent="0.2">
      <c r="B23" s="616" t="s">
        <v>51</v>
      </c>
      <c r="C23" s="616" t="s">
        <v>47</v>
      </c>
      <c r="D23" s="638" t="str">
        <f>O5</f>
        <v>S003</v>
      </c>
      <c r="E23" s="639"/>
      <c r="F23" s="649"/>
      <c r="G23" s="650"/>
      <c r="H23" s="650"/>
      <c r="I23" s="650"/>
      <c r="J23" s="650"/>
      <c r="K23" s="650"/>
      <c r="L23" s="651"/>
      <c r="M23" s="616" t="s">
        <v>51</v>
      </c>
      <c r="N23" s="616" t="s">
        <v>47</v>
      </c>
      <c r="O23" s="638" t="str">
        <f>D23</f>
        <v>S003</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5</v>
      </c>
      <c r="E25" s="646"/>
      <c r="F25" s="628"/>
      <c r="G25" s="629"/>
      <c r="H25" s="629"/>
      <c r="I25" s="629"/>
      <c r="J25" s="629"/>
      <c r="K25" s="629"/>
      <c r="L25" s="630"/>
      <c r="M25" s="617"/>
      <c r="N25" s="617" t="s">
        <v>2</v>
      </c>
      <c r="O25" s="645">
        <f>D25+1</f>
        <v>6</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512</v>
      </c>
      <c r="E29" s="639"/>
      <c r="F29" s="628"/>
      <c r="G29" s="629"/>
      <c r="H29" s="629"/>
      <c r="I29" s="629"/>
      <c r="J29" s="629"/>
      <c r="K29" s="629"/>
      <c r="L29" s="630"/>
      <c r="M29" s="617"/>
      <c r="N29" s="617" t="s">
        <v>4</v>
      </c>
      <c r="O29" s="638" t="s">
        <v>512</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353</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11" t="s">
        <v>730</v>
      </c>
      <c r="F36" s="180"/>
      <c r="G36" s="180"/>
      <c r="H36" s="180"/>
      <c r="I36" s="180"/>
      <c r="J36" s="180"/>
      <c r="K36" s="180"/>
      <c r="L36" s="181"/>
      <c r="M36" s="634" t="s">
        <v>7</v>
      </c>
      <c r="N36" s="664"/>
      <c r="O36" s="635"/>
      <c r="P36" s="211" t="s">
        <v>730</v>
      </c>
      <c r="Q36" s="180"/>
      <c r="R36" s="180"/>
      <c r="S36" s="180"/>
      <c r="T36" s="180"/>
      <c r="U36" s="180"/>
      <c r="V36" s="180"/>
      <c r="W36" s="181"/>
    </row>
    <row r="37" spans="2:24" s="30" customFormat="1" ht="17.149999999999999" customHeight="1" x14ac:dyDescent="0.2">
      <c r="B37" s="661" t="s">
        <v>54</v>
      </c>
      <c r="C37" s="662"/>
      <c r="D37" s="663"/>
      <c r="E37" s="658" t="s">
        <v>734</v>
      </c>
      <c r="F37" s="659"/>
      <c r="G37" s="659"/>
      <c r="H37" s="659"/>
      <c r="I37" s="659"/>
      <c r="J37" s="659"/>
      <c r="K37" s="659"/>
      <c r="L37" s="660"/>
      <c r="M37" s="661" t="s">
        <v>54</v>
      </c>
      <c r="N37" s="662"/>
      <c r="O37" s="663"/>
      <c r="P37" s="658" t="s">
        <v>1090</v>
      </c>
      <c r="Q37" s="659"/>
      <c r="R37" s="659"/>
      <c r="S37" s="659"/>
      <c r="T37" s="659"/>
      <c r="U37" s="659"/>
      <c r="V37" s="659"/>
      <c r="W37" s="660"/>
    </row>
    <row r="38" spans="2:24" s="30" customFormat="1" ht="17.149999999999999" customHeight="1" x14ac:dyDescent="0.2">
      <c r="B38" s="655" t="s">
        <v>283</v>
      </c>
      <c r="C38" s="656"/>
      <c r="D38" s="657"/>
      <c r="E38" s="658" t="s">
        <v>732</v>
      </c>
      <c r="F38" s="659"/>
      <c r="G38" s="659"/>
      <c r="H38" s="593"/>
      <c r="I38" s="593"/>
      <c r="J38" s="593"/>
      <c r="K38" s="593"/>
      <c r="L38" s="594"/>
      <c r="M38" s="655" t="s">
        <v>283</v>
      </c>
      <c r="N38" s="656"/>
      <c r="O38" s="657"/>
      <c r="P38" s="658" t="s">
        <v>732</v>
      </c>
      <c r="Q38" s="659"/>
      <c r="R38" s="659"/>
      <c r="S38" s="593"/>
      <c r="T38" s="593"/>
      <c r="U38" s="593"/>
      <c r="V38" s="593"/>
      <c r="W38" s="594"/>
    </row>
    <row r="39" spans="2:24" s="30" customFormat="1" ht="17.149999999999999" customHeight="1" x14ac:dyDescent="0.2">
      <c r="B39" s="655" t="s">
        <v>303</v>
      </c>
      <c r="C39" s="656"/>
      <c r="D39" s="657"/>
      <c r="E39" s="658" t="s">
        <v>738</v>
      </c>
      <c r="F39" s="659"/>
      <c r="G39" s="659"/>
      <c r="H39" s="668" t="s">
        <v>8</v>
      </c>
      <c r="I39" s="669"/>
      <c r="J39" s="665"/>
      <c r="K39" s="666"/>
      <c r="L39" s="667"/>
      <c r="M39" s="655" t="s">
        <v>303</v>
      </c>
      <c r="N39" s="656"/>
      <c r="O39" s="657"/>
      <c r="P39" s="658" t="s">
        <v>735</v>
      </c>
      <c r="Q39" s="659"/>
      <c r="R39" s="659"/>
      <c r="S39" s="668" t="s">
        <v>8</v>
      </c>
      <c r="T39" s="669"/>
      <c r="U39" s="665"/>
      <c r="V39" s="666"/>
      <c r="W39" s="667"/>
    </row>
    <row r="40" spans="2:24" s="30" customFormat="1" ht="17.149999999999999" customHeight="1" x14ac:dyDescent="0.2">
      <c r="B40" s="634" t="s">
        <v>50</v>
      </c>
      <c r="C40" s="635"/>
      <c r="D40" s="670" t="s">
        <v>739</v>
      </c>
      <c r="E40" s="671"/>
      <c r="F40" s="671"/>
      <c r="G40" s="671"/>
      <c r="H40" s="671"/>
      <c r="I40" s="671"/>
      <c r="J40" s="671"/>
      <c r="K40" s="671"/>
      <c r="L40" s="672"/>
      <c r="M40" s="634" t="s">
        <v>50</v>
      </c>
      <c r="N40" s="635"/>
      <c r="O40" s="670" t="s">
        <v>736</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083BC970-B7E6-4BD1-8CA3-9F5E753595FD}">
      <formula1>INDIRECT(D13)</formula1>
    </dataValidation>
    <dataValidation type="list" allowBlank="1" showInputMessage="1" showErrorMessage="1" sqref="D11:E12 D29:E30 O11:P12 O29:P30" xr:uid="{A337CF27-46EF-4C9C-BBC5-36BF228EC00F}">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982D08F-62B0-4F55-B437-C09ED07C4A6F}">
          <x14:formula1>
            <xm:f>'(参考)リスト'!$D$16:$D$18</xm:f>
          </x14:formula1>
          <xm:sqref>D13:E13 D31:E31 O13:P13 O31:P31</xm:sqref>
        </x14:dataValidation>
        <x14:dataValidation type="list" allowBlank="1" showInputMessage="1" showErrorMessage="1" xr:uid="{968D9317-100E-4751-A245-333B7D82BEBB}">
          <x14:formula1>
            <xm:f>'(参考)リスト'!$F$16:$F$21</xm:f>
          </x14:formula1>
          <xm:sqref>E15:E16 E33:E34 P15:P16 P33:P34</xm:sqref>
        </x14:dataValidation>
        <x14:dataValidation type="list" allowBlank="1" showInputMessage="1" showErrorMessage="1" xr:uid="{6DDA429B-7766-4D93-8C28-7BA39F4965E8}">
          <x14:formula1>
            <xm:f>'(参考)リスト'!$B$16:$B$20</xm:f>
          </x14:formula1>
          <xm:sqref>D9:E10 D27:E28 O9:P10 O27:P28</xm:sqref>
        </x14:dataValidation>
        <x14:dataValidation type="list" allowBlank="1" showInputMessage="1" showErrorMessage="1" xr:uid="{29A64310-AA86-4535-AB80-63C1E06DE543}">
          <x14:formula1>
            <xm:f>'(参考)リスト'!$G$16:$G$20</xm:f>
          </x14:formula1>
          <xm:sqref>D17:E17 D35:E35 O17:P17 O35:P35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CA1D4-2889-4B22-B8FD-4DF7289D7036}">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643</v>
      </c>
      <c r="E5" s="639"/>
      <c r="F5" s="649"/>
      <c r="G5" s="650"/>
      <c r="H5" s="650"/>
      <c r="I5" s="650"/>
      <c r="J5" s="650"/>
      <c r="K5" s="650"/>
      <c r="L5" s="651"/>
      <c r="M5" s="616" t="s">
        <v>51</v>
      </c>
      <c r="N5" s="616" t="s">
        <v>47</v>
      </c>
      <c r="O5" s="638" t="str">
        <f>D5</f>
        <v>S003</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7</v>
      </c>
      <c r="E7" s="646"/>
      <c r="F7" s="628"/>
      <c r="G7" s="629"/>
      <c r="H7" s="629"/>
      <c r="I7" s="629"/>
      <c r="J7" s="629"/>
      <c r="K7" s="629"/>
      <c r="L7" s="630"/>
      <c r="M7" s="617"/>
      <c r="N7" s="617" t="s">
        <v>2</v>
      </c>
      <c r="O7" s="645">
        <f>D7+1</f>
        <v>8</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743</v>
      </c>
      <c r="F18" s="180"/>
      <c r="G18" s="180"/>
      <c r="H18" s="180"/>
      <c r="I18" s="180"/>
      <c r="J18" s="180"/>
      <c r="K18" s="180"/>
      <c r="L18" s="181"/>
      <c r="M18" s="634" t="s">
        <v>7</v>
      </c>
      <c r="N18" s="664"/>
      <c r="O18" s="635"/>
      <c r="P18" s="229" t="s">
        <v>745</v>
      </c>
      <c r="Q18" s="180"/>
      <c r="R18" s="180"/>
      <c r="S18" s="180"/>
      <c r="T18" s="180"/>
      <c r="U18" s="180"/>
      <c r="V18" s="180"/>
      <c r="W18" s="181"/>
    </row>
    <row r="19" spans="2:23" s="30" customFormat="1" ht="17.149999999999999" customHeight="1" x14ac:dyDescent="0.2">
      <c r="B19" s="661" t="s">
        <v>54</v>
      </c>
      <c r="C19" s="662"/>
      <c r="D19" s="663"/>
      <c r="E19" s="658" t="s">
        <v>744</v>
      </c>
      <c r="F19" s="659"/>
      <c r="G19" s="659"/>
      <c r="H19" s="659"/>
      <c r="I19" s="659"/>
      <c r="J19" s="659"/>
      <c r="K19" s="659"/>
      <c r="L19" s="660"/>
      <c r="M19" s="661" t="s">
        <v>54</v>
      </c>
      <c r="N19" s="662"/>
      <c r="O19" s="663"/>
      <c r="P19" s="658" t="s">
        <v>746</v>
      </c>
      <c r="Q19" s="659"/>
      <c r="R19" s="659"/>
      <c r="S19" s="659"/>
      <c r="T19" s="659"/>
      <c r="U19" s="659"/>
      <c r="V19" s="659"/>
      <c r="W19" s="660"/>
    </row>
    <row r="20" spans="2:23" s="30" customFormat="1" ht="17.149999999999999" customHeight="1" x14ac:dyDescent="0.2">
      <c r="B20" s="655" t="s">
        <v>283</v>
      </c>
      <c r="C20" s="656"/>
      <c r="D20" s="657"/>
      <c r="E20" s="658" t="s">
        <v>732</v>
      </c>
      <c r="F20" s="659"/>
      <c r="G20" s="659"/>
      <c r="H20" s="593"/>
      <c r="I20" s="593"/>
      <c r="J20" s="593"/>
      <c r="K20" s="593"/>
      <c r="L20" s="594"/>
      <c r="M20" s="655" t="s">
        <v>283</v>
      </c>
      <c r="N20" s="656"/>
      <c r="O20" s="657"/>
      <c r="P20" s="658" t="s">
        <v>732</v>
      </c>
      <c r="Q20" s="659"/>
      <c r="R20" s="659"/>
      <c r="S20" s="593"/>
      <c r="T20" s="593"/>
      <c r="U20" s="593"/>
      <c r="V20" s="593"/>
      <c r="W20" s="594"/>
    </row>
    <row r="21" spans="2:23" s="30" customFormat="1" ht="17.149999999999999" customHeight="1" x14ac:dyDescent="0.2">
      <c r="B21" s="655" t="s">
        <v>303</v>
      </c>
      <c r="C21" s="656"/>
      <c r="D21" s="657"/>
      <c r="E21" s="658" t="s">
        <v>732</v>
      </c>
      <c r="F21" s="659"/>
      <c r="G21" s="659"/>
      <c r="H21" s="668" t="s">
        <v>8</v>
      </c>
      <c r="I21" s="669"/>
      <c r="J21" s="665"/>
      <c r="K21" s="666"/>
      <c r="L21" s="667"/>
      <c r="M21" s="655" t="s">
        <v>303</v>
      </c>
      <c r="N21" s="656"/>
      <c r="O21" s="657"/>
      <c r="P21" s="658" t="s">
        <v>732</v>
      </c>
      <c r="Q21" s="659"/>
      <c r="R21" s="659"/>
      <c r="S21" s="668" t="s">
        <v>8</v>
      </c>
      <c r="T21" s="669"/>
      <c r="U21" s="665"/>
      <c r="V21" s="666"/>
      <c r="W21" s="667"/>
    </row>
    <row r="22" spans="2:23" s="30" customFormat="1" ht="17.149999999999999" customHeight="1" x14ac:dyDescent="0.2">
      <c r="B22" s="634" t="s">
        <v>50</v>
      </c>
      <c r="C22" s="635"/>
      <c r="D22" s="670" t="s">
        <v>360</v>
      </c>
      <c r="E22" s="671"/>
      <c r="F22" s="671"/>
      <c r="G22" s="671"/>
      <c r="H22" s="671"/>
      <c r="I22" s="671"/>
      <c r="J22" s="671"/>
      <c r="K22" s="671"/>
      <c r="L22" s="672"/>
      <c r="M22" s="634" t="s">
        <v>50</v>
      </c>
      <c r="N22" s="635"/>
      <c r="O22" s="670" t="s">
        <v>747</v>
      </c>
      <c r="P22" s="671"/>
      <c r="Q22" s="671"/>
      <c r="R22" s="671"/>
      <c r="S22" s="671"/>
      <c r="T22" s="671"/>
      <c r="U22" s="671"/>
      <c r="V22" s="671"/>
      <c r="W22" s="672"/>
    </row>
    <row r="23" spans="2:23" s="30" customFormat="1" ht="20.149999999999999" customHeight="1" x14ac:dyDescent="0.2">
      <c r="B23" s="616" t="s">
        <v>51</v>
      </c>
      <c r="C23" s="616" t="s">
        <v>47</v>
      </c>
      <c r="D23" s="638" t="s">
        <v>644</v>
      </c>
      <c r="E23" s="639"/>
      <c r="F23" s="649"/>
      <c r="G23" s="650"/>
      <c r="H23" s="650"/>
      <c r="I23" s="650"/>
      <c r="J23" s="650"/>
      <c r="K23" s="650"/>
      <c r="L23" s="651"/>
      <c r="M23" s="616" t="s">
        <v>51</v>
      </c>
      <c r="N23" s="616" t="s">
        <v>47</v>
      </c>
      <c r="O23" s="638" t="str">
        <f>D23</f>
        <v>S004</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v>
      </c>
      <c r="E25" s="646"/>
      <c r="F25" s="628"/>
      <c r="G25" s="629"/>
      <c r="H25" s="629"/>
      <c r="I25" s="629"/>
      <c r="J25" s="629"/>
      <c r="K25" s="629"/>
      <c r="L25" s="630"/>
      <c r="M25" s="617"/>
      <c r="N25" s="617" t="s">
        <v>2</v>
      </c>
      <c r="O25" s="645">
        <f>D25+1</f>
        <v>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513</v>
      </c>
      <c r="E29" s="639"/>
      <c r="F29" s="628"/>
      <c r="G29" s="629"/>
      <c r="H29" s="629"/>
      <c r="I29" s="629"/>
      <c r="J29" s="629"/>
      <c r="K29" s="629"/>
      <c r="L29" s="630"/>
      <c r="M29" s="617"/>
      <c r="N29" s="617" t="s">
        <v>4</v>
      </c>
      <c r="O29" s="638" t="s">
        <v>513</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353</v>
      </c>
      <c r="E32" s="637"/>
      <c r="F32" s="628"/>
      <c r="G32" s="629"/>
      <c r="H32" s="629"/>
      <c r="I32" s="629"/>
      <c r="J32" s="629"/>
      <c r="K32" s="629"/>
      <c r="L32" s="630"/>
      <c r="M32" s="634" t="s">
        <v>49</v>
      </c>
      <c r="N32" s="635"/>
      <c r="O32" s="636" t="s">
        <v>358</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683</v>
      </c>
      <c r="F34" s="628"/>
      <c r="G34" s="629"/>
      <c r="H34" s="629"/>
      <c r="I34" s="629"/>
      <c r="J34" s="629"/>
      <c r="K34" s="629"/>
      <c r="L34" s="630"/>
      <c r="M34" s="653"/>
      <c r="N34" s="634" t="s">
        <v>281</v>
      </c>
      <c r="O34" s="635"/>
      <c r="P34" s="194" t="s">
        <v>683</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1091</v>
      </c>
      <c r="F36" s="180"/>
      <c r="G36" s="180"/>
      <c r="H36" s="180"/>
      <c r="I36" s="180"/>
      <c r="J36" s="180"/>
      <c r="K36" s="180"/>
      <c r="L36" s="181"/>
      <c r="M36" s="634" t="s">
        <v>7</v>
      </c>
      <c r="N36" s="664"/>
      <c r="O36" s="635"/>
      <c r="P36" s="229" t="s">
        <v>749</v>
      </c>
      <c r="Q36" s="180"/>
      <c r="R36" s="180"/>
      <c r="S36" s="180"/>
      <c r="T36" s="180"/>
      <c r="U36" s="180"/>
      <c r="V36" s="180"/>
      <c r="W36" s="181"/>
    </row>
    <row r="37" spans="2:24" s="30" customFormat="1" ht="17.149999999999999" customHeight="1" x14ac:dyDescent="0.2">
      <c r="B37" s="661" t="s">
        <v>54</v>
      </c>
      <c r="C37" s="662"/>
      <c r="D37" s="663"/>
      <c r="E37" s="658" t="s">
        <v>734</v>
      </c>
      <c r="F37" s="659"/>
      <c r="G37" s="659"/>
      <c r="H37" s="659"/>
      <c r="I37" s="659"/>
      <c r="J37" s="659"/>
      <c r="K37" s="659"/>
      <c r="L37" s="660"/>
      <c r="M37" s="661" t="s">
        <v>54</v>
      </c>
      <c r="N37" s="662"/>
      <c r="O37" s="663"/>
      <c r="P37" s="658" t="s">
        <v>750</v>
      </c>
      <c r="Q37" s="659"/>
      <c r="R37" s="659"/>
      <c r="S37" s="659"/>
      <c r="T37" s="659"/>
      <c r="U37" s="659"/>
      <c r="V37" s="659"/>
      <c r="W37" s="660"/>
    </row>
    <row r="38" spans="2:24" s="30" customFormat="1" ht="17.149999999999999" customHeight="1" x14ac:dyDescent="0.2">
      <c r="B38" s="655" t="s">
        <v>283</v>
      </c>
      <c r="C38" s="656"/>
      <c r="D38" s="657"/>
      <c r="E38" s="658" t="s">
        <v>732</v>
      </c>
      <c r="F38" s="659"/>
      <c r="G38" s="659"/>
      <c r="H38" s="593"/>
      <c r="I38" s="593"/>
      <c r="J38" s="593"/>
      <c r="K38" s="593"/>
      <c r="L38" s="594"/>
      <c r="M38" s="655" t="s">
        <v>283</v>
      </c>
      <c r="N38" s="656"/>
      <c r="O38" s="657"/>
      <c r="P38" s="658" t="s">
        <v>732</v>
      </c>
      <c r="Q38" s="659"/>
      <c r="R38" s="659"/>
      <c r="S38" s="593"/>
      <c r="T38" s="593"/>
      <c r="U38" s="593"/>
      <c r="V38" s="593"/>
      <c r="W38" s="594"/>
    </row>
    <row r="39" spans="2:24" s="30" customFormat="1" ht="17.149999999999999" customHeight="1" x14ac:dyDescent="0.2">
      <c r="B39" s="655" t="s">
        <v>303</v>
      </c>
      <c r="C39" s="656"/>
      <c r="D39" s="657"/>
      <c r="E39" s="658" t="s">
        <v>732</v>
      </c>
      <c r="F39" s="659"/>
      <c r="G39" s="659"/>
      <c r="H39" s="668" t="s">
        <v>8</v>
      </c>
      <c r="I39" s="669"/>
      <c r="J39" s="665"/>
      <c r="K39" s="666"/>
      <c r="L39" s="667"/>
      <c r="M39" s="655" t="s">
        <v>303</v>
      </c>
      <c r="N39" s="656"/>
      <c r="O39" s="657"/>
      <c r="P39" s="658" t="s">
        <v>732</v>
      </c>
      <c r="Q39" s="659"/>
      <c r="R39" s="659"/>
      <c r="S39" s="668" t="s">
        <v>8</v>
      </c>
      <c r="T39" s="669"/>
      <c r="U39" s="665"/>
      <c r="V39" s="666"/>
      <c r="W39" s="667"/>
    </row>
    <row r="40" spans="2:24" s="30" customFormat="1" ht="17.149999999999999" customHeight="1" x14ac:dyDescent="0.2">
      <c r="B40" s="634" t="s">
        <v>50</v>
      </c>
      <c r="C40" s="635"/>
      <c r="D40" s="670" t="s">
        <v>748</v>
      </c>
      <c r="E40" s="671"/>
      <c r="F40" s="671"/>
      <c r="G40" s="671"/>
      <c r="H40" s="671"/>
      <c r="I40" s="671"/>
      <c r="J40" s="671"/>
      <c r="K40" s="671"/>
      <c r="L40" s="672"/>
      <c r="M40" s="634" t="s">
        <v>50</v>
      </c>
      <c r="N40" s="635"/>
      <c r="O40" s="670" t="s">
        <v>742</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2A47EA1D-0B90-4B62-943B-1261FADE1836}">
      <formula1>INDIRECT(D9)</formula1>
    </dataValidation>
    <dataValidation type="list" allowBlank="1" showInputMessage="1" showErrorMessage="1" sqref="D14:E14 D32:E32 O14:P14 O32:P32" xr:uid="{07D1685F-6519-4321-8EE6-42EB6FA066A2}">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7C082EC-6BE4-4BC7-B008-06898A2F6382}">
          <x14:formula1>
            <xm:f>'(参考)リスト'!$G$16:$G$20</xm:f>
          </x14:formula1>
          <xm:sqref>D17:E17 D35:E35 O17:P17 O35:P35</xm:sqref>
        </x14:dataValidation>
        <x14:dataValidation type="list" allowBlank="1" showInputMessage="1" showErrorMessage="1" xr:uid="{07F15A7E-162F-44C8-8BBA-DA438AA5B2A2}">
          <x14:formula1>
            <xm:f>'(参考)リスト'!$B$16:$B$20</xm:f>
          </x14:formula1>
          <xm:sqref>D9:E10 D27:E28 O9:P10 O27:P28</xm:sqref>
        </x14:dataValidation>
        <x14:dataValidation type="list" allowBlank="1" showInputMessage="1" showErrorMessage="1" xr:uid="{681570F4-A1FD-4F30-B70F-690FC4C4877D}">
          <x14:formula1>
            <xm:f>'(参考)リスト'!$F$16:$F$21</xm:f>
          </x14:formula1>
          <xm:sqref>E15:E16 E33:E34 P15:P16 P33:P34</xm:sqref>
        </x14:dataValidation>
        <x14:dataValidation type="list" allowBlank="1" showInputMessage="1" showErrorMessage="1" xr:uid="{0997D28F-E1BB-4B05-A123-DCEAA13166A1}">
          <x14:formula1>
            <xm:f>'(参考)リスト'!$D$16:$D$18</xm:f>
          </x14:formula1>
          <xm:sqref>D13:E13 D31:E31 O13:P13 O31:P31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6BAEC-2790-4B0D-BCFA-439D7307C092}">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644</v>
      </c>
      <c r="E5" s="639"/>
      <c r="F5" s="649"/>
      <c r="G5" s="650"/>
      <c r="H5" s="650"/>
      <c r="I5" s="650"/>
      <c r="J5" s="650"/>
      <c r="K5" s="650"/>
      <c r="L5" s="651"/>
      <c r="M5" s="616" t="s">
        <v>51</v>
      </c>
      <c r="N5" s="616" t="s">
        <v>47</v>
      </c>
      <c r="O5" s="638" t="s">
        <v>645</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3</v>
      </c>
      <c r="E7" s="646"/>
      <c r="F7" s="628"/>
      <c r="G7" s="629"/>
      <c r="H7" s="629"/>
      <c r="I7" s="629"/>
      <c r="J7" s="629"/>
      <c r="K7" s="629"/>
      <c r="L7" s="630"/>
      <c r="M7" s="617"/>
      <c r="N7" s="617" t="s">
        <v>2</v>
      </c>
      <c r="O7" s="645">
        <v>1</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521</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702</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29" t="s">
        <v>751</v>
      </c>
      <c r="F18" s="180"/>
      <c r="G18" s="180"/>
      <c r="H18" s="180"/>
      <c r="I18" s="180"/>
      <c r="J18" s="180"/>
      <c r="K18" s="180"/>
      <c r="L18" s="181"/>
      <c r="M18" s="634" t="s">
        <v>7</v>
      </c>
      <c r="N18" s="664"/>
      <c r="O18" s="635"/>
      <c r="P18" s="229" t="s">
        <v>753</v>
      </c>
      <c r="Q18" s="180"/>
      <c r="R18" s="180"/>
      <c r="S18" s="180"/>
      <c r="T18" s="180"/>
      <c r="U18" s="180"/>
      <c r="V18" s="180"/>
      <c r="W18" s="181"/>
    </row>
    <row r="19" spans="2:23" s="30" customFormat="1" ht="17.149999999999999" customHeight="1" x14ac:dyDescent="0.2">
      <c r="B19" s="661" t="s">
        <v>54</v>
      </c>
      <c r="C19" s="662"/>
      <c r="D19" s="663"/>
      <c r="E19" s="658" t="s">
        <v>752</v>
      </c>
      <c r="F19" s="659"/>
      <c r="G19" s="659"/>
      <c r="H19" s="659"/>
      <c r="I19" s="659"/>
      <c r="J19" s="659"/>
      <c r="K19" s="659"/>
      <c r="L19" s="660"/>
      <c r="M19" s="661" t="s">
        <v>54</v>
      </c>
      <c r="N19" s="662"/>
      <c r="O19" s="663"/>
      <c r="P19" s="658" t="s">
        <v>1092</v>
      </c>
      <c r="Q19" s="659"/>
      <c r="R19" s="659"/>
      <c r="S19" s="659"/>
      <c r="T19" s="659"/>
      <c r="U19" s="659"/>
      <c r="V19" s="659"/>
      <c r="W19" s="660"/>
    </row>
    <row r="20" spans="2:23" s="30" customFormat="1" ht="17.149999999999999" customHeight="1" x14ac:dyDescent="0.2">
      <c r="B20" s="655" t="s">
        <v>283</v>
      </c>
      <c r="C20" s="656"/>
      <c r="D20" s="657"/>
      <c r="E20" s="658" t="s">
        <v>732</v>
      </c>
      <c r="F20" s="659"/>
      <c r="G20" s="659"/>
      <c r="H20" s="593"/>
      <c r="I20" s="593"/>
      <c r="J20" s="593"/>
      <c r="K20" s="593"/>
      <c r="L20" s="594"/>
      <c r="M20" s="655" t="s">
        <v>283</v>
      </c>
      <c r="N20" s="656"/>
      <c r="O20" s="657"/>
      <c r="P20" s="658" t="s">
        <v>732</v>
      </c>
      <c r="Q20" s="659"/>
      <c r="R20" s="659"/>
      <c r="S20" s="593"/>
      <c r="T20" s="593"/>
      <c r="U20" s="593"/>
      <c r="V20" s="593"/>
      <c r="W20" s="594"/>
    </row>
    <row r="21" spans="2:23" s="30" customFormat="1" ht="17.149999999999999" customHeight="1" x14ac:dyDescent="0.2">
      <c r="B21" s="655" t="s">
        <v>303</v>
      </c>
      <c r="C21" s="656"/>
      <c r="D21" s="657"/>
      <c r="E21" s="658" t="s">
        <v>732</v>
      </c>
      <c r="F21" s="659"/>
      <c r="G21" s="659"/>
      <c r="H21" s="668" t="s">
        <v>8</v>
      </c>
      <c r="I21" s="669"/>
      <c r="J21" s="665"/>
      <c r="K21" s="666"/>
      <c r="L21" s="667"/>
      <c r="M21" s="655" t="s">
        <v>303</v>
      </c>
      <c r="N21" s="656"/>
      <c r="O21" s="657"/>
      <c r="P21" s="658" t="s">
        <v>732</v>
      </c>
      <c r="Q21" s="659"/>
      <c r="R21" s="659"/>
      <c r="S21" s="668" t="s">
        <v>8</v>
      </c>
      <c r="T21" s="669"/>
      <c r="U21" s="665"/>
      <c r="V21" s="666"/>
      <c r="W21" s="667"/>
    </row>
    <row r="22" spans="2:23" s="30" customFormat="1" ht="17.149999999999999" customHeight="1" x14ac:dyDescent="0.2">
      <c r="B22" s="634" t="s">
        <v>50</v>
      </c>
      <c r="C22" s="635"/>
      <c r="D22" s="670" t="s">
        <v>747</v>
      </c>
      <c r="E22" s="671"/>
      <c r="F22" s="671"/>
      <c r="G22" s="671"/>
      <c r="H22" s="671"/>
      <c r="I22" s="671"/>
      <c r="J22" s="671"/>
      <c r="K22" s="671"/>
      <c r="L22" s="672"/>
      <c r="M22" s="634" t="s">
        <v>50</v>
      </c>
      <c r="N22" s="635"/>
      <c r="O22" s="670" t="s">
        <v>690</v>
      </c>
      <c r="P22" s="671"/>
      <c r="Q22" s="671"/>
      <c r="R22" s="671"/>
      <c r="S22" s="671"/>
      <c r="T22" s="671"/>
      <c r="U22" s="671"/>
      <c r="V22" s="671"/>
      <c r="W22" s="672"/>
    </row>
    <row r="23" spans="2:23" s="30" customFormat="1" ht="20.149999999999999" customHeight="1" x14ac:dyDescent="0.2">
      <c r="B23" s="616" t="s">
        <v>51</v>
      </c>
      <c r="C23" s="616" t="s">
        <v>47</v>
      </c>
      <c r="D23" s="638" t="str">
        <f>O5</f>
        <v>S005</v>
      </c>
      <c r="E23" s="639"/>
      <c r="F23" s="649"/>
      <c r="G23" s="650"/>
      <c r="H23" s="650"/>
      <c r="I23" s="650"/>
      <c r="J23" s="650"/>
      <c r="K23" s="650"/>
      <c r="L23" s="651"/>
      <c r="M23" s="616" t="s">
        <v>51</v>
      </c>
      <c r="N23" s="616" t="s">
        <v>47</v>
      </c>
      <c r="O23" s="638" t="str">
        <f>D23</f>
        <v>S005</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2</v>
      </c>
      <c r="E25" s="646"/>
      <c r="F25" s="628"/>
      <c r="G25" s="629"/>
      <c r="H25" s="629"/>
      <c r="I25" s="629"/>
      <c r="J25" s="629"/>
      <c r="K25" s="629"/>
      <c r="L25" s="630"/>
      <c r="M25" s="617"/>
      <c r="N25" s="617" t="s">
        <v>2</v>
      </c>
      <c r="O25" s="645">
        <f>D25+1</f>
        <v>3</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521</v>
      </c>
      <c r="E29" s="639"/>
      <c r="F29" s="628"/>
      <c r="G29" s="629"/>
      <c r="H29" s="629"/>
      <c r="I29" s="629"/>
      <c r="J29" s="629"/>
      <c r="K29" s="629"/>
      <c r="L29" s="630"/>
      <c r="M29" s="617"/>
      <c r="N29" s="617" t="s">
        <v>4</v>
      </c>
      <c r="O29" s="638" t="s">
        <v>513</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683</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755</v>
      </c>
      <c r="F36" s="180"/>
      <c r="G36" s="180"/>
      <c r="H36" s="180"/>
      <c r="I36" s="180"/>
      <c r="J36" s="180"/>
      <c r="K36" s="180"/>
      <c r="L36" s="181"/>
      <c r="M36" s="634" t="s">
        <v>7</v>
      </c>
      <c r="N36" s="664"/>
      <c r="O36" s="635"/>
      <c r="P36" s="229" t="s">
        <v>758</v>
      </c>
      <c r="Q36" s="180"/>
      <c r="R36" s="180"/>
      <c r="S36" s="180"/>
      <c r="T36" s="180"/>
      <c r="U36" s="180"/>
      <c r="V36" s="180"/>
      <c r="W36" s="181"/>
    </row>
    <row r="37" spans="2:24" s="30" customFormat="1" ht="17.149999999999999" customHeight="1" x14ac:dyDescent="0.2">
      <c r="B37" s="661" t="s">
        <v>54</v>
      </c>
      <c r="C37" s="662"/>
      <c r="D37" s="663"/>
      <c r="E37" s="658" t="s">
        <v>754</v>
      </c>
      <c r="F37" s="659"/>
      <c r="G37" s="659"/>
      <c r="H37" s="659"/>
      <c r="I37" s="659"/>
      <c r="J37" s="659"/>
      <c r="K37" s="659"/>
      <c r="L37" s="660"/>
      <c r="M37" s="661" t="s">
        <v>54</v>
      </c>
      <c r="N37" s="662"/>
      <c r="O37" s="663"/>
      <c r="P37" s="658" t="s">
        <v>1093</v>
      </c>
      <c r="Q37" s="659"/>
      <c r="R37" s="659"/>
      <c r="S37" s="659"/>
      <c r="T37" s="659"/>
      <c r="U37" s="659"/>
      <c r="V37" s="659"/>
      <c r="W37" s="660"/>
    </row>
    <row r="38" spans="2:24" s="30" customFormat="1" ht="17.149999999999999" customHeight="1" x14ac:dyDescent="0.2">
      <c r="B38" s="655" t="s">
        <v>283</v>
      </c>
      <c r="C38" s="656"/>
      <c r="D38" s="657"/>
      <c r="E38" s="658" t="s">
        <v>732</v>
      </c>
      <c r="F38" s="659"/>
      <c r="G38" s="659"/>
      <c r="H38" s="593"/>
      <c r="I38" s="593"/>
      <c r="J38" s="593"/>
      <c r="K38" s="593"/>
      <c r="L38" s="594"/>
      <c r="M38" s="655" t="s">
        <v>283</v>
      </c>
      <c r="N38" s="656"/>
      <c r="O38" s="657"/>
      <c r="P38" s="658" t="s">
        <v>732</v>
      </c>
      <c r="Q38" s="659"/>
      <c r="R38" s="659"/>
      <c r="S38" s="593"/>
      <c r="T38" s="593"/>
      <c r="U38" s="593"/>
      <c r="V38" s="593"/>
      <c r="W38" s="594"/>
    </row>
    <row r="39" spans="2:24" s="30" customFormat="1" ht="17.149999999999999" customHeight="1" x14ac:dyDescent="0.2">
      <c r="B39" s="655" t="s">
        <v>303</v>
      </c>
      <c r="C39" s="656"/>
      <c r="D39" s="657"/>
      <c r="E39" s="658" t="s">
        <v>756</v>
      </c>
      <c r="F39" s="659"/>
      <c r="G39" s="659"/>
      <c r="H39" s="668" t="s">
        <v>8</v>
      </c>
      <c r="I39" s="669"/>
      <c r="J39" s="665"/>
      <c r="K39" s="666"/>
      <c r="L39" s="667"/>
      <c r="M39" s="655" t="s">
        <v>303</v>
      </c>
      <c r="N39" s="656"/>
      <c r="O39" s="657"/>
      <c r="P39" s="658" t="s">
        <v>732</v>
      </c>
      <c r="Q39" s="659"/>
      <c r="R39" s="659"/>
      <c r="S39" s="668" t="s">
        <v>8</v>
      </c>
      <c r="T39" s="669"/>
      <c r="U39" s="665"/>
      <c r="V39" s="666"/>
      <c r="W39" s="667"/>
    </row>
    <row r="40" spans="2:24" s="30" customFormat="1" ht="17.149999999999999" customHeight="1" x14ac:dyDescent="0.2">
      <c r="B40" s="634" t="s">
        <v>50</v>
      </c>
      <c r="C40" s="635"/>
      <c r="D40" s="670" t="s">
        <v>757</v>
      </c>
      <c r="E40" s="671"/>
      <c r="F40" s="671"/>
      <c r="G40" s="671"/>
      <c r="H40" s="671"/>
      <c r="I40" s="671"/>
      <c r="J40" s="671"/>
      <c r="K40" s="671"/>
      <c r="L40" s="672"/>
      <c r="M40" s="634" t="s">
        <v>50</v>
      </c>
      <c r="N40" s="635"/>
      <c r="O40" s="670" t="s">
        <v>759</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729FED7F-BF0F-4556-975A-748FF259B734}">
      <formula1>INDIRECT(D13)</formula1>
    </dataValidation>
    <dataValidation type="list" allowBlank="1" showInputMessage="1" showErrorMessage="1" sqref="D11:E12 D29:E30 O11:P12 O29:P30" xr:uid="{8689AB40-A42C-4190-9E7E-E800B36B2BDD}">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4A36D59-0F26-45F6-A221-5017CEC1D377}">
          <x14:formula1>
            <xm:f>'(参考)リスト'!$D$16:$D$18</xm:f>
          </x14:formula1>
          <xm:sqref>D13:E13 D31:E31 O13:P13 O31:P31</xm:sqref>
        </x14:dataValidation>
        <x14:dataValidation type="list" allowBlank="1" showInputMessage="1" showErrorMessage="1" xr:uid="{08080512-BA6A-4414-9F74-7139E2165FDE}">
          <x14:formula1>
            <xm:f>'(参考)リスト'!$F$16:$F$21</xm:f>
          </x14:formula1>
          <xm:sqref>E15:E16 E33:E34 P15:P16 P33:P34</xm:sqref>
        </x14:dataValidation>
        <x14:dataValidation type="list" allowBlank="1" showInputMessage="1" showErrorMessage="1" xr:uid="{EF7E3356-FE2E-4B13-A6AE-97AEDF84BE6C}">
          <x14:formula1>
            <xm:f>'(参考)リスト'!$B$16:$B$20</xm:f>
          </x14:formula1>
          <xm:sqref>D9:E10 D27:E28 O9:P10 O27:P28</xm:sqref>
        </x14:dataValidation>
        <x14:dataValidation type="list" allowBlank="1" showInputMessage="1" showErrorMessage="1" xr:uid="{F1863038-300D-4EB3-9766-6B9A9A2E49DD}">
          <x14:formula1>
            <xm:f>'(参考)リスト'!$G$16:$G$20</xm:f>
          </x14:formula1>
          <xm:sqref>D17:E17 D35:E35 O17:P17 O35:P35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64ED1-542F-421B-BF94-91498FD23FC0}">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645</v>
      </c>
      <c r="E5" s="639"/>
      <c r="F5" s="649"/>
      <c r="G5" s="650"/>
      <c r="H5" s="650"/>
      <c r="I5" s="650"/>
      <c r="J5" s="650"/>
      <c r="K5" s="650"/>
      <c r="L5" s="651"/>
      <c r="M5" s="616" t="s">
        <v>51</v>
      </c>
      <c r="N5" s="616" t="s">
        <v>47</v>
      </c>
      <c r="O5" s="638" t="s">
        <v>645</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4</v>
      </c>
      <c r="E7" s="646"/>
      <c r="F7" s="628"/>
      <c r="G7" s="629"/>
      <c r="H7" s="629"/>
      <c r="I7" s="629"/>
      <c r="J7" s="629"/>
      <c r="K7" s="629"/>
      <c r="L7" s="630"/>
      <c r="M7" s="617"/>
      <c r="N7" s="617" t="s">
        <v>2</v>
      </c>
      <c r="O7" s="645">
        <f>D7+1</f>
        <v>5</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513</v>
      </c>
      <c r="E11" s="639"/>
      <c r="F11" s="628"/>
      <c r="G11" s="629"/>
      <c r="H11" s="629"/>
      <c r="I11" s="629"/>
      <c r="J11" s="629"/>
      <c r="K11" s="629"/>
      <c r="L11" s="630"/>
      <c r="M11" s="617"/>
      <c r="N11" s="617" t="s">
        <v>4</v>
      </c>
      <c r="O11" s="638" t="s">
        <v>512</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760</v>
      </c>
      <c r="F18" s="180"/>
      <c r="G18" s="180"/>
      <c r="H18" s="180"/>
      <c r="I18" s="180"/>
      <c r="J18" s="180"/>
      <c r="K18" s="180"/>
      <c r="L18" s="181"/>
      <c r="M18" s="634" t="s">
        <v>7</v>
      </c>
      <c r="N18" s="664"/>
      <c r="O18" s="635"/>
      <c r="P18" s="229" t="s">
        <v>764</v>
      </c>
      <c r="Q18" s="180"/>
      <c r="R18" s="180"/>
      <c r="S18" s="180"/>
      <c r="T18" s="180"/>
      <c r="U18" s="180"/>
      <c r="V18" s="180"/>
      <c r="W18" s="181"/>
    </row>
    <row r="19" spans="2:23" s="30" customFormat="1" ht="17.149999999999999" customHeight="1" x14ac:dyDescent="0.2">
      <c r="B19" s="661" t="s">
        <v>54</v>
      </c>
      <c r="C19" s="662"/>
      <c r="D19" s="663"/>
      <c r="E19" s="658" t="s">
        <v>761</v>
      </c>
      <c r="F19" s="659"/>
      <c r="G19" s="659"/>
      <c r="H19" s="659"/>
      <c r="I19" s="659"/>
      <c r="J19" s="659"/>
      <c r="K19" s="659"/>
      <c r="L19" s="660"/>
      <c r="M19" s="661" t="s">
        <v>54</v>
      </c>
      <c r="N19" s="662"/>
      <c r="O19" s="663"/>
      <c r="P19" s="658" t="s">
        <v>765</v>
      </c>
      <c r="Q19" s="659"/>
      <c r="R19" s="659"/>
      <c r="S19" s="659"/>
      <c r="T19" s="659"/>
      <c r="U19" s="659"/>
      <c r="V19" s="659"/>
      <c r="W19" s="660"/>
    </row>
    <row r="20" spans="2:23" s="30" customFormat="1" ht="17.149999999999999" customHeight="1" x14ac:dyDescent="0.2">
      <c r="B20" s="655" t="s">
        <v>283</v>
      </c>
      <c r="C20" s="656"/>
      <c r="D20" s="657"/>
      <c r="E20" s="658" t="s">
        <v>732</v>
      </c>
      <c r="F20" s="659"/>
      <c r="G20" s="659"/>
      <c r="H20" s="593"/>
      <c r="I20" s="593"/>
      <c r="J20" s="593"/>
      <c r="K20" s="593"/>
      <c r="L20" s="594"/>
      <c r="M20" s="655" t="s">
        <v>283</v>
      </c>
      <c r="N20" s="656"/>
      <c r="O20" s="657"/>
      <c r="P20" s="658" t="s">
        <v>732</v>
      </c>
      <c r="Q20" s="659"/>
      <c r="R20" s="659"/>
      <c r="S20" s="593"/>
      <c r="T20" s="593"/>
      <c r="U20" s="593"/>
      <c r="V20" s="593"/>
      <c r="W20" s="594"/>
    </row>
    <row r="21" spans="2:23" s="30" customFormat="1" ht="17.149999999999999" customHeight="1" x14ac:dyDescent="0.2">
      <c r="B21" s="655" t="s">
        <v>303</v>
      </c>
      <c r="C21" s="656"/>
      <c r="D21" s="657"/>
      <c r="E21" s="676" t="s">
        <v>762</v>
      </c>
      <c r="F21" s="659"/>
      <c r="G21" s="659"/>
      <c r="H21" s="668" t="s">
        <v>8</v>
      </c>
      <c r="I21" s="669"/>
      <c r="J21" s="665"/>
      <c r="K21" s="666"/>
      <c r="L21" s="667"/>
      <c r="M21" s="655" t="s">
        <v>303</v>
      </c>
      <c r="N21" s="656"/>
      <c r="O21" s="657"/>
      <c r="P21" s="658" t="s">
        <v>756</v>
      </c>
      <c r="Q21" s="659"/>
      <c r="R21" s="659"/>
      <c r="S21" s="668" t="s">
        <v>8</v>
      </c>
      <c r="T21" s="669"/>
      <c r="U21" s="665"/>
      <c r="V21" s="666"/>
      <c r="W21" s="667"/>
    </row>
    <row r="22" spans="2:23" s="30" customFormat="1" ht="17.149999999999999" customHeight="1" x14ac:dyDescent="0.2">
      <c r="B22" s="634" t="s">
        <v>50</v>
      </c>
      <c r="C22" s="635"/>
      <c r="D22" s="670" t="s">
        <v>763</v>
      </c>
      <c r="E22" s="671"/>
      <c r="F22" s="671"/>
      <c r="G22" s="671"/>
      <c r="H22" s="671"/>
      <c r="I22" s="671"/>
      <c r="J22" s="671"/>
      <c r="K22" s="671"/>
      <c r="L22" s="672"/>
      <c r="M22" s="634" t="s">
        <v>50</v>
      </c>
      <c r="N22" s="635"/>
      <c r="O22" s="670" t="s">
        <v>763</v>
      </c>
      <c r="P22" s="671"/>
      <c r="Q22" s="671"/>
      <c r="R22" s="671"/>
      <c r="S22" s="671"/>
      <c r="T22" s="671"/>
      <c r="U22" s="671"/>
      <c r="V22" s="671"/>
      <c r="W22" s="672"/>
    </row>
    <row r="23" spans="2:23" s="30" customFormat="1" ht="20.149999999999999" customHeight="1" x14ac:dyDescent="0.2">
      <c r="B23" s="616" t="s">
        <v>51</v>
      </c>
      <c r="C23" s="616" t="s">
        <v>47</v>
      </c>
      <c r="D23" s="638" t="str">
        <f>O5</f>
        <v>S005</v>
      </c>
      <c r="E23" s="639"/>
      <c r="F23" s="649"/>
      <c r="G23" s="650"/>
      <c r="H23" s="650"/>
      <c r="I23" s="650"/>
      <c r="J23" s="650"/>
      <c r="K23" s="650"/>
      <c r="L23" s="651"/>
      <c r="M23" s="616" t="s">
        <v>51</v>
      </c>
      <c r="N23" s="616" t="s">
        <v>47</v>
      </c>
      <c r="O23" s="638" t="str">
        <f>D23</f>
        <v>S005</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6</v>
      </c>
      <c r="E25" s="646"/>
      <c r="F25" s="628"/>
      <c r="G25" s="629"/>
      <c r="H25" s="629"/>
      <c r="I25" s="629"/>
      <c r="J25" s="629"/>
      <c r="K25" s="629"/>
      <c r="L25" s="630"/>
      <c r="M25" s="617"/>
      <c r="N25" s="617" t="s">
        <v>2</v>
      </c>
      <c r="O25" s="645">
        <f>D25+1</f>
        <v>7</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512</v>
      </c>
      <c r="E29" s="639"/>
      <c r="F29" s="628"/>
      <c r="G29" s="629"/>
      <c r="H29" s="629"/>
      <c r="I29" s="629"/>
      <c r="J29" s="629"/>
      <c r="K29" s="629"/>
      <c r="L29" s="630"/>
      <c r="M29" s="617"/>
      <c r="N29" s="617" t="s">
        <v>4</v>
      </c>
      <c r="O29" s="638" t="s">
        <v>512</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353</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766</v>
      </c>
      <c r="F36" s="180"/>
      <c r="G36" s="180"/>
      <c r="H36" s="180"/>
      <c r="I36" s="180"/>
      <c r="J36" s="180"/>
      <c r="K36" s="180"/>
      <c r="L36" s="181"/>
      <c r="M36" s="634" t="s">
        <v>7</v>
      </c>
      <c r="N36" s="664"/>
      <c r="O36" s="635"/>
      <c r="P36" s="211" t="s">
        <v>730</v>
      </c>
      <c r="Q36" s="180"/>
      <c r="R36" s="180"/>
      <c r="S36" s="180"/>
      <c r="T36" s="180"/>
      <c r="U36" s="180"/>
      <c r="V36" s="180"/>
      <c r="W36" s="181"/>
    </row>
    <row r="37" spans="2:24" s="30" customFormat="1" ht="17.149999999999999" customHeight="1" x14ac:dyDescent="0.2">
      <c r="B37" s="661" t="s">
        <v>54</v>
      </c>
      <c r="C37" s="662"/>
      <c r="D37" s="663"/>
      <c r="E37" s="658" t="s">
        <v>767</v>
      </c>
      <c r="F37" s="659"/>
      <c r="G37" s="659"/>
      <c r="H37" s="659"/>
      <c r="I37" s="659"/>
      <c r="J37" s="659"/>
      <c r="K37" s="659"/>
      <c r="L37" s="660"/>
      <c r="M37" s="661" t="s">
        <v>54</v>
      </c>
      <c r="N37" s="662"/>
      <c r="O37" s="663"/>
      <c r="P37" s="658" t="s">
        <v>734</v>
      </c>
      <c r="Q37" s="659"/>
      <c r="R37" s="659"/>
      <c r="S37" s="659"/>
      <c r="T37" s="659"/>
      <c r="U37" s="659"/>
      <c r="V37" s="659"/>
      <c r="W37" s="660"/>
    </row>
    <row r="38" spans="2:24" s="30" customFormat="1" ht="17.149999999999999" customHeight="1" x14ac:dyDescent="0.2">
      <c r="B38" s="655" t="s">
        <v>283</v>
      </c>
      <c r="C38" s="656"/>
      <c r="D38" s="657"/>
      <c r="E38" s="658" t="s">
        <v>732</v>
      </c>
      <c r="F38" s="659"/>
      <c r="G38" s="659"/>
      <c r="H38" s="593"/>
      <c r="I38" s="593"/>
      <c r="J38" s="593"/>
      <c r="K38" s="593"/>
      <c r="L38" s="594"/>
      <c r="M38" s="655" t="s">
        <v>283</v>
      </c>
      <c r="N38" s="656"/>
      <c r="O38" s="657"/>
      <c r="P38" s="658" t="s">
        <v>732</v>
      </c>
      <c r="Q38" s="659"/>
      <c r="R38" s="659"/>
      <c r="S38" s="593"/>
      <c r="T38" s="593"/>
      <c r="U38" s="593"/>
      <c r="V38" s="593"/>
      <c r="W38" s="594"/>
    </row>
    <row r="39" spans="2:24" s="30" customFormat="1" ht="17.149999999999999" customHeight="1" x14ac:dyDescent="0.2">
      <c r="B39" s="655" t="s">
        <v>303</v>
      </c>
      <c r="C39" s="656"/>
      <c r="D39" s="657"/>
      <c r="E39" s="658" t="s">
        <v>762</v>
      </c>
      <c r="F39" s="659"/>
      <c r="G39" s="659"/>
      <c r="H39" s="668" t="s">
        <v>8</v>
      </c>
      <c r="I39" s="669"/>
      <c r="J39" s="665"/>
      <c r="K39" s="666"/>
      <c r="L39" s="667"/>
      <c r="M39" s="655" t="s">
        <v>303</v>
      </c>
      <c r="N39" s="656"/>
      <c r="O39" s="657"/>
      <c r="P39" s="658" t="s">
        <v>735</v>
      </c>
      <c r="Q39" s="659"/>
      <c r="R39" s="659"/>
      <c r="S39" s="668" t="s">
        <v>8</v>
      </c>
      <c r="T39" s="669"/>
      <c r="U39" s="665"/>
      <c r="V39" s="666"/>
      <c r="W39" s="667"/>
    </row>
    <row r="40" spans="2:24" s="30" customFormat="1" ht="17.149999999999999" customHeight="1" x14ac:dyDescent="0.2">
      <c r="B40" s="634" t="s">
        <v>50</v>
      </c>
      <c r="C40" s="635"/>
      <c r="D40" s="670" t="s">
        <v>763</v>
      </c>
      <c r="E40" s="671"/>
      <c r="F40" s="671"/>
      <c r="G40" s="671"/>
      <c r="H40" s="671"/>
      <c r="I40" s="671"/>
      <c r="J40" s="671"/>
      <c r="K40" s="671"/>
      <c r="L40" s="672"/>
      <c r="M40" s="634" t="s">
        <v>50</v>
      </c>
      <c r="N40" s="635"/>
      <c r="O40" s="670" t="s">
        <v>768</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B1911363-A9A9-4BC9-9E50-617D196B6C87}">
      <formula1>INDIRECT(D9)</formula1>
    </dataValidation>
    <dataValidation type="list" allowBlank="1" showInputMessage="1" showErrorMessage="1" sqref="D14:E14 D32:E32 O14:P14 O32:P32" xr:uid="{89A450C9-1E96-4D93-B125-2CCB277E4F9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DDDC0B0-4BF3-4C3E-A6A6-425BDCB7C808}">
          <x14:formula1>
            <xm:f>'(参考)リスト'!$G$16:$G$20</xm:f>
          </x14:formula1>
          <xm:sqref>D17:E17 D35:E35 O17:P17 O35:P35</xm:sqref>
        </x14:dataValidation>
        <x14:dataValidation type="list" allowBlank="1" showInputMessage="1" showErrorMessage="1" xr:uid="{C3E142CB-F96E-4FD4-A86C-8CD02C5FDBA0}">
          <x14:formula1>
            <xm:f>'(参考)リスト'!$B$16:$B$20</xm:f>
          </x14:formula1>
          <xm:sqref>D9:E10 D27:E28 O9:P10 O27:P28</xm:sqref>
        </x14:dataValidation>
        <x14:dataValidation type="list" allowBlank="1" showInputMessage="1" showErrorMessage="1" xr:uid="{3CF0A1C2-6137-4BBA-945C-E098563B5147}">
          <x14:formula1>
            <xm:f>'(参考)リスト'!$F$16:$F$21</xm:f>
          </x14:formula1>
          <xm:sqref>E15:E16 E33:E34 P15:P16 P33:P34</xm:sqref>
        </x14:dataValidation>
        <x14:dataValidation type="list" allowBlank="1" showInputMessage="1" showErrorMessage="1" xr:uid="{2C611179-5AA9-4EEC-9811-334D1E4F8157}">
          <x14:formula1>
            <xm:f>'(参考)リスト'!$D$16:$D$18</xm:f>
          </x14:formula1>
          <xm:sqref>D13:E13 D31:E31 O13:P13 O31:P31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CE6B8-47DE-4497-855B-B7D0CDA60F76}">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645</v>
      </c>
      <c r="E5" s="639"/>
      <c r="F5" s="649"/>
      <c r="G5" s="650"/>
      <c r="H5" s="650"/>
      <c r="I5" s="650"/>
      <c r="J5" s="650"/>
      <c r="K5" s="650"/>
      <c r="L5" s="651"/>
      <c r="M5" s="616" t="s">
        <v>51</v>
      </c>
      <c r="N5" s="616" t="s">
        <v>47</v>
      </c>
      <c r="O5" s="638" t="str">
        <f>D5</f>
        <v>S005</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8</v>
      </c>
      <c r="E7" s="646"/>
      <c r="F7" s="628"/>
      <c r="G7" s="629"/>
      <c r="H7" s="629"/>
      <c r="I7" s="629"/>
      <c r="J7" s="629"/>
      <c r="K7" s="629"/>
      <c r="L7" s="630"/>
      <c r="M7" s="617"/>
      <c r="N7" s="617" t="s">
        <v>2</v>
      </c>
      <c r="O7" s="645">
        <f>D7+1</f>
        <v>9</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520</v>
      </c>
      <c r="E11" s="639"/>
      <c r="F11" s="628"/>
      <c r="G11" s="629"/>
      <c r="H11" s="629"/>
      <c r="I11" s="629"/>
      <c r="J11" s="629"/>
      <c r="K11" s="629"/>
      <c r="L11" s="630"/>
      <c r="M11" s="617"/>
      <c r="N11" s="617" t="s">
        <v>4</v>
      </c>
      <c r="O11" s="638" t="s">
        <v>374</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702</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769</v>
      </c>
      <c r="F18" s="180"/>
      <c r="G18" s="180"/>
      <c r="H18" s="180"/>
      <c r="I18" s="180"/>
      <c r="J18" s="180"/>
      <c r="K18" s="180"/>
      <c r="L18" s="181"/>
      <c r="M18" s="634" t="s">
        <v>7</v>
      </c>
      <c r="N18" s="664"/>
      <c r="O18" s="635"/>
      <c r="P18" s="211" t="s">
        <v>730</v>
      </c>
      <c r="Q18" s="180"/>
      <c r="R18" s="180"/>
      <c r="S18" s="180"/>
      <c r="T18" s="180"/>
      <c r="U18" s="180"/>
      <c r="V18" s="180"/>
      <c r="W18" s="181"/>
    </row>
    <row r="19" spans="2:23" s="30" customFormat="1" ht="17.149999999999999" customHeight="1" x14ac:dyDescent="0.2">
      <c r="B19" s="661" t="s">
        <v>54</v>
      </c>
      <c r="C19" s="662"/>
      <c r="D19" s="663"/>
      <c r="E19" s="658" t="s">
        <v>1094</v>
      </c>
      <c r="F19" s="659"/>
      <c r="G19" s="659"/>
      <c r="H19" s="659"/>
      <c r="I19" s="659"/>
      <c r="J19" s="659"/>
      <c r="K19" s="659"/>
      <c r="L19" s="660"/>
      <c r="M19" s="661" t="s">
        <v>54</v>
      </c>
      <c r="N19" s="662"/>
      <c r="O19" s="663"/>
      <c r="P19" s="658" t="s">
        <v>770</v>
      </c>
      <c r="Q19" s="659"/>
      <c r="R19" s="659"/>
      <c r="S19" s="659"/>
      <c r="T19" s="659"/>
      <c r="U19" s="659"/>
      <c r="V19" s="659"/>
      <c r="W19" s="660"/>
    </row>
    <row r="20" spans="2:23" s="30" customFormat="1" ht="17.149999999999999" customHeight="1" x14ac:dyDescent="0.2">
      <c r="B20" s="655" t="s">
        <v>283</v>
      </c>
      <c r="C20" s="656"/>
      <c r="D20" s="657"/>
      <c r="E20" s="658" t="s">
        <v>732</v>
      </c>
      <c r="F20" s="659"/>
      <c r="G20" s="659"/>
      <c r="H20" s="593"/>
      <c r="I20" s="593"/>
      <c r="J20" s="593"/>
      <c r="K20" s="593"/>
      <c r="L20" s="594"/>
      <c r="M20" s="655" t="s">
        <v>283</v>
      </c>
      <c r="N20" s="656"/>
      <c r="O20" s="657"/>
      <c r="P20" s="658" t="s">
        <v>732</v>
      </c>
      <c r="Q20" s="659"/>
      <c r="R20" s="659"/>
      <c r="S20" s="593"/>
      <c r="T20" s="593"/>
      <c r="U20" s="593"/>
      <c r="V20" s="593"/>
      <c r="W20" s="594"/>
    </row>
    <row r="21" spans="2:23" s="30" customFormat="1" ht="17.149999999999999" customHeight="1" x14ac:dyDescent="0.2">
      <c r="B21" s="655" t="s">
        <v>303</v>
      </c>
      <c r="C21" s="656"/>
      <c r="D21" s="657"/>
      <c r="E21" s="658" t="s">
        <v>732</v>
      </c>
      <c r="F21" s="659"/>
      <c r="G21" s="659"/>
      <c r="H21" s="668" t="s">
        <v>8</v>
      </c>
      <c r="I21" s="669"/>
      <c r="J21" s="665"/>
      <c r="K21" s="666"/>
      <c r="L21" s="667"/>
      <c r="M21" s="655" t="s">
        <v>303</v>
      </c>
      <c r="N21" s="656"/>
      <c r="O21" s="657"/>
      <c r="P21" s="658" t="s">
        <v>732</v>
      </c>
      <c r="Q21" s="659"/>
      <c r="R21" s="659"/>
      <c r="S21" s="668" t="s">
        <v>8</v>
      </c>
      <c r="T21" s="669"/>
      <c r="U21" s="665"/>
      <c r="V21" s="666"/>
      <c r="W21" s="667"/>
    </row>
    <row r="22" spans="2:23" s="30" customFormat="1" ht="17.149999999999999" customHeight="1" x14ac:dyDescent="0.2">
      <c r="B22" s="634" t="s">
        <v>50</v>
      </c>
      <c r="C22" s="635"/>
      <c r="D22" s="670" t="s">
        <v>690</v>
      </c>
      <c r="E22" s="671"/>
      <c r="F22" s="671"/>
      <c r="G22" s="671"/>
      <c r="H22" s="671"/>
      <c r="I22" s="671"/>
      <c r="J22" s="671"/>
      <c r="K22" s="671"/>
      <c r="L22" s="672"/>
      <c r="M22" s="634" t="s">
        <v>50</v>
      </c>
      <c r="N22" s="635"/>
      <c r="O22" s="670" t="s">
        <v>771</v>
      </c>
      <c r="P22" s="671"/>
      <c r="Q22" s="671"/>
      <c r="R22" s="671"/>
      <c r="S22" s="671"/>
      <c r="T22" s="671"/>
      <c r="U22" s="671"/>
      <c r="V22" s="671"/>
      <c r="W22" s="672"/>
    </row>
    <row r="23" spans="2:23" s="30" customFormat="1" ht="20.149999999999999" customHeight="1" x14ac:dyDescent="0.2">
      <c r="B23" s="616" t="s">
        <v>51</v>
      </c>
      <c r="C23" s="616" t="s">
        <v>47</v>
      </c>
      <c r="D23" s="638" t="s">
        <v>646</v>
      </c>
      <c r="E23" s="639"/>
      <c r="F23" s="649"/>
      <c r="G23" s="650"/>
      <c r="H23" s="650"/>
      <c r="I23" s="650"/>
      <c r="J23" s="650"/>
      <c r="K23" s="650"/>
      <c r="L23" s="651"/>
      <c r="M23" s="616" t="s">
        <v>51</v>
      </c>
      <c r="N23" s="616" t="s">
        <v>47</v>
      </c>
      <c r="O23" s="638" t="str">
        <f>D23</f>
        <v>S006</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v>
      </c>
      <c r="E25" s="646"/>
      <c r="F25" s="628"/>
      <c r="G25" s="629"/>
      <c r="H25" s="629"/>
      <c r="I25" s="629"/>
      <c r="J25" s="629"/>
      <c r="K25" s="629"/>
      <c r="L25" s="630"/>
      <c r="M25" s="617"/>
      <c r="N25" s="617" t="s">
        <v>2</v>
      </c>
      <c r="O25" s="645">
        <f>D25+1</f>
        <v>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521</v>
      </c>
      <c r="E29" s="639"/>
      <c r="F29" s="628"/>
      <c r="G29" s="629"/>
      <c r="H29" s="629"/>
      <c r="I29" s="629"/>
      <c r="J29" s="629"/>
      <c r="K29" s="629"/>
      <c r="L29" s="630"/>
      <c r="M29" s="617"/>
      <c r="N29" s="617" t="s">
        <v>4</v>
      </c>
      <c r="O29" s="638" t="s">
        <v>513</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702</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772</v>
      </c>
      <c r="F36" s="180"/>
      <c r="G36" s="180"/>
      <c r="H36" s="180"/>
      <c r="I36" s="180"/>
      <c r="J36" s="180"/>
      <c r="K36" s="180"/>
      <c r="L36" s="181"/>
      <c r="M36" s="634" t="s">
        <v>7</v>
      </c>
      <c r="N36" s="664"/>
      <c r="O36" s="635"/>
      <c r="P36" s="229" t="s">
        <v>774</v>
      </c>
      <c r="Q36" s="180"/>
      <c r="R36" s="180"/>
      <c r="S36" s="180"/>
      <c r="T36" s="180"/>
      <c r="U36" s="180"/>
      <c r="V36" s="180"/>
      <c r="W36" s="181"/>
    </row>
    <row r="37" spans="2:24" s="30" customFormat="1" ht="17.149999999999999" customHeight="1" x14ac:dyDescent="0.2">
      <c r="B37" s="661" t="s">
        <v>54</v>
      </c>
      <c r="C37" s="662"/>
      <c r="D37" s="663"/>
      <c r="E37" s="658" t="s">
        <v>730</v>
      </c>
      <c r="F37" s="659"/>
      <c r="G37" s="659"/>
      <c r="H37" s="659"/>
      <c r="I37" s="659"/>
      <c r="J37" s="659"/>
      <c r="K37" s="659"/>
      <c r="L37" s="660"/>
      <c r="M37" s="661" t="s">
        <v>54</v>
      </c>
      <c r="N37" s="662"/>
      <c r="O37" s="663"/>
      <c r="P37" s="658" t="s">
        <v>1095</v>
      </c>
      <c r="Q37" s="659"/>
      <c r="R37" s="659"/>
      <c r="S37" s="659"/>
      <c r="T37" s="659"/>
      <c r="U37" s="659"/>
      <c r="V37" s="659"/>
      <c r="W37" s="660"/>
    </row>
    <row r="38" spans="2:24" s="30" customFormat="1" ht="17.149999999999999" customHeight="1" x14ac:dyDescent="0.2">
      <c r="B38" s="655" t="s">
        <v>283</v>
      </c>
      <c r="C38" s="656"/>
      <c r="D38" s="657"/>
      <c r="E38" s="658" t="s">
        <v>732</v>
      </c>
      <c r="F38" s="659"/>
      <c r="G38" s="659"/>
      <c r="H38" s="593"/>
      <c r="I38" s="593"/>
      <c r="J38" s="593"/>
      <c r="K38" s="593"/>
      <c r="L38" s="594"/>
      <c r="M38" s="655" t="s">
        <v>283</v>
      </c>
      <c r="N38" s="656"/>
      <c r="O38" s="657"/>
      <c r="P38" s="658" t="s">
        <v>732</v>
      </c>
      <c r="Q38" s="659"/>
      <c r="R38" s="659"/>
      <c r="S38" s="593"/>
      <c r="T38" s="593"/>
      <c r="U38" s="593"/>
      <c r="V38" s="593"/>
      <c r="W38" s="594"/>
    </row>
    <row r="39" spans="2:24" s="30" customFormat="1" ht="17.149999999999999" customHeight="1" x14ac:dyDescent="0.2">
      <c r="B39" s="655" t="s">
        <v>303</v>
      </c>
      <c r="C39" s="656"/>
      <c r="D39" s="657"/>
      <c r="E39" s="658" t="s">
        <v>732</v>
      </c>
      <c r="F39" s="659"/>
      <c r="G39" s="659"/>
      <c r="H39" s="668" t="s">
        <v>8</v>
      </c>
      <c r="I39" s="669"/>
      <c r="J39" s="665"/>
      <c r="K39" s="666"/>
      <c r="L39" s="667"/>
      <c r="M39" s="655" t="s">
        <v>303</v>
      </c>
      <c r="N39" s="656"/>
      <c r="O39" s="657"/>
      <c r="P39" s="676" t="s">
        <v>762</v>
      </c>
      <c r="Q39" s="659"/>
      <c r="R39" s="659"/>
      <c r="S39" s="668" t="s">
        <v>8</v>
      </c>
      <c r="T39" s="669"/>
      <c r="U39" s="665"/>
      <c r="V39" s="666"/>
      <c r="W39" s="667"/>
    </row>
    <row r="40" spans="2:24" s="30" customFormat="1" ht="17.149999999999999" customHeight="1" x14ac:dyDescent="0.2">
      <c r="B40" s="634" t="s">
        <v>50</v>
      </c>
      <c r="C40" s="635"/>
      <c r="D40" s="670" t="s">
        <v>773</v>
      </c>
      <c r="E40" s="671"/>
      <c r="F40" s="671"/>
      <c r="G40" s="671"/>
      <c r="H40" s="671"/>
      <c r="I40" s="671"/>
      <c r="J40" s="671"/>
      <c r="K40" s="671"/>
      <c r="L40" s="672"/>
      <c r="M40" s="634" t="s">
        <v>50</v>
      </c>
      <c r="N40" s="635"/>
      <c r="O40" s="670" t="s">
        <v>763</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56C2D13A-2A45-4681-B362-8CB817E2F4C3}">
      <formula1>INDIRECT(D9)</formula1>
    </dataValidation>
    <dataValidation type="list" allowBlank="1" showInputMessage="1" showErrorMessage="1" sqref="D14:E14 D32:E32 O14:P14 O32:P32" xr:uid="{0D15976F-2C6C-4935-9476-D99A6F0B432E}">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3CA0E39-1429-4C07-B4C4-3A938A5FCCCE}">
          <x14:formula1>
            <xm:f>'(参考)リスト'!$G$16:$G$20</xm:f>
          </x14:formula1>
          <xm:sqref>D17:E17 D35:E35 O17:P17 O35:P35</xm:sqref>
        </x14:dataValidation>
        <x14:dataValidation type="list" allowBlank="1" showInputMessage="1" showErrorMessage="1" xr:uid="{5FE6948F-1319-4B2C-95A4-9CDB37BB6F5E}">
          <x14:formula1>
            <xm:f>'(参考)リスト'!$B$16:$B$20</xm:f>
          </x14:formula1>
          <xm:sqref>D9:E10 D27:E28 O9:P10 O27:P28</xm:sqref>
        </x14:dataValidation>
        <x14:dataValidation type="list" allowBlank="1" showInputMessage="1" showErrorMessage="1" xr:uid="{2D76DFE6-AD6C-4377-8152-2F58EB0378E7}">
          <x14:formula1>
            <xm:f>'(参考)リスト'!$F$16:$F$21</xm:f>
          </x14:formula1>
          <xm:sqref>E15:E16 E33:E34 P15:P16 P33:P34</xm:sqref>
        </x14:dataValidation>
        <x14:dataValidation type="list" allowBlank="1" showInputMessage="1" showErrorMessage="1" xr:uid="{51A468D9-2DEF-422E-9BD5-D90F44071236}">
          <x14:formula1>
            <xm:f>'(参考)リスト'!$D$16:$D$18</xm:f>
          </x14:formula1>
          <xm:sqref>D13:E13 D31:E31 O13:P13 O31:P31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9848E-C793-4EA1-8439-02E091C9936E}">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646</v>
      </c>
      <c r="E5" s="639"/>
      <c r="F5" s="649"/>
      <c r="G5" s="650"/>
      <c r="H5" s="650"/>
      <c r="I5" s="650"/>
      <c r="J5" s="650"/>
      <c r="K5" s="650"/>
      <c r="L5" s="651"/>
      <c r="M5" s="616" t="s">
        <v>51</v>
      </c>
      <c r="N5" s="616" t="s">
        <v>47</v>
      </c>
      <c r="O5" s="638" t="str">
        <f>D5</f>
        <v>S006</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3</v>
      </c>
      <c r="E7" s="646"/>
      <c r="F7" s="628"/>
      <c r="G7" s="629"/>
      <c r="H7" s="629"/>
      <c r="I7" s="629"/>
      <c r="J7" s="629"/>
      <c r="K7" s="629"/>
      <c r="L7" s="630"/>
      <c r="M7" s="617"/>
      <c r="N7" s="617" t="s">
        <v>2</v>
      </c>
      <c r="O7" s="645">
        <f>D7+1</f>
        <v>4</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510</v>
      </c>
      <c r="E11" s="639"/>
      <c r="F11" s="628"/>
      <c r="G11" s="629"/>
      <c r="H11" s="629"/>
      <c r="I11" s="629"/>
      <c r="J11" s="629"/>
      <c r="K11" s="629"/>
      <c r="L11" s="630"/>
      <c r="M11" s="617"/>
      <c r="N11" s="617" t="s">
        <v>4</v>
      </c>
      <c r="O11" s="638" t="s">
        <v>374</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11" t="s">
        <v>730</v>
      </c>
      <c r="F18" s="180"/>
      <c r="G18" s="180"/>
      <c r="H18" s="180"/>
      <c r="I18" s="180"/>
      <c r="J18" s="180"/>
      <c r="K18" s="180"/>
      <c r="L18" s="181"/>
      <c r="M18" s="634" t="s">
        <v>7</v>
      </c>
      <c r="N18" s="664"/>
      <c r="O18" s="635"/>
      <c r="P18" s="211" t="s">
        <v>730</v>
      </c>
      <c r="Q18" s="180"/>
      <c r="R18" s="180"/>
      <c r="S18" s="180"/>
      <c r="T18" s="180"/>
      <c r="U18" s="180"/>
      <c r="V18" s="180"/>
      <c r="W18" s="181"/>
    </row>
    <row r="19" spans="2:23" s="30" customFormat="1" ht="17.149999999999999" customHeight="1" x14ac:dyDescent="0.2">
      <c r="B19" s="661" t="s">
        <v>54</v>
      </c>
      <c r="C19" s="662"/>
      <c r="D19" s="663"/>
      <c r="E19" s="658" t="s">
        <v>1096</v>
      </c>
      <c r="F19" s="659"/>
      <c r="G19" s="659"/>
      <c r="H19" s="659"/>
      <c r="I19" s="659"/>
      <c r="J19" s="659"/>
      <c r="K19" s="659"/>
      <c r="L19" s="660"/>
      <c r="M19" s="661" t="s">
        <v>54</v>
      </c>
      <c r="N19" s="662"/>
      <c r="O19" s="663"/>
      <c r="P19" s="658" t="s">
        <v>775</v>
      </c>
      <c r="Q19" s="659"/>
      <c r="R19" s="659"/>
      <c r="S19" s="659"/>
      <c r="T19" s="659"/>
      <c r="U19" s="659"/>
      <c r="V19" s="659"/>
      <c r="W19" s="660"/>
    </row>
    <row r="20" spans="2:23" s="30" customFormat="1" ht="17.149999999999999" customHeight="1" x14ac:dyDescent="0.2">
      <c r="B20" s="655" t="s">
        <v>283</v>
      </c>
      <c r="C20" s="656"/>
      <c r="D20" s="657"/>
      <c r="E20" s="658" t="s">
        <v>732</v>
      </c>
      <c r="F20" s="659"/>
      <c r="G20" s="659"/>
      <c r="H20" s="593"/>
      <c r="I20" s="593"/>
      <c r="J20" s="593"/>
      <c r="K20" s="593"/>
      <c r="L20" s="594"/>
      <c r="M20" s="655" t="s">
        <v>283</v>
      </c>
      <c r="N20" s="656"/>
      <c r="O20" s="657"/>
      <c r="P20" s="658" t="s">
        <v>732</v>
      </c>
      <c r="Q20" s="659"/>
      <c r="R20" s="659"/>
      <c r="S20" s="593"/>
      <c r="T20" s="593"/>
      <c r="U20" s="593"/>
      <c r="V20" s="593"/>
      <c r="W20" s="594"/>
    </row>
    <row r="21" spans="2:23" s="30" customFormat="1" ht="17.149999999999999" customHeight="1" x14ac:dyDescent="0.2">
      <c r="B21" s="655" t="s">
        <v>303</v>
      </c>
      <c r="C21" s="656"/>
      <c r="D21" s="657"/>
      <c r="E21" s="658" t="s">
        <v>735</v>
      </c>
      <c r="F21" s="659"/>
      <c r="G21" s="659"/>
      <c r="H21" s="668" t="s">
        <v>8</v>
      </c>
      <c r="I21" s="669"/>
      <c r="J21" s="665"/>
      <c r="K21" s="666"/>
      <c r="L21" s="667"/>
      <c r="M21" s="655" t="s">
        <v>303</v>
      </c>
      <c r="N21" s="656"/>
      <c r="O21" s="657"/>
      <c r="P21" s="658" t="s">
        <v>732</v>
      </c>
      <c r="Q21" s="659"/>
      <c r="R21" s="659"/>
      <c r="S21" s="668" t="s">
        <v>8</v>
      </c>
      <c r="T21" s="669"/>
      <c r="U21" s="665"/>
      <c r="V21" s="666"/>
      <c r="W21" s="667"/>
    </row>
    <row r="22" spans="2:23" s="30" customFormat="1" ht="17.149999999999999" customHeight="1" x14ac:dyDescent="0.2">
      <c r="B22" s="634" t="s">
        <v>50</v>
      </c>
      <c r="C22" s="635"/>
      <c r="D22" s="670" t="s">
        <v>768</v>
      </c>
      <c r="E22" s="671"/>
      <c r="F22" s="671"/>
      <c r="G22" s="671"/>
      <c r="H22" s="671"/>
      <c r="I22" s="671"/>
      <c r="J22" s="671"/>
      <c r="K22" s="671"/>
      <c r="L22" s="672"/>
      <c r="M22" s="634" t="s">
        <v>50</v>
      </c>
      <c r="N22" s="635"/>
      <c r="O22" s="670" t="s">
        <v>771</v>
      </c>
      <c r="P22" s="671"/>
      <c r="Q22" s="671"/>
      <c r="R22" s="671"/>
      <c r="S22" s="671"/>
      <c r="T22" s="671"/>
      <c r="U22" s="671"/>
      <c r="V22" s="671"/>
      <c r="W22" s="672"/>
    </row>
    <row r="23" spans="2:23" s="30" customFormat="1" ht="20.149999999999999" customHeight="1" x14ac:dyDescent="0.2">
      <c r="B23" s="616" t="s">
        <v>51</v>
      </c>
      <c r="C23" s="616" t="s">
        <v>47</v>
      </c>
      <c r="D23" s="638" t="str">
        <f>O5</f>
        <v>S006</v>
      </c>
      <c r="E23" s="639"/>
      <c r="F23" s="649"/>
      <c r="G23" s="650"/>
      <c r="H23" s="650"/>
      <c r="I23" s="650"/>
      <c r="J23" s="650"/>
      <c r="K23" s="650"/>
      <c r="L23" s="651"/>
      <c r="M23" s="616" t="s">
        <v>51</v>
      </c>
      <c r="N23" s="616" t="s">
        <v>47</v>
      </c>
      <c r="O23" s="638" t="s">
        <v>647</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5</v>
      </c>
      <c r="E25" s="646"/>
      <c r="F25" s="628"/>
      <c r="G25" s="629"/>
      <c r="H25" s="629"/>
      <c r="I25" s="629"/>
      <c r="J25" s="629"/>
      <c r="K25" s="629"/>
      <c r="L25" s="630"/>
      <c r="M25" s="617"/>
      <c r="N25" s="617" t="s">
        <v>2</v>
      </c>
      <c r="O25" s="645">
        <v>1</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374</v>
      </c>
      <c r="E29" s="639"/>
      <c r="F29" s="628"/>
      <c r="G29" s="629"/>
      <c r="H29" s="629"/>
      <c r="I29" s="629"/>
      <c r="J29" s="629"/>
      <c r="K29" s="629"/>
      <c r="L29" s="630"/>
      <c r="M29" s="617"/>
      <c r="N29" s="617" t="s">
        <v>4</v>
      </c>
      <c r="O29" s="638" t="s">
        <v>521</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360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702</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11" t="s">
        <v>730</v>
      </c>
      <c r="F36" s="180"/>
      <c r="G36" s="180"/>
      <c r="H36" s="180"/>
      <c r="I36" s="180"/>
      <c r="J36" s="180"/>
      <c r="K36" s="180"/>
      <c r="L36" s="181"/>
      <c r="M36" s="634" t="s">
        <v>7</v>
      </c>
      <c r="N36" s="664"/>
      <c r="O36" s="635"/>
      <c r="P36" s="229" t="s">
        <v>777</v>
      </c>
      <c r="Q36" s="180"/>
      <c r="R36" s="180"/>
      <c r="S36" s="180"/>
      <c r="T36" s="180"/>
      <c r="U36" s="180"/>
      <c r="V36" s="180"/>
      <c r="W36" s="181"/>
    </row>
    <row r="37" spans="2:24" s="30" customFormat="1" ht="17.149999999999999" customHeight="1" x14ac:dyDescent="0.2">
      <c r="B37" s="661" t="s">
        <v>54</v>
      </c>
      <c r="C37" s="662"/>
      <c r="D37" s="663"/>
      <c r="E37" s="658" t="s">
        <v>776</v>
      </c>
      <c r="F37" s="659"/>
      <c r="G37" s="659"/>
      <c r="H37" s="659"/>
      <c r="I37" s="659"/>
      <c r="J37" s="659"/>
      <c r="K37" s="659"/>
      <c r="L37" s="660"/>
      <c r="M37" s="661" t="s">
        <v>54</v>
      </c>
      <c r="N37" s="662"/>
      <c r="O37" s="663"/>
      <c r="P37" s="658" t="s">
        <v>730</v>
      </c>
      <c r="Q37" s="659"/>
      <c r="R37" s="659"/>
      <c r="S37" s="659"/>
      <c r="T37" s="659"/>
      <c r="U37" s="659"/>
      <c r="V37" s="659"/>
      <c r="W37" s="660"/>
    </row>
    <row r="38" spans="2:24" s="30" customFormat="1" ht="17.149999999999999" customHeight="1" x14ac:dyDescent="0.2">
      <c r="B38" s="655" t="s">
        <v>283</v>
      </c>
      <c r="C38" s="656"/>
      <c r="D38" s="657"/>
      <c r="E38" s="658" t="s">
        <v>732</v>
      </c>
      <c r="F38" s="659"/>
      <c r="G38" s="659"/>
      <c r="H38" s="593"/>
      <c r="I38" s="593"/>
      <c r="J38" s="593"/>
      <c r="K38" s="593"/>
      <c r="L38" s="594"/>
      <c r="M38" s="655" t="s">
        <v>283</v>
      </c>
      <c r="N38" s="656"/>
      <c r="O38" s="657"/>
      <c r="P38" s="658" t="s">
        <v>732</v>
      </c>
      <c r="Q38" s="659"/>
      <c r="R38" s="659"/>
      <c r="S38" s="593"/>
      <c r="T38" s="593"/>
      <c r="U38" s="593"/>
      <c r="V38" s="593"/>
      <c r="W38" s="594"/>
    </row>
    <row r="39" spans="2:24" s="30" customFormat="1" ht="17.149999999999999" customHeight="1" x14ac:dyDescent="0.2">
      <c r="B39" s="655" t="s">
        <v>303</v>
      </c>
      <c r="C39" s="656"/>
      <c r="D39" s="657"/>
      <c r="E39" s="658" t="s">
        <v>732</v>
      </c>
      <c r="F39" s="659"/>
      <c r="G39" s="659"/>
      <c r="H39" s="668" t="s">
        <v>8</v>
      </c>
      <c r="I39" s="669"/>
      <c r="J39" s="665"/>
      <c r="K39" s="666"/>
      <c r="L39" s="667"/>
      <c r="M39" s="655" t="s">
        <v>303</v>
      </c>
      <c r="N39" s="656"/>
      <c r="O39" s="657"/>
      <c r="P39" s="658" t="s">
        <v>732</v>
      </c>
      <c r="Q39" s="659"/>
      <c r="R39" s="659"/>
      <c r="S39" s="668" t="s">
        <v>8</v>
      </c>
      <c r="T39" s="669"/>
      <c r="U39" s="665"/>
      <c r="V39" s="666"/>
      <c r="W39" s="667"/>
    </row>
    <row r="40" spans="2:24" s="30" customFormat="1" ht="17.149999999999999" customHeight="1" x14ac:dyDescent="0.2">
      <c r="B40" s="634" t="s">
        <v>50</v>
      </c>
      <c r="C40" s="635"/>
      <c r="D40" s="670" t="s">
        <v>771</v>
      </c>
      <c r="E40" s="671"/>
      <c r="F40" s="671"/>
      <c r="G40" s="671"/>
      <c r="H40" s="671"/>
      <c r="I40" s="671"/>
      <c r="J40" s="671"/>
      <c r="K40" s="671"/>
      <c r="L40" s="672"/>
      <c r="M40" s="634" t="s">
        <v>50</v>
      </c>
      <c r="N40" s="635"/>
      <c r="O40" s="670" t="s">
        <v>690</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B8331676-BCDF-4AF4-90D8-BAC2EC31BCDF}">
      <formula1>INDIRECT(D13)</formula1>
    </dataValidation>
    <dataValidation type="list" allowBlank="1" showInputMessage="1" showErrorMessage="1" sqref="D11:E12 D29:E30 O11:P12 O29:P30" xr:uid="{1364510D-BD61-4CCD-BB03-DE97600685A2}">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27F381F-8DC3-437A-B162-16FB2D955A4B}">
          <x14:formula1>
            <xm:f>'(参考)リスト'!$D$16:$D$18</xm:f>
          </x14:formula1>
          <xm:sqref>D13:E13 D31:E31 O13:P13 O31:P31</xm:sqref>
        </x14:dataValidation>
        <x14:dataValidation type="list" allowBlank="1" showInputMessage="1" showErrorMessage="1" xr:uid="{E60F3A83-94B9-4034-ABE1-31F3A5DE3E07}">
          <x14:formula1>
            <xm:f>'(参考)リスト'!$F$16:$F$21</xm:f>
          </x14:formula1>
          <xm:sqref>E15:E16 E33:E34 P15:P16 P33:P34</xm:sqref>
        </x14:dataValidation>
        <x14:dataValidation type="list" allowBlank="1" showInputMessage="1" showErrorMessage="1" xr:uid="{D92CC2BA-28B2-4E76-B620-6B8C224FDF3C}">
          <x14:formula1>
            <xm:f>'(参考)リスト'!$B$16:$B$20</xm:f>
          </x14:formula1>
          <xm:sqref>D9:E10 D27:E28 O9:P10 O27:P28</xm:sqref>
        </x14:dataValidation>
        <x14:dataValidation type="list" allowBlank="1" showInputMessage="1" showErrorMessage="1" xr:uid="{1A66CFB7-C93B-4AB9-B752-AD214894F621}">
          <x14:formula1>
            <xm:f>'(参考)リスト'!$G$16:$G$20</xm:f>
          </x14:formula1>
          <xm:sqref>D17:E17 D35:E35 O17:P17 O35:P35</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5D246-3344-41CE-B822-8526DFC91E98}">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647</v>
      </c>
      <c r="E5" s="639"/>
      <c r="F5" s="649"/>
      <c r="G5" s="650"/>
      <c r="H5" s="650"/>
      <c r="I5" s="650"/>
      <c r="J5" s="650"/>
      <c r="K5" s="650"/>
      <c r="L5" s="651"/>
      <c r="M5" s="616" t="s">
        <v>51</v>
      </c>
      <c r="N5" s="616" t="s">
        <v>47</v>
      </c>
      <c r="O5" s="638" t="str">
        <f>D5</f>
        <v>S007</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2</v>
      </c>
      <c r="E7" s="646"/>
      <c r="F7" s="628"/>
      <c r="G7" s="629"/>
      <c r="H7" s="629"/>
      <c r="I7" s="629"/>
      <c r="J7" s="629"/>
      <c r="K7" s="629"/>
      <c r="L7" s="630"/>
      <c r="M7" s="617"/>
      <c r="N7" s="617" t="s">
        <v>2</v>
      </c>
      <c r="O7" s="645">
        <f>D7+1</f>
        <v>3</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517</v>
      </c>
      <c r="E11" s="639"/>
      <c r="F11" s="628"/>
      <c r="G11" s="629"/>
      <c r="H11" s="629"/>
      <c r="I11" s="629"/>
      <c r="J11" s="629"/>
      <c r="K11" s="629"/>
      <c r="L11" s="630"/>
      <c r="M11" s="617"/>
      <c r="N11" s="617" t="s">
        <v>4</v>
      </c>
      <c r="O11" s="638" t="s">
        <v>513</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353</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11" t="s">
        <v>730</v>
      </c>
      <c r="F18" s="180"/>
      <c r="G18" s="180"/>
      <c r="H18" s="180"/>
      <c r="I18" s="180"/>
      <c r="J18" s="180"/>
      <c r="K18" s="180"/>
      <c r="L18" s="181"/>
      <c r="M18" s="634" t="s">
        <v>7</v>
      </c>
      <c r="N18" s="664"/>
      <c r="O18" s="635"/>
      <c r="P18" s="229" t="s">
        <v>779</v>
      </c>
      <c r="Q18" s="180"/>
      <c r="R18" s="180"/>
      <c r="S18" s="180"/>
      <c r="T18" s="180"/>
      <c r="U18" s="180"/>
      <c r="V18" s="180"/>
      <c r="W18" s="181"/>
    </row>
    <row r="19" spans="2:23" s="30" customFormat="1" ht="17.149999999999999" customHeight="1" x14ac:dyDescent="0.2">
      <c r="B19" s="661" t="s">
        <v>54</v>
      </c>
      <c r="C19" s="662"/>
      <c r="D19" s="663"/>
      <c r="E19" s="658" t="s">
        <v>734</v>
      </c>
      <c r="F19" s="659"/>
      <c r="G19" s="659"/>
      <c r="H19" s="659"/>
      <c r="I19" s="659"/>
      <c r="J19" s="659"/>
      <c r="K19" s="659"/>
      <c r="L19" s="660"/>
      <c r="M19" s="661" t="s">
        <v>54</v>
      </c>
      <c r="N19" s="662"/>
      <c r="O19" s="663"/>
      <c r="P19" s="658" t="s">
        <v>1092</v>
      </c>
      <c r="Q19" s="659"/>
      <c r="R19" s="659"/>
      <c r="S19" s="659"/>
      <c r="T19" s="659"/>
      <c r="U19" s="659"/>
      <c r="V19" s="659"/>
      <c r="W19" s="660"/>
    </row>
    <row r="20" spans="2:23" s="30" customFormat="1" ht="17.149999999999999" customHeight="1" x14ac:dyDescent="0.2">
      <c r="B20" s="655" t="s">
        <v>283</v>
      </c>
      <c r="C20" s="656"/>
      <c r="D20" s="657"/>
      <c r="E20" s="658" t="s">
        <v>732</v>
      </c>
      <c r="F20" s="659"/>
      <c r="G20" s="659"/>
      <c r="H20" s="593"/>
      <c r="I20" s="593"/>
      <c r="J20" s="593"/>
      <c r="K20" s="593"/>
      <c r="L20" s="594"/>
      <c r="M20" s="655" t="s">
        <v>283</v>
      </c>
      <c r="N20" s="656"/>
      <c r="O20" s="657"/>
      <c r="P20" s="658" t="s">
        <v>732</v>
      </c>
      <c r="Q20" s="659"/>
      <c r="R20" s="659"/>
      <c r="S20" s="593"/>
      <c r="T20" s="593"/>
      <c r="U20" s="593"/>
      <c r="V20" s="593"/>
      <c r="W20" s="594"/>
    </row>
    <row r="21" spans="2:23" s="30" customFormat="1" ht="17.149999999999999" customHeight="1" x14ac:dyDescent="0.2">
      <c r="B21" s="655" t="s">
        <v>303</v>
      </c>
      <c r="C21" s="656"/>
      <c r="D21" s="657"/>
      <c r="E21" s="658" t="s">
        <v>735</v>
      </c>
      <c r="F21" s="659"/>
      <c r="G21" s="659"/>
      <c r="H21" s="668" t="s">
        <v>8</v>
      </c>
      <c r="I21" s="669"/>
      <c r="J21" s="665"/>
      <c r="K21" s="666"/>
      <c r="L21" s="667"/>
      <c r="M21" s="655" t="s">
        <v>303</v>
      </c>
      <c r="N21" s="656"/>
      <c r="O21" s="657"/>
      <c r="P21" s="658" t="s">
        <v>762</v>
      </c>
      <c r="Q21" s="659"/>
      <c r="R21" s="659"/>
      <c r="S21" s="668" t="s">
        <v>8</v>
      </c>
      <c r="T21" s="669"/>
      <c r="U21" s="665"/>
      <c r="V21" s="666"/>
      <c r="W21" s="667"/>
    </row>
    <row r="22" spans="2:23" s="30" customFormat="1" ht="17.149999999999999" customHeight="1" x14ac:dyDescent="0.2">
      <c r="B22" s="634" t="s">
        <v>50</v>
      </c>
      <c r="C22" s="635"/>
      <c r="D22" s="670" t="s">
        <v>778</v>
      </c>
      <c r="E22" s="671"/>
      <c r="F22" s="671"/>
      <c r="G22" s="671"/>
      <c r="H22" s="671"/>
      <c r="I22" s="671"/>
      <c r="J22" s="671"/>
      <c r="K22" s="671"/>
      <c r="L22" s="672"/>
      <c r="M22" s="634" t="s">
        <v>50</v>
      </c>
      <c r="N22" s="635"/>
      <c r="O22" s="670" t="s">
        <v>763</v>
      </c>
      <c r="P22" s="671"/>
      <c r="Q22" s="671"/>
      <c r="R22" s="671"/>
      <c r="S22" s="671"/>
      <c r="T22" s="671"/>
      <c r="U22" s="671"/>
      <c r="V22" s="671"/>
      <c r="W22" s="672"/>
    </row>
    <row r="23" spans="2:23" s="30" customFormat="1" ht="20.149999999999999" customHeight="1" x14ac:dyDescent="0.2">
      <c r="B23" s="616" t="s">
        <v>51</v>
      </c>
      <c r="C23" s="616" t="s">
        <v>47</v>
      </c>
      <c r="D23" s="638" t="str">
        <f>O5</f>
        <v>S007</v>
      </c>
      <c r="E23" s="639"/>
      <c r="F23" s="649"/>
      <c r="G23" s="650"/>
      <c r="H23" s="650"/>
      <c r="I23" s="650"/>
      <c r="J23" s="650"/>
      <c r="K23" s="650"/>
      <c r="L23" s="651"/>
      <c r="M23" s="616" t="s">
        <v>51</v>
      </c>
      <c r="N23" s="616" t="s">
        <v>47</v>
      </c>
      <c r="O23" s="638" t="str">
        <f>D23</f>
        <v>S007</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4</v>
      </c>
      <c r="E25" s="646"/>
      <c r="F25" s="628"/>
      <c r="G25" s="629"/>
      <c r="H25" s="629"/>
      <c r="I25" s="629"/>
      <c r="J25" s="629"/>
      <c r="K25" s="629"/>
      <c r="L25" s="630"/>
      <c r="M25" s="617"/>
      <c r="N25" s="617" t="s">
        <v>2</v>
      </c>
      <c r="O25" s="645">
        <f>D25+1</f>
        <v>5</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512</v>
      </c>
      <c r="E29" s="639"/>
      <c r="F29" s="628"/>
      <c r="G29" s="629"/>
      <c r="H29" s="629"/>
      <c r="I29" s="629"/>
      <c r="J29" s="629"/>
      <c r="K29" s="629"/>
      <c r="L29" s="630"/>
      <c r="M29" s="617"/>
      <c r="N29" s="617" t="s">
        <v>4</v>
      </c>
      <c r="O29" s="638" t="s">
        <v>520</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353</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780</v>
      </c>
      <c r="F36" s="180"/>
      <c r="G36" s="180"/>
      <c r="H36" s="180"/>
      <c r="I36" s="180"/>
      <c r="J36" s="180"/>
      <c r="K36" s="180"/>
      <c r="L36" s="181"/>
      <c r="M36" s="634" t="s">
        <v>7</v>
      </c>
      <c r="N36" s="664"/>
      <c r="O36" s="635"/>
      <c r="P36" s="211" t="s">
        <v>730</v>
      </c>
      <c r="Q36" s="180"/>
      <c r="R36" s="180"/>
      <c r="S36" s="180"/>
      <c r="T36" s="180"/>
      <c r="U36" s="180"/>
      <c r="V36" s="180"/>
      <c r="W36" s="181"/>
    </row>
    <row r="37" spans="2:24" s="30" customFormat="1" ht="17.149999999999999" customHeight="1" x14ac:dyDescent="0.2">
      <c r="B37" s="661" t="s">
        <v>54</v>
      </c>
      <c r="C37" s="662"/>
      <c r="D37" s="663"/>
      <c r="E37" s="658" t="s">
        <v>1097</v>
      </c>
      <c r="F37" s="659"/>
      <c r="G37" s="659"/>
      <c r="H37" s="659"/>
      <c r="I37" s="659"/>
      <c r="J37" s="659"/>
      <c r="K37" s="659"/>
      <c r="L37" s="660"/>
      <c r="M37" s="661" t="s">
        <v>54</v>
      </c>
      <c r="N37" s="662"/>
      <c r="O37" s="663"/>
      <c r="P37" s="658" t="s">
        <v>734</v>
      </c>
      <c r="Q37" s="659"/>
      <c r="R37" s="659"/>
      <c r="S37" s="659"/>
      <c r="T37" s="659"/>
      <c r="U37" s="659"/>
      <c r="V37" s="659"/>
      <c r="W37" s="660"/>
    </row>
    <row r="38" spans="2:24" s="30" customFormat="1" ht="17.149999999999999" customHeight="1" x14ac:dyDescent="0.2">
      <c r="B38" s="655" t="s">
        <v>283</v>
      </c>
      <c r="C38" s="656"/>
      <c r="D38" s="657"/>
      <c r="E38" s="658" t="s">
        <v>732</v>
      </c>
      <c r="F38" s="659"/>
      <c r="G38" s="659"/>
      <c r="H38" s="593"/>
      <c r="I38" s="593"/>
      <c r="J38" s="593"/>
      <c r="K38" s="593"/>
      <c r="L38" s="594"/>
      <c r="M38" s="655" t="s">
        <v>283</v>
      </c>
      <c r="N38" s="656"/>
      <c r="O38" s="657"/>
      <c r="P38" s="658" t="s">
        <v>732</v>
      </c>
      <c r="Q38" s="659"/>
      <c r="R38" s="659"/>
      <c r="S38" s="593"/>
      <c r="T38" s="593"/>
      <c r="U38" s="593"/>
      <c r="V38" s="593"/>
      <c r="W38" s="594"/>
    </row>
    <row r="39" spans="2:24" s="30" customFormat="1" ht="17.149999999999999" customHeight="1" x14ac:dyDescent="0.2">
      <c r="B39" s="655" t="s">
        <v>303</v>
      </c>
      <c r="C39" s="656"/>
      <c r="D39" s="657"/>
      <c r="E39" s="658" t="s">
        <v>762</v>
      </c>
      <c r="F39" s="659"/>
      <c r="G39" s="659"/>
      <c r="H39" s="668" t="s">
        <v>8</v>
      </c>
      <c r="I39" s="669"/>
      <c r="J39" s="665"/>
      <c r="K39" s="666"/>
      <c r="L39" s="667"/>
      <c r="M39" s="655" t="s">
        <v>303</v>
      </c>
      <c r="N39" s="656"/>
      <c r="O39" s="657"/>
      <c r="P39" s="658" t="s">
        <v>735</v>
      </c>
      <c r="Q39" s="659"/>
      <c r="R39" s="659"/>
      <c r="S39" s="668" t="s">
        <v>8</v>
      </c>
      <c r="T39" s="669"/>
      <c r="U39" s="665"/>
      <c r="V39" s="666"/>
      <c r="W39" s="667"/>
    </row>
    <row r="40" spans="2:24" s="30" customFormat="1" ht="17.149999999999999" customHeight="1" x14ac:dyDescent="0.2">
      <c r="B40" s="634" t="s">
        <v>50</v>
      </c>
      <c r="C40" s="635"/>
      <c r="D40" s="670" t="s">
        <v>763</v>
      </c>
      <c r="E40" s="671"/>
      <c r="F40" s="671"/>
      <c r="G40" s="671"/>
      <c r="H40" s="671"/>
      <c r="I40" s="671"/>
      <c r="J40" s="671"/>
      <c r="K40" s="671"/>
      <c r="L40" s="672"/>
      <c r="M40" s="634" t="s">
        <v>50</v>
      </c>
      <c r="N40" s="635"/>
      <c r="O40" s="670" t="s">
        <v>768</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4D6F5A80-0117-4056-BE31-47920C73FA87}">
      <formula1>INDIRECT(D9)</formula1>
    </dataValidation>
    <dataValidation type="list" allowBlank="1" showInputMessage="1" showErrorMessage="1" sqref="D14:E14 D32:E32 O14:P14 O32:P32" xr:uid="{521D3831-B63B-487F-899A-BFE4F1DA9C82}">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F15C34-EAA7-46C5-B8F1-638D1AAF1390}">
          <x14:formula1>
            <xm:f>'(参考)リスト'!$G$16:$G$20</xm:f>
          </x14:formula1>
          <xm:sqref>D17:E17 D35:E35 O17:P17 O35:P35</xm:sqref>
        </x14:dataValidation>
        <x14:dataValidation type="list" allowBlank="1" showInputMessage="1" showErrorMessage="1" xr:uid="{E3476976-9DC0-4D44-ABB0-499672F02662}">
          <x14:formula1>
            <xm:f>'(参考)リスト'!$B$16:$B$20</xm:f>
          </x14:formula1>
          <xm:sqref>D9:E10 D27:E28 O9:P10 O27:P28</xm:sqref>
        </x14:dataValidation>
        <x14:dataValidation type="list" allowBlank="1" showInputMessage="1" showErrorMessage="1" xr:uid="{1EB96D94-832D-4794-8D47-26C6B26D6033}">
          <x14:formula1>
            <xm:f>'(参考)リスト'!$F$16:$F$21</xm:f>
          </x14:formula1>
          <xm:sqref>E15:E16 E33:E34 P15:P16 P33:P34</xm:sqref>
        </x14:dataValidation>
        <x14:dataValidation type="list" allowBlank="1" showInputMessage="1" showErrorMessage="1" xr:uid="{17402D33-37E1-4063-B84A-345272A6DB62}">
          <x14:formula1>
            <xm:f>'(参考)リスト'!$D$16:$D$18</xm:f>
          </x14:formula1>
          <xm:sqref>D13:E13 D31:E31 O13:P13 O31:P31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F5119-7679-45A2-A8F0-05F85CAAAF2D}">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647</v>
      </c>
      <c r="E5" s="639"/>
      <c r="F5" s="649"/>
      <c r="G5" s="650"/>
      <c r="H5" s="650"/>
      <c r="I5" s="650"/>
      <c r="J5" s="650"/>
      <c r="K5" s="650"/>
      <c r="L5" s="651"/>
      <c r="M5" s="616" t="s">
        <v>51</v>
      </c>
      <c r="N5" s="616" t="s">
        <v>47</v>
      </c>
      <c r="O5" s="638" t="str">
        <f>D5</f>
        <v>S007</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6</v>
      </c>
      <c r="E7" s="646"/>
      <c r="F7" s="628"/>
      <c r="G7" s="629"/>
      <c r="H7" s="629"/>
      <c r="I7" s="629"/>
      <c r="J7" s="629"/>
      <c r="K7" s="629"/>
      <c r="L7" s="630"/>
      <c r="M7" s="617"/>
      <c r="N7" s="617" t="s">
        <v>2</v>
      </c>
      <c r="O7" s="645">
        <f>D7+1</f>
        <v>7</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374</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781</v>
      </c>
      <c r="F18" s="180"/>
      <c r="G18" s="180"/>
      <c r="H18" s="180"/>
      <c r="I18" s="180"/>
      <c r="J18" s="180"/>
      <c r="K18" s="180"/>
      <c r="L18" s="181"/>
      <c r="M18" s="634" t="s">
        <v>7</v>
      </c>
      <c r="N18" s="664"/>
      <c r="O18" s="635"/>
      <c r="P18" s="211" t="s">
        <v>730</v>
      </c>
      <c r="Q18" s="180"/>
      <c r="R18" s="180"/>
      <c r="S18" s="180"/>
      <c r="T18" s="180"/>
      <c r="U18" s="180"/>
      <c r="V18" s="180"/>
      <c r="W18" s="181"/>
    </row>
    <row r="19" spans="2:23" s="30" customFormat="1" ht="17.149999999999999" customHeight="1" x14ac:dyDescent="0.2">
      <c r="B19" s="661" t="s">
        <v>54</v>
      </c>
      <c r="C19" s="662"/>
      <c r="D19" s="663"/>
      <c r="E19" s="658" t="s">
        <v>730</v>
      </c>
      <c r="F19" s="659"/>
      <c r="G19" s="659"/>
      <c r="H19" s="659"/>
      <c r="I19" s="659"/>
      <c r="J19" s="659"/>
      <c r="K19" s="659"/>
      <c r="L19" s="660"/>
      <c r="M19" s="661" t="s">
        <v>54</v>
      </c>
      <c r="N19" s="662"/>
      <c r="O19" s="663"/>
      <c r="P19" s="658" t="s">
        <v>1098</v>
      </c>
      <c r="Q19" s="659"/>
      <c r="R19" s="659"/>
      <c r="S19" s="659"/>
      <c r="T19" s="659"/>
      <c r="U19" s="659"/>
      <c r="V19" s="659"/>
      <c r="W19" s="660"/>
    </row>
    <row r="20" spans="2:23" s="30" customFormat="1" ht="17.149999999999999" customHeight="1" x14ac:dyDescent="0.2">
      <c r="B20" s="655" t="s">
        <v>283</v>
      </c>
      <c r="C20" s="656"/>
      <c r="D20" s="657"/>
      <c r="E20" s="658" t="s">
        <v>732</v>
      </c>
      <c r="F20" s="659"/>
      <c r="G20" s="659"/>
      <c r="H20" s="593"/>
      <c r="I20" s="593"/>
      <c r="J20" s="593"/>
      <c r="K20" s="593"/>
      <c r="L20" s="594"/>
      <c r="M20" s="655" t="s">
        <v>283</v>
      </c>
      <c r="N20" s="656"/>
      <c r="O20" s="657"/>
      <c r="P20" s="658" t="s">
        <v>732</v>
      </c>
      <c r="Q20" s="659"/>
      <c r="R20" s="659"/>
      <c r="S20" s="593"/>
      <c r="T20" s="593"/>
      <c r="U20" s="593"/>
      <c r="V20" s="593"/>
      <c r="W20" s="594"/>
    </row>
    <row r="21" spans="2:23" s="30" customFormat="1" ht="17.149999999999999" customHeight="1" x14ac:dyDescent="0.2">
      <c r="B21" s="655" t="s">
        <v>303</v>
      </c>
      <c r="C21" s="656"/>
      <c r="D21" s="657"/>
      <c r="E21" s="658" t="s">
        <v>732</v>
      </c>
      <c r="F21" s="659"/>
      <c r="G21" s="659"/>
      <c r="H21" s="668" t="s">
        <v>8</v>
      </c>
      <c r="I21" s="669"/>
      <c r="J21" s="665"/>
      <c r="K21" s="666"/>
      <c r="L21" s="667"/>
      <c r="M21" s="655" t="s">
        <v>303</v>
      </c>
      <c r="N21" s="656"/>
      <c r="O21" s="657"/>
      <c r="P21" s="658" t="s">
        <v>732</v>
      </c>
      <c r="Q21" s="659"/>
      <c r="R21" s="659"/>
      <c r="S21" s="668" t="s">
        <v>8</v>
      </c>
      <c r="T21" s="669"/>
      <c r="U21" s="665"/>
      <c r="V21" s="666"/>
      <c r="W21" s="667"/>
    </row>
    <row r="22" spans="2:23" s="30" customFormat="1" ht="17.149999999999999" customHeight="1" x14ac:dyDescent="0.2">
      <c r="B22" s="634" t="s">
        <v>50</v>
      </c>
      <c r="C22" s="635"/>
      <c r="D22" s="670" t="s">
        <v>747</v>
      </c>
      <c r="E22" s="671"/>
      <c r="F22" s="671"/>
      <c r="G22" s="671"/>
      <c r="H22" s="671"/>
      <c r="I22" s="671"/>
      <c r="J22" s="671"/>
      <c r="K22" s="671"/>
      <c r="L22" s="672"/>
      <c r="M22" s="634" t="s">
        <v>50</v>
      </c>
      <c r="N22" s="635"/>
      <c r="O22" s="670" t="s">
        <v>771</v>
      </c>
      <c r="P22" s="671"/>
      <c r="Q22" s="671"/>
      <c r="R22" s="671"/>
      <c r="S22" s="671"/>
      <c r="T22" s="671"/>
      <c r="U22" s="671"/>
      <c r="V22" s="671"/>
      <c r="W22" s="672"/>
    </row>
    <row r="23" spans="2:23" s="30" customFormat="1" ht="20.149999999999999" customHeight="1" x14ac:dyDescent="0.2">
      <c r="B23" s="616" t="s">
        <v>51</v>
      </c>
      <c r="C23" s="616" t="s">
        <v>47</v>
      </c>
      <c r="D23" s="638" t="s">
        <v>648</v>
      </c>
      <c r="E23" s="639"/>
      <c r="F23" s="649"/>
      <c r="G23" s="650"/>
      <c r="H23" s="650"/>
      <c r="I23" s="650"/>
      <c r="J23" s="650"/>
      <c r="K23" s="650"/>
      <c r="L23" s="651"/>
      <c r="M23" s="616" t="s">
        <v>51</v>
      </c>
      <c r="N23" s="616" t="s">
        <v>47</v>
      </c>
      <c r="O23" s="638" t="str">
        <f>D23</f>
        <v>S008</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v>
      </c>
      <c r="E25" s="646"/>
      <c r="F25" s="628"/>
      <c r="G25" s="629"/>
      <c r="H25" s="629"/>
      <c r="I25" s="629"/>
      <c r="J25" s="629"/>
      <c r="K25" s="629"/>
      <c r="L25" s="630"/>
      <c r="M25" s="617"/>
      <c r="N25" s="617" t="s">
        <v>2</v>
      </c>
      <c r="O25" s="645">
        <f>D25+1</f>
        <v>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517</v>
      </c>
      <c r="E29" s="639"/>
      <c r="F29" s="628"/>
      <c r="G29" s="629"/>
      <c r="H29" s="629"/>
      <c r="I29" s="629"/>
      <c r="J29" s="629"/>
      <c r="K29" s="629"/>
      <c r="L29" s="630"/>
      <c r="M29" s="617"/>
      <c r="N29" s="617" t="s">
        <v>4</v>
      </c>
      <c r="O29" s="638" t="s">
        <v>520</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702</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11" t="s">
        <v>730</v>
      </c>
      <c r="F36" s="180"/>
      <c r="G36" s="180"/>
      <c r="H36" s="180"/>
      <c r="I36" s="180"/>
      <c r="J36" s="180"/>
      <c r="K36" s="180"/>
      <c r="L36" s="181"/>
      <c r="M36" s="634" t="s">
        <v>7</v>
      </c>
      <c r="N36" s="664"/>
      <c r="O36" s="635"/>
      <c r="P36" s="229" t="s">
        <v>782</v>
      </c>
      <c r="Q36" s="180"/>
      <c r="R36" s="180"/>
      <c r="S36" s="180"/>
      <c r="T36" s="180"/>
      <c r="U36" s="180"/>
      <c r="V36" s="180"/>
      <c r="W36" s="181"/>
    </row>
    <row r="37" spans="2:24" s="30" customFormat="1" ht="17.149999999999999" customHeight="1" x14ac:dyDescent="0.2">
      <c r="B37" s="661" t="s">
        <v>54</v>
      </c>
      <c r="C37" s="662"/>
      <c r="D37" s="663"/>
      <c r="E37" s="658" t="s">
        <v>1099</v>
      </c>
      <c r="F37" s="659"/>
      <c r="G37" s="659"/>
      <c r="H37" s="659"/>
      <c r="I37" s="659"/>
      <c r="J37" s="659"/>
      <c r="K37" s="659"/>
      <c r="L37" s="660"/>
      <c r="M37" s="661" t="s">
        <v>54</v>
      </c>
      <c r="N37" s="662"/>
      <c r="O37" s="663"/>
      <c r="P37" s="658" t="s">
        <v>1100</v>
      </c>
      <c r="Q37" s="659"/>
      <c r="R37" s="659"/>
      <c r="S37" s="659"/>
      <c r="T37" s="659"/>
      <c r="U37" s="659"/>
      <c r="V37" s="659"/>
      <c r="W37" s="660"/>
    </row>
    <row r="38" spans="2:24" s="30" customFormat="1" ht="17.149999999999999" customHeight="1" x14ac:dyDescent="0.2">
      <c r="B38" s="655" t="s">
        <v>283</v>
      </c>
      <c r="C38" s="656"/>
      <c r="D38" s="657"/>
      <c r="E38" s="658" t="s">
        <v>732</v>
      </c>
      <c r="F38" s="659"/>
      <c r="G38" s="659"/>
      <c r="H38" s="593"/>
      <c r="I38" s="593"/>
      <c r="J38" s="593"/>
      <c r="K38" s="593"/>
      <c r="L38" s="594"/>
      <c r="M38" s="655" t="s">
        <v>283</v>
      </c>
      <c r="N38" s="656"/>
      <c r="O38" s="657"/>
      <c r="P38" s="658" t="s">
        <v>732</v>
      </c>
      <c r="Q38" s="659"/>
      <c r="R38" s="659"/>
      <c r="S38" s="593"/>
      <c r="T38" s="593"/>
      <c r="U38" s="593"/>
      <c r="V38" s="593"/>
      <c r="W38" s="594"/>
    </row>
    <row r="39" spans="2:24" s="30" customFormat="1" ht="17.149999999999999" customHeight="1" x14ac:dyDescent="0.2">
      <c r="B39" s="655" t="s">
        <v>303</v>
      </c>
      <c r="C39" s="656"/>
      <c r="D39" s="657"/>
      <c r="E39" s="658" t="s">
        <v>738</v>
      </c>
      <c r="F39" s="659"/>
      <c r="G39" s="659"/>
      <c r="H39" s="668" t="s">
        <v>8</v>
      </c>
      <c r="I39" s="669"/>
      <c r="J39" s="665"/>
      <c r="K39" s="666"/>
      <c r="L39" s="667"/>
      <c r="M39" s="655" t="s">
        <v>303</v>
      </c>
      <c r="N39" s="656"/>
      <c r="O39" s="657"/>
      <c r="P39" s="658" t="s">
        <v>732</v>
      </c>
      <c r="Q39" s="659"/>
      <c r="R39" s="659"/>
      <c r="S39" s="668" t="s">
        <v>8</v>
      </c>
      <c r="T39" s="669"/>
      <c r="U39" s="665"/>
      <c r="V39" s="666"/>
      <c r="W39" s="667"/>
    </row>
    <row r="40" spans="2:24" s="30" customFormat="1" ht="17.149999999999999" customHeight="1" x14ac:dyDescent="0.2">
      <c r="B40" s="634" t="s">
        <v>50</v>
      </c>
      <c r="C40" s="635"/>
      <c r="D40" s="670" t="s">
        <v>768</v>
      </c>
      <c r="E40" s="671"/>
      <c r="F40" s="671"/>
      <c r="G40" s="671"/>
      <c r="H40" s="671"/>
      <c r="I40" s="671"/>
      <c r="J40" s="671"/>
      <c r="K40" s="671"/>
      <c r="L40" s="672"/>
      <c r="M40" s="634" t="s">
        <v>50</v>
      </c>
      <c r="N40" s="635"/>
      <c r="O40" s="670" t="s">
        <v>690</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65B022E4-854E-4907-A58F-C3D9698BB04B}">
      <formula1>INDIRECT(D13)</formula1>
    </dataValidation>
    <dataValidation type="list" allowBlank="1" showInputMessage="1" showErrorMessage="1" sqref="D11:E12 D29:E30 O11:P12 O29:P30" xr:uid="{5361A0ED-7CD2-485A-BCF1-3878CC7C01E3}">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ABE5998-EB8D-4335-A357-41415FCECE33}">
          <x14:formula1>
            <xm:f>'(参考)リスト'!$D$16:$D$18</xm:f>
          </x14:formula1>
          <xm:sqref>D13:E13 D31:E31 O13:P13 O31:P31</xm:sqref>
        </x14:dataValidation>
        <x14:dataValidation type="list" allowBlank="1" showInputMessage="1" showErrorMessage="1" xr:uid="{7E579122-5838-4031-A45D-2F6CF243BF35}">
          <x14:formula1>
            <xm:f>'(参考)リスト'!$F$16:$F$21</xm:f>
          </x14:formula1>
          <xm:sqref>E15:E16 E33:E34 P15:P16 P33:P34</xm:sqref>
        </x14:dataValidation>
        <x14:dataValidation type="list" allowBlank="1" showInputMessage="1" showErrorMessage="1" xr:uid="{5175E96A-8E59-40B6-876D-AC80BBEDD928}">
          <x14:formula1>
            <xm:f>'(参考)リスト'!$B$16:$B$20</xm:f>
          </x14:formula1>
          <xm:sqref>D9:E10 D27:E28 O9:P10 O27:P28</xm:sqref>
        </x14:dataValidation>
        <x14:dataValidation type="list" allowBlank="1" showInputMessage="1" showErrorMessage="1" xr:uid="{F8317D34-08BA-4C51-AE73-7F62383E5154}">
          <x14:formula1>
            <xm:f>'(参考)リスト'!$G$16:$G$20</xm:f>
          </x14:formula1>
          <xm:sqref>D17:E17 D35:E35 O17:P17 O35:P35</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9B148-4BAA-4164-9DAA-5B937F2E5D9E}">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648</v>
      </c>
      <c r="E5" s="639"/>
      <c r="F5" s="649"/>
      <c r="G5" s="650"/>
      <c r="H5" s="650"/>
      <c r="I5" s="650"/>
      <c r="J5" s="650"/>
      <c r="K5" s="650"/>
      <c r="L5" s="651"/>
      <c r="M5" s="616" t="s">
        <v>51</v>
      </c>
      <c r="N5" s="616" t="s">
        <v>47</v>
      </c>
      <c r="O5" s="638" t="str">
        <f>D5</f>
        <v>S008</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3</v>
      </c>
      <c r="E7" s="646"/>
      <c r="F7" s="628"/>
      <c r="G7" s="629"/>
      <c r="H7" s="629"/>
      <c r="I7" s="629"/>
      <c r="J7" s="629"/>
      <c r="K7" s="629"/>
      <c r="L7" s="630"/>
      <c r="M7" s="617"/>
      <c r="N7" s="617" t="s">
        <v>2</v>
      </c>
      <c r="O7" s="645">
        <f>D7+1</f>
        <v>4</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520</v>
      </c>
      <c r="E11" s="639"/>
      <c r="F11" s="628"/>
      <c r="G11" s="629"/>
      <c r="H11" s="629"/>
      <c r="I11" s="629"/>
      <c r="J11" s="629"/>
      <c r="K11" s="629"/>
      <c r="L11" s="630"/>
      <c r="M11" s="617"/>
      <c r="N11" s="617" t="s">
        <v>4</v>
      </c>
      <c r="O11" s="638" t="s">
        <v>520</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353</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683</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1101</v>
      </c>
      <c r="F18" s="180"/>
      <c r="G18" s="180"/>
      <c r="H18" s="180"/>
      <c r="I18" s="180"/>
      <c r="J18" s="180"/>
      <c r="K18" s="180"/>
      <c r="L18" s="181"/>
      <c r="M18" s="634" t="s">
        <v>7</v>
      </c>
      <c r="N18" s="664"/>
      <c r="O18" s="635"/>
      <c r="P18" s="211" t="s">
        <v>730</v>
      </c>
      <c r="Q18" s="180"/>
      <c r="R18" s="180"/>
      <c r="S18" s="180"/>
      <c r="T18" s="180"/>
      <c r="U18" s="180"/>
      <c r="V18" s="180"/>
      <c r="W18" s="181"/>
    </row>
    <row r="19" spans="2:23" s="30" customFormat="1" ht="17.149999999999999" customHeight="1" x14ac:dyDescent="0.2">
      <c r="B19" s="661" t="s">
        <v>54</v>
      </c>
      <c r="C19" s="662"/>
      <c r="D19" s="663"/>
      <c r="E19" s="658" t="s">
        <v>734</v>
      </c>
      <c r="F19" s="659"/>
      <c r="G19" s="659"/>
      <c r="H19" s="659"/>
      <c r="I19" s="659"/>
      <c r="J19" s="659"/>
      <c r="K19" s="659"/>
      <c r="L19" s="660"/>
      <c r="M19" s="661" t="s">
        <v>54</v>
      </c>
      <c r="N19" s="662"/>
      <c r="O19" s="663"/>
      <c r="P19" s="658" t="s">
        <v>783</v>
      </c>
      <c r="Q19" s="659"/>
      <c r="R19" s="659"/>
      <c r="S19" s="659"/>
      <c r="T19" s="659"/>
      <c r="U19" s="659"/>
      <c r="V19" s="659"/>
      <c r="W19" s="660"/>
    </row>
    <row r="20" spans="2:23" s="30" customFormat="1" ht="17.149999999999999" customHeight="1" x14ac:dyDescent="0.2">
      <c r="B20" s="655" t="s">
        <v>283</v>
      </c>
      <c r="C20" s="656"/>
      <c r="D20" s="657"/>
      <c r="E20" s="658" t="s">
        <v>732</v>
      </c>
      <c r="F20" s="659"/>
      <c r="G20" s="659"/>
      <c r="H20" s="593"/>
      <c r="I20" s="593"/>
      <c r="J20" s="593"/>
      <c r="K20" s="593"/>
      <c r="L20" s="594"/>
      <c r="M20" s="655" t="s">
        <v>283</v>
      </c>
      <c r="N20" s="656"/>
      <c r="O20" s="657"/>
      <c r="P20" s="658" t="s">
        <v>732</v>
      </c>
      <c r="Q20" s="659"/>
      <c r="R20" s="659"/>
      <c r="S20" s="593"/>
      <c r="T20" s="593"/>
      <c r="U20" s="593"/>
      <c r="V20" s="593"/>
      <c r="W20" s="594"/>
    </row>
    <row r="21" spans="2:23" s="30" customFormat="1" ht="17.149999999999999" customHeight="1" x14ac:dyDescent="0.2">
      <c r="B21" s="655" t="s">
        <v>303</v>
      </c>
      <c r="C21" s="656"/>
      <c r="D21" s="657"/>
      <c r="E21" s="658" t="s">
        <v>732</v>
      </c>
      <c r="F21" s="659"/>
      <c r="G21" s="659"/>
      <c r="H21" s="668" t="s">
        <v>8</v>
      </c>
      <c r="I21" s="669"/>
      <c r="J21" s="665"/>
      <c r="K21" s="666"/>
      <c r="L21" s="667"/>
      <c r="M21" s="655" t="s">
        <v>303</v>
      </c>
      <c r="N21" s="656"/>
      <c r="O21" s="657"/>
      <c r="P21" s="658" t="s">
        <v>735</v>
      </c>
      <c r="Q21" s="659"/>
      <c r="R21" s="659"/>
      <c r="S21" s="668" t="s">
        <v>8</v>
      </c>
      <c r="T21" s="669"/>
      <c r="U21" s="665"/>
      <c r="V21" s="666"/>
      <c r="W21" s="667"/>
    </row>
    <row r="22" spans="2:23" s="30" customFormat="1" ht="17.149999999999999" customHeight="1" x14ac:dyDescent="0.2">
      <c r="B22" s="634" t="s">
        <v>50</v>
      </c>
      <c r="C22" s="635"/>
      <c r="D22" s="670" t="s">
        <v>685</v>
      </c>
      <c r="E22" s="671"/>
      <c r="F22" s="671"/>
      <c r="G22" s="671"/>
      <c r="H22" s="671"/>
      <c r="I22" s="671"/>
      <c r="J22" s="671"/>
      <c r="K22" s="671"/>
      <c r="L22" s="672"/>
      <c r="M22" s="634" t="s">
        <v>50</v>
      </c>
      <c r="N22" s="635"/>
      <c r="O22" s="670" t="s">
        <v>784</v>
      </c>
      <c r="P22" s="671"/>
      <c r="Q22" s="671"/>
      <c r="R22" s="671"/>
      <c r="S22" s="671"/>
      <c r="T22" s="671"/>
      <c r="U22" s="671"/>
      <c r="V22" s="671"/>
      <c r="W22" s="672"/>
    </row>
    <row r="23" spans="2:23" s="30" customFormat="1" ht="20.149999999999999" customHeight="1" x14ac:dyDescent="0.2">
      <c r="B23" s="616" t="s">
        <v>51</v>
      </c>
      <c r="C23" s="616" t="s">
        <v>47</v>
      </c>
      <c r="D23" s="638" t="s">
        <v>649</v>
      </c>
      <c r="E23" s="639"/>
      <c r="F23" s="649"/>
      <c r="G23" s="650"/>
      <c r="H23" s="650"/>
      <c r="I23" s="650"/>
      <c r="J23" s="650"/>
      <c r="K23" s="650"/>
      <c r="L23" s="651"/>
      <c r="M23" s="616" t="s">
        <v>51</v>
      </c>
      <c r="N23" s="616" t="s">
        <v>47</v>
      </c>
      <c r="O23" s="638" t="str">
        <f>D23</f>
        <v>S009</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v>
      </c>
      <c r="E25" s="646"/>
      <c r="F25" s="628"/>
      <c r="G25" s="629"/>
      <c r="H25" s="629"/>
      <c r="I25" s="629"/>
      <c r="J25" s="629"/>
      <c r="K25" s="629"/>
      <c r="L25" s="630"/>
      <c r="M25" s="617"/>
      <c r="N25" s="617" t="s">
        <v>2</v>
      </c>
      <c r="O25" s="645">
        <f>D25+1</f>
        <v>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517</v>
      </c>
      <c r="E29" s="639"/>
      <c r="F29" s="628"/>
      <c r="G29" s="629"/>
      <c r="H29" s="629"/>
      <c r="I29" s="629"/>
      <c r="J29" s="629"/>
      <c r="K29" s="629"/>
      <c r="L29" s="630"/>
      <c r="M29" s="617"/>
      <c r="N29" s="617" t="s">
        <v>4</v>
      </c>
      <c r="O29" s="638" t="s">
        <v>517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11" t="s">
        <v>730</v>
      </c>
      <c r="F36" s="180"/>
      <c r="G36" s="180"/>
      <c r="H36" s="180"/>
      <c r="I36" s="180"/>
      <c r="J36" s="180"/>
      <c r="K36" s="180"/>
      <c r="L36" s="181"/>
      <c r="M36" s="634" t="s">
        <v>7</v>
      </c>
      <c r="N36" s="664"/>
      <c r="O36" s="635"/>
      <c r="P36" s="211" t="s">
        <v>730</v>
      </c>
      <c r="Q36" s="180"/>
      <c r="R36" s="180"/>
      <c r="S36" s="180"/>
      <c r="T36" s="180"/>
      <c r="U36" s="180"/>
      <c r="V36" s="180"/>
      <c r="W36" s="181"/>
    </row>
    <row r="37" spans="2:24" s="30" customFormat="1" ht="17.149999999999999" customHeight="1" x14ac:dyDescent="0.2">
      <c r="B37" s="661" t="s">
        <v>54</v>
      </c>
      <c r="C37" s="662"/>
      <c r="D37" s="663"/>
      <c r="E37" s="658" t="s">
        <v>785</v>
      </c>
      <c r="F37" s="659"/>
      <c r="G37" s="659"/>
      <c r="H37" s="659"/>
      <c r="I37" s="659"/>
      <c r="J37" s="659"/>
      <c r="K37" s="659"/>
      <c r="L37" s="660"/>
      <c r="M37" s="661" t="s">
        <v>54</v>
      </c>
      <c r="N37" s="662"/>
      <c r="O37" s="663"/>
      <c r="P37" s="658" t="s">
        <v>1102</v>
      </c>
      <c r="Q37" s="659"/>
      <c r="R37" s="659"/>
      <c r="S37" s="659"/>
      <c r="T37" s="659"/>
      <c r="U37" s="659"/>
      <c r="V37" s="659"/>
      <c r="W37" s="660"/>
    </row>
    <row r="38" spans="2:24" s="30" customFormat="1" ht="17.149999999999999" customHeight="1" x14ac:dyDescent="0.2">
      <c r="B38" s="655" t="s">
        <v>283</v>
      </c>
      <c r="C38" s="656"/>
      <c r="D38" s="657"/>
      <c r="E38" s="658" t="s">
        <v>732</v>
      </c>
      <c r="F38" s="659"/>
      <c r="G38" s="659"/>
      <c r="H38" s="593"/>
      <c r="I38" s="593"/>
      <c r="J38" s="593"/>
      <c r="K38" s="593"/>
      <c r="L38" s="594"/>
      <c r="M38" s="655" t="s">
        <v>283</v>
      </c>
      <c r="N38" s="656"/>
      <c r="O38" s="657"/>
      <c r="P38" s="658" t="s">
        <v>732</v>
      </c>
      <c r="Q38" s="659"/>
      <c r="R38" s="659"/>
      <c r="S38" s="593"/>
      <c r="T38" s="593"/>
      <c r="U38" s="593"/>
      <c r="V38" s="593"/>
      <c r="W38" s="594"/>
    </row>
    <row r="39" spans="2:24" s="30" customFormat="1" ht="17.149999999999999" customHeight="1" x14ac:dyDescent="0.2">
      <c r="B39" s="655" t="s">
        <v>303</v>
      </c>
      <c r="C39" s="656"/>
      <c r="D39" s="657"/>
      <c r="E39" s="658" t="s">
        <v>735</v>
      </c>
      <c r="F39" s="659"/>
      <c r="G39" s="659"/>
      <c r="H39" s="668" t="s">
        <v>8</v>
      </c>
      <c r="I39" s="669"/>
      <c r="J39" s="665"/>
      <c r="K39" s="666"/>
      <c r="L39" s="667"/>
      <c r="M39" s="655" t="s">
        <v>303</v>
      </c>
      <c r="N39" s="656"/>
      <c r="O39" s="657"/>
      <c r="P39" s="658" t="s">
        <v>735</v>
      </c>
      <c r="Q39" s="659"/>
      <c r="R39" s="659"/>
      <c r="S39" s="668" t="s">
        <v>8</v>
      </c>
      <c r="T39" s="669"/>
      <c r="U39" s="665"/>
      <c r="V39" s="666"/>
      <c r="W39" s="667"/>
    </row>
    <row r="40" spans="2:24" s="30" customFormat="1" ht="17.149999999999999" customHeight="1" x14ac:dyDescent="0.2">
      <c r="B40" s="634" t="s">
        <v>50</v>
      </c>
      <c r="C40" s="635"/>
      <c r="D40" s="670" t="s">
        <v>784</v>
      </c>
      <c r="E40" s="671"/>
      <c r="F40" s="671"/>
      <c r="G40" s="671"/>
      <c r="H40" s="671"/>
      <c r="I40" s="671"/>
      <c r="J40" s="671"/>
      <c r="K40" s="671"/>
      <c r="L40" s="672"/>
      <c r="M40" s="634" t="s">
        <v>50</v>
      </c>
      <c r="N40" s="635"/>
      <c r="O40" s="670" t="s">
        <v>784</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8F6C9749-3C7F-4ABE-9CC1-EE80877FCB73}">
      <formula1>INDIRECT(D9)</formula1>
    </dataValidation>
    <dataValidation type="list" allowBlank="1" showInputMessage="1" showErrorMessage="1" sqref="D14:E14 D32:E32 O14:P14 O32:P32" xr:uid="{EE4E402F-49DA-44E8-84F4-058C28256D9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B1390CC-BB45-4651-B189-B607AF39003C}">
          <x14:formula1>
            <xm:f>'(参考)リスト'!$G$16:$G$20</xm:f>
          </x14:formula1>
          <xm:sqref>D17:E17 D35:E35 O17:P17 O35:P35</xm:sqref>
        </x14:dataValidation>
        <x14:dataValidation type="list" allowBlank="1" showInputMessage="1" showErrorMessage="1" xr:uid="{71ACE9CD-0C4B-4AB5-BDB7-ED98E39A61BB}">
          <x14:formula1>
            <xm:f>'(参考)リスト'!$B$16:$B$20</xm:f>
          </x14:formula1>
          <xm:sqref>D9:E10 D27:E28 O9:P10 O27:P28</xm:sqref>
        </x14:dataValidation>
        <x14:dataValidation type="list" allowBlank="1" showInputMessage="1" showErrorMessage="1" xr:uid="{095F1B31-2C22-46F7-A8F6-5DB111CCCF69}">
          <x14:formula1>
            <xm:f>'(参考)リスト'!$F$16:$F$21</xm:f>
          </x14:formula1>
          <xm:sqref>E15:E16 E33:E34 P15:P16 P33:P34</xm:sqref>
        </x14:dataValidation>
        <x14:dataValidation type="list" allowBlank="1" showInputMessage="1" showErrorMessage="1" xr:uid="{F9CE0EA1-01BA-409B-9454-C1EE532EA38D}">
          <x14:formula1>
            <xm:f>'(参考)リスト'!$D$16:$D$18</xm:f>
          </x14:formula1>
          <xm:sqref>D13:E13 D31:E31 O13:P13 O31:P31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D84B5-D335-4B85-BECF-3A77F7F5E6AF}">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649</v>
      </c>
      <c r="E5" s="639"/>
      <c r="F5" s="649"/>
      <c r="G5" s="650"/>
      <c r="H5" s="650"/>
      <c r="I5" s="650"/>
      <c r="J5" s="650"/>
      <c r="K5" s="650"/>
      <c r="L5" s="651"/>
      <c r="M5" s="616" t="s">
        <v>51</v>
      </c>
      <c r="N5" s="616" t="s">
        <v>47</v>
      </c>
      <c r="O5" s="638" t="str">
        <f>D5</f>
        <v>S009</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3</v>
      </c>
      <c r="E7" s="646"/>
      <c r="F7" s="628"/>
      <c r="G7" s="629"/>
      <c r="H7" s="629"/>
      <c r="I7" s="629"/>
      <c r="J7" s="629"/>
      <c r="K7" s="629"/>
      <c r="L7" s="630"/>
      <c r="M7" s="617"/>
      <c r="N7" s="617" t="s">
        <v>2</v>
      </c>
      <c r="O7" s="645">
        <f>D7+1</f>
        <v>4</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516</v>
      </c>
      <c r="E11" s="639"/>
      <c r="F11" s="628"/>
      <c r="G11" s="629"/>
      <c r="H11" s="629"/>
      <c r="I11" s="629"/>
      <c r="J11" s="629"/>
      <c r="K11" s="629"/>
      <c r="L11" s="630"/>
      <c r="M11" s="617"/>
      <c r="N11" s="617" t="s">
        <v>4</v>
      </c>
      <c r="O11" s="638" t="s">
        <v>510</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353</v>
      </c>
      <c r="E14" s="637"/>
      <c r="F14" s="628"/>
      <c r="G14" s="629"/>
      <c r="H14" s="629"/>
      <c r="I14" s="629"/>
      <c r="J14" s="629"/>
      <c r="K14" s="629"/>
      <c r="L14" s="630"/>
      <c r="M14" s="634" t="s">
        <v>49</v>
      </c>
      <c r="N14" s="635"/>
      <c r="O14" s="636" t="s">
        <v>353</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683</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11" t="s">
        <v>730</v>
      </c>
      <c r="F18" s="180"/>
      <c r="G18" s="180"/>
      <c r="H18" s="180"/>
      <c r="I18" s="180"/>
      <c r="J18" s="180"/>
      <c r="K18" s="180"/>
      <c r="L18" s="181"/>
      <c r="M18" s="634" t="s">
        <v>7</v>
      </c>
      <c r="N18" s="664"/>
      <c r="O18" s="635"/>
      <c r="P18" s="229" t="s">
        <v>1103</v>
      </c>
      <c r="Q18" s="180"/>
      <c r="R18" s="180"/>
      <c r="S18" s="180"/>
      <c r="T18" s="180"/>
      <c r="U18" s="180"/>
      <c r="V18" s="180"/>
      <c r="W18" s="181"/>
    </row>
    <row r="19" spans="2:23" s="30" customFormat="1" ht="17.149999999999999" customHeight="1" x14ac:dyDescent="0.2">
      <c r="B19" s="661" t="s">
        <v>54</v>
      </c>
      <c r="C19" s="662"/>
      <c r="D19" s="663"/>
      <c r="E19" s="658" t="s">
        <v>734</v>
      </c>
      <c r="F19" s="659"/>
      <c r="G19" s="659"/>
      <c r="H19" s="659"/>
      <c r="I19" s="659"/>
      <c r="J19" s="659"/>
      <c r="K19" s="659"/>
      <c r="L19" s="660"/>
      <c r="M19" s="661" t="s">
        <v>54</v>
      </c>
      <c r="N19" s="662"/>
      <c r="O19" s="663"/>
      <c r="P19" s="658" t="s">
        <v>730</v>
      </c>
      <c r="Q19" s="659"/>
      <c r="R19" s="659"/>
      <c r="S19" s="659"/>
      <c r="T19" s="659"/>
      <c r="U19" s="659"/>
      <c r="V19" s="659"/>
      <c r="W19" s="660"/>
    </row>
    <row r="20" spans="2:23" s="30" customFormat="1" ht="17.149999999999999" customHeight="1" x14ac:dyDescent="0.2">
      <c r="B20" s="655" t="s">
        <v>283</v>
      </c>
      <c r="C20" s="656"/>
      <c r="D20" s="657"/>
      <c r="E20" s="658" t="s">
        <v>732</v>
      </c>
      <c r="F20" s="659"/>
      <c r="G20" s="659"/>
      <c r="H20" s="593"/>
      <c r="I20" s="593"/>
      <c r="J20" s="593"/>
      <c r="K20" s="593"/>
      <c r="L20" s="594"/>
      <c r="M20" s="655" t="s">
        <v>283</v>
      </c>
      <c r="N20" s="656"/>
      <c r="O20" s="657"/>
      <c r="P20" s="658" t="s">
        <v>732</v>
      </c>
      <c r="Q20" s="659"/>
      <c r="R20" s="659"/>
      <c r="S20" s="593"/>
      <c r="T20" s="593"/>
      <c r="U20" s="593"/>
      <c r="V20" s="593"/>
      <c r="W20" s="594"/>
    </row>
    <row r="21" spans="2:23" s="30" customFormat="1" ht="17.149999999999999" customHeight="1" x14ac:dyDescent="0.2">
      <c r="B21" s="655" t="s">
        <v>303</v>
      </c>
      <c r="C21" s="656"/>
      <c r="D21" s="657"/>
      <c r="E21" s="658" t="s">
        <v>738</v>
      </c>
      <c r="F21" s="659"/>
      <c r="G21" s="659"/>
      <c r="H21" s="668" t="s">
        <v>8</v>
      </c>
      <c r="I21" s="669"/>
      <c r="J21" s="665"/>
      <c r="K21" s="666"/>
      <c r="L21" s="667"/>
      <c r="M21" s="655" t="s">
        <v>303</v>
      </c>
      <c r="N21" s="656"/>
      <c r="O21" s="657"/>
      <c r="P21" s="658" t="s">
        <v>732</v>
      </c>
      <c r="Q21" s="659"/>
      <c r="R21" s="659"/>
      <c r="S21" s="668" t="s">
        <v>8</v>
      </c>
      <c r="T21" s="669"/>
      <c r="U21" s="665"/>
      <c r="V21" s="666"/>
      <c r="W21" s="667"/>
    </row>
    <row r="22" spans="2:23" s="30" customFormat="1" ht="17.149999999999999" customHeight="1" x14ac:dyDescent="0.2">
      <c r="B22" s="634" t="s">
        <v>50</v>
      </c>
      <c r="C22" s="635"/>
      <c r="D22" s="670" t="s">
        <v>784</v>
      </c>
      <c r="E22" s="671"/>
      <c r="F22" s="671"/>
      <c r="G22" s="671"/>
      <c r="H22" s="671"/>
      <c r="I22" s="671"/>
      <c r="J22" s="671"/>
      <c r="K22" s="671"/>
      <c r="L22" s="672"/>
      <c r="M22" s="634" t="s">
        <v>50</v>
      </c>
      <c r="N22" s="635"/>
      <c r="O22" s="670" t="s">
        <v>734</v>
      </c>
      <c r="P22" s="671"/>
      <c r="Q22" s="671"/>
      <c r="R22" s="671"/>
      <c r="S22" s="671"/>
      <c r="T22" s="671"/>
      <c r="U22" s="671"/>
      <c r="V22" s="671"/>
      <c r="W22" s="672"/>
    </row>
    <row r="23" spans="2:23" s="30" customFormat="1" ht="20.149999999999999" customHeight="1" x14ac:dyDescent="0.2">
      <c r="B23" s="616" t="s">
        <v>51</v>
      </c>
      <c r="C23" s="616" t="s">
        <v>47</v>
      </c>
      <c r="D23" s="638" t="str">
        <f>O5</f>
        <v>S009</v>
      </c>
      <c r="E23" s="639"/>
      <c r="F23" s="649"/>
      <c r="G23" s="650"/>
      <c r="H23" s="650"/>
      <c r="I23" s="650"/>
      <c r="J23" s="650"/>
      <c r="K23" s="650"/>
      <c r="L23" s="651"/>
      <c r="M23" s="616" t="s">
        <v>51</v>
      </c>
      <c r="N23" s="616" t="s">
        <v>47</v>
      </c>
      <c r="O23" s="638" t="str">
        <f>D23</f>
        <v>S009</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5</v>
      </c>
      <c r="E25" s="646"/>
      <c r="F25" s="628"/>
      <c r="G25" s="629"/>
      <c r="H25" s="629"/>
      <c r="I25" s="629"/>
      <c r="J25" s="629"/>
      <c r="K25" s="629"/>
      <c r="L25" s="630"/>
      <c r="M25" s="617"/>
      <c r="N25" s="617" t="s">
        <v>2</v>
      </c>
      <c r="O25" s="645">
        <f>D25+1</f>
        <v>6</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377</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360</v>
      </c>
      <c r="E32" s="637"/>
      <c r="F32" s="628"/>
      <c r="G32" s="629"/>
      <c r="H32" s="629"/>
      <c r="I32" s="629"/>
      <c r="J32" s="629"/>
      <c r="K32" s="629"/>
      <c r="L32" s="630"/>
      <c r="M32" s="634" t="s">
        <v>49</v>
      </c>
      <c r="N32" s="635"/>
      <c r="O32" s="636" t="s">
        <v>360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786</v>
      </c>
      <c r="F36" s="180"/>
      <c r="G36" s="180"/>
      <c r="H36" s="180"/>
      <c r="I36" s="180"/>
      <c r="J36" s="180"/>
      <c r="K36" s="180"/>
      <c r="L36" s="181"/>
      <c r="M36" s="634" t="s">
        <v>7</v>
      </c>
      <c r="N36" s="664"/>
      <c r="O36" s="635"/>
      <c r="P36" s="229" t="s">
        <v>788</v>
      </c>
      <c r="Q36" s="180"/>
      <c r="R36" s="180"/>
      <c r="S36" s="180"/>
      <c r="T36" s="180"/>
      <c r="U36" s="180"/>
      <c r="V36" s="180"/>
      <c r="W36" s="181"/>
    </row>
    <row r="37" spans="2:24" s="30" customFormat="1" ht="17.149999999999999" customHeight="1" x14ac:dyDescent="0.2">
      <c r="B37" s="661" t="s">
        <v>54</v>
      </c>
      <c r="C37" s="662"/>
      <c r="D37" s="663"/>
      <c r="E37" s="658" t="s">
        <v>787</v>
      </c>
      <c r="F37" s="659"/>
      <c r="G37" s="659"/>
      <c r="H37" s="659"/>
      <c r="I37" s="659"/>
      <c r="J37" s="659"/>
      <c r="K37" s="659"/>
      <c r="L37" s="660"/>
      <c r="M37" s="661" t="s">
        <v>54</v>
      </c>
      <c r="N37" s="662"/>
      <c r="O37" s="663"/>
      <c r="P37" s="658" t="s">
        <v>789</v>
      </c>
      <c r="Q37" s="659"/>
      <c r="R37" s="659"/>
      <c r="S37" s="659"/>
      <c r="T37" s="659"/>
      <c r="U37" s="659"/>
      <c r="V37" s="659"/>
      <c r="W37" s="660"/>
    </row>
    <row r="38" spans="2:24" s="30" customFormat="1" ht="17.149999999999999" customHeight="1" x14ac:dyDescent="0.2">
      <c r="B38" s="655" t="s">
        <v>283</v>
      </c>
      <c r="C38" s="656"/>
      <c r="D38" s="657"/>
      <c r="E38" s="658" t="s">
        <v>732</v>
      </c>
      <c r="F38" s="659"/>
      <c r="G38" s="659"/>
      <c r="H38" s="593"/>
      <c r="I38" s="593"/>
      <c r="J38" s="593"/>
      <c r="K38" s="593"/>
      <c r="L38" s="594"/>
      <c r="M38" s="655" t="s">
        <v>283</v>
      </c>
      <c r="N38" s="656"/>
      <c r="O38" s="657"/>
      <c r="P38" s="658" t="s">
        <v>732</v>
      </c>
      <c r="Q38" s="659"/>
      <c r="R38" s="659"/>
      <c r="S38" s="593"/>
      <c r="T38" s="593"/>
      <c r="U38" s="593"/>
      <c r="V38" s="593"/>
      <c r="W38" s="594"/>
    </row>
    <row r="39" spans="2:24" s="30" customFormat="1" ht="17.149999999999999" customHeight="1" x14ac:dyDescent="0.2">
      <c r="B39" s="655" t="s">
        <v>303</v>
      </c>
      <c r="C39" s="656"/>
      <c r="D39" s="657"/>
      <c r="E39" s="658" t="s">
        <v>732</v>
      </c>
      <c r="F39" s="659"/>
      <c r="G39" s="659"/>
      <c r="H39" s="668" t="s">
        <v>8</v>
      </c>
      <c r="I39" s="669"/>
      <c r="J39" s="665"/>
      <c r="K39" s="666"/>
      <c r="L39" s="667"/>
      <c r="M39" s="655" t="s">
        <v>303</v>
      </c>
      <c r="N39" s="656"/>
      <c r="O39" s="657"/>
      <c r="P39" s="658" t="s">
        <v>732</v>
      </c>
      <c r="Q39" s="659"/>
      <c r="R39" s="659"/>
      <c r="S39" s="668" t="s">
        <v>8</v>
      </c>
      <c r="T39" s="669"/>
      <c r="U39" s="665"/>
      <c r="V39" s="666"/>
      <c r="W39" s="667"/>
    </row>
    <row r="40" spans="2:24" s="30" customFormat="1" ht="17.149999999999999" customHeight="1" x14ac:dyDescent="0.2">
      <c r="B40" s="634" t="s">
        <v>50</v>
      </c>
      <c r="C40" s="635"/>
      <c r="D40" s="670" t="s">
        <v>747</v>
      </c>
      <c r="E40" s="671"/>
      <c r="F40" s="671"/>
      <c r="G40" s="671"/>
      <c r="H40" s="671"/>
      <c r="I40" s="671"/>
      <c r="J40" s="671"/>
      <c r="K40" s="671"/>
      <c r="L40" s="672"/>
      <c r="M40" s="634" t="s">
        <v>50</v>
      </c>
      <c r="N40" s="635"/>
      <c r="O40" s="670" t="s">
        <v>747</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F6BD3A19-BCF9-4A8A-A971-38624AF586EC}">
      <formula1>INDIRECT(D13)</formula1>
    </dataValidation>
    <dataValidation type="list" allowBlank="1" showInputMessage="1" showErrorMessage="1" sqref="D11:E12 D29:E30 O11:P12 O29:P30" xr:uid="{1767B830-A64C-4BED-A42C-F43E81C844BD}">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DC6B0AA-57D6-45AC-97EB-C06D2C7082F6}">
          <x14:formula1>
            <xm:f>'(参考)リスト'!$D$16:$D$18</xm:f>
          </x14:formula1>
          <xm:sqref>D13:E13 D31:E31 O13:P13 O31:P31</xm:sqref>
        </x14:dataValidation>
        <x14:dataValidation type="list" allowBlank="1" showInputMessage="1" showErrorMessage="1" xr:uid="{C6331CFD-0CE4-449B-9D64-20B53DEC8B2B}">
          <x14:formula1>
            <xm:f>'(参考)リスト'!$F$16:$F$21</xm:f>
          </x14:formula1>
          <xm:sqref>E15:E16 E33:E34 P15:P16 P33:P34</xm:sqref>
        </x14:dataValidation>
        <x14:dataValidation type="list" allowBlank="1" showInputMessage="1" showErrorMessage="1" xr:uid="{A2959B48-4414-487F-914C-64A18D64C60A}">
          <x14:formula1>
            <xm:f>'(参考)リスト'!$B$16:$B$20</xm:f>
          </x14:formula1>
          <xm:sqref>D9:E10 D27:E28 O9:P10 O27:P28</xm:sqref>
        </x14:dataValidation>
        <x14:dataValidation type="list" allowBlank="1" showInputMessage="1" showErrorMessage="1" xr:uid="{3D13D860-14C0-470E-B285-A5E1127857E8}">
          <x14:formula1>
            <xm:f>'(参考)リスト'!$G$16:$G$20</xm:f>
          </x14:formula1>
          <xm:sqref>D17:E17 D35:E35 O17:P17 O35:P35</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20934-8924-495C-B1E2-CD67E247E39C}">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650</v>
      </c>
      <c r="E5" s="639"/>
      <c r="F5" s="649"/>
      <c r="G5" s="650"/>
      <c r="H5" s="650"/>
      <c r="I5" s="650"/>
      <c r="J5" s="650"/>
      <c r="K5" s="650"/>
      <c r="L5" s="651"/>
      <c r="M5" s="616" t="s">
        <v>51</v>
      </c>
      <c r="N5" s="616" t="s">
        <v>47</v>
      </c>
      <c r="O5" s="638" t="str">
        <f>D5</f>
        <v>S010</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v>
      </c>
      <c r="E7" s="646"/>
      <c r="F7" s="628"/>
      <c r="G7" s="629"/>
      <c r="H7" s="629"/>
      <c r="I7" s="629"/>
      <c r="J7" s="629"/>
      <c r="K7" s="629"/>
      <c r="L7" s="630"/>
      <c r="M7" s="617"/>
      <c r="N7" s="617" t="s">
        <v>2</v>
      </c>
      <c r="O7" s="645">
        <f>D7+1</f>
        <v>2</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517</v>
      </c>
      <c r="E11" s="639"/>
      <c r="F11" s="628"/>
      <c r="G11" s="629"/>
      <c r="H11" s="629"/>
      <c r="I11" s="629"/>
      <c r="J11" s="629"/>
      <c r="K11" s="629"/>
      <c r="L11" s="630"/>
      <c r="M11" s="617"/>
      <c r="N11" s="617" t="s">
        <v>4</v>
      </c>
      <c r="O11" s="638" t="s">
        <v>513</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353</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683</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11" t="s">
        <v>790</v>
      </c>
      <c r="F18" s="180"/>
      <c r="G18" s="180"/>
      <c r="H18" s="180"/>
      <c r="I18" s="180"/>
      <c r="J18" s="180"/>
      <c r="K18" s="180"/>
      <c r="L18" s="181"/>
      <c r="M18" s="634" t="s">
        <v>7</v>
      </c>
      <c r="N18" s="664"/>
      <c r="O18" s="635"/>
      <c r="P18" s="229" t="s">
        <v>1105</v>
      </c>
      <c r="Q18" s="180"/>
      <c r="R18" s="180"/>
      <c r="S18" s="180"/>
      <c r="T18" s="180"/>
      <c r="U18" s="180"/>
      <c r="V18" s="180"/>
      <c r="W18" s="181"/>
    </row>
    <row r="19" spans="2:23" s="30" customFormat="1" ht="17.149999999999999" customHeight="1" x14ac:dyDescent="0.2">
      <c r="B19" s="661" t="s">
        <v>54</v>
      </c>
      <c r="C19" s="662"/>
      <c r="D19" s="663"/>
      <c r="E19" s="658" t="s">
        <v>1104</v>
      </c>
      <c r="F19" s="659"/>
      <c r="G19" s="659"/>
      <c r="H19" s="659"/>
      <c r="I19" s="659"/>
      <c r="J19" s="659"/>
      <c r="K19" s="659"/>
      <c r="L19" s="660"/>
      <c r="M19" s="661" t="s">
        <v>54</v>
      </c>
      <c r="N19" s="662"/>
      <c r="O19" s="663"/>
      <c r="P19" s="658" t="s">
        <v>794</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792</v>
      </c>
      <c r="F21" s="659"/>
      <c r="G21" s="659"/>
      <c r="H21" s="668" t="s">
        <v>8</v>
      </c>
      <c r="I21" s="669"/>
      <c r="J21" s="665"/>
      <c r="K21" s="666"/>
      <c r="L21" s="667"/>
      <c r="M21" s="655" t="s">
        <v>303</v>
      </c>
      <c r="N21" s="656"/>
      <c r="O21" s="657"/>
      <c r="P21" s="658" t="s">
        <v>686</v>
      </c>
      <c r="Q21" s="659"/>
      <c r="R21" s="659"/>
      <c r="S21" s="668" t="s">
        <v>8</v>
      </c>
      <c r="T21" s="669"/>
      <c r="U21" s="665"/>
      <c r="V21" s="666"/>
      <c r="W21" s="667"/>
    </row>
    <row r="22" spans="2:23" s="30" customFormat="1" ht="17.149999999999999" customHeight="1" x14ac:dyDescent="0.2">
      <c r="B22" s="634" t="s">
        <v>50</v>
      </c>
      <c r="C22" s="635"/>
      <c r="D22" s="670" t="s">
        <v>793</v>
      </c>
      <c r="E22" s="671"/>
      <c r="F22" s="671"/>
      <c r="G22" s="671"/>
      <c r="H22" s="671"/>
      <c r="I22" s="671"/>
      <c r="J22" s="671"/>
      <c r="K22" s="671"/>
      <c r="L22" s="672"/>
      <c r="M22" s="634" t="s">
        <v>50</v>
      </c>
      <c r="N22" s="635"/>
      <c r="O22" s="670" t="s">
        <v>723</v>
      </c>
      <c r="P22" s="671"/>
      <c r="Q22" s="671"/>
      <c r="R22" s="671"/>
      <c r="S22" s="671"/>
      <c r="T22" s="671"/>
      <c r="U22" s="671"/>
      <c r="V22" s="671"/>
      <c r="W22" s="672"/>
    </row>
    <row r="23" spans="2:23" s="30" customFormat="1" ht="20.149999999999999" customHeight="1" x14ac:dyDescent="0.2">
      <c r="B23" s="616" t="s">
        <v>51</v>
      </c>
      <c r="C23" s="616" t="s">
        <v>47</v>
      </c>
      <c r="D23" s="638" t="str">
        <f>O5</f>
        <v>S010</v>
      </c>
      <c r="E23" s="639"/>
      <c r="F23" s="649"/>
      <c r="G23" s="650"/>
      <c r="H23" s="650"/>
      <c r="I23" s="650"/>
      <c r="J23" s="650"/>
      <c r="K23" s="650"/>
      <c r="L23" s="651"/>
      <c r="M23" s="616" t="s">
        <v>51</v>
      </c>
      <c r="N23" s="616" t="s">
        <v>47</v>
      </c>
      <c r="O23" s="638" t="str">
        <f>D23</f>
        <v>S010</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3</v>
      </c>
      <c r="E25" s="646"/>
      <c r="F25" s="628"/>
      <c r="G25" s="629"/>
      <c r="H25" s="629"/>
      <c r="I25" s="629"/>
      <c r="J25" s="629"/>
      <c r="K25" s="629"/>
      <c r="L25" s="630"/>
      <c r="M25" s="617"/>
      <c r="N25" s="617" t="s">
        <v>2</v>
      </c>
      <c r="O25" s="645">
        <f>D25+1</f>
        <v>4</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516</v>
      </c>
      <c r="E29" s="639"/>
      <c r="F29" s="628"/>
      <c r="G29" s="629"/>
      <c r="H29" s="629"/>
      <c r="I29" s="629"/>
      <c r="J29" s="629"/>
      <c r="K29" s="629"/>
      <c r="L29" s="630"/>
      <c r="M29" s="617"/>
      <c r="N29" s="617" t="s">
        <v>4</v>
      </c>
      <c r="O29" s="638" t="s">
        <v>520</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353</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11" t="s">
        <v>790</v>
      </c>
      <c r="F36" s="180"/>
      <c r="G36" s="180"/>
      <c r="H36" s="180"/>
      <c r="I36" s="180"/>
      <c r="J36" s="180"/>
      <c r="K36" s="180"/>
      <c r="L36" s="181"/>
      <c r="M36" s="634" t="s">
        <v>7</v>
      </c>
      <c r="N36" s="664"/>
      <c r="O36" s="635"/>
      <c r="P36" s="211" t="s">
        <v>790</v>
      </c>
      <c r="Q36" s="180"/>
      <c r="R36" s="180"/>
      <c r="S36" s="180"/>
      <c r="T36" s="180"/>
      <c r="U36" s="180"/>
      <c r="V36" s="180"/>
      <c r="W36" s="181"/>
    </row>
    <row r="37" spans="2:24" s="30" customFormat="1" ht="17.149999999999999" customHeight="1" x14ac:dyDescent="0.2">
      <c r="B37" s="661" t="s">
        <v>54</v>
      </c>
      <c r="C37" s="662"/>
      <c r="D37" s="663"/>
      <c r="E37" s="658" t="s">
        <v>794</v>
      </c>
      <c r="F37" s="659"/>
      <c r="G37" s="659"/>
      <c r="H37" s="659"/>
      <c r="I37" s="659"/>
      <c r="J37" s="659"/>
      <c r="K37" s="659"/>
      <c r="L37" s="660"/>
      <c r="M37" s="661" t="s">
        <v>54</v>
      </c>
      <c r="N37" s="662"/>
      <c r="O37" s="663"/>
      <c r="P37" s="658" t="s">
        <v>1106</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796</v>
      </c>
      <c r="F39" s="659"/>
      <c r="G39" s="659"/>
      <c r="H39" s="668" t="s">
        <v>8</v>
      </c>
      <c r="I39" s="669"/>
      <c r="J39" s="665"/>
      <c r="K39" s="666"/>
      <c r="L39" s="667"/>
      <c r="M39" s="655" t="s">
        <v>303</v>
      </c>
      <c r="N39" s="656"/>
      <c r="O39" s="657"/>
      <c r="P39" s="658" t="s">
        <v>796</v>
      </c>
      <c r="Q39" s="659"/>
      <c r="R39" s="659"/>
      <c r="S39" s="668" t="s">
        <v>8</v>
      </c>
      <c r="T39" s="669"/>
      <c r="U39" s="665"/>
      <c r="V39" s="666"/>
      <c r="W39" s="667"/>
    </row>
    <row r="40" spans="2:24" s="30" customFormat="1" ht="17.149999999999999" customHeight="1" x14ac:dyDescent="0.2">
      <c r="B40" s="634" t="s">
        <v>50</v>
      </c>
      <c r="C40" s="635"/>
      <c r="D40" s="670" t="s">
        <v>793</v>
      </c>
      <c r="E40" s="671"/>
      <c r="F40" s="671"/>
      <c r="G40" s="671"/>
      <c r="H40" s="671"/>
      <c r="I40" s="671"/>
      <c r="J40" s="671"/>
      <c r="K40" s="671"/>
      <c r="L40" s="672"/>
      <c r="M40" s="634" t="s">
        <v>50</v>
      </c>
      <c r="N40" s="635"/>
      <c r="O40" s="670" t="s">
        <v>795</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31A77719-06D4-406D-9B21-549BBAFECC32}">
      <formula1>INDIRECT(D9)</formula1>
    </dataValidation>
    <dataValidation type="list" allowBlank="1" showInputMessage="1" showErrorMessage="1" sqref="D14:E14 D32:E32 O14:P14 O32:P32" xr:uid="{B060D6C1-F247-4C49-91CC-92B4787FF31B}">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39095EA-29F6-43D0-AC49-4569AFB532FB}">
          <x14:formula1>
            <xm:f>'(参考)リスト'!$G$16:$G$20</xm:f>
          </x14:formula1>
          <xm:sqref>D17:E17 D35:E35 O17:P17 O35:P35</xm:sqref>
        </x14:dataValidation>
        <x14:dataValidation type="list" allowBlank="1" showInputMessage="1" showErrorMessage="1" xr:uid="{EBD8C125-903F-45E2-8F51-BD4D01F622FF}">
          <x14:formula1>
            <xm:f>'(参考)リスト'!$B$16:$B$20</xm:f>
          </x14:formula1>
          <xm:sqref>D9:E10 D27:E28 O9:P10 O27:P28</xm:sqref>
        </x14:dataValidation>
        <x14:dataValidation type="list" allowBlank="1" showInputMessage="1" showErrorMessage="1" xr:uid="{23D622EF-35C6-47D9-83AF-5BCAF29BACE8}">
          <x14:formula1>
            <xm:f>'(参考)リスト'!$F$16:$F$21</xm:f>
          </x14:formula1>
          <xm:sqref>E15:E16 E33:E34 P15:P16 P33:P34</xm:sqref>
        </x14:dataValidation>
        <x14:dataValidation type="list" allowBlank="1" showInputMessage="1" showErrorMessage="1" xr:uid="{053ABD47-2D02-44F5-B19A-34E19F947085}">
          <x14:formula1>
            <xm:f>'(参考)リスト'!$D$16:$D$18</xm:f>
          </x14:formula1>
          <xm:sqref>D13:E13 D31:E31 O13:P13 O31:P31</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3876B-725C-4890-B274-FE8232FBE545}">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650</v>
      </c>
      <c r="E5" s="639"/>
      <c r="F5" s="649"/>
      <c r="G5" s="650"/>
      <c r="H5" s="650"/>
      <c r="I5" s="650"/>
      <c r="J5" s="650"/>
      <c r="K5" s="650"/>
      <c r="L5" s="651"/>
      <c r="M5" s="616" t="s">
        <v>51</v>
      </c>
      <c r="N5" s="616" t="s">
        <v>47</v>
      </c>
      <c r="O5" s="638" t="str">
        <f>D5</f>
        <v>S010</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5</v>
      </c>
      <c r="E7" s="646"/>
      <c r="F7" s="628"/>
      <c r="G7" s="629"/>
      <c r="H7" s="629"/>
      <c r="I7" s="629"/>
      <c r="J7" s="629"/>
      <c r="K7" s="629"/>
      <c r="L7" s="630"/>
      <c r="M7" s="617"/>
      <c r="N7" s="617" t="s">
        <v>2</v>
      </c>
      <c r="O7" s="645">
        <f>D7+1</f>
        <v>6</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374</v>
      </c>
      <c r="E11" s="639"/>
      <c r="F11" s="628"/>
      <c r="G11" s="629"/>
      <c r="H11" s="629"/>
      <c r="I11" s="629"/>
      <c r="J11" s="629"/>
      <c r="K11" s="629"/>
      <c r="L11" s="630"/>
      <c r="M11" s="617"/>
      <c r="N11" s="617" t="s">
        <v>4</v>
      </c>
      <c r="O11" s="638" t="s">
        <v>374</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11" t="s">
        <v>790</v>
      </c>
      <c r="F18" s="180"/>
      <c r="G18" s="180"/>
      <c r="H18" s="180"/>
      <c r="I18" s="180"/>
      <c r="J18" s="180"/>
      <c r="K18" s="180"/>
      <c r="L18" s="181"/>
      <c r="M18" s="634" t="s">
        <v>7</v>
      </c>
      <c r="N18" s="664"/>
      <c r="O18" s="635"/>
      <c r="P18" s="211" t="s">
        <v>790</v>
      </c>
      <c r="Q18" s="180"/>
      <c r="R18" s="180"/>
      <c r="S18" s="180"/>
      <c r="T18" s="180"/>
      <c r="U18" s="180"/>
      <c r="V18" s="180"/>
      <c r="W18" s="181"/>
    </row>
    <row r="19" spans="2:23" s="30" customFormat="1" ht="17.149999999999999" customHeight="1" x14ac:dyDescent="0.2">
      <c r="B19" s="661" t="s">
        <v>54</v>
      </c>
      <c r="C19" s="662"/>
      <c r="D19" s="663"/>
      <c r="E19" s="658" t="s">
        <v>1107</v>
      </c>
      <c r="F19" s="659"/>
      <c r="G19" s="659"/>
      <c r="H19" s="659"/>
      <c r="I19" s="659"/>
      <c r="J19" s="659"/>
      <c r="K19" s="659"/>
      <c r="L19" s="660"/>
      <c r="M19" s="661" t="s">
        <v>54</v>
      </c>
      <c r="N19" s="662"/>
      <c r="O19" s="663"/>
      <c r="P19" s="658" t="s">
        <v>798</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797</v>
      </c>
      <c r="E22" s="671"/>
      <c r="F22" s="671"/>
      <c r="G22" s="671"/>
      <c r="H22" s="671"/>
      <c r="I22" s="671"/>
      <c r="J22" s="671"/>
      <c r="K22" s="671"/>
      <c r="L22" s="672"/>
      <c r="M22" s="634" t="s">
        <v>50</v>
      </c>
      <c r="N22" s="635"/>
      <c r="O22" s="670" t="s">
        <v>797</v>
      </c>
      <c r="P22" s="671"/>
      <c r="Q22" s="671"/>
      <c r="R22" s="671"/>
      <c r="S22" s="671"/>
      <c r="T22" s="671"/>
      <c r="U22" s="671"/>
      <c r="V22" s="671"/>
      <c r="W22" s="672"/>
    </row>
    <row r="23" spans="2:23" s="30" customFormat="1" ht="20.149999999999999" customHeight="1" x14ac:dyDescent="0.2">
      <c r="B23" s="616" t="s">
        <v>51</v>
      </c>
      <c r="C23" s="616" t="s">
        <v>47</v>
      </c>
      <c r="D23" s="638" t="s">
        <v>651</v>
      </c>
      <c r="E23" s="639"/>
      <c r="F23" s="649"/>
      <c r="G23" s="650"/>
      <c r="H23" s="650"/>
      <c r="I23" s="650"/>
      <c r="J23" s="650"/>
      <c r="K23" s="650"/>
      <c r="L23" s="651"/>
      <c r="M23" s="616" t="s">
        <v>51</v>
      </c>
      <c r="N23" s="616" t="s">
        <v>47</v>
      </c>
      <c r="O23" s="638" t="str">
        <f>D23</f>
        <v>S011</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v>
      </c>
      <c r="E25" s="646"/>
      <c r="F25" s="628"/>
      <c r="G25" s="629"/>
      <c r="H25" s="629"/>
      <c r="I25" s="629"/>
      <c r="J25" s="629"/>
      <c r="K25" s="629"/>
      <c r="L25" s="630"/>
      <c r="M25" s="617"/>
      <c r="N25" s="617" t="s">
        <v>2</v>
      </c>
      <c r="O25" s="645">
        <f>D25+1</f>
        <v>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511</v>
      </c>
      <c r="E29" s="639"/>
      <c r="F29" s="628"/>
      <c r="G29" s="629"/>
      <c r="H29" s="629"/>
      <c r="I29" s="629"/>
      <c r="J29" s="629"/>
      <c r="K29" s="629"/>
      <c r="L29" s="630"/>
      <c r="M29" s="617"/>
      <c r="N29" s="617" t="s">
        <v>4</v>
      </c>
      <c r="O29" s="638" t="s">
        <v>517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541</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11" t="s">
        <v>790</v>
      </c>
      <c r="F36" s="180"/>
      <c r="G36" s="180"/>
      <c r="H36" s="180"/>
      <c r="I36" s="180"/>
      <c r="J36" s="180"/>
      <c r="K36" s="180"/>
      <c r="L36" s="181"/>
      <c r="M36" s="634" t="s">
        <v>7</v>
      </c>
      <c r="N36" s="664"/>
      <c r="O36" s="635"/>
      <c r="P36" s="211" t="s">
        <v>790</v>
      </c>
      <c r="Q36" s="180"/>
      <c r="R36" s="180"/>
      <c r="S36" s="180"/>
      <c r="T36" s="180"/>
      <c r="U36" s="180"/>
      <c r="V36" s="180"/>
      <c r="W36" s="181"/>
    </row>
    <row r="37" spans="2:24" s="30" customFormat="1" ht="17.149999999999999" customHeight="1" x14ac:dyDescent="0.2">
      <c r="B37" s="661" t="s">
        <v>54</v>
      </c>
      <c r="C37" s="662"/>
      <c r="D37" s="663"/>
      <c r="E37" s="658" t="s">
        <v>799</v>
      </c>
      <c r="F37" s="659"/>
      <c r="G37" s="659"/>
      <c r="H37" s="659"/>
      <c r="I37" s="659"/>
      <c r="J37" s="659"/>
      <c r="K37" s="659"/>
      <c r="L37" s="660"/>
      <c r="M37" s="661" t="s">
        <v>54</v>
      </c>
      <c r="N37" s="662"/>
      <c r="O37" s="663"/>
      <c r="P37" s="658" t="s">
        <v>807</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796</v>
      </c>
      <c r="F39" s="659"/>
      <c r="G39" s="659"/>
      <c r="H39" s="668" t="s">
        <v>8</v>
      </c>
      <c r="I39" s="669"/>
      <c r="J39" s="665"/>
      <c r="K39" s="666"/>
      <c r="L39" s="667"/>
      <c r="M39" s="655" t="s">
        <v>303</v>
      </c>
      <c r="N39" s="656"/>
      <c r="O39" s="657"/>
      <c r="P39" s="658" t="s">
        <v>800</v>
      </c>
      <c r="Q39" s="659"/>
      <c r="R39" s="659"/>
      <c r="S39" s="668" t="s">
        <v>8</v>
      </c>
      <c r="T39" s="669"/>
      <c r="U39" s="665"/>
      <c r="V39" s="666"/>
      <c r="W39" s="667"/>
    </row>
    <row r="40" spans="2:24" s="30" customFormat="1" ht="17.149999999999999" customHeight="1" x14ac:dyDescent="0.2">
      <c r="B40" s="634" t="s">
        <v>50</v>
      </c>
      <c r="C40" s="635"/>
      <c r="D40" s="670" t="s">
        <v>795</v>
      </c>
      <c r="E40" s="671"/>
      <c r="F40" s="671"/>
      <c r="G40" s="671"/>
      <c r="H40" s="671"/>
      <c r="I40" s="671"/>
      <c r="J40" s="671"/>
      <c r="K40" s="671"/>
      <c r="L40" s="672"/>
      <c r="M40" s="634" t="s">
        <v>50</v>
      </c>
      <c r="N40" s="635"/>
      <c r="O40" s="670" t="s">
        <v>1108</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885BEC32-73E7-41CC-9FF2-596097A8BFA7}">
      <formula1>INDIRECT(D13)</formula1>
    </dataValidation>
    <dataValidation type="list" allowBlank="1" showInputMessage="1" showErrorMessage="1" sqref="D11:E12 D29:E30 O11:P12 O29:P30" xr:uid="{6DE9C320-7335-4A21-8148-284A00077A39}">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75B1E97-FEFD-4D3A-8435-10F25CB9B588}">
          <x14:formula1>
            <xm:f>'(参考)リスト'!$D$16:$D$18</xm:f>
          </x14:formula1>
          <xm:sqref>D13:E13 D31:E31 O13:P13 O31:P31</xm:sqref>
        </x14:dataValidation>
        <x14:dataValidation type="list" allowBlank="1" showInputMessage="1" showErrorMessage="1" xr:uid="{DD1C2515-6BD2-47FC-8710-7F28C55E36C9}">
          <x14:formula1>
            <xm:f>'(参考)リスト'!$F$16:$F$21</xm:f>
          </x14:formula1>
          <xm:sqref>E15:E16 E33:E34 P15:P16 P33:P34</xm:sqref>
        </x14:dataValidation>
        <x14:dataValidation type="list" allowBlank="1" showInputMessage="1" showErrorMessage="1" xr:uid="{AFD81D08-CF15-4A08-A516-7E9701C71C59}">
          <x14:formula1>
            <xm:f>'(参考)リスト'!$B$16:$B$20</xm:f>
          </x14:formula1>
          <xm:sqref>D9:E10 D27:E28 O9:P10 O27:P28</xm:sqref>
        </x14:dataValidation>
        <x14:dataValidation type="list" allowBlank="1" showInputMessage="1" showErrorMessage="1" xr:uid="{3C83590B-BB60-42DD-BFD7-1B42C3927D02}">
          <x14:formula1>
            <xm:f>'(参考)リスト'!$G$16:$G$20</xm:f>
          </x14:formula1>
          <xm:sqref>D17:E17 D35:E35 O17:P17 O35:P35</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4ADA3-DF58-4387-B7BB-3207ED8CE086}">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651</v>
      </c>
      <c r="E5" s="639"/>
      <c r="F5" s="649"/>
      <c r="G5" s="650"/>
      <c r="H5" s="650"/>
      <c r="I5" s="650"/>
      <c r="J5" s="650"/>
      <c r="K5" s="650"/>
      <c r="L5" s="651"/>
      <c r="M5" s="616" t="s">
        <v>51</v>
      </c>
      <c r="N5" s="616" t="s">
        <v>47</v>
      </c>
      <c r="O5" s="638" t="str">
        <f>D5</f>
        <v>S011</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3</v>
      </c>
      <c r="E7" s="646"/>
      <c r="F7" s="628"/>
      <c r="G7" s="629"/>
      <c r="H7" s="629"/>
      <c r="I7" s="629"/>
      <c r="J7" s="629"/>
      <c r="K7" s="629"/>
      <c r="L7" s="630"/>
      <c r="M7" s="617"/>
      <c r="N7" s="617" t="s">
        <v>2</v>
      </c>
      <c r="O7" s="645">
        <f>D7+1</f>
        <v>4</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513</v>
      </c>
      <c r="E11" s="639"/>
      <c r="F11" s="628"/>
      <c r="G11" s="629"/>
      <c r="H11" s="629"/>
      <c r="I11" s="629"/>
      <c r="J11" s="629"/>
      <c r="K11" s="629"/>
      <c r="L11" s="630"/>
      <c r="M11" s="617"/>
      <c r="N11" s="617" t="s">
        <v>4</v>
      </c>
      <c r="O11" s="638" t="s">
        <v>513</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353</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683</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29" t="s">
        <v>801</v>
      </c>
      <c r="F18" s="180"/>
      <c r="G18" s="180"/>
      <c r="H18" s="180"/>
      <c r="I18" s="180"/>
      <c r="J18" s="180"/>
      <c r="K18" s="180"/>
      <c r="L18" s="181"/>
      <c r="M18" s="634" t="s">
        <v>7</v>
      </c>
      <c r="N18" s="664"/>
      <c r="O18" s="635"/>
      <c r="P18" s="229" t="s">
        <v>1109</v>
      </c>
      <c r="Q18" s="180"/>
      <c r="R18" s="180"/>
      <c r="S18" s="180"/>
      <c r="T18" s="180"/>
      <c r="U18" s="180"/>
      <c r="V18" s="180"/>
      <c r="W18" s="181"/>
    </row>
    <row r="19" spans="2:23" s="30" customFormat="1" ht="17.149999999999999" customHeight="1" x14ac:dyDescent="0.2">
      <c r="B19" s="661" t="s">
        <v>54</v>
      </c>
      <c r="C19" s="662"/>
      <c r="D19" s="663"/>
      <c r="E19" s="658" t="s">
        <v>802</v>
      </c>
      <c r="F19" s="659"/>
      <c r="G19" s="659"/>
      <c r="H19" s="659"/>
      <c r="I19" s="659"/>
      <c r="J19" s="659"/>
      <c r="K19" s="659"/>
      <c r="L19" s="660"/>
      <c r="M19" s="661" t="s">
        <v>54</v>
      </c>
      <c r="N19" s="662"/>
      <c r="O19" s="663"/>
      <c r="P19" s="658" t="s">
        <v>794</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803</v>
      </c>
      <c r="E22" s="671"/>
      <c r="F22" s="671"/>
      <c r="G22" s="671"/>
      <c r="H22" s="671"/>
      <c r="I22" s="671"/>
      <c r="J22" s="671"/>
      <c r="K22" s="671"/>
      <c r="L22" s="672"/>
      <c r="M22" s="634" t="s">
        <v>50</v>
      </c>
      <c r="N22" s="635"/>
      <c r="O22" s="670" t="s">
        <v>685</v>
      </c>
      <c r="P22" s="671"/>
      <c r="Q22" s="671"/>
      <c r="R22" s="671"/>
      <c r="S22" s="671"/>
      <c r="T22" s="671"/>
      <c r="U22" s="671"/>
      <c r="V22" s="671"/>
      <c r="W22" s="672"/>
    </row>
    <row r="23" spans="2:23" s="30" customFormat="1" ht="20.149999999999999" customHeight="1" x14ac:dyDescent="0.2">
      <c r="B23" s="616" t="s">
        <v>51</v>
      </c>
      <c r="C23" s="616" t="s">
        <v>47</v>
      </c>
      <c r="D23" s="638" t="str">
        <f>O5</f>
        <v>S011</v>
      </c>
      <c r="E23" s="639"/>
      <c r="F23" s="649"/>
      <c r="G23" s="650"/>
      <c r="H23" s="650"/>
      <c r="I23" s="650"/>
      <c r="J23" s="650"/>
      <c r="K23" s="650"/>
      <c r="L23" s="651"/>
      <c r="M23" s="616" t="s">
        <v>51</v>
      </c>
      <c r="N23" s="616" t="s">
        <v>47</v>
      </c>
      <c r="O23" s="638" t="str">
        <f>D23</f>
        <v>S011</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5</v>
      </c>
      <c r="E25" s="646"/>
      <c r="F25" s="628"/>
      <c r="G25" s="629"/>
      <c r="H25" s="629"/>
      <c r="I25" s="629"/>
      <c r="J25" s="629"/>
      <c r="K25" s="629"/>
      <c r="L25" s="630"/>
      <c r="M25" s="617"/>
      <c r="N25" s="617" t="s">
        <v>2</v>
      </c>
      <c r="O25" s="645">
        <f>D25+1</f>
        <v>6</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513</v>
      </c>
      <c r="E29" s="639"/>
      <c r="F29" s="628"/>
      <c r="G29" s="629"/>
      <c r="H29" s="629"/>
      <c r="I29" s="629"/>
      <c r="J29" s="629"/>
      <c r="K29" s="629"/>
      <c r="L29" s="630"/>
      <c r="M29" s="617"/>
      <c r="N29" s="617" t="s">
        <v>4</v>
      </c>
      <c r="O29" s="638" t="s">
        <v>512</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358</v>
      </c>
      <c r="E32" s="637"/>
      <c r="F32" s="628"/>
      <c r="G32" s="629"/>
      <c r="H32" s="629"/>
      <c r="I32" s="629"/>
      <c r="J32" s="629"/>
      <c r="K32" s="629"/>
      <c r="L32" s="630"/>
      <c r="M32" s="634" t="s">
        <v>49</v>
      </c>
      <c r="N32" s="635"/>
      <c r="O32" s="636" t="s">
        <v>353</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804</v>
      </c>
      <c r="F36" s="180"/>
      <c r="G36" s="180"/>
      <c r="H36" s="180"/>
      <c r="I36" s="180"/>
      <c r="J36" s="180"/>
      <c r="K36" s="180"/>
      <c r="L36" s="181"/>
      <c r="M36" s="634" t="s">
        <v>7</v>
      </c>
      <c r="N36" s="664"/>
      <c r="O36" s="635"/>
      <c r="P36" s="211" t="s">
        <v>790</v>
      </c>
      <c r="Q36" s="180"/>
      <c r="R36" s="180"/>
      <c r="S36" s="180"/>
      <c r="T36" s="180"/>
      <c r="U36" s="180"/>
      <c r="V36" s="180"/>
      <c r="W36" s="181"/>
    </row>
    <row r="37" spans="2:24" s="30" customFormat="1" ht="17.149999999999999" customHeight="1" x14ac:dyDescent="0.2">
      <c r="B37" s="661" t="s">
        <v>54</v>
      </c>
      <c r="C37" s="662"/>
      <c r="D37" s="663"/>
      <c r="E37" s="658" t="s">
        <v>1110</v>
      </c>
      <c r="F37" s="659"/>
      <c r="G37" s="659"/>
      <c r="H37" s="659"/>
      <c r="I37" s="659"/>
      <c r="J37" s="659"/>
      <c r="K37" s="659"/>
      <c r="L37" s="660"/>
      <c r="M37" s="661" t="s">
        <v>54</v>
      </c>
      <c r="N37" s="662"/>
      <c r="O37" s="663"/>
      <c r="P37" s="658" t="s">
        <v>967</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76" t="s">
        <v>805</v>
      </c>
      <c r="F39" s="659"/>
      <c r="G39" s="659"/>
      <c r="H39" s="668" t="s">
        <v>8</v>
      </c>
      <c r="I39" s="669"/>
      <c r="J39" s="665"/>
      <c r="K39" s="666"/>
      <c r="L39" s="667"/>
      <c r="M39" s="655" t="s">
        <v>303</v>
      </c>
      <c r="N39" s="656"/>
      <c r="O39" s="657"/>
      <c r="P39" s="658" t="s">
        <v>792</v>
      </c>
      <c r="Q39" s="659"/>
      <c r="R39" s="659"/>
      <c r="S39" s="668" t="s">
        <v>8</v>
      </c>
      <c r="T39" s="669"/>
      <c r="U39" s="665"/>
      <c r="V39" s="666"/>
      <c r="W39" s="667"/>
    </row>
    <row r="40" spans="2:24" s="30" customFormat="1" ht="17.149999999999999" customHeight="1" x14ac:dyDescent="0.2">
      <c r="B40" s="634" t="s">
        <v>50</v>
      </c>
      <c r="C40" s="635"/>
      <c r="D40" s="670" t="s">
        <v>806</v>
      </c>
      <c r="E40" s="671"/>
      <c r="F40" s="671"/>
      <c r="G40" s="671"/>
      <c r="H40" s="671"/>
      <c r="I40" s="671"/>
      <c r="J40" s="671"/>
      <c r="K40" s="671"/>
      <c r="L40" s="672"/>
      <c r="M40" s="634" t="s">
        <v>50</v>
      </c>
      <c r="N40" s="635"/>
      <c r="O40" s="670" t="s">
        <v>808</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3C92AAF8-570B-4FAE-83F8-F40B2531A5FC}">
      <formula1>INDIRECT(D9)</formula1>
    </dataValidation>
    <dataValidation type="list" allowBlank="1" showInputMessage="1" showErrorMessage="1" sqref="D14:E14 D32:E32 O14:P14 O32:P32" xr:uid="{7C552C35-A754-434F-8BC0-9AB3473CEBDA}">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104E378-CA99-4179-B0A4-1C5741DD62B0}">
          <x14:formula1>
            <xm:f>'(参考)リスト'!$G$16:$G$20</xm:f>
          </x14:formula1>
          <xm:sqref>D17:E17 D35:E35 O17:P17 O35:P35</xm:sqref>
        </x14:dataValidation>
        <x14:dataValidation type="list" allowBlank="1" showInputMessage="1" showErrorMessage="1" xr:uid="{AAF0922D-5CAD-4E71-991B-871DC0CEDD76}">
          <x14:formula1>
            <xm:f>'(参考)リスト'!$B$16:$B$20</xm:f>
          </x14:formula1>
          <xm:sqref>D9:E10 D27:E28 O9:P10 O27:P28</xm:sqref>
        </x14:dataValidation>
        <x14:dataValidation type="list" allowBlank="1" showInputMessage="1" showErrorMessage="1" xr:uid="{F85CEF05-F860-45E8-9966-A5681CA8B482}">
          <x14:formula1>
            <xm:f>'(参考)リスト'!$F$16:$F$21</xm:f>
          </x14:formula1>
          <xm:sqref>E15:E16 E33:E34 P15:P16 P33:P34</xm:sqref>
        </x14:dataValidation>
        <x14:dataValidation type="list" allowBlank="1" showInputMessage="1" showErrorMessage="1" xr:uid="{E35B446D-EFB0-4A33-AF5B-B19A16E42849}">
          <x14:formula1>
            <xm:f>'(参考)リスト'!$D$16:$D$18</xm:f>
          </x14:formula1>
          <xm:sqref>D13:E13 D31:E31 O13:P13 O31:P31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8AEA-22CD-44EC-8686-E60CCD3A68A1}">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651</v>
      </c>
      <c r="E5" s="639"/>
      <c r="F5" s="649"/>
      <c r="G5" s="650"/>
      <c r="H5" s="650"/>
      <c r="I5" s="650"/>
      <c r="J5" s="650"/>
      <c r="K5" s="650"/>
      <c r="L5" s="651"/>
      <c r="M5" s="616" t="s">
        <v>51</v>
      </c>
      <c r="N5" s="616" t="s">
        <v>47</v>
      </c>
      <c r="O5" s="638" t="str">
        <f>D5</f>
        <v>S011</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7</v>
      </c>
      <c r="E7" s="646"/>
      <c r="F7" s="628"/>
      <c r="G7" s="629"/>
      <c r="H7" s="629"/>
      <c r="I7" s="629"/>
      <c r="J7" s="629"/>
      <c r="K7" s="629"/>
      <c r="L7" s="630"/>
      <c r="M7" s="617"/>
      <c r="N7" s="617" t="s">
        <v>2</v>
      </c>
      <c r="O7" s="645">
        <f>D7+1</f>
        <v>8</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512</v>
      </c>
      <c r="E11" s="639"/>
      <c r="F11" s="628"/>
      <c r="G11" s="629"/>
      <c r="H11" s="629"/>
      <c r="I11" s="629"/>
      <c r="J11" s="629"/>
      <c r="K11" s="629"/>
      <c r="L11" s="630"/>
      <c r="M11" s="617"/>
      <c r="N11" s="617" t="s">
        <v>4</v>
      </c>
      <c r="O11" s="638" t="s">
        <v>510</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353</v>
      </c>
      <c r="E14" s="637"/>
      <c r="F14" s="628"/>
      <c r="G14" s="629"/>
      <c r="H14" s="629"/>
      <c r="I14" s="629"/>
      <c r="J14" s="629"/>
      <c r="K14" s="629"/>
      <c r="L14" s="630"/>
      <c r="M14" s="634" t="s">
        <v>49</v>
      </c>
      <c r="N14" s="635"/>
      <c r="O14" s="636" t="s">
        <v>541</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11" t="s">
        <v>790</v>
      </c>
      <c r="F18" s="180"/>
      <c r="G18" s="180"/>
      <c r="H18" s="180"/>
      <c r="I18" s="180"/>
      <c r="J18" s="180"/>
      <c r="K18" s="180"/>
      <c r="L18" s="181"/>
      <c r="M18" s="634" t="s">
        <v>7</v>
      </c>
      <c r="N18" s="664"/>
      <c r="O18" s="635"/>
      <c r="P18" s="211" t="s">
        <v>790</v>
      </c>
      <c r="Q18" s="180"/>
      <c r="R18" s="180"/>
      <c r="S18" s="180"/>
      <c r="T18" s="180"/>
      <c r="U18" s="180"/>
      <c r="V18" s="180"/>
      <c r="W18" s="181"/>
    </row>
    <row r="19" spans="2:23" s="30" customFormat="1" ht="17.149999999999999" customHeight="1" x14ac:dyDescent="0.2">
      <c r="B19" s="661" t="s">
        <v>54</v>
      </c>
      <c r="C19" s="662"/>
      <c r="D19" s="663"/>
      <c r="E19" s="658" t="s">
        <v>794</v>
      </c>
      <c r="F19" s="659"/>
      <c r="G19" s="659"/>
      <c r="H19" s="659"/>
      <c r="I19" s="659"/>
      <c r="J19" s="659"/>
      <c r="K19" s="659"/>
      <c r="L19" s="660"/>
      <c r="M19" s="661" t="s">
        <v>54</v>
      </c>
      <c r="N19" s="662"/>
      <c r="O19" s="663"/>
      <c r="P19" s="658" t="s">
        <v>810</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796</v>
      </c>
      <c r="F21" s="659"/>
      <c r="G21" s="659"/>
      <c r="H21" s="668" t="s">
        <v>8</v>
      </c>
      <c r="I21" s="669"/>
      <c r="J21" s="665"/>
      <c r="K21" s="666"/>
      <c r="L21" s="667"/>
      <c r="M21" s="655" t="s">
        <v>303</v>
      </c>
      <c r="N21" s="656"/>
      <c r="O21" s="657"/>
      <c r="P21" s="658" t="s">
        <v>800</v>
      </c>
      <c r="Q21" s="659"/>
      <c r="R21" s="659"/>
      <c r="S21" s="668" t="s">
        <v>8</v>
      </c>
      <c r="T21" s="669"/>
      <c r="U21" s="665"/>
      <c r="V21" s="666"/>
      <c r="W21" s="667"/>
    </row>
    <row r="22" spans="2:23" s="30" customFormat="1" ht="17.149999999999999" customHeight="1" x14ac:dyDescent="0.2">
      <c r="B22" s="634" t="s">
        <v>50</v>
      </c>
      <c r="C22" s="635"/>
      <c r="D22" s="670" t="s">
        <v>809</v>
      </c>
      <c r="E22" s="671"/>
      <c r="F22" s="671"/>
      <c r="G22" s="671"/>
      <c r="H22" s="671"/>
      <c r="I22" s="671"/>
      <c r="J22" s="671"/>
      <c r="K22" s="671"/>
      <c r="L22" s="672"/>
      <c r="M22" s="634" t="s">
        <v>50</v>
      </c>
      <c r="N22" s="635"/>
      <c r="O22" s="670" t="s">
        <v>1108</v>
      </c>
      <c r="P22" s="671"/>
      <c r="Q22" s="671"/>
      <c r="R22" s="671"/>
      <c r="S22" s="671"/>
      <c r="T22" s="671"/>
      <c r="U22" s="671"/>
      <c r="V22" s="671"/>
      <c r="W22" s="672"/>
    </row>
    <row r="23" spans="2:23" s="30" customFormat="1" ht="20.149999999999999" customHeight="1" x14ac:dyDescent="0.2">
      <c r="B23" s="616" t="s">
        <v>51</v>
      </c>
      <c r="C23" s="616" t="s">
        <v>47</v>
      </c>
      <c r="D23" s="638" t="str">
        <f>O5</f>
        <v>S011</v>
      </c>
      <c r="E23" s="639"/>
      <c r="F23" s="649"/>
      <c r="G23" s="650"/>
      <c r="H23" s="650"/>
      <c r="I23" s="650"/>
      <c r="J23" s="650"/>
      <c r="K23" s="650"/>
      <c r="L23" s="651"/>
      <c r="M23" s="616" t="s">
        <v>51</v>
      </c>
      <c r="N23" s="616" t="s">
        <v>47</v>
      </c>
      <c r="O23" s="638" t="str">
        <f>D23</f>
        <v>S011</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9</v>
      </c>
      <c r="E25" s="646"/>
      <c r="F25" s="628"/>
      <c r="G25" s="629"/>
      <c r="H25" s="629"/>
      <c r="I25" s="629"/>
      <c r="J25" s="629"/>
      <c r="K25" s="629"/>
      <c r="L25" s="630"/>
      <c r="M25" s="617"/>
      <c r="N25" s="617" t="s">
        <v>2</v>
      </c>
      <c r="O25" s="645">
        <f>D25+1</f>
        <v>10</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516</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541</v>
      </c>
      <c r="E32" s="637"/>
      <c r="F32" s="628"/>
      <c r="G32" s="629"/>
      <c r="H32" s="629"/>
      <c r="I32" s="629"/>
      <c r="J32" s="629"/>
      <c r="K32" s="629"/>
      <c r="L32" s="630"/>
      <c r="M32" s="634" t="s">
        <v>49</v>
      </c>
      <c r="N32" s="635"/>
      <c r="O32" s="636" t="s">
        <v>360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11" t="s">
        <v>790</v>
      </c>
      <c r="F36" s="180"/>
      <c r="G36" s="180"/>
      <c r="H36" s="180"/>
      <c r="I36" s="180"/>
      <c r="J36" s="180"/>
      <c r="K36" s="180"/>
      <c r="L36" s="181"/>
      <c r="M36" s="634" t="s">
        <v>7</v>
      </c>
      <c r="N36" s="664"/>
      <c r="O36" s="635"/>
      <c r="P36" s="229" t="s">
        <v>811</v>
      </c>
      <c r="Q36" s="180"/>
      <c r="R36" s="180"/>
      <c r="S36" s="180"/>
      <c r="T36" s="180"/>
      <c r="U36" s="180"/>
      <c r="V36" s="180"/>
      <c r="W36" s="181"/>
    </row>
    <row r="37" spans="2:24" s="30" customFormat="1" ht="17.149999999999999" customHeight="1" x14ac:dyDescent="0.2">
      <c r="B37" s="661" t="s">
        <v>54</v>
      </c>
      <c r="C37" s="662"/>
      <c r="D37" s="663"/>
      <c r="E37" s="658" t="s">
        <v>810</v>
      </c>
      <c r="F37" s="659"/>
      <c r="G37" s="659"/>
      <c r="H37" s="659"/>
      <c r="I37" s="659"/>
      <c r="J37" s="659"/>
      <c r="K37" s="659"/>
      <c r="L37" s="660"/>
      <c r="M37" s="661" t="s">
        <v>54</v>
      </c>
      <c r="N37" s="662"/>
      <c r="O37" s="663"/>
      <c r="P37" s="658" t="s">
        <v>812</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800</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1108</v>
      </c>
      <c r="E40" s="671"/>
      <c r="F40" s="671"/>
      <c r="G40" s="671"/>
      <c r="H40" s="671"/>
      <c r="I40" s="671"/>
      <c r="J40" s="671"/>
      <c r="K40" s="671"/>
      <c r="L40" s="672"/>
      <c r="M40" s="634" t="s">
        <v>50</v>
      </c>
      <c r="N40" s="635"/>
      <c r="O40" s="670" t="s">
        <v>813</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B6B21B90-0E85-4F35-9E47-6822EA24F31B}">
      <formula1>INDIRECT(D13)</formula1>
    </dataValidation>
    <dataValidation type="list" allowBlank="1" showInputMessage="1" showErrorMessage="1" sqref="D11:E12 D29:E30 O11:P12 O29:P30" xr:uid="{80346AFC-A986-4CD0-B165-82ADD0136F41}">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D6FD353-74E2-4B8A-99C7-343D6BC4569A}">
          <x14:formula1>
            <xm:f>'(参考)リスト'!$D$16:$D$18</xm:f>
          </x14:formula1>
          <xm:sqref>D13:E13 D31:E31 O13:P13 O31:P31</xm:sqref>
        </x14:dataValidation>
        <x14:dataValidation type="list" allowBlank="1" showInputMessage="1" showErrorMessage="1" xr:uid="{436FF219-5D3C-4E0A-BCEF-B5BD59BFE4FD}">
          <x14:formula1>
            <xm:f>'(参考)リスト'!$F$16:$F$21</xm:f>
          </x14:formula1>
          <xm:sqref>E15:E16 E33:E34 P15:P16 P33:P34</xm:sqref>
        </x14:dataValidation>
        <x14:dataValidation type="list" allowBlank="1" showInputMessage="1" showErrorMessage="1" xr:uid="{8652D57E-1E0B-4E96-8E43-BC4C306DA142}">
          <x14:formula1>
            <xm:f>'(参考)リスト'!$B$16:$B$20</xm:f>
          </x14:formula1>
          <xm:sqref>D9:E10 D27:E28 O9:P10 O27:P28</xm:sqref>
        </x14:dataValidation>
        <x14:dataValidation type="list" allowBlank="1" showInputMessage="1" showErrorMessage="1" xr:uid="{CC1CBD73-A103-4D9A-AEE4-5E32C2CD424D}">
          <x14:formula1>
            <xm:f>'(参考)リスト'!$G$16:$G$20</xm:f>
          </x14:formula1>
          <xm:sqref>D17:E17 D35:E35 O17:P17 O35:P35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64204-AEFA-4DF0-B174-95A5FDAB42E0}">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651</v>
      </c>
      <c r="E5" s="639"/>
      <c r="F5" s="649"/>
      <c r="G5" s="650"/>
      <c r="H5" s="650"/>
      <c r="I5" s="650"/>
      <c r="J5" s="650"/>
      <c r="K5" s="650"/>
      <c r="L5" s="651"/>
      <c r="M5" s="616" t="s">
        <v>51</v>
      </c>
      <c r="N5" s="616" t="s">
        <v>47</v>
      </c>
      <c r="O5" s="638" t="str">
        <f>D5</f>
        <v>S011</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11</v>
      </c>
      <c r="E7" s="646"/>
      <c r="F7" s="628"/>
      <c r="G7" s="629"/>
      <c r="H7" s="629"/>
      <c r="I7" s="629"/>
      <c r="J7" s="629"/>
      <c r="K7" s="629"/>
      <c r="L7" s="630"/>
      <c r="M7" s="617"/>
      <c r="N7" s="617" t="s">
        <v>2</v>
      </c>
      <c r="O7" s="645">
        <f>D7+1</f>
        <v>12</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374</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11" t="s">
        <v>790</v>
      </c>
      <c r="F18" s="180"/>
      <c r="G18" s="180"/>
      <c r="H18" s="180"/>
      <c r="I18" s="180"/>
      <c r="J18" s="180"/>
      <c r="K18" s="180"/>
      <c r="L18" s="181"/>
      <c r="M18" s="634" t="s">
        <v>7</v>
      </c>
      <c r="N18" s="664"/>
      <c r="O18" s="635"/>
      <c r="P18" s="229" t="s">
        <v>815</v>
      </c>
      <c r="Q18" s="180"/>
      <c r="R18" s="180"/>
      <c r="S18" s="180"/>
      <c r="T18" s="180"/>
      <c r="U18" s="180"/>
      <c r="V18" s="180"/>
      <c r="W18" s="181"/>
    </row>
    <row r="19" spans="2:23" s="30" customFormat="1" ht="17.149999999999999" customHeight="1" x14ac:dyDescent="0.2">
      <c r="B19" s="661" t="s">
        <v>54</v>
      </c>
      <c r="C19" s="662"/>
      <c r="D19" s="663"/>
      <c r="E19" s="677" t="s">
        <v>814</v>
      </c>
      <c r="F19" s="678"/>
      <c r="G19" s="678"/>
      <c r="H19" s="678"/>
      <c r="I19" s="678"/>
      <c r="J19" s="678"/>
      <c r="K19" s="678"/>
      <c r="L19" s="679"/>
      <c r="M19" s="661" t="s">
        <v>54</v>
      </c>
      <c r="N19" s="662"/>
      <c r="O19" s="663"/>
      <c r="P19" s="658" t="s">
        <v>1111</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797</v>
      </c>
      <c r="E22" s="671"/>
      <c r="F22" s="671"/>
      <c r="G22" s="671"/>
      <c r="H22" s="671"/>
      <c r="I22" s="671"/>
      <c r="J22" s="671"/>
      <c r="K22" s="671"/>
      <c r="L22" s="672"/>
      <c r="M22" s="634" t="s">
        <v>50</v>
      </c>
      <c r="N22" s="635"/>
      <c r="O22" s="670" t="s">
        <v>813</v>
      </c>
      <c r="P22" s="671"/>
      <c r="Q22" s="671"/>
      <c r="R22" s="671"/>
      <c r="S22" s="671"/>
      <c r="T22" s="671"/>
      <c r="U22" s="671"/>
      <c r="V22" s="671"/>
      <c r="W22" s="672"/>
    </row>
    <row r="23" spans="2:23" s="30" customFormat="1" ht="20.149999999999999" customHeight="1" x14ac:dyDescent="0.2">
      <c r="B23" s="616" t="s">
        <v>51</v>
      </c>
      <c r="C23" s="616" t="s">
        <v>47</v>
      </c>
      <c r="D23" s="638" t="str">
        <f>O5</f>
        <v>S011</v>
      </c>
      <c r="E23" s="639"/>
      <c r="F23" s="649"/>
      <c r="G23" s="650"/>
      <c r="H23" s="650"/>
      <c r="I23" s="650"/>
      <c r="J23" s="650"/>
      <c r="K23" s="650"/>
      <c r="L23" s="651"/>
      <c r="M23" s="616" t="s">
        <v>51</v>
      </c>
      <c r="N23" s="616" t="s">
        <v>47</v>
      </c>
      <c r="O23" s="638" t="s">
        <v>652</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13</v>
      </c>
      <c r="E25" s="646"/>
      <c r="F25" s="628"/>
      <c r="G25" s="629"/>
      <c r="H25" s="629"/>
      <c r="I25" s="629"/>
      <c r="J25" s="629"/>
      <c r="K25" s="629"/>
      <c r="L25" s="630"/>
      <c r="M25" s="617"/>
      <c r="N25" s="617" t="s">
        <v>2</v>
      </c>
      <c r="O25" s="645">
        <v>1</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377</v>
      </c>
      <c r="E29" s="639"/>
      <c r="F29" s="628"/>
      <c r="G29" s="629"/>
      <c r="H29" s="629"/>
      <c r="I29" s="629"/>
      <c r="J29" s="629"/>
      <c r="K29" s="629"/>
      <c r="L29" s="630"/>
      <c r="M29" s="617"/>
      <c r="N29" s="617" t="s">
        <v>4</v>
      </c>
      <c r="O29" s="638" t="s">
        <v>521</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360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11" t="s">
        <v>790</v>
      </c>
      <c r="F36" s="180"/>
      <c r="G36" s="180"/>
      <c r="H36" s="180"/>
      <c r="I36" s="180"/>
      <c r="J36" s="180"/>
      <c r="K36" s="180"/>
      <c r="L36" s="181"/>
      <c r="M36" s="634" t="s">
        <v>7</v>
      </c>
      <c r="N36" s="664"/>
      <c r="O36" s="635"/>
      <c r="P36" s="229" t="s">
        <v>817</v>
      </c>
      <c r="Q36" s="180"/>
      <c r="R36" s="180"/>
      <c r="S36" s="180"/>
      <c r="T36" s="180"/>
      <c r="U36" s="180"/>
      <c r="V36" s="180"/>
      <c r="W36" s="181"/>
    </row>
    <row r="37" spans="2:24" s="30" customFormat="1" ht="17.149999999999999" customHeight="1" x14ac:dyDescent="0.2">
      <c r="B37" s="661" t="s">
        <v>54</v>
      </c>
      <c r="C37" s="662"/>
      <c r="D37" s="663"/>
      <c r="E37" s="658" t="s">
        <v>816</v>
      </c>
      <c r="F37" s="659"/>
      <c r="G37" s="659"/>
      <c r="H37" s="659"/>
      <c r="I37" s="659"/>
      <c r="J37" s="659"/>
      <c r="K37" s="659"/>
      <c r="L37" s="660"/>
      <c r="M37" s="661" t="s">
        <v>54</v>
      </c>
      <c r="N37" s="662"/>
      <c r="O37" s="663"/>
      <c r="P37" s="658" t="s">
        <v>818</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797</v>
      </c>
      <c r="E40" s="671"/>
      <c r="F40" s="671"/>
      <c r="G40" s="671"/>
      <c r="H40" s="671"/>
      <c r="I40" s="671"/>
      <c r="J40" s="671"/>
      <c r="K40" s="671"/>
      <c r="L40" s="672"/>
      <c r="M40" s="634" t="s">
        <v>50</v>
      </c>
      <c r="N40" s="635"/>
      <c r="O40" s="670" t="s">
        <v>803</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52DCBF81-0B9B-4A2F-AA8E-CC37CE5BA38E}">
      <formula1>INDIRECT(D9)</formula1>
    </dataValidation>
    <dataValidation type="list" allowBlank="1" showInputMessage="1" showErrorMessage="1" sqref="D14:E14 D32:E32 O14:P14 O32:P32" xr:uid="{33BFF6DE-E3C8-487B-A220-31DFF0A3FAA7}">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CC2A33E-B976-46C9-BBDA-D64CA74BF8F6}">
          <x14:formula1>
            <xm:f>'(参考)リスト'!$G$16:$G$20</xm:f>
          </x14:formula1>
          <xm:sqref>D17:E17 D35:E35 O17:P17 O35:P35</xm:sqref>
        </x14:dataValidation>
        <x14:dataValidation type="list" allowBlank="1" showInputMessage="1" showErrorMessage="1" xr:uid="{8E2C48CE-3AFE-4346-8704-6BE4F7E99BCA}">
          <x14:formula1>
            <xm:f>'(参考)リスト'!$B$16:$B$20</xm:f>
          </x14:formula1>
          <xm:sqref>D9:E10 D27:E28 O9:P10 O27:P28</xm:sqref>
        </x14:dataValidation>
        <x14:dataValidation type="list" allowBlank="1" showInputMessage="1" showErrorMessage="1" xr:uid="{ACF5FCC0-FF13-41D6-A852-F82113D89E8C}">
          <x14:formula1>
            <xm:f>'(参考)リスト'!$F$16:$F$21</xm:f>
          </x14:formula1>
          <xm:sqref>E15:E16 E33:E34 P15:P16 P33:P34</xm:sqref>
        </x14:dataValidation>
        <x14:dataValidation type="list" allowBlank="1" showInputMessage="1" showErrorMessage="1" xr:uid="{09D84EE3-0260-4481-B7CE-AB8C0BABB736}">
          <x14:formula1>
            <xm:f>'(参考)リスト'!$D$16:$D$18</xm:f>
          </x14:formula1>
          <xm:sqref>D13:E13 D31:E31 O13:P13 O31:P31</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2ACDB-2D99-4888-88AA-552E8BDD78E8}">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652</v>
      </c>
      <c r="E5" s="639"/>
      <c r="F5" s="649"/>
      <c r="G5" s="650"/>
      <c r="H5" s="650"/>
      <c r="I5" s="650"/>
      <c r="J5" s="650"/>
      <c r="K5" s="650"/>
      <c r="L5" s="651"/>
      <c r="M5" s="616" t="s">
        <v>51</v>
      </c>
      <c r="N5" s="616" t="s">
        <v>47</v>
      </c>
      <c r="O5" s="638" t="str">
        <f>D5</f>
        <v>S012</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2</v>
      </c>
      <c r="E7" s="646"/>
      <c r="F7" s="628"/>
      <c r="G7" s="629"/>
      <c r="H7" s="629"/>
      <c r="I7" s="629"/>
      <c r="J7" s="629"/>
      <c r="K7" s="629"/>
      <c r="L7" s="630"/>
      <c r="M7" s="617"/>
      <c r="N7" s="617" t="s">
        <v>2</v>
      </c>
      <c r="O7" s="645">
        <f>D7+1</f>
        <v>3</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513</v>
      </c>
      <c r="E11" s="639"/>
      <c r="F11" s="628"/>
      <c r="G11" s="629"/>
      <c r="H11" s="629"/>
      <c r="I11" s="629"/>
      <c r="J11" s="629"/>
      <c r="K11" s="629"/>
      <c r="L11" s="630"/>
      <c r="M11" s="617"/>
      <c r="N11" s="617" t="s">
        <v>4</v>
      </c>
      <c r="O11" s="638" t="s">
        <v>516</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358</v>
      </c>
      <c r="E14" s="637"/>
      <c r="F14" s="628"/>
      <c r="G14" s="629"/>
      <c r="H14" s="629"/>
      <c r="I14" s="629"/>
      <c r="J14" s="629"/>
      <c r="K14" s="629"/>
      <c r="L14" s="630"/>
      <c r="M14" s="634" t="s">
        <v>49</v>
      </c>
      <c r="N14" s="635"/>
      <c r="O14" s="636" t="s">
        <v>353</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683</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817</v>
      </c>
      <c r="F18" s="180"/>
      <c r="G18" s="180"/>
      <c r="H18" s="180"/>
      <c r="I18" s="180"/>
      <c r="J18" s="180"/>
      <c r="K18" s="180"/>
      <c r="L18" s="181"/>
      <c r="M18" s="634" t="s">
        <v>7</v>
      </c>
      <c r="N18" s="664"/>
      <c r="O18" s="635"/>
      <c r="P18" s="211" t="s">
        <v>790</v>
      </c>
      <c r="Q18" s="180"/>
      <c r="R18" s="180"/>
      <c r="S18" s="180"/>
      <c r="T18" s="180"/>
      <c r="U18" s="180"/>
      <c r="V18" s="180"/>
      <c r="W18" s="181"/>
    </row>
    <row r="19" spans="2:23" s="30" customFormat="1" ht="17.149999999999999" customHeight="1" x14ac:dyDescent="0.2">
      <c r="B19" s="661" t="s">
        <v>54</v>
      </c>
      <c r="C19" s="662"/>
      <c r="D19" s="663"/>
      <c r="E19" s="658" t="s">
        <v>819</v>
      </c>
      <c r="F19" s="659"/>
      <c r="G19" s="659"/>
      <c r="H19" s="659"/>
      <c r="I19" s="659"/>
      <c r="J19" s="659"/>
      <c r="K19" s="659"/>
      <c r="L19" s="660"/>
      <c r="M19" s="661" t="s">
        <v>54</v>
      </c>
      <c r="N19" s="662"/>
      <c r="O19" s="663"/>
      <c r="P19" s="658" t="s">
        <v>794</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792</v>
      </c>
      <c r="Q21" s="659"/>
      <c r="R21" s="659"/>
      <c r="S21" s="668" t="s">
        <v>8</v>
      </c>
      <c r="T21" s="669"/>
      <c r="U21" s="665"/>
      <c r="V21" s="666"/>
      <c r="W21" s="667"/>
    </row>
    <row r="22" spans="2:23" s="30" customFormat="1" ht="17.149999999999999" customHeight="1" x14ac:dyDescent="0.2">
      <c r="B22" s="634" t="s">
        <v>50</v>
      </c>
      <c r="C22" s="635"/>
      <c r="D22" s="670" t="s">
        <v>820</v>
      </c>
      <c r="E22" s="671"/>
      <c r="F22" s="671"/>
      <c r="G22" s="671"/>
      <c r="H22" s="671"/>
      <c r="I22" s="671"/>
      <c r="J22" s="671"/>
      <c r="K22" s="671"/>
      <c r="L22" s="672"/>
      <c r="M22" s="634" t="s">
        <v>50</v>
      </c>
      <c r="N22" s="635"/>
      <c r="O22" s="670" t="s">
        <v>821</v>
      </c>
      <c r="P22" s="671"/>
      <c r="Q22" s="671"/>
      <c r="R22" s="671"/>
      <c r="S22" s="671"/>
      <c r="T22" s="671"/>
      <c r="U22" s="671"/>
      <c r="V22" s="671"/>
      <c r="W22" s="672"/>
    </row>
    <row r="23" spans="2:23" s="30" customFormat="1" ht="20.149999999999999" customHeight="1" x14ac:dyDescent="0.2">
      <c r="B23" s="616" t="s">
        <v>51</v>
      </c>
      <c r="C23" s="616" t="s">
        <v>47</v>
      </c>
      <c r="D23" s="638" t="str">
        <f>O5</f>
        <v>S012</v>
      </c>
      <c r="E23" s="639"/>
      <c r="F23" s="649"/>
      <c r="G23" s="650"/>
      <c r="H23" s="650"/>
      <c r="I23" s="650"/>
      <c r="J23" s="650"/>
      <c r="K23" s="650"/>
      <c r="L23" s="651"/>
      <c r="M23" s="616" t="s">
        <v>51</v>
      </c>
      <c r="N23" s="616" t="s">
        <v>47</v>
      </c>
      <c r="O23" s="638" t="s">
        <v>653</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4</v>
      </c>
      <c r="E25" s="646"/>
      <c r="F25" s="628"/>
      <c r="G25" s="629"/>
      <c r="H25" s="629"/>
      <c r="I25" s="629"/>
      <c r="J25" s="629"/>
      <c r="K25" s="629"/>
      <c r="L25" s="630"/>
      <c r="M25" s="617"/>
      <c r="N25" s="617" t="s">
        <v>2</v>
      </c>
      <c r="O25" s="645">
        <v>1</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520</v>
      </c>
      <c r="E29" s="639"/>
      <c r="F29" s="628"/>
      <c r="G29" s="629"/>
      <c r="H29" s="629"/>
      <c r="I29" s="629"/>
      <c r="J29" s="629"/>
      <c r="K29" s="629"/>
      <c r="L29" s="630"/>
      <c r="M29" s="617"/>
      <c r="N29" s="617" t="s">
        <v>4</v>
      </c>
      <c r="O29" s="638" t="s">
        <v>521</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822</v>
      </c>
      <c r="F36" s="180"/>
      <c r="G36" s="180"/>
      <c r="H36" s="180"/>
      <c r="I36" s="180"/>
      <c r="J36" s="180"/>
      <c r="K36" s="180"/>
      <c r="L36" s="181"/>
      <c r="M36" s="634" t="s">
        <v>7</v>
      </c>
      <c r="N36" s="664"/>
      <c r="O36" s="635"/>
      <c r="P36" s="211" t="s">
        <v>790</v>
      </c>
      <c r="Q36" s="180"/>
      <c r="R36" s="180"/>
      <c r="S36" s="180"/>
      <c r="T36" s="180"/>
      <c r="U36" s="180"/>
      <c r="V36" s="180"/>
      <c r="W36" s="181"/>
    </row>
    <row r="37" spans="2:24" s="30" customFormat="1" ht="17.149999999999999" customHeight="1" x14ac:dyDescent="0.2">
      <c r="B37" s="661" t="s">
        <v>54</v>
      </c>
      <c r="C37" s="662"/>
      <c r="D37" s="663"/>
      <c r="E37" s="658" t="s">
        <v>1112</v>
      </c>
      <c r="F37" s="659"/>
      <c r="G37" s="659"/>
      <c r="H37" s="659"/>
      <c r="I37" s="659"/>
      <c r="J37" s="659"/>
      <c r="K37" s="659"/>
      <c r="L37" s="660"/>
      <c r="M37" s="661" t="s">
        <v>54</v>
      </c>
      <c r="N37" s="662"/>
      <c r="O37" s="663"/>
      <c r="P37" s="658" t="s">
        <v>1113</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805</v>
      </c>
      <c r="F39" s="659"/>
      <c r="G39" s="659"/>
      <c r="H39" s="668" t="s">
        <v>8</v>
      </c>
      <c r="I39" s="669"/>
      <c r="J39" s="665"/>
      <c r="K39" s="666"/>
      <c r="L39" s="667"/>
      <c r="M39" s="655" t="s">
        <v>303</v>
      </c>
      <c r="N39" s="656"/>
      <c r="O39" s="657"/>
      <c r="P39" s="658" t="s">
        <v>792</v>
      </c>
      <c r="Q39" s="659"/>
      <c r="R39" s="659"/>
      <c r="S39" s="668" t="s">
        <v>8</v>
      </c>
      <c r="T39" s="669"/>
      <c r="U39" s="665"/>
      <c r="V39" s="666"/>
      <c r="W39" s="667"/>
    </row>
    <row r="40" spans="2:24" s="30" customFormat="1" ht="17.149999999999999" customHeight="1" x14ac:dyDescent="0.2">
      <c r="B40" s="634" t="s">
        <v>50</v>
      </c>
      <c r="C40" s="635"/>
      <c r="D40" s="670" t="s">
        <v>823</v>
      </c>
      <c r="E40" s="671"/>
      <c r="F40" s="671"/>
      <c r="G40" s="671"/>
      <c r="H40" s="671"/>
      <c r="I40" s="671"/>
      <c r="J40" s="671"/>
      <c r="K40" s="671"/>
      <c r="L40" s="672"/>
      <c r="M40" s="634" t="s">
        <v>50</v>
      </c>
      <c r="N40" s="635"/>
      <c r="O40" s="670" t="s">
        <v>821</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C7EB8DF3-7993-44D7-8A33-9465DE4B4C0B}">
      <formula1>INDIRECT(D9)</formula1>
    </dataValidation>
    <dataValidation type="list" allowBlank="1" showInputMessage="1" showErrorMessage="1" sqref="D14:E14 D32:E32 O14:P14 O32:P32" xr:uid="{2CEA9435-8D8B-44E6-9763-BEC15AC47159}">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8AAB3D4-14B0-43BE-83FA-8FD541F49BA9}">
          <x14:formula1>
            <xm:f>'(参考)リスト'!$G$16:$G$20</xm:f>
          </x14:formula1>
          <xm:sqref>D17:E17 D35:E35 O17:P17 O35:P35</xm:sqref>
        </x14:dataValidation>
        <x14:dataValidation type="list" allowBlank="1" showInputMessage="1" showErrorMessage="1" xr:uid="{6BBA6F16-D152-47AC-BCC5-83F74C79469B}">
          <x14:formula1>
            <xm:f>'(参考)リスト'!$B$16:$B$20</xm:f>
          </x14:formula1>
          <xm:sqref>D9:E10 D27:E28 O9:P10 O27:P28</xm:sqref>
        </x14:dataValidation>
        <x14:dataValidation type="list" allowBlank="1" showInputMessage="1" showErrorMessage="1" xr:uid="{95FC4C08-DD07-4BD9-A806-8DD3F958FD01}">
          <x14:formula1>
            <xm:f>'(参考)リスト'!$F$16:$F$21</xm:f>
          </x14:formula1>
          <xm:sqref>E15:E16 E33:E34 P15:P16 P33:P34</xm:sqref>
        </x14:dataValidation>
        <x14:dataValidation type="list" allowBlank="1" showInputMessage="1" showErrorMessage="1" xr:uid="{DB53659F-FE46-4D24-8748-2C6F1610F533}">
          <x14:formula1>
            <xm:f>'(参考)リスト'!$D$16:$D$18</xm:f>
          </x14:formula1>
          <xm:sqref>D13:E13 D31:E31 O13:P13 O31:P31</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819BB-23AF-4D4B-9984-8AC3DAC5A585}">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653</v>
      </c>
      <c r="E5" s="639"/>
      <c r="F5" s="649"/>
      <c r="G5" s="650"/>
      <c r="H5" s="650"/>
      <c r="I5" s="650"/>
      <c r="J5" s="650"/>
      <c r="K5" s="650"/>
      <c r="L5" s="651"/>
      <c r="M5" s="616" t="s">
        <v>51</v>
      </c>
      <c r="N5" s="616" t="s">
        <v>47</v>
      </c>
      <c r="O5" s="638" t="str">
        <f>D5</f>
        <v>S013</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2</v>
      </c>
      <c r="E7" s="646"/>
      <c r="F7" s="628"/>
      <c r="G7" s="629"/>
      <c r="H7" s="629"/>
      <c r="I7" s="629"/>
      <c r="J7" s="629"/>
      <c r="K7" s="629"/>
      <c r="L7" s="630"/>
      <c r="M7" s="617"/>
      <c r="N7" s="617" t="s">
        <v>2</v>
      </c>
      <c r="O7" s="645">
        <f>D7+1</f>
        <v>3</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513</v>
      </c>
      <c r="E11" s="639"/>
      <c r="F11" s="628"/>
      <c r="G11" s="629"/>
      <c r="H11" s="629"/>
      <c r="I11" s="629"/>
      <c r="J11" s="629"/>
      <c r="K11" s="629"/>
      <c r="L11" s="630"/>
      <c r="M11" s="617"/>
      <c r="N11" s="617" t="s">
        <v>4</v>
      </c>
      <c r="O11" s="638" t="s">
        <v>520</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353</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11" t="s">
        <v>790</v>
      </c>
      <c r="F18" s="180"/>
      <c r="G18" s="180"/>
      <c r="H18" s="180"/>
      <c r="I18" s="180"/>
      <c r="J18" s="180"/>
      <c r="K18" s="180"/>
      <c r="L18" s="181"/>
      <c r="M18" s="634" t="s">
        <v>7</v>
      </c>
      <c r="N18" s="664"/>
      <c r="O18" s="635"/>
      <c r="P18" s="211" t="s">
        <v>790</v>
      </c>
      <c r="Q18" s="180"/>
      <c r="R18" s="180"/>
      <c r="S18" s="180"/>
      <c r="T18" s="180"/>
      <c r="U18" s="180"/>
      <c r="V18" s="180"/>
      <c r="W18" s="181"/>
    </row>
    <row r="19" spans="2:23" s="30" customFormat="1" ht="17.149999999999999" customHeight="1" x14ac:dyDescent="0.2">
      <c r="B19" s="661" t="s">
        <v>54</v>
      </c>
      <c r="C19" s="662"/>
      <c r="D19" s="663"/>
      <c r="E19" s="658" t="s">
        <v>794</v>
      </c>
      <c r="F19" s="659"/>
      <c r="G19" s="659"/>
      <c r="H19" s="659"/>
      <c r="I19" s="659"/>
      <c r="J19" s="659"/>
      <c r="K19" s="659"/>
      <c r="L19" s="660"/>
      <c r="M19" s="661" t="s">
        <v>54</v>
      </c>
      <c r="N19" s="662"/>
      <c r="O19" s="663"/>
      <c r="P19" s="658" t="s">
        <v>1175</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792</v>
      </c>
      <c r="F21" s="659"/>
      <c r="G21" s="659"/>
      <c r="H21" s="668" t="s">
        <v>8</v>
      </c>
      <c r="I21" s="669"/>
      <c r="J21" s="665"/>
      <c r="K21" s="666"/>
      <c r="L21" s="667"/>
      <c r="M21" s="655" t="s">
        <v>303</v>
      </c>
      <c r="N21" s="656"/>
      <c r="O21" s="657"/>
      <c r="P21" s="658" t="s">
        <v>796</v>
      </c>
      <c r="Q21" s="659"/>
      <c r="R21" s="659"/>
      <c r="S21" s="668" t="s">
        <v>8</v>
      </c>
      <c r="T21" s="669"/>
      <c r="U21" s="665"/>
      <c r="V21" s="666"/>
      <c r="W21" s="667"/>
    </row>
    <row r="22" spans="2:23" s="30" customFormat="1" ht="17.149999999999999" customHeight="1" x14ac:dyDescent="0.2">
      <c r="B22" s="634" t="s">
        <v>50</v>
      </c>
      <c r="C22" s="635"/>
      <c r="D22" s="670" t="s">
        <v>824</v>
      </c>
      <c r="E22" s="671"/>
      <c r="F22" s="671"/>
      <c r="G22" s="671"/>
      <c r="H22" s="671"/>
      <c r="I22" s="671"/>
      <c r="J22" s="671"/>
      <c r="K22" s="671"/>
      <c r="L22" s="672"/>
      <c r="M22" s="634" t="s">
        <v>50</v>
      </c>
      <c r="N22" s="635"/>
      <c r="O22" s="670" t="s">
        <v>824</v>
      </c>
      <c r="P22" s="671"/>
      <c r="Q22" s="671"/>
      <c r="R22" s="671"/>
      <c r="S22" s="671"/>
      <c r="T22" s="671"/>
      <c r="U22" s="671"/>
      <c r="V22" s="671"/>
      <c r="W22" s="672"/>
    </row>
    <row r="23" spans="2:23" s="30" customFormat="1" ht="20.149999999999999" customHeight="1" x14ac:dyDescent="0.2">
      <c r="B23" s="616" t="s">
        <v>51</v>
      </c>
      <c r="C23" s="616" t="s">
        <v>47</v>
      </c>
      <c r="D23" s="638" t="str">
        <f>O5</f>
        <v>S013</v>
      </c>
      <c r="E23" s="639"/>
      <c r="F23" s="649"/>
      <c r="G23" s="650"/>
      <c r="H23" s="650"/>
      <c r="I23" s="650"/>
      <c r="J23" s="650"/>
      <c r="K23" s="650"/>
      <c r="L23" s="651"/>
      <c r="M23" s="616" t="s">
        <v>51</v>
      </c>
      <c r="N23" s="616" t="s">
        <v>47</v>
      </c>
      <c r="O23" s="638" t="s">
        <v>654</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4</v>
      </c>
      <c r="E25" s="646"/>
      <c r="F25" s="628"/>
      <c r="G25" s="629"/>
      <c r="H25" s="629"/>
      <c r="I25" s="629"/>
      <c r="J25" s="629"/>
      <c r="K25" s="629"/>
      <c r="L25" s="630"/>
      <c r="M25" s="617"/>
      <c r="N25" s="617" t="s">
        <v>2</v>
      </c>
      <c r="O25" s="645">
        <v>1</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377</v>
      </c>
      <c r="E29" s="639"/>
      <c r="F29" s="628"/>
      <c r="G29" s="629"/>
      <c r="H29" s="629"/>
      <c r="I29" s="629"/>
      <c r="J29" s="629"/>
      <c r="K29" s="629"/>
      <c r="L29" s="630"/>
      <c r="M29" s="617"/>
      <c r="N29" s="617" t="s">
        <v>4</v>
      </c>
      <c r="O29" s="638" t="s">
        <v>521</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360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825</v>
      </c>
      <c r="F36" s="180"/>
      <c r="G36" s="180"/>
      <c r="H36" s="180"/>
      <c r="I36" s="180"/>
      <c r="J36" s="180"/>
      <c r="K36" s="180"/>
      <c r="L36" s="181"/>
      <c r="M36" s="634" t="s">
        <v>7</v>
      </c>
      <c r="N36" s="664"/>
      <c r="O36" s="635"/>
      <c r="P36" s="229" t="s">
        <v>827</v>
      </c>
      <c r="Q36" s="180"/>
      <c r="R36" s="180"/>
      <c r="S36" s="180"/>
      <c r="T36" s="180"/>
      <c r="U36" s="180"/>
      <c r="V36" s="180"/>
      <c r="W36" s="181"/>
    </row>
    <row r="37" spans="2:24" s="30" customFormat="1" ht="17.149999999999999" customHeight="1" x14ac:dyDescent="0.2">
      <c r="B37" s="661" t="s">
        <v>54</v>
      </c>
      <c r="C37" s="662"/>
      <c r="D37" s="663"/>
      <c r="E37" s="658" t="s">
        <v>826</v>
      </c>
      <c r="F37" s="659"/>
      <c r="G37" s="659"/>
      <c r="H37" s="659"/>
      <c r="I37" s="659"/>
      <c r="J37" s="659"/>
      <c r="K37" s="659"/>
      <c r="L37" s="660"/>
      <c r="M37" s="661" t="s">
        <v>54</v>
      </c>
      <c r="N37" s="662"/>
      <c r="O37" s="663"/>
      <c r="P37" s="658" t="s">
        <v>1114</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828</v>
      </c>
      <c r="Q39" s="659"/>
      <c r="R39" s="659"/>
      <c r="S39" s="668" t="s">
        <v>8</v>
      </c>
      <c r="T39" s="669"/>
      <c r="U39" s="665"/>
      <c r="V39" s="666"/>
      <c r="W39" s="667"/>
    </row>
    <row r="40" spans="2:24" s="30" customFormat="1" ht="17.149999999999999" customHeight="1" x14ac:dyDescent="0.2">
      <c r="B40" s="634" t="s">
        <v>50</v>
      </c>
      <c r="C40" s="635"/>
      <c r="D40" s="670" t="s">
        <v>813</v>
      </c>
      <c r="E40" s="671"/>
      <c r="F40" s="671"/>
      <c r="G40" s="671"/>
      <c r="H40" s="671"/>
      <c r="I40" s="671"/>
      <c r="J40" s="671"/>
      <c r="K40" s="671"/>
      <c r="L40" s="672"/>
      <c r="M40" s="634" t="s">
        <v>50</v>
      </c>
      <c r="N40" s="635"/>
      <c r="O40" s="670" t="s">
        <v>823</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0908195B-C1CE-4886-BF5C-FB35C03EEF01}">
      <formula1>INDIRECT(D13)</formula1>
    </dataValidation>
    <dataValidation type="list" allowBlank="1" showInputMessage="1" showErrorMessage="1" sqref="D11:E12 D29:E30 O11:P12 O29:P30" xr:uid="{F8746662-9457-464F-9644-D4D6E2E9300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796D895-6689-4D1A-A04A-83AD9109DDA0}">
          <x14:formula1>
            <xm:f>'(参考)リスト'!$D$16:$D$18</xm:f>
          </x14:formula1>
          <xm:sqref>D13:E13 D31:E31 O13:P13 O31:P31</xm:sqref>
        </x14:dataValidation>
        <x14:dataValidation type="list" allowBlank="1" showInputMessage="1" showErrorMessage="1" xr:uid="{3BA5D925-515B-4BE5-A6A7-B1452644585E}">
          <x14:formula1>
            <xm:f>'(参考)リスト'!$F$16:$F$21</xm:f>
          </x14:formula1>
          <xm:sqref>E15:E16 E33:E34 P15:P16 P33:P34</xm:sqref>
        </x14:dataValidation>
        <x14:dataValidation type="list" allowBlank="1" showInputMessage="1" showErrorMessage="1" xr:uid="{E156E34D-6B1E-4D89-8D29-7197A704596D}">
          <x14:formula1>
            <xm:f>'(参考)リスト'!$B$16:$B$20</xm:f>
          </x14:formula1>
          <xm:sqref>D9:E10 D27:E28 O9:P10 O27:P28</xm:sqref>
        </x14:dataValidation>
        <x14:dataValidation type="list" allowBlank="1" showInputMessage="1" showErrorMessage="1" xr:uid="{24E9D73A-DEA9-4A70-AE63-0996E0A50659}">
          <x14:formula1>
            <xm:f>'(参考)リスト'!$G$16:$G$20</xm:f>
          </x14:formula1>
          <xm:sqref>D17:E17 D35:E35 O17:P17 O35:P35</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42453-DD60-472E-874D-3BEE58464AB0}">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654</v>
      </c>
      <c r="E5" s="639"/>
      <c r="F5" s="649"/>
      <c r="G5" s="650"/>
      <c r="H5" s="650"/>
      <c r="I5" s="650"/>
      <c r="J5" s="650"/>
      <c r="K5" s="650"/>
      <c r="L5" s="651"/>
      <c r="M5" s="616" t="s">
        <v>51</v>
      </c>
      <c r="N5" s="616" t="s">
        <v>47</v>
      </c>
      <c r="O5" s="638" t="str">
        <f>D5</f>
        <v>S014</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2</v>
      </c>
      <c r="E7" s="646"/>
      <c r="F7" s="628"/>
      <c r="G7" s="629"/>
      <c r="H7" s="629"/>
      <c r="I7" s="629"/>
      <c r="J7" s="629"/>
      <c r="K7" s="629"/>
      <c r="L7" s="630"/>
      <c r="M7" s="617"/>
      <c r="N7" s="617" t="s">
        <v>2</v>
      </c>
      <c r="O7" s="645">
        <f>D7+1</f>
        <v>3</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517</v>
      </c>
      <c r="E11" s="639"/>
      <c r="F11" s="628"/>
      <c r="G11" s="629"/>
      <c r="H11" s="629"/>
      <c r="I11" s="629"/>
      <c r="J11" s="629"/>
      <c r="K11" s="629"/>
      <c r="L11" s="630"/>
      <c r="M11" s="617"/>
      <c r="N11" s="617" t="s">
        <v>4</v>
      </c>
      <c r="O11" s="638" t="s">
        <v>512</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829</v>
      </c>
      <c r="F18" s="180"/>
      <c r="G18" s="180"/>
      <c r="H18" s="180"/>
      <c r="I18" s="180"/>
      <c r="J18" s="180"/>
      <c r="K18" s="180"/>
      <c r="L18" s="181"/>
      <c r="M18" s="634" t="s">
        <v>7</v>
      </c>
      <c r="N18" s="664"/>
      <c r="O18" s="635"/>
      <c r="P18" s="229" t="s">
        <v>817</v>
      </c>
      <c r="Q18" s="180"/>
      <c r="R18" s="180"/>
      <c r="S18" s="180"/>
      <c r="T18" s="180"/>
      <c r="U18" s="180"/>
      <c r="V18" s="180"/>
      <c r="W18" s="181"/>
    </row>
    <row r="19" spans="2:23" s="30" customFormat="1" ht="17.149999999999999" customHeight="1" x14ac:dyDescent="0.2">
      <c r="B19" s="661" t="s">
        <v>54</v>
      </c>
      <c r="C19" s="662"/>
      <c r="D19" s="663"/>
      <c r="E19" s="658" t="s">
        <v>1115</v>
      </c>
      <c r="F19" s="659"/>
      <c r="G19" s="659"/>
      <c r="H19" s="659"/>
      <c r="I19" s="659"/>
      <c r="J19" s="659"/>
      <c r="K19" s="659"/>
      <c r="L19" s="660"/>
      <c r="M19" s="661" t="s">
        <v>54</v>
      </c>
      <c r="N19" s="662"/>
      <c r="O19" s="663"/>
      <c r="P19" s="658" t="s">
        <v>818</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805</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823</v>
      </c>
      <c r="E22" s="671"/>
      <c r="F22" s="671"/>
      <c r="G22" s="671"/>
      <c r="H22" s="671"/>
      <c r="I22" s="671"/>
      <c r="J22" s="671"/>
      <c r="K22" s="671"/>
      <c r="L22" s="672"/>
      <c r="M22" s="634" t="s">
        <v>50</v>
      </c>
      <c r="N22" s="635"/>
      <c r="O22" s="670" t="s">
        <v>803</v>
      </c>
      <c r="P22" s="671"/>
      <c r="Q22" s="671"/>
      <c r="R22" s="671"/>
      <c r="S22" s="671"/>
      <c r="T22" s="671"/>
      <c r="U22" s="671"/>
      <c r="V22" s="671"/>
      <c r="W22" s="672"/>
    </row>
    <row r="23" spans="2:23" s="30" customFormat="1" ht="20.149999999999999" customHeight="1" x14ac:dyDescent="0.2">
      <c r="B23" s="616" t="s">
        <v>51</v>
      </c>
      <c r="C23" s="616" t="s">
        <v>47</v>
      </c>
      <c r="D23" s="638" t="str">
        <f>O5</f>
        <v>S014</v>
      </c>
      <c r="E23" s="639"/>
      <c r="F23" s="649"/>
      <c r="G23" s="650"/>
      <c r="H23" s="650"/>
      <c r="I23" s="650"/>
      <c r="J23" s="650"/>
      <c r="K23" s="650"/>
      <c r="L23" s="651"/>
      <c r="M23" s="616" t="s">
        <v>51</v>
      </c>
      <c r="N23" s="616" t="s">
        <v>47</v>
      </c>
      <c r="O23" s="638" t="str">
        <f>D23</f>
        <v>S014</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4</v>
      </c>
      <c r="E25" s="646"/>
      <c r="F25" s="628"/>
      <c r="G25" s="629"/>
      <c r="H25" s="629"/>
      <c r="I25" s="629"/>
      <c r="J25" s="629"/>
      <c r="K25" s="629"/>
      <c r="L25" s="630"/>
      <c r="M25" s="617"/>
      <c r="N25" s="617" t="s">
        <v>2</v>
      </c>
      <c r="O25" s="645">
        <f>D25+1</f>
        <v>5</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520</v>
      </c>
      <c r="E29" s="639"/>
      <c r="F29" s="628"/>
      <c r="G29" s="629"/>
      <c r="H29" s="629"/>
      <c r="I29" s="629"/>
      <c r="J29" s="629"/>
      <c r="K29" s="629"/>
      <c r="L29" s="630"/>
      <c r="M29" s="617"/>
      <c r="N29" s="617" t="s">
        <v>4</v>
      </c>
      <c r="O29" s="638" t="s">
        <v>374</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360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830</v>
      </c>
      <c r="F36" s="180"/>
      <c r="G36" s="180"/>
      <c r="H36" s="180"/>
      <c r="I36" s="180"/>
      <c r="J36" s="180"/>
      <c r="K36" s="180"/>
      <c r="L36" s="181"/>
      <c r="M36" s="634" t="s">
        <v>7</v>
      </c>
      <c r="N36" s="664"/>
      <c r="O36" s="635"/>
      <c r="P36" s="211" t="s">
        <v>790</v>
      </c>
      <c r="Q36" s="180"/>
      <c r="R36" s="180"/>
      <c r="S36" s="180"/>
      <c r="T36" s="180"/>
      <c r="U36" s="180"/>
      <c r="V36" s="180"/>
      <c r="W36" s="181"/>
    </row>
    <row r="37" spans="2:24" s="30" customFormat="1" ht="17.149999999999999" customHeight="1" x14ac:dyDescent="0.2">
      <c r="B37" s="661" t="s">
        <v>54</v>
      </c>
      <c r="C37" s="662"/>
      <c r="D37" s="663"/>
      <c r="E37" s="658" t="s">
        <v>1116</v>
      </c>
      <c r="F37" s="659"/>
      <c r="G37" s="659"/>
      <c r="H37" s="659"/>
      <c r="I37" s="659"/>
      <c r="J37" s="659"/>
      <c r="K37" s="659"/>
      <c r="L37" s="660"/>
      <c r="M37" s="661" t="s">
        <v>54</v>
      </c>
      <c r="N37" s="662"/>
      <c r="O37" s="663"/>
      <c r="P37" s="658" t="s">
        <v>831</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805</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823</v>
      </c>
      <c r="E40" s="671"/>
      <c r="F40" s="671"/>
      <c r="G40" s="671"/>
      <c r="H40" s="671"/>
      <c r="I40" s="671"/>
      <c r="J40" s="671"/>
      <c r="K40" s="671"/>
      <c r="L40" s="672"/>
      <c r="M40" s="634" t="s">
        <v>50</v>
      </c>
      <c r="N40" s="635"/>
      <c r="O40" s="670" t="s">
        <v>797</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7FF4B667-5AE8-4BC1-8535-F0FD54A537B6}">
      <formula1>INDIRECT(D9)</formula1>
    </dataValidation>
    <dataValidation type="list" allowBlank="1" showInputMessage="1" showErrorMessage="1" sqref="D14:E14 D32:E32 O14:P14 O32:P32" xr:uid="{8563DC41-32B8-4310-A3FE-2C56701B4047}">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0C8E22A-DECD-42CD-A84F-34EF5E8E7779}">
          <x14:formula1>
            <xm:f>'(参考)リスト'!$G$16:$G$20</xm:f>
          </x14:formula1>
          <xm:sqref>D17:E17 D35:E35 O17:P17 O35:P35</xm:sqref>
        </x14:dataValidation>
        <x14:dataValidation type="list" allowBlank="1" showInputMessage="1" showErrorMessage="1" xr:uid="{98130B77-B7AE-4EA0-A926-6F731F1B442F}">
          <x14:formula1>
            <xm:f>'(参考)リスト'!$B$16:$B$20</xm:f>
          </x14:formula1>
          <xm:sqref>D9:E10 D27:E28 O9:P10 O27:P28</xm:sqref>
        </x14:dataValidation>
        <x14:dataValidation type="list" allowBlank="1" showInputMessage="1" showErrorMessage="1" xr:uid="{5602912B-ABCD-463E-AC6E-36150344B256}">
          <x14:formula1>
            <xm:f>'(参考)リスト'!$F$16:$F$21</xm:f>
          </x14:formula1>
          <xm:sqref>E15:E16 E33:E34 P15:P16 P33:P34</xm:sqref>
        </x14:dataValidation>
        <x14:dataValidation type="list" allowBlank="1" showInputMessage="1" showErrorMessage="1" xr:uid="{457724EB-119E-4F73-A288-523FE30CAF3E}">
          <x14:formula1>
            <xm:f>'(参考)リスト'!$D$16:$D$18</xm:f>
          </x14:formula1>
          <xm:sqref>D13:E13 D31:E31 O13:P13 O31:P31</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658D5-A0AA-463C-A975-175FC70DB6FA}">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655</v>
      </c>
      <c r="E5" s="639"/>
      <c r="F5" s="649"/>
      <c r="G5" s="650"/>
      <c r="H5" s="650"/>
      <c r="I5" s="650"/>
      <c r="J5" s="650"/>
      <c r="K5" s="650"/>
      <c r="L5" s="651"/>
      <c r="M5" s="616" t="s">
        <v>51</v>
      </c>
      <c r="N5" s="616" t="s">
        <v>47</v>
      </c>
      <c r="O5" s="638" t="str">
        <f>D5</f>
        <v>S015</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v>
      </c>
      <c r="E7" s="646"/>
      <c r="F7" s="628"/>
      <c r="G7" s="629"/>
      <c r="H7" s="629"/>
      <c r="I7" s="629"/>
      <c r="J7" s="629"/>
      <c r="K7" s="629"/>
      <c r="L7" s="630"/>
      <c r="M7" s="617"/>
      <c r="N7" s="617" t="s">
        <v>2</v>
      </c>
      <c r="O7" s="645">
        <f>D7+1</f>
        <v>2</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521</v>
      </c>
      <c r="E11" s="639"/>
      <c r="F11" s="628"/>
      <c r="G11" s="629"/>
      <c r="H11" s="629"/>
      <c r="I11" s="629"/>
      <c r="J11" s="629"/>
      <c r="K11" s="629"/>
      <c r="L11" s="630"/>
      <c r="M11" s="617"/>
      <c r="N11" s="617" t="s">
        <v>4</v>
      </c>
      <c r="O11" s="638" t="s">
        <v>516</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832</v>
      </c>
      <c r="F18" s="180"/>
      <c r="G18" s="180"/>
      <c r="H18" s="180"/>
      <c r="I18" s="180"/>
      <c r="J18" s="180"/>
      <c r="K18" s="180"/>
      <c r="L18" s="181"/>
      <c r="M18" s="634" t="s">
        <v>7</v>
      </c>
      <c r="N18" s="664"/>
      <c r="O18" s="635"/>
      <c r="P18" s="229" t="s">
        <v>833</v>
      </c>
      <c r="Q18" s="180"/>
      <c r="R18" s="180"/>
      <c r="S18" s="180"/>
      <c r="T18" s="180"/>
      <c r="U18" s="180"/>
      <c r="V18" s="180"/>
      <c r="W18" s="181"/>
    </row>
    <row r="19" spans="2:23" s="30" customFormat="1" ht="17.149999999999999" customHeight="1" x14ac:dyDescent="0.2">
      <c r="B19" s="661" t="s">
        <v>54</v>
      </c>
      <c r="C19" s="662"/>
      <c r="D19" s="663"/>
      <c r="E19" s="658" t="s">
        <v>1117</v>
      </c>
      <c r="F19" s="659"/>
      <c r="G19" s="659"/>
      <c r="H19" s="659"/>
      <c r="I19" s="659"/>
      <c r="J19" s="659"/>
      <c r="K19" s="659"/>
      <c r="L19" s="660"/>
      <c r="M19" s="661" t="s">
        <v>54</v>
      </c>
      <c r="N19" s="662"/>
      <c r="O19" s="663"/>
      <c r="P19" s="658" t="s">
        <v>834</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828</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835</v>
      </c>
      <c r="E22" s="671"/>
      <c r="F22" s="671"/>
      <c r="G22" s="671"/>
      <c r="H22" s="671"/>
      <c r="I22" s="671"/>
      <c r="J22" s="671"/>
      <c r="K22" s="671"/>
      <c r="L22" s="672"/>
      <c r="M22" s="634" t="s">
        <v>50</v>
      </c>
      <c r="N22" s="635"/>
      <c r="O22" s="670" t="s">
        <v>803</v>
      </c>
      <c r="P22" s="671"/>
      <c r="Q22" s="671"/>
      <c r="R22" s="671"/>
      <c r="S22" s="671"/>
      <c r="T22" s="671"/>
      <c r="U22" s="671"/>
      <c r="V22" s="671"/>
      <c r="W22" s="672"/>
    </row>
    <row r="23" spans="2:23" s="30" customFormat="1" ht="20.149999999999999" customHeight="1" x14ac:dyDescent="0.2">
      <c r="B23" s="616" t="s">
        <v>51</v>
      </c>
      <c r="C23" s="616" t="s">
        <v>47</v>
      </c>
      <c r="D23" s="638" t="str">
        <f>O5</f>
        <v>S015</v>
      </c>
      <c r="E23" s="639"/>
      <c r="F23" s="649"/>
      <c r="G23" s="650"/>
      <c r="H23" s="650"/>
      <c r="I23" s="650"/>
      <c r="J23" s="650"/>
      <c r="K23" s="650"/>
      <c r="L23" s="651"/>
      <c r="M23" s="616" t="s">
        <v>51</v>
      </c>
      <c r="N23" s="616" t="s">
        <v>47</v>
      </c>
      <c r="O23" s="638" t="s">
        <v>656</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3</v>
      </c>
      <c r="E25" s="646"/>
      <c r="F25" s="628"/>
      <c r="G25" s="629"/>
      <c r="H25" s="629"/>
      <c r="I25" s="629"/>
      <c r="J25" s="629"/>
      <c r="K25" s="629"/>
      <c r="L25" s="630"/>
      <c r="M25" s="617"/>
      <c r="N25" s="617" t="s">
        <v>2</v>
      </c>
      <c r="O25" s="645">
        <v>1</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520</v>
      </c>
      <c r="E29" s="639"/>
      <c r="F29" s="628"/>
      <c r="G29" s="629"/>
      <c r="H29" s="629"/>
      <c r="I29" s="629"/>
      <c r="J29" s="629"/>
      <c r="K29" s="629"/>
      <c r="L29" s="630"/>
      <c r="M29" s="617"/>
      <c r="N29" s="617" t="s">
        <v>4</v>
      </c>
      <c r="O29" s="638" t="s">
        <v>521</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822</v>
      </c>
      <c r="F36" s="180"/>
      <c r="G36" s="180"/>
      <c r="H36" s="180"/>
      <c r="I36" s="180"/>
      <c r="J36" s="180"/>
      <c r="K36" s="180"/>
      <c r="L36" s="181"/>
      <c r="M36" s="634" t="s">
        <v>7</v>
      </c>
      <c r="N36" s="664"/>
      <c r="O36" s="635"/>
      <c r="P36" s="229" t="s">
        <v>977</v>
      </c>
      <c r="Q36" s="180"/>
      <c r="R36" s="180"/>
      <c r="S36" s="180"/>
      <c r="T36" s="180"/>
      <c r="U36" s="180"/>
      <c r="V36" s="180"/>
      <c r="W36" s="181"/>
    </row>
    <row r="37" spans="2:24" s="30" customFormat="1" ht="17.149999999999999" customHeight="1" x14ac:dyDescent="0.2">
      <c r="B37" s="661" t="s">
        <v>54</v>
      </c>
      <c r="C37" s="662"/>
      <c r="D37" s="663"/>
      <c r="E37" s="658" t="s">
        <v>1118</v>
      </c>
      <c r="F37" s="659"/>
      <c r="G37" s="659"/>
      <c r="H37" s="659"/>
      <c r="I37" s="659"/>
      <c r="J37" s="659"/>
      <c r="K37" s="659"/>
      <c r="L37" s="660"/>
      <c r="M37" s="661" t="s">
        <v>54</v>
      </c>
      <c r="N37" s="662"/>
      <c r="O37" s="663"/>
      <c r="P37" s="658" t="s">
        <v>1119</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828</v>
      </c>
      <c r="F39" s="659"/>
      <c r="G39" s="659"/>
      <c r="H39" s="668" t="s">
        <v>8</v>
      </c>
      <c r="I39" s="669"/>
      <c r="J39" s="665"/>
      <c r="K39" s="666"/>
      <c r="L39" s="667"/>
      <c r="M39" s="655" t="s">
        <v>303</v>
      </c>
      <c r="N39" s="656"/>
      <c r="O39" s="657"/>
      <c r="P39" s="658" t="s">
        <v>836</v>
      </c>
      <c r="Q39" s="659"/>
      <c r="R39" s="659"/>
      <c r="S39" s="668" t="s">
        <v>8</v>
      </c>
      <c r="T39" s="669"/>
      <c r="U39" s="665"/>
      <c r="V39" s="666"/>
      <c r="W39" s="667"/>
    </row>
    <row r="40" spans="2:24" s="30" customFormat="1" ht="17.149999999999999" customHeight="1" x14ac:dyDescent="0.2">
      <c r="B40" s="634" t="s">
        <v>50</v>
      </c>
      <c r="C40" s="635"/>
      <c r="D40" s="670" t="s">
        <v>835</v>
      </c>
      <c r="E40" s="671"/>
      <c r="F40" s="671"/>
      <c r="G40" s="671"/>
      <c r="H40" s="671"/>
      <c r="I40" s="671"/>
      <c r="J40" s="671"/>
      <c r="K40" s="671"/>
      <c r="L40" s="672"/>
      <c r="M40" s="634" t="s">
        <v>50</v>
      </c>
      <c r="N40" s="635"/>
      <c r="O40" s="670" t="s">
        <v>823</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8ADB50A4-C30C-4234-9971-BF64B00AE08A}">
      <formula1>INDIRECT(D13)</formula1>
    </dataValidation>
    <dataValidation type="list" allowBlank="1" showInputMessage="1" showErrorMessage="1" sqref="D11:E12 D29:E30 O11:P12 O29:P30" xr:uid="{5C126318-2357-4C33-ABF8-E24E61B97E59}">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1358AF-07D3-4AE9-9963-2974313FDF93}">
          <x14:formula1>
            <xm:f>'(参考)リスト'!$D$16:$D$18</xm:f>
          </x14:formula1>
          <xm:sqref>D13:E13 D31:E31 O13:P13 O31:P31</xm:sqref>
        </x14:dataValidation>
        <x14:dataValidation type="list" allowBlank="1" showInputMessage="1" showErrorMessage="1" xr:uid="{04FCC698-9681-412C-921A-B4751A2FC6CB}">
          <x14:formula1>
            <xm:f>'(参考)リスト'!$F$16:$F$21</xm:f>
          </x14:formula1>
          <xm:sqref>E15:E16 E33:E34 P15:P16 P33:P34</xm:sqref>
        </x14:dataValidation>
        <x14:dataValidation type="list" allowBlank="1" showInputMessage="1" showErrorMessage="1" xr:uid="{C414CEAE-362C-41EB-8AE3-E4B812DF32CC}">
          <x14:formula1>
            <xm:f>'(参考)リスト'!$B$16:$B$20</xm:f>
          </x14:formula1>
          <xm:sqref>D9:E10 D27:E28 O9:P10 O27:P28</xm:sqref>
        </x14:dataValidation>
        <x14:dataValidation type="list" allowBlank="1" showInputMessage="1" showErrorMessage="1" xr:uid="{EA0A1BF1-E8A5-4525-97A6-1F80A744D3FF}">
          <x14:formula1>
            <xm:f>'(参考)リスト'!$G$16:$G$20</xm:f>
          </x14:formula1>
          <xm:sqref>D17:E17 D35:E35 O17:P17 O35:P35</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383BF-39FD-4B61-A547-A7BFCB60A0C9}">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656</v>
      </c>
      <c r="E5" s="639"/>
      <c r="F5" s="649"/>
      <c r="G5" s="650"/>
      <c r="H5" s="650"/>
      <c r="I5" s="650"/>
      <c r="J5" s="650"/>
      <c r="K5" s="650"/>
      <c r="L5" s="651"/>
      <c r="M5" s="616" t="s">
        <v>51</v>
      </c>
      <c r="N5" s="616" t="s">
        <v>47</v>
      </c>
      <c r="O5" s="638" t="str">
        <f>D5</f>
        <v>S016</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2</v>
      </c>
      <c r="E7" s="646"/>
      <c r="F7" s="628"/>
      <c r="G7" s="629"/>
      <c r="H7" s="629"/>
      <c r="I7" s="629"/>
      <c r="J7" s="629"/>
      <c r="K7" s="629"/>
      <c r="L7" s="630"/>
      <c r="M7" s="617"/>
      <c r="N7" s="617" t="s">
        <v>2</v>
      </c>
      <c r="O7" s="645">
        <f>D7+1</f>
        <v>3</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517</v>
      </c>
      <c r="E11" s="639"/>
      <c r="F11" s="628"/>
      <c r="G11" s="629"/>
      <c r="H11" s="629"/>
      <c r="I11" s="629"/>
      <c r="J11" s="629"/>
      <c r="K11" s="629"/>
      <c r="L11" s="630"/>
      <c r="M11" s="617"/>
      <c r="N11" s="617" t="s">
        <v>4</v>
      </c>
      <c r="O11" s="638" t="s">
        <v>510</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833</v>
      </c>
      <c r="F18" s="180"/>
      <c r="G18" s="180"/>
      <c r="H18" s="180"/>
      <c r="I18" s="180"/>
      <c r="J18" s="180"/>
      <c r="K18" s="180"/>
      <c r="L18" s="181"/>
      <c r="M18" s="634" t="s">
        <v>7</v>
      </c>
      <c r="N18" s="664"/>
      <c r="O18" s="635"/>
      <c r="P18" s="229" t="s">
        <v>837</v>
      </c>
      <c r="Q18" s="180"/>
      <c r="R18" s="180"/>
      <c r="S18" s="180"/>
      <c r="T18" s="180"/>
      <c r="U18" s="180"/>
      <c r="V18" s="180"/>
      <c r="W18" s="181"/>
    </row>
    <row r="19" spans="2:23" s="30" customFormat="1" ht="17.149999999999999" customHeight="1" x14ac:dyDescent="0.2">
      <c r="B19" s="661" t="s">
        <v>54</v>
      </c>
      <c r="C19" s="662"/>
      <c r="D19" s="663"/>
      <c r="E19" s="658" t="s">
        <v>834</v>
      </c>
      <c r="F19" s="659"/>
      <c r="G19" s="659"/>
      <c r="H19" s="659"/>
      <c r="I19" s="659"/>
      <c r="J19" s="659"/>
      <c r="K19" s="659"/>
      <c r="L19" s="660"/>
      <c r="M19" s="661" t="s">
        <v>54</v>
      </c>
      <c r="N19" s="662"/>
      <c r="O19" s="663"/>
      <c r="P19" s="658" t="s">
        <v>1120</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805</v>
      </c>
      <c r="Q21" s="659"/>
      <c r="R21" s="659"/>
      <c r="S21" s="668" t="s">
        <v>8</v>
      </c>
      <c r="T21" s="669"/>
      <c r="U21" s="665"/>
      <c r="V21" s="666"/>
      <c r="W21" s="667"/>
    </row>
    <row r="22" spans="2:23" s="30" customFormat="1" ht="17.149999999999999" customHeight="1" x14ac:dyDescent="0.2">
      <c r="B22" s="634" t="s">
        <v>50</v>
      </c>
      <c r="C22" s="635"/>
      <c r="D22" s="670" t="s">
        <v>803</v>
      </c>
      <c r="E22" s="671"/>
      <c r="F22" s="671"/>
      <c r="G22" s="671"/>
      <c r="H22" s="671"/>
      <c r="I22" s="671"/>
      <c r="J22" s="671"/>
      <c r="K22" s="671"/>
      <c r="L22" s="672"/>
      <c r="M22" s="634" t="s">
        <v>50</v>
      </c>
      <c r="N22" s="635"/>
      <c r="O22" s="670" t="s">
        <v>823</v>
      </c>
      <c r="P22" s="671"/>
      <c r="Q22" s="671"/>
      <c r="R22" s="671"/>
      <c r="S22" s="671"/>
      <c r="T22" s="671"/>
      <c r="U22" s="671"/>
      <c r="V22" s="671"/>
      <c r="W22" s="672"/>
    </row>
    <row r="23" spans="2:23" s="30" customFormat="1" ht="20.149999999999999" customHeight="1" x14ac:dyDescent="0.2">
      <c r="B23" s="616" t="s">
        <v>51</v>
      </c>
      <c r="C23" s="616" t="s">
        <v>47</v>
      </c>
      <c r="D23" s="638" t="s">
        <v>657</v>
      </c>
      <c r="E23" s="639"/>
      <c r="F23" s="649"/>
      <c r="G23" s="650"/>
      <c r="H23" s="650"/>
      <c r="I23" s="650"/>
      <c r="J23" s="650"/>
      <c r="K23" s="650"/>
      <c r="L23" s="651"/>
      <c r="M23" s="616" t="s">
        <v>51</v>
      </c>
      <c r="N23" s="616" t="s">
        <v>47</v>
      </c>
      <c r="O23" s="638" t="str">
        <f>D23</f>
        <v>S017</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v>
      </c>
      <c r="E25" s="646"/>
      <c r="F25" s="628"/>
      <c r="G25" s="629"/>
      <c r="H25" s="629"/>
      <c r="I25" s="629"/>
      <c r="J25" s="629"/>
      <c r="K25" s="629"/>
      <c r="L25" s="630"/>
      <c r="M25" s="617"/>
      <c r="N25" s="617" t="s">
        <v>2</v>
      </c>
      <c r="O25" s="645">
        <f>D25+1</f>
        <v>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513</v>
      </c>
      <c r="E29" s="639"/>
      <c r="F29" s="628"/>
      <c r="G29" s="629"/>
      <c r="H29" s="629"/>
      <c r="I29" s="629"/>
      <c r="J29" s="629"/>
      <c r="K29" s="629"/>
      <c r="L29" s="630"/>
      <c r="M29" s="617"/>
      <c r="N29" s="617" t="s">
        <v>4</v>
      </c>
      <c r="O29" s="638" t="s">
        <v>517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838</v>
      </c>
      <c r="F36" s="180"/>
      <c r="G36" s="180"/>
      <c r="H36" s="180"/>
      <c r="I36" s="180"/>
      <c r="J36" s="180"/>
      <c r="K36" s="180"/>
      <c r="L36" s="181"/>
      <c r="M36" s="634" t="s">
        <v>7</v>
      </c>
      <c r="N36" s="664"/>
      <c r="O36" s="635"/>
      <c r="P36" s="211" t="s">
        <v>790</v>
      </c>
      <c r="Q36" s="180"/>
      <c r="R36" s="180"/>
      <c r="S36" s="180"/>
      <c r="T36" s="180"/>
      <c r="U36" s="180"/>
      <c r="V36" s="180"/>
      <c r="W36" s="181"/>
    </row>
    <row r="37" spans="2:24" s="30" customFormat="1" ht="17.149999999999999" customHeight="1" x14ac:dyDescent="0.2">
      <c r="B37" s="661" t="s">
        <v>54</v>
      </c>
      <c r="C37" s="662"/>
      <c r="D37" s="663"/>
      <c r="E37" s="658" t="s">
        <v>1121</v>
      </c>
      <c r="F37" s="659"/>
      <c r="G37" s="659"/>
      <c r="H37" s="659"/>
      <c r="I37" s="659"/>
      <c r="J37" s="659"/>
      <c r="K37" s="659"/>
      <c r="L37" s="660"/>
      <c r="M37" s="661" t="s">
        <v>54</v>
      </c>
      <c r="N37" s="662"/>
      <c r="O37" s="663"/>
      <c r="P37" s="658" t="s">
        <v>1122</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805</v>
      </c>
      <c r="F39" s="659"/>
      <c r="G39" s="659"/>
      <c r="H39" s="668" t="s">
        <v>8</v>
      </c>
      <c r="I39" s="669"/>
      <c r="J39" s="665"/>
      <c r="K39" s="666"/>
      <c r="L39" s="667"/>
      <c r="M39" s="655" t="s">
        <v>303</v>
      </c>
      <c r="N39" s="656"/>
      <c r="O39" s="657"/>
      <c r="P39" s="658" t="s">
        <v>792</v>
      </c>
      <c r="Q39" s="659"/>
      <c r="R39" s="659"/>
      <c r="S39" s="668" t="s">
        <v>8</v>
      </c>
      <c r="T39" s="669"/>
      <c r="U39" s="665"/>
      <c r="V39" s="666"/>
      <c r="W39" s="667"/>
    </row>
    <row r="40" spans="2:24" s="30" customFormat="1" ht="17.149999999999999" customHeight="1" x14ac:dyDescent="0.2">
      <c r="B40" s="634" t="s">
        <v>50</v>
      </c>
      <c r="C40" s="635"/>
      <c r="D40" s="670" t="s">
        <v>823</v>
      </c>
      <c r="E40" s="671"/>
      <c r="F40" s="671"/>
      <c r="G40" s="671"/>
      <c r="H40" s="671"/>
      <c r="I40" s="671"/>
      <c r="J40" s="671"/>
      <c r="K40" s="671"/>
      <c r="L40" s="672"/>
      <c r="M40" s="634" t="s">
        <v>50</v>
      </c>
      <c r="N40" s="635"/>
      <c r="O40" s="670" t="s">
        <v>824</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3E17D1C8-9628-4DE9-9109-617BBFD4EBA7}">
      <formula1>INDIRECT(D9)</formula1>
    </dataValidation>
    <dataValidation type="list" allowBlank="1" showInputMessage="1" showErrorMessage="1" sqref="D14:E14 D32:E32 O14:P14 O32:P32" xr:uid="{3E905E02-2D7D-4EF6-B3AB-55FE95752ABC}">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9874F9-67C5-4EE5-AA2E-A91D36319D37}">
          <x14:formula1>
            <xm:f>'(参考)リスト'!$G$16:$G$20</xm:f>
          </x14:formula1>
          <xm:sqref>D17:E17 D35:E35 O17:P17 O35:P35</xm:sqref>
        </x14:dataValidation>
        <x14:dataValidation type="list" allowBlank="1" showInputMessage="1" showErrorMessage="1" xr:uid="{EE136698-FE1D-41B4-B21D-C5967AC223CA}">
          <x14:formula1>
            <xm:f>'(参考)リスト'!$B$16:$B$20</xm:f>
          </x14:formula1>
          <xm:sqref>D9:E10 D27:E28 O9:P10 O27:P28</xm:sqref>
        </x14:dataValidation>
        <x14:dataValidation type="list" allowBlank="1" showInputMessage="1" showErrorMessage="1" xr:uid="{838EF566-B538-4635-AD4B-42BEA43DB107}">
          <x14:formula1>
            <xm:f>'(参考)リスト'!$F$16:$F$21</xm:f>
          </x14:formula1>
          <xm:sqref>E15:E16 E33:E34 P15:P16 P33:P34</xm:sqref>
        </x14:dataValidation>
        <x14:dataValidation type="list" allowBlank="1" showInputMessage="1" showErrorMessage="1" xr:uid="{151D6CAE-3420-47EB-A902-E2CFCAB72FF9}">
          <x14:formula1>
            <xm:f>'(参考)リスト'!$D$16:$D$18</xm:f>
          </x14:formula1>
          <xm:sqref>D13:E13 D31:E31 O13:P13 O31:P31</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2FFA0-A683-4F0C-9EAC-642E257A17BE}">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657</v>
      </c>
      <c r="E5" s="639"/>
      <c r="F5" s="649"/>
      <c r="G5" s="650"/>
      <c r="H5" s="650"/>
      <c r="I5" s="650"/>
      <c r="J5" s="650"/>
      <c r="K5" s="650"/>
      <c r="L5" s="651"/>
      <c r="M5" s="616" t="s">
        <v>51</v>
      </c>
      <c r="N5" s="616" t="s">
        <v>47</v>
      </c>
      <c r="O5" s="638" t="str">
        <f>D5</f>
        <v>S017</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3</v>
      </c>
      <c r="E7" s="646"/>
      <c r="F7" s="628"/>
      <c r="G7" s="629"/>
      <c r="H7" s="629"/>
      <c r="I7" s="629"/>
      <c r="J7" s="629"/>
      <c r="K7" s="629"/>
      <c r="L7" s="630"/>
      <c r="M7" s="617"/>
      <c r="N7" s="617" t="s">
        <v>2</v>
      </c>
      <c r="O7" s="645">
        <f>D7+1</f>
        <v>4</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516</v>
      </c>
      <c r="E11" s="639"/>
      <c r="F11" s="628"/>
      <c r="G11" s="629"/>
      <c r="H11" s="629"/>
      <c r="I11" s="629"/>
      <c r="J11" s="629"/>
      <c r="K11" s="629"/>
      <c r="L11" s="630"/>
      <c r="M11" s="617"/>
      <c r="N11" s="617" t="s">
        <v>4</v>
      </c>
      <c r="O11" s="638" t="s">
        <v>520</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839</v>
      </c>
      <c r="F18" s="180"/>
      <c r="G18" s="180"/>
      <c r="H18" s="180"/>
      <c r="I18" s="180"/>
      <c r="J18" s="180"/>
      <c r="K18" s="180"/>
      <c r="L18" s="181"/>
      <c r="M18" s="634" t="s">
        <v>7</v>
      </c>
      <c r="N18" s="664"/>
      <c r="O18" s="635"/>
      <c r="P18" s="229" t="s">
        <v>840</v>
      </c>
      <c r="Q18" s="180"/>
      <c r="R18" s="180"/>
      <c r="S18" s="180"/>
      <c r="T18" s="180"/>
      <c r="U18" s="180"/>
      <c r="V18" s="180"/>
      <c r="W18" s="181"/>
    </row>
    <row r="19" spans="2:23" s="30" customFormat="1" ht="17.149999999999999" customHeight="1" x14ac:dyDescent="0.2">
      <c r="B19" s="661" t="s">
        <v>54</v>
      </c>
      <c r="C19" s="662"/>
      <c r="D19" s="663"/>
      <c r="E19" s="658" t="s">
        <v>1123</v>
      </c>
      <c r="F19" s="659"/>
      <c r="G19" s="659"/>
      <c r="H19" s="659"/>
      <c r="I19" s="659"/>
      <c r="J19" s="659"/>
      <c r="K19" s="659"/>
      <c r="L19" s="660"/>
      <c r="M19" s="661" t="s">
        <v>54</v>
      </c>
      <c r="N19" s="662"/>
      <c r="O19" s="663"/>
      <c r="P19" s="658" t="s">
        <v>1124</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805</v>
      </c>
      <c r="F21" s="659"/>
      <c r="G21" s="659"/>
      <c r="H21" s="668" t="s">
        <v>8</v>
      </c>
      <c r="I21" s="669"/>
      <c r="J21" s="665"/>
      <c r="K21" s="666"/>
      <c r="L21" s="667"/>
      <c r="M21" s="655" t="s">
        <v>303</v>
      </c>
      <c r="N21" s="656"/>
      <c r="O21" s="657"/>
      <c r="P21" s="658" t="s">
        <v>805</v>
      </c>
      <c r="Q21" s="659"/>
      <c r="R21" s="659"/>
      <c r="S21" s="668" t="s">
        <v>8</v>
      </c>
      <c r="T21" s="669"/>
      <c r="U21" s="665"/>
      <c r="V21" s="666"/>
      <c r="W21" s="667"/>
    </row>
    <row r="22" spans="2:23" s="30" customFormat="1" ht="17.149999999999999" customHeight="1" x14ac:dyDescent="0.2">
      <c r="B22" s="634" t="s">
        <v>50</v>
      </c>
      <c r="C22" s="635"/>
      <c r="D22" s="670" t="s">
        <v>823</v>
      </c>
      <c r="E22" s="671"/>
      <c r="F22" s="671"/>
      <c r="G22" s="671"/>
      <c r="H22" s="671"/>
      <c r="I22" s="671"/>
      <c r="J22" s="671"/>
      <c r="K22" s="671"/>
      <c r="L22" s="672"/>
      <c r="M22" s="634" t="s">
        <v>50</v>
      </c>
      <c r="N22" s="635"/>
      <c r="O22" s="670" t="s">
        <v>823</v>
      </c>
      <c r="P22" s="671"/>
      <c r="Q22" s="671"/>
      <c r="R22" s="671"/>
      <c r="S22" s="671"/>
      <c r="T22" s="671"/>
      <c r="U22" s="671"/>
      <c r="V22" s="671"/>
      <c r="W22" s="672"/>
    </row>
    <row r="23" spans="2:23" s="30" customFormat="1" ht="20.149999999999999" customHeight="1" x14ac:dyDescent="0.2">
      <c r="B23" s="616" t="s">
        <v>51</v>
      </c>
      <c r="C23" s="616" t="s">
        <v>47</v>
      </c>
      <c r="D23" s="638" t="s">
        <v>657</v>
      </c>
      <c r="E23" s="639"/>
      <c r="F23" s="649"/>
      <c r="G23" s="650"/>
      <c r="H23" s="650"/>
      <c r="I23" s="650"/>
      <c r="J23" s="650"/>
      <c r="K23" s="650"/>
      <c r="L23" s="651"/>
      <c r="M23" s="616" t="s">
        <v>51</v>
      </c>
      <c r="N23" s="616" t="s">
        <v>47</v>
      </c>
      <c r="O23" s="638" t="str">
        <f>D23</f>
        <v>S017</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5</v>
      </c>
      <c r="E25" s="646"/>
      <c r="F25" s="628"/>
      <c r="G25" s="629"/>
      <c r="H25" s="629"/>
      <c r="I25" s="629"/>
      <c r="J25" s="629"/>
      <c r="K25" s="629"/>
      <c r="L25" s="630"/>
      <c r="M25" s="617"/>
      <c r="N25" s="617" t="s">
        <v>2</v>
      </c>
      <c r="O25" s="645">
        <f>D25+1</f>
        <v>6</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377</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841</v>
      </c>
      <c r="F36" s="180"/>
      <c r="G36" s="180"/>
      <c r="H36" s="180"/>
      <c r="I36" s="180"/>
      <c r="J36" s="180"/>
      <c r="K36" s="180"/>
      <c r="L36" s="181"/>
      <c r="M36" s="634" t="s">
        <v>7</v>
      </c>
      <c r="N36" s="664"/>
      <c r="O36" s="635"/>
      <c r="P36" s="229" t="s">
        <v>843</v>
      </c>
      <c r="Q36" s="180"/>
      <c r="R36" s="180"/>
      <c r="S36" s="180"/>
      <c r="T36" s="180"/>
      <c r="U36" s="180"/>
      <c r="V36" s="180"/>
      <c r="W36" s="181"/>
    </row>
    <row r="37" spans="2:24" s="30" customFormat="1" ht="17.149999999999999" customHeight="1" x14ac:dyDescent="0.2">
      <c r="B37" s="661" t="s">
        <v>54</v>
      </c>
      <c r="C37" s="662"/>
      <c r="D37" s="663"/>
      <c r="E37" s="658" t="s">
        <v>1125</v>
      </c>
      <c r="F37" s="659"/>
      <c r="G37" s="659"/>
      <c r="H37" s="659"/>
      <c r="I37" s="659"/>
      <c r="J37" s="659"/>
      <c r="K37" s="659"/>
      <c r="L37" s="660"/>
      <c r="M37" s="661" t="s">
        <v>54</v>
      </c>
      <c r="N37" s="662"/>
      <c r="O37" s="663"/>
      <c r="P37" s="658" t="s">
        <v>1049</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842</v>
      </c>
      <c r="E40" s="671"/>
      <c r="F40" s="671"/>
      <c r="G40" s="671"/>
      <c r="H40" s="671"/>
      <c r="I40" s="671"/>
      <c r="J40" s="671"/>
      <c r="K40" s="671"/>
      <c r="L40" s="672"/>
      <c r="M40" s="634" t="s">
        <v>50</v>
      </c>
      <c r="N40" s="635"/>
      <c r="O40" s="670" t="s">
        <v>844</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26388C38-A540-40EF-8C81-E98C3F12E99F}">
      <formula1>INDIRECT(D13)</formula1>
    </dataValidation>
    <dataValidation type="list" allowBlank="1" showInputMessage="1" showErrorMessage="1" sqref="D11:E12 D29:E30 O11:P12 O29:P30" xr:uid="{BB3C08DF-EBC2-4FD9-91FA-FEEE0A2031BA}">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72697E3-2A7A-4576-B281-E51643379FA3}">
          <x14:formula1>
            <xm:f>'(参考)リスト'!$D$16:$D$18</xm:f>
          </x14:formula1>
          <xm:sqref>D13:E13 D31:E31 O13:P13 O31:P31</xm:sqref>
        </x14:dataValidation>
        <x14:dataValidation type="list" allowBlank="1" showInputMessage="1" showErrorMessage="1" xr:uid="{7690928F-B107-4B71-94D2-A9F71D03C44B}">
          <x14:formula1>
            <xm:f>'(参考)リスト'!$F$16:$F$21</xm:f>
          </x14:formula1>
          <xm:sqref>E15:E16 E33:E34 P15:P16 P33:P34</xm:sqref>
        </x14:dataValidation>
        <x14:dataValidation type="list" allowBlank="1" showInputMessage="1" showErrorMessage="1" xr:uid="{314567A4-29DF-49AA-8008-01749A752676}">
          <x14:formula1>
            <xm:f>'(参考)リスト'!$B$16:$B$20</xm:f>
          </x14:formula1>
          <xm:sqref>D9:E10 D27:E28 O9:P10 O27:P28</xm:sqref>
        </x14:dataValidation>
        <x14:dataValidation type="list" allowBlank="1" showInputMessage="1" showErrorMessage="1" xr:uid="{725616C5-977E-472C-9731-5C4D03FFFE74}">
          <x14:formula1>
            <xm:f>'(参考)リスト'!$G$16:$G$20</xm:f>
          </x14:formula1>
          <xm:sqref>D17:E17 D35:E35 O17:P17 O35:P35</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264D2-C788-422A-8242-9F504CEDE4A4}">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658</v>
      </c>
      <c r="E5" s="639"/>
      <c r="F5" s="649"/>
      <c r="G5" s="650"/>
      <c r="H5" s="650"/>
      <c r="I5" s="650"/>
      <c r="J5" s="650"/>
      <c r="K5" s="650"/>
      <c r="L5" s="651"/>
      <c r="M5" s="616" t="s">
        <v>51</v>
      </c>
      <c r="N5" s="616" t="s">
        <v>47</v>
      </c>
      <c r="O5" s="638" t="str">
        <f>D5</f>
        <v>S018</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v>
      </c>
      <c r="E7" s="646"/>
      <c r="F7" s="628"/>
      <c r="G7" s="629"/>
      <c r="H7" s="629"/>
      <c r="I7" s="629"/>
      <c r="J7" s="629"/>
      <c r="K7" s="629"/>
      <c r="L7" s="630"/>
      <c r="M7" s="617"/>
      <c r="N7" s="617" t="s">
        <v>2</v>
      </c>
      <c r="O7" s="645">
        <f>D7+1</f>
        <v>2</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521</v>
      </c>
      <c r="E11" s="639"/>
      <c r="F11" s="628"/>
      <c r="G11" s="629"/>
      <c r="H11" s="629"/>
      <c r="I11" s="629"/>
      <c r="J11" s="629"/>
      <c r="K11" s="629"/>
      <c r="L11" s="630"/>
      <c r="M11" s="617"/>
      <c r="N11" s="617" t="s">
        <v>4</v>
      </c>
      <c r="O11" s="638" t="s">
        <v>512</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353</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683</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11" t="s">
        <v>790</v>
      </c>
      <c r="F18" s="180"/>
      <c r="G18" s="180"/>
      <c r="H18" s="180"/>
      <c r="I18" s="180"/>
      <c r="J18" s="180"/>
      <c r="K18" s="180"/>
      <c r="L18" s="181"/>
      <c r="M18" s="634" t="s">
        <v>7</v>
      </c>
      <c r="N18" s="664"/>
      <c r="O18" s="635"/>
      <c r="P18" s="229" t="s">
        <v>845</v>
      </c>
      <c r="Q18" s="180"/>
      <c r="R18" s="180"/>
      <c r="S18" s="180"/>
      <c r="T18" s="180"/>
      <c r="U18" s="180"/>
      <c r="V18" s="180"/>
      <c r="W18" s="181"/>
    </row>
    <row r="19" spans="2:23" s="30" customFormat="1" ht="17.149999999999999" customHeight="1" x14ac:dyDescent="0.2">
      <c r="B19" s="661" t="s">
        <v>54</v>
      </c>
      <c r="C19" s="662"/>
      <c r="D19" s="663"/>
      <c r="E19" s="658" t="s">
        <v>1126</v>
      </c>
      <c r="F19" s="659"/>
      <c r="G19" s="659"/>
      <c r="H19" s="659"/>
      <c r="I19" s="659"/>
      <c r="J19" s="659"/>
      <c r="K19" s="659"/>
      <c r="L19" s="660"/>
      <c r="M19" s="661" t="s">
        <v>54</v>
      </c>
      <c r="N19" s="662"/>
      <c r="O19" s="663"/>
      <c r="P19" s="658" t="s">
        <v>794</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792</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824</v>
      </c>
      <c r="E22" s="671"/>
      <c r="F22" s="671"/>
      <c r="G22" s="671"/>
      <c r="H22" s="671"/>
      <c r="I22" s="671"/>
      <c r="J22" s="671"/>
      <c r="K22" s="671"/>
      <c r="L22" s="672"/>
      <c r="M22" s="634" t="s">
        <v>50</v>
      </c>
      <c r="N22" s="635"/>
      <c r="O22" s="670" t="s">
        <v>846</v>
      </c>
      <c r="P22" s="671"/>
      <c r="Q22" s="671"/>
      <c r="R22" s="671"/>
      <c r="S22" s="671"/>
      <c r="T22" s="671"/>
      <c r="U22" s="671"/>
      <c r="V22" s="671"/>
      <c r="W22" s="672"/>
    </row>
    <row r="23" spans="2:23" s="30" customFormat="1" ht="20.149999999999999" customHeight="1" x14ac:dyDescent="0.2">
      <c r="B23" s="616" t="s">
        <v>51</v>
      </c>
      <c r="C23" s="616" t="s">
        <v>47</v>
      </c>
      <c r="D23" s="638" t="str">
        <f>O5</f>
        <v>S018</v>
      </c>
      <c r="E23" s="639"/>
      <c r="F23" s="649"/>
      <c r="G23" s="650"/>
      <c r="H23" s="650"/>
      <c r="I23" s="650"/>
      <c r="J23" s="650"/>
      <c r="K23" s="650"/>
      <c r="L23" s="651"/>
      <c r="M23" s="616" t="s">
        <v>51</v>
      </c>
      <c r="N23" s="616" t="s">
        <v>47</v>
      </c>
      <c r="O23" s="638" t="str">
        <f>D23</f>
        <v>S018</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3</v>
      </c>
      <c r="E25" s="646"/>
      <c r="F25" s="628"/>
      <c r="G25" s="629"/>
      <c r="H25" s="629"/>
      <c r="I25" s="629"/>
      <c r="J25" s="629"/>
      <c r="K25" s="629"/>
      <c r="L25" s="630"/>
      <c r="M25" s="617"/>
      <c r="N25" s="617" t="s">
        <v>2</v>
      </c>
      <c r="O25" s="645">
        <f>D25+1</f>
        <v>4</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520</v>
      </c>
      <c r="E29" s="639"/>
      <c r="F29" s="628"/>
      <c r="G29" s="629"/>
      <c r="H29" s="629"/>
      <c r="I29" s="629"/>
      <c r="J29" s="629"/>
      <c r="K29" s="629"/>
      <c r="L29" s="630"/>
      <c r="M29" s="617"/>
      <c r="N29" s="617" t="s">
        <v>4</v>
      </c>
      <c r="O29" s="638" t="s">
        <v>520</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702</v>
      </c>
      <c r="F34" s="628"/>
      <c r="G34" s="629"/>
      <c r="H34" s="629"/>
      <c r="I34" s="629"/>
      <c r="J34" s="629"/>
      <c r="K34" s="629"/>
      <c r="L34" s="630"/>
      <c r="M34" s="653"/>
      <c r="N34" s="634" t="s">
        <v>281</v>
      </c>
      <c r="O34" s="635"/>
      <c r="P34" s="194" t="s">
        <v>702</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847</v>
      </c>
      <c r="F36" s="180"/>
      <c r="G36" s="180"/>
      <c r="H36" s="180"/>
      <c r="I36" s="180"/>
      <c r="J36" s="180"/>
      <c r="K36" s="180"/>
      <c r="L36" s="181"/>
      <c r="M36" s="634" t="s">
        <v>7</v>
      </c>
      <c r="N36" s="664"/>
      <c r="O36" s="635"/>
      <c r="P36" s="229" t="s">
        <v>848</v>
      </c>
      <c r="Q36" s="180"/>
      <c r="R36" s="180"/>
      <c r="S36" s="180"/>
      <c r="T36" s="180"/>
      <c r="U36" s="180"/>
      <c r="V36" s="180"/>
      <c r="W36" s="181"/>
    </row>
    <row r="37" spans="2:24" s="30" customFormat="1" ht="17.149999999999999" customHeight="1" x14ac:dyDescent="0.2">
      <c r="B37" s="661" t="s">
        <v>54</v>
      </c>
      <c r="C37" s="662"/>
      <c r="D37" s="663"/>
      <c r="E37" s="658" t="s">
        <v>790</v>
      </c>
      <c r="F37" s="659"/>
      <c r="G37" s="659"/>
      <c r="H37" s="659"/>
      <c r="I37" s="659"/>
      <c r="J37" s="659"/>
      <c r="K37" s="659"/>
      <c r="L37" s="660"/>
      <c r="M37" s="661" t="s">
        <v>54</v>
      </c>
      <c r="N37" s="662"/>
      <c r="O37" s="663"/>
      <c r="P37" s="658" t="s">
        <v>790</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690</v>
      </c>
      <c r="E40" s="671"/>
      <c r="F40" s="671"/>
      <c r="G40" s="671"/>
      <c r="H40" s="671"/>
      <c r="I40" s="671"/>
      <c r="J40" s="671"/>
      <c r="K40" s="671"/>
      <c r="L40" s="672"/>
      <c r="M40" s="634" t="s">
        <v>50</v>
      </c>
      <c r="N40" s="635"/>
      <c r="O40" s="670" t="s">
        <v>690</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F302331-BC51-4EEA-B141-46C4C5B47F8F}">
      <formula1>INDIRECT(D9)</formula1>
    </dataValidation>
    <dataValidation type="list" allowBlank="1" showInputMessage="1" showErrorMessage="1" sqref="D14:E14 D32:E32 O14:P14 O32:P32" xr:uid="{3BFF7444-AE64-4FF4-8247-6B489BDDBBB5}">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E7437F9-1D1D-45B7-8505-18F1A4986654}">
          <x14:formula1>
            <xm:f>'(参考)リスト'!$G$16:$G$20</xm:f>
          </x14:formula1>
          <xm:sqref>D17:E17 D35:E35 O17:P17 O35:P35</xm:sqref>
        </x14:dataValidation>
        <x14:dataValidation type="list" allowBlank="1" showInputMessage="1" showErrorMessage="1" xr:uid="{F0EB0E47-9B92-405C-A08C-8552056632FB}">
          <x14:formula1>
            <xm:f>'(参考)リスト'!$B$16:$B$20</xm:f>
          </x14:formula1>
          <xm:sqref>D9:E10 D27:E28 O9:P10 O27:P28</xm:sqref>
        </x14:dataValidation>
        <x14:dataValidation type="list" allowBlank="1" showInputMessage="1" showErrorMessage="1" xr:uid="{EE340954-E327-4077-859F-6B23E07A8B47}">
          <x14:formula1>
            <xm:f>'(参考)リスト'!$F$16:$F$21</xm:f>
          </x14:formula1>
          <xm:sqref>E15:E16 E33:E34 P15:P16 P33:P34</xm:sqref>
        </x14:dataValidation>
        <x14:dataValidation type="list" allowBlank="1" showInputMessage="1" showErrorMessage="1" xr:uid="{5110A417-14B6-4C9D-9835-CC04346120A0}">
          <x14:formula1>
            <xm:f>'(参考)リスト'!$D$16:$D$18</xm:f>
          </x14:formula1>
          <xm:sqref>D13:E13 D31:E31 O13:P13 O31:P31</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AB77B-FE88-4683-AF36-CCB6E70686A5}">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658</v>
      </c>
      <c r="E5" s="639"/>
      <c r="F5" s="649"/>
      <c r="G5" s="650"/>
      <c r="H5" s="650"/>
      <c r="I5" s="650"/>
      <c r="J5" s="650"/>
      <c r="K5" s="650"/>
      <c r="L5" s="651"/>
      <c r="M5" s="616" t="s">
        <v>51</v>
      </c>
      <c r="N5" s="616" t="s">
        <v>47</v>
      </c>
      <c r="O5" s="638" t="str">
        <f>D5</f>
        <v>S018</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5</v>
      </c>
      <c r="E7" s="646"/>
      <c r="F7" s="628"/>
      <c r="G7" s="629"/>
      <c r="H7" s="629"/>
      <c r="I7" s="629"/>
      <c r="J7" s="629"/>
      <c r="K7" s="629"/>
      <c r="L7" s="630"/>
      <c r="M7" s="617"/>
      <c r="N7" s="617" t="s">
        <v>2</v>
      </c>
      <c r="O7" s="645">
        <f>D7+1</f>
        <v>6</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516</v>
      </c>
      <c r="E11" s="639"/>
      <c r="F11" s="628"/>
      <c r="G11" s="629"/>
      <c r="H11" s="629"/>
      <c r="I11" s="629"/>
      <c r="J11" s="629"/>
      <c r="K11" s="629"/>
      <c r="L11" s="630"/>
      <c r="M11" s="617"/>
      <c r="N11" s="617" t="s">
        <v>4</v>
      </c>
      <c r="O11" s="638" t="s">
        <v>510</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702</v>
      </c>
      <c r="F16" s="628"/>
      <c r="G16" s="629"/>
      <c r="H16" s="629"/>
      <c r="I16" s="629"/>
      <c r="J16" s="629"/>
      <c r="K16" s="629"/>
      <c r="L16" s="630"/>
      <c r="M16" s="653"/>
      <c r="N16" s="634" t="s">
        <v>281</v>
      </c>
      <c r="O16" s="635"/>
      <c r="P16" s="194" t="s">
        <v>683</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29" t="s">
        <v>849</v>
      </c>
      <c r="F18" s="180"/>
      <c r="G18" s="180"/>
      <c r="H18" s="180"/>
      <c r="I18" s="180"/>
      <c r="J18" s="180"/>
      <c r="K18" s="180"/>
      <c r="L18" s="181"/>
      <c r="M18" s="634" t="s">
        <v>7</v>
      </c>
      <c r="N18" s="664"/>
      <c r="O18" s="635"/>
      <c r="P18" s="229" t="s">
        <v>850</v>
      </c>
      <c r="Q18" s="180"/>
      <c r="R18" s="180"/>
      <c r="S18" s="180"/>
      <c r="T18" s="180"/>
      <c r="U18" s="180"/>
      <c r="V18" s="180"/>
      <c r="W18" s="181"/>
    </row>
    <row r="19" spans="2:23" s="30" customFormat="1" ht="17.149999999999999" customHeight="1" x14ac:dyDescent="0.2">
      <c r="B19" s="661" t="s">
        <v>54</v>
      </c>
      <c r="C19" s="662"/>
      <c r="D19" s="663"/>
      <c r="E19" s="658" t="s">
        <v>1127</v>
      </c>
      <c r="F19" s="659"/>
      <c r="G19" s="659"/>
      <c r="H19" s="659"/>
      <c r="I19" s="659"/>
      <c r="J19" s="659"/>
      <c r="K19" s="659"/>
      <c r="L19" s="660"/>
      <c r="M19" s="661" t="s">
        <v>54</v>
      </c>
      <c r="N19" s="662"/>
      <c r="O19" s="663"/>
      <c r="P19" s="658" t="s">
        <v>1128</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690</v>
      </c>
      <c r="E22" s="671"/>
      <c r="F22" s="671"/>
      <c r="G22" s="671"/>
      <c r="H22" s="671"/>
      <c r="I22" s="671"/>
      <c r="J22" s="671"/>
      <c r="K22" s="671"/>
      <c r="L22" s="672"/>
      <c r="M22" s="634" t="s">
        <v>50</v>
      </c>
      <c r="N22" s="635"/>
      <c r="O22" s="670" t="s">
        <v>690</v>
      </c>
      <c r="P22" s="671"/>
      <c r="Q22" s="671"/>
      <c r="R22" s="671"/>
      <c r="S22" s="671"/>
      <c r="T22" s="671"/>
      <c r="U22" s="671"/>
      <c r="V22" s="671"/>
      <c r="W22" s="672"/>
    </row>
    <row r="23" spans="2:23" s="30" customFormat="1" ht="20.149999999999999" customHeight="1" x14ac:dyDescent="0.2">
      <c r="B23" s="616" t="s">
        <v>51</v>
      </c>
      <c r="C23" s="616" t="s">
        <v>47</v>
      </c>
      <c r="D23" s="638" t="str">
        <f>O5</f>
        <v>S018</v>
      </c>
      <c r="E23" s="639"/>
      <c r="F23" s="649"/>
      <c r="G23" s="650"/>
      <c r="H23" s="650"/>
      <c r="I23" s="650"/>
      <c r="J23" s="650"/>
      <c r="K23" s="650"/>
      <c r="L23" s="651"/>
      <c r="M23" s="616" t="s">
        <v>51</v>
      </c>
      <c r="N23" s="616" t="s">
        <v>47</v>
      </c>
      <c r="O23" s="638" t="str">
        <f>D23</f>
        <v>S018</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7</v>
      </c>
      <c r="E25" s="646"/>
      <c r="F25" s="628"/>
      <c r="G25" s="629"/>
      <c r="H25" s="629"/>
      <c r="I25" s="629"/>
      <c r="J25" s="629"/>
      <c r="K25" s="629"/>
      <c r="L25" s="630"/>
      <c r="M25" s="617"/>
      <c r="N25" s="617" t="s">
        <v>2</v>
      </c>
      <c r="O25" s="645">
        <f>D25+1</f>
        <v>8</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377</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851</v>
      </c>
      <c r="F36" s="180"/>
      <c r="G36" s="180"/>
      <c r="H36" s="180"/>
      <c r="I36" s="180"/>
      <c r="J36" s="180"/>
      <c r="K36" s="180"/>
      <c r="L36" s="181"/>
      <c r="M36" s="634" t="s">
        <v>7</v>
      </c>
      <c r="N36" s="664"/>
      <c r="O36" s="635"/>
      <c r="P36" s="229" t="s">
        <v>849</v>
      </c>
      <c r="Q36" s="180"/>
      <c r="R36" s="180"/>
      <c r="S36" s="180"/>
      <c r="T36" s="180"/>
      <c r="U36" s="180"/>
      <c r="V36" s="180"/>
      <c r="W36" s="181"/>
    </row>
    <row r="37" spans="2:24" s="30" customFormat="1" ht="17.149999999999999" customHeight="1" x14ac:dyDescent="0.2">
      <c r="B37" s="661" t="s">
        <v>54</v>
      </c>
      <c r="C37" s="662"/>
      <c r="D37" s="663"/>
      <c r="E37" s="658" t="s">
        <v>1129</v>
      </c>
      <c r="F37" s="659"/>
      <c r="G37" s="659"/>
      <c r="H37" s="659"/>
      <c r="I37" s="659"/>
      <c r="J37" s="659"/>
      <c r="K37" s="659"/>
      <c r="L37" s="660"/>
      <c r="M37" s="661" t="s">
        <v>54</v>
      </c>
      <c r="N37" s="662"/>
      <c r="O37" s="663"/>
      <c r="P37" s="658" t="s">
        <v>1130</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844</v>
      </c>
      <c r="E40" s="671"/>
      <c r="F40" s="671"/>
      <c r="G40" s="671"/>
      <c r="H40" s="671"/>
      <c r="I40" s="671"/>
      <c r="J40" s="671"/>
      <c r="K40" s="671"/>
      <c r="L40" s="672"/>
      <c r="M40" s="634" t="s">
        <v>50</v>
      </c>
      <c r="N40" s="635"/>
      <c r="O40" s="670" t="s">
        <v>852</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7C10394A-BA76-4130-89A5-BFB53101A0BD}">
      <formula1>INDIRECT(D13)</formula1>
    </dataValidation>
    <dataValidation type="list" allowBlank="1" showInputMessage="1" showErrorMessage="1" sqref="D11:E12 D29:E30 O11:P12 O29:P30" xr:uid="{4DB7A1A1-1C4D-40C9-892A-90A827656F7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32624FA-2A13-43F4-85A6-F7AC933715DC}">
          <x14:formula1>
            <xm:f>'(参考)リスト'!$D$16:$D$18</xm:f>
          </x14:formula1>
          <xm:sqref>D13:E13 D31:E31 O13:P13 O31:P31</xm:sqref>
        </x14:dataValidation>
        <x14:dataValidation type="list" allowBlank="1" showInputMessage="1" showErrorMessage="1" xr:uid="{DA87DA8E-3BC7-4D9D-AF4F-1E9136EAD714}">
          <x14:formula1>
            <xm:f>'(参考)リスト'!$F$16:$F$21</xm:f>
          </x14:formula1>
          <xm:sqref>E15:E16 E33:E34 P15:P16 P33:P34</xm:sqref>
        </x14:dataValidation>
        <x14:dataValidation type="list" allowBlank="1" showInputMessage="1" showErrorMessage="1" xr:uid="{C744E5AA-35F6-4608-A2E9-1C16F196910D}">
          <x14:formula1>
            <xm:f>'(参考)リスト'!$B$16:$B$20</xm:f>
          </x14:formula1>
          <xm:sqref>D9:E10 D27:E28 O9:P10 O27:P28</xm:sqref>
        </x14:dataValidation>
        <x14:dataValidation type="list" allowBlank="1" showInputMessage="1" showErrorMessage="1" xr:uid="{1309427C-7759-4333-861A-6527D209802B}">
          <x14:formula1>
            <xm:f>'(参考)リスト'!$G$16:$G$20</xm:f>
          </x14:formula1>
          <xm:sqref>D17:E17 D35:E35 O17:P17 O35:P35</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0C310-6D75-4513-A2E2-263BB47E7CD5}">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659</v>
      </c>
      <c r="E5" s="639"/>
      <c r="F5" s="649"/>
      <c r="G5" s="650"/>
      <c r="H5" s="650"/>
      <c r="I5" s="650"/>
      <c r="J5" s="650"/>
      <c r="K5" s="650"/>
      <c r="L5" s="651"/>
      <c r="M5" s="616" t="s">
        <v>51</v>
      </c>
      <c r="N5" s="616" t="s">
        <v>47</v>
      </c>
      <c r="O5" s="638" t="str">
        <f>D5</f>
        <v>S019</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v>
      </c>
      <c r="E7" s="646"/>
      <c r="F7" s="628"/>
      <c r="G7" s="629"/>
      <c r="H7" s="629"/>
      <c r="I7" s="629"/>
      <c r="J7" s="629"/>
      <c r="K7" s="629"/>
      <c r="L7" s="630"/>
      <c r="M7" s="617"/>
      <c r="N7" s="617" t="s">
        <v>2</v>
      </c>
      <c r="O7" s="645">
        <f>D7+1</f>
        <v>2</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521</v>
      </c>
      <c r="E11" s="639"/>
      <c r="F11" s="628"/>
      <c r="G11" s="629"/>
      <c r="H11" s="629"/>
      <c r="I11" s="629"/>
      <c r="J11" s="629"/>
      <c r="K11" s="629"/>
      <c r="L11" s="630"/>
      <c r="M11" s="617"/>
      <c r="N11" s="617" t="s">
        <v>4</v>
      </c>
      <c r="O11" s="638" t="s">
        <v>517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358</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702</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853</v>
      </c>
      <c r="F18" s="180"/>
      <c r="G18" s="180"/>
      <c r="H18" s="180"/>
      <c r="I18" s="180"/>
      <c r="J18" s="180"/>
      <c r="K18" s="180"/>
      <c r="L18" s="181"/>
      <c r="M18" s="634" t="s">
        <v>7</v>
      </c>
      <c r="N18" s="664"/>
      <c r="O18" s="635"/>
      <c r="P18" s="211" t="s">
        <v>790</v>
      </c>
      <c r="Q18" s="180"/>
      <c r="R18" s="180"/>
      <c r="S18" s="180"/>
      <c r="T18" s="180"/>
      <c r="U18" s="180"/>
      <c r="V18" s="180"/>
      <c r="W18" s="181"/>
    </row>
    <row r="19" spans="2:23" s="30" customFormat="1" ht="17.149999999999999" customHeight="1" x14ac:dyDescent="0.2">
      <c r="B19" s="661" t="s">
        <v>54</v>
      </c>
      <c r="C19" s="662"/>
      <c r="D19" s="663"/>
      <c r="E19" s="658" t="s">
        <v>1131</v>
      </c>
      <c r="F19" s="659"/>
      <c r="G19" s="659"/>
      <c r="H19" s="659"/>
      <c r="I19" s="659"/>
      <c r="J19" s="659"/>
      <c r="K19" s="659"/>
      <c r="L19" s="660"/>
      <c r="M19" s="661" t="s">
        <v>54</v>
      </c>
      <c r="N19" s="662"/>
      <c r="O19" s="663"/>
      <c r="P19" s="658" t="s">
        <v>854</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796</v>
      </c>
      <c r="Q21" s="659"/>
      <c r="R21" s="659"/>
      <c r="S21" s="668" t="s">
        <v>8</v>
      </c>
      <c r="T21" s="669"/>
      <c r="U21" s="665"/>
      <c r="V21" s="666"/>
      <c r="W21" s="667"/>
    </row>
    <row r="22" spans="2:23" s="30" customFormat="1" ht="17.149999999999999" customHeight="1" x14ac:dyDescent="0.2">
      <c r="B22" s="634" t="s">
        <v>50</v>
      </c>
      <c r="C22" s="635"/>
      <c r="D22" s="670" t="s">
        <v>690</v>
      </c>
      <c r="E22" s="671"/>
      <c r="F22" s="671"/>
      <c r="G22" s="671"/>
      <c r="H22" s="671"/>
      <c r="I22" s="671"/>
      <c r="J22" s="671"/>
      <c r="K22" s="671"/>
      <c r="L22" s="672"/>
      <c r="M22" s="634" t="s">
        <v>50</v>
      </c>
      <c r="N22" s="635"/>
      <c r="O22" s="670" t="s">
        <v>824</v>
      </c>
      <c r="P22" s="671"/>
      <c r="Q22" s="671"/>
      <c r="R22" s="671"/>
      <c r="S22" s="671"/>
      <c r="T22" s="671"/>
      <c r="U22" s="671"/>
      <c r="V22" s="671"/>
      <c r="W22" s="672"/>
    </row>
    <row r="23" spans="2:23" s="30" customFormat="1" ht="20.149999999999999" customHeight="1" x14ac:dyDescent="0.2">
      <c r="B23" s="616" t="s">
        <v>51</v>
      </c>
      <c r="C23" s="616" t="s">
        <v>47</v>
      </c>
      <c r="D23" s="638" t="str">
        <f>O5</f>
        <v>S019</v>
      </c>
      <c r="E23" s="639"/>
      <c r="F23" s="649"/>
      <c r="G23" s="650"/>
      <c r="H23" s="650"/>
      <c r="I23" s="650"/>
      <c r="J23" s="650"/>
      <c r="K23" s="650"/>
      <c r="L23" s="651"/>
      <c r="M23" s="616" t="s">
        <v>51</v>
      </c>
      <c r="N23" s="616" t="s">
        <v>47</v>
      </c>
      <c r="O23" s="638" t="str">
        <f>D23</f>
        <v>S019</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3</v>
      </c>
      <c r="E25" s="646"/>
      <c r="F25" s="628"/>
      <c r="G25" s="629"/>
      <c r="H25" s="629"/>
      <c r="I25" s="629"/>
      <c r="J25" s="629"/>
      <c r="K25" s="629"/>
      <c r="L25" s="630"/>
      <c r="M25" s="617"/>
      <c r="N25" s="617" t="s">
        <v>2</v>
      </c>
      <c r="O25" s="645">
        <f>D25+1</f>
        <v>4</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516</v>
      </c>
      <c r="E29" s="639"/>
      <c r="F29" s="628"/>
      <c r="G29" s="629"/>
      <c r="H29" s="629"/>
      <c r="I29" s="629"/>
      <c r="J29" s="629"/>
      <c r="K29" s="629"/>
      <c r="L29" s="630"/>
      <c r="M29" s="617"/>
      <c r="N29" s="617" t="s">
        <v>4</v>
      </c>
      <c r="O29" s="638" t="s">
        <v>512</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353</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683</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11" t="s">
        <v>790</v>
      </c>
      <c r="F36" s="180"/>
      <c r="G36" s="180"/>
      <c r="H36" s="180"/>
      <c r="I36" s="180"/>
      <c r="J36" s="180"/>
      <c r="K36" s="180"/>
      <c r="L36" s="181"/>
      <c r="M36" s="634" t="s">
        <v>7</v>
      </c>
      <c r="N36" s="664"/>
      <c r="O36" s="635"/>
      <c r="P36" s="229" t="s">
        <v>1132</v>
      </c>
      <c r="Q36" s="180"/>
      <c r="R36" s="180"/>
      <c r="S36" s="180"/>
      <c r="T36" s="180"/>
      <c r="U36" s="180"/>
      <c r="V36" s="180"/>
      <c r="W36" s="181"/>
    </row>
    <row r="37" spans="2:24" s="30" customFormat="1" ht="17.149999999999999" customHeight="1" x14ac:dyDescent="0.2">
      <c r="B37" s="661" t="s">
        <v>54</v>
      </c>
      <c r="C37" s="662"/>
      <c r="D37" s="663"/>
      <c r="E37" s="658" t="s">
        <v>855</v>
      </c>
      <c r="F37" s="659"/>
      <c r="G37" s="659"/>
      <c r="H37" s="659"/>
      <c r="I37" s="659"/>
      <c r="J37" s="659"/>
      <c r="K37" s="659"/>
      <c r="L37" s="660"/>
      <c r="M37" s="661" t="s">
        <v>54</v>
      </c>
      <c r="N37" s="662"/>
      <c r="O37" s="663"/>
      <c r="P37" s="658" t="s">
        <v>794</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796</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793</v>
      </c>
      <c r="E40" s="671"/>
      <c r="F40" s="671"/>
      <c r="G40" s="671"/>
      <c r="H40" s="671"/>
      <c r="I40" s="671"/>
      <c r="J40" s="671"/>
      <c r="K40" s="671"/>
      <c r="L40" s="672"/>
      <c r="M40" s="634" t="s">
        <v>50</v>
      </c>
      <c r="N40" s="635"/>
      <c r="O40" s="670" t="s">
        <v>685</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A5A0846-AA06-4E06-83CD-3B34E9DE3C3C}">
      <formula1>INDIRECT(D9)</formula1>
    </dataValidation>
    <dataValidation type="list" allowBlank="1" showInputMessage="1" showErrorMessage="1" sqref="D14:E14 D32:E32 O14:P14 O32:P32" xr:uid="{5341023A-D499-4B3D-A7E7-B96CA05C01DE}">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C26C0E2-29C1-46C6-928D-69E2FC1E3D31}">
          <x14:formula1>
            <xm:f>'(参考)リスト'!$G$16:$G$20</xm:f>
          </x14:formula1>
          <xm:sqref>D17:E17 D35:E35 O17:P17 O35:P35</xm:sqref>
        </x14:dataValidation>
        <x14:dataValidation type="list" allowBlank="1" showInputMessage="1" showErrorMessage="1" xr:uid="{45295C0D-8158-46E0-9AAE-A07AA0E63429}">
          <x14:formula1>
            <xm:f>'(参考)リスト'!$B$16:$B$20</xm:f>
          </x14:formula1>
          <xm:sqref>D9:E10 D27:E28 O9:P10 O27:P28</xm:sqref>
        </x14:dataValidation>
        <x14:dataValidation type="list" allowBlank="1" showInputMessage="1" showErrorMessage="1" xr:uid="{242A67BE-2A2E-4D9D-A465-EDA2D8FCE081}">
          <x14:formula1>
            <xm:f>'(参考)リスト'!$F$16:$F$21</xm:f>
          </x14:formula1>
          <xm:sqref>E15:E16 E33:E34 P15:P16 P33:P34</xm:sqref>
        </x14:dataValidation>
        <x14:dataValidation type="list" allowBlank="1" showInputMessage="1" showErrorMessage="1" xr:uid="{808FF58F-ACE3-4501-8D97-387234B58E35}">
          <x14:formula1>
            <xm:f>'(参考)リスト'!$D$16:$D$18</xm:f>
          </x14:formula1>
          <xm:sqref>D13:E13 D31:E31 O13:P13 O31:P31</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3B34A-0051-45CE-B33A-115FDA29EB6F}">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659</v>
      </c>
      <c r="E5" s="639"/>
      <c r="F5" s="649"/>
      <c r="G5" s="650"/>
      <c r="H5" s="650"/>
      <c r="I5" s="650"/>
      <c r="J5" s="650"/>
      <c r="K5" s="650"/>
      <c r="L5" s="651"/>
      <c r="M5" s="616" t="s">
        <v>51</v>
      </c>
      <c r="N5" s="616" t="s">
        <v>47</v>
      </c>
      <c r="O5" s="638" t="str">
        <f>D5</f>
        <v>S019</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5</v>
      </c>
      <c r="E7" s="646"/>
      <c r="F7" s="628"/>
      <c r="G7" s="629"/>
      <c r="H7" s="629"/>
      <c r="I7" s="629"/>
      <c r="J7" s="629"/>
      <c r="K7" s="629"/>
      <c r="L7" s="630"/>
      <c r="M7" s="617"/>
      <c r="N7" s="617" t="s">
        <v>2</v>
      </c>
      <c r="O7" s="645">
        <f>D7+1</f>
        <v>6</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374</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11" t="s">
        <v>790</v>
      </c>
      <c r="F18" s="180"/>
      <c r="G18" s="180"/>
      <c r="H18" s="180"/>
      <c r="I18" s="180"/>
      <c r="J18" s="180"/>
      <c r="K18" s="180"/>
      <c r="L18" s="181"/>
      <c r="M18" s="634" t="s">
        <v>7</v>
      </c>
      <c r="N18" s="664"/>
      <c r="O18" s="635"/>
      <c r="P18" s="229" t="s">
        <v>849</v>
      </c>
      <c r="Q18" s="180"/>
      <c r="R18" s="180"/>
      <c r="S18" s="180"/>
      <c r="T18" s="180"/>
      <c r="U18" s="180"/>
      <c r="V18" s="180"/>
      <c r="W18" s="181"/>
    </row>
    <row r="19" spans="2:23" s="30" customFormat="1" ht="17.149999999999999" customHeight="1" x14ac:dyDescent="0.2">
      <c r="B19" s="661" t="s">
        <v>54</v>
      </c>
      <c r="C19" s="662"/>
      <c r="D19" s="663"/>
      <c r="E19" s="658" t="s">
        <v>857</v>
      </c>
      <c r="F19" s="659"/>
      <c r="G19" s="659"/>
      <c r="H19" s="659"/>
      <c r="I19" s="659"/>
      <c r="J19" s="659"/>
      <c r="K19" s="659"/>
      <c r="L19" s="660"/>
      <c r="M19" s="661" t="s">
        <v>54</v>
      </c>
      <c r="N19" s="662"/>
      <c r="O19" s="663"/>
      <c r="P19" s="658" t="s">
        <v>1130</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797</v>
      </c>
      <c r="E22" s="671"/>
      <c r="F22" s="671"/>
      <c r="G22" s="671"/>
      <c r="H22" s="671"/>
      <c r="I22" s="671"/>
      <c r="J22" s="671"/>
      <c r="K22" s="671"/>
      <c r="L22" s="672"/>
      <c r="M22" s="634" t="s">
        <v>50</v>
      </c>
      <c r="N22" s="635"/>
      <c r="O22" s="670" t="s">
        <v>842</v>
      </c>
      <c r="P22" s="671"/>
      <c r="Q22" s="671"/>
      <c r="R22" s="671"/>
      <c r="S22" s="671"/>
      <c r="T22" s="671"/>
      <c r="U22" s="671"/>
      <c r="V22" s="671"/>
      <c r="W22" s="672"/>
    </row>
    <row r="23" spans="2:23" s="30" customFormat="1" ht="20.149999999999999" customHeight="1" x14ac:dyDescent="0.2">
      <c r="B23" s="616" t="s">
        <v>51</v>
      </c>
      <c r="C23" s="616" t="s">
        <v>47</v>
      </c>
      <c r="D23" s="638" t="s">
        <v>660</v>
      </c>
      <c r="E23" s="639"/>
      <c r="F23" s="649"/>
      <c r="G23" s="650"/>
      <c r="H23" s="650"/>
      <c r="I23" s="650"/>
      <c r="J23" s="650"/>
      <c r="K23" s="650"/>
      <c r="L23" s="651"/>
      <c r="M23" s="616" t="s">
        <v>51</v>
      </c>
      <c r="N23" s="616" t="s">
        <v>47</v>
      </c>
      <c r="O23" s="638" t="str">
        <f>D23</f>
        <v>S020</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v>
      </c>
      <c r="E25" s="646"/>
      <c r="F25" s="628"/>
      <c r="G25" s="629"/>
      <c r="H25" s="629"/>
      <c r="I25" s="629"/>
      <c r="J25" s="629"/>
      <c r="K25" s="629"/>
      <c r="L25" s="630"/>
      <c r="M25" s="617"/>
      <c r="N25" s="617" t="s">
        <v>2</v>
      </c>
      <c r="O25" s="645">
        <f>D25+1</f>
        <v>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513</v>
      </c>
      <c r="E29" s="639"/>
      <c r="F29" s="628"/>
      <c r="G29" s="629"/>
      <c r="H29" s="629"/>
      <c r="I29" s="629"/>
      <c r="J29" s="629"/>
      <c r="K29" s="629"/>
      <c r="L29" s="630"/>
      <c r="M29" s="617"/>
      <c r="N29" s="617" t="s">
        <v>4</v>
      </c>
      <c r="O29" s="638" t="s">
        <v>512</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858</v>
      </c>
      <c r="F36" s="180"/>
      <c r="G36" s="180"/>
      <c r="H36" s="180"/>
      <c r="I36" s="180"/>
      <c r="J36" s="180"/>
      <c r="K36" s="180"/>
      <c r="L36" s="181"/>
      <c r="M36" s="634" t="s">
        <v>7</v>
      </c>
      <c r="N36" s="664"/>
      <c r="O36" s="635"/>
      <c r="P36" s="229" t="s">
        <v>860</v>
      </c>
      <c r="Q36" s="180"/>
      <c r="R36" s="180"/>
      <c r="S36" s="180"/>
      <c r="T36" s="180"/>
      <c r="U36" s="180"/>
      <c r="V36" s="180"/>
      <c r="W36" s="181"/>
    </row>
    <row r="37" spans="2:24" s="30" customFormat="1" ht="17.149999999999999" customHeight="1" x14ac:dyDescent="0.2">
      <c r="B37" s="661" t="s">
        <v>54</v>
      </c>
      <c r="C37" s="662"/>
      <c r="D37" s="663"/>
      <c r="E37" s="658" t="s">
        <v>859</v>
      </c>
      <c r="F37" s="659"/>
      <c r="G37" s="659"/>
      <c r="H37" s="659"/>
      <c r="I37" s="659"/>
      <c r="J37" s="659"/>
      <c r="K37" s="659"/>
      <c r="L37" s="660"/>
      <c r="M37" s="661" t="s">
        <v>54</v>
      </c>
      <c r="N37" s="662"/>
      <c r="O37" s="663"/>
      <c r="P37" s="658" t="s">
        <v>1133</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805</v>
      </c>
      <c r="F39" s="659"/>
      <c r="G39" s="659"/>
      <c r="H39" s="668" t="s">
        <v>8</v>
      </c>
      <c r="I39" s="669"/>
      <c r="J39" s="665"/>
      <c r="K39" s="666"/>
      <c r="L39" s="667"/>
      <c r="M39" s="655" t="s">
        <v>303</v>
      </c>
      <c r="N39" s="656"/>
      <c r="O39" s="657"/>
      <c r="P39" s="658" t="s">
        <v>805</v>
      </c>
      <c r="Q39" s="659"/>
      <c r="R39" s="659"/>
      <c r="S39" s="668" t="s">
        <v>8</v>
      </c>
      <c r="T39" s="669"/>
      <c r="U39" s="665"/>
      <c r="V39" s="666"/>
      <c r="W39" s="667"/>
    </row>
    <row r="40" spans="2:24" s="30" customFormat="1" ht="17.149999999999999" customHeight="1" x14ac:dyDescent="0.2">
      <c r="B40" s="634" t="s">
        <v>50</v>
      </c>
      <c r="C40" s="635"/>
      <c r="D40" s="670" t="s">
        <v>823</v>
      </c>
      <c r="E40" s="671"/>
      <c r="F40" s="671"/>
      <c r="G40" s="671"/>
      <c r="H40" s="671"/>
      <c r="I40" s="671"/>
      <c r="J40" s="671"/>
      <c r="K40" s="671"/>
      <c r="L40" s="672"/>
      <c r="M40" s="634" t="s">
        <v>50</v>
      </c>
      <c r="N40" s="635"/>
      <c r="O40" s="670" t="s">
        <v>823</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951A19F3-7354-433E-8460-867FC5561185}">
      <formula1>INDIRECT(D13)</formula1>
    </dataValidation>
    <dataValidation type="list" allowBlank="1" showInputMessage="1" showErrorMessage="1" sqref="D11:E12 D29:E30 O11:P12 O29:P30" xr:uid="{32F16381-8844-4445-8BFC-BAD960F9435A}">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E39F3FE-06CB-491B-AA9E-E1EA95AD9494}">
          <x14:formula1>
            <xm:f>'(参考)リスト'!$D$16:$D$18</xm:f>
          </x14:formula1>
          <xm:sqref>D13:E13 D31:E31 O13:P13 O31:P31</xm:sqref>
        </x14:dataValidation>
        <x14:dataValidation type="list" allowBlank="1" showInputMessage="1" showErrorMessage="1" xr:uid="{FDDF31E0-4377-4B69-A15D-EA2590811BED}">
          <x14:formula1>
            <xm:f>'(参考)リスト'!$F$16:$F$21</xm:f>
          </x14:formula1>
          <xm:sqref>E15:E16 E33:E34 P15:P16 P33:P34</xm:sqref>
        </x14:dataValidation>
        <x14:dataValidation type="list" allowBlank="1" showInputMessage="1" showErrorMessage="1" xr:uid="{E4E13BAB-C143-47E6-9DD0-53C166BEB515}">
          <x14:formula1>
            <xm:f>'(参考)リスト'!$B$16:$B$20</xm:f>
          </x14:formula1>
          <xm:sqref>D9:E10 D27:E28 O9:P10 O27:P28</xm:sqref>
        </x14:dataValidation>
        <x14:dataValidation type="list" allowBlank="1" showInputMessage="1" showErrorMessage="1" xr:uid="{1DA841C3-B31C-4D6A-8131-D091091A1C77}">
          <x14:formula1>
            <xm:f>'(参考)リスト'!$G$16:$G$20</xm:f>
          </x14:formula1>
          <xm:sqref>D17:E17 D35:E35 O17:P17 O35:P35</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4AA2C-D219-4112-9812-C2B87309AD22}">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660</v>
      </c>
      <c r="E5" s="639"/>
      <c r="F5" s="649"/>
      <c r="G5" s="650"/>
      <c r="H5" s="650"/>
      <c r="I5" s="650"/>
      <c r="J5" s="650"/>
      <c r="K5" s="650"/>
      <c r="L5" s="651"/>
      <c r="M5" s="616" t="s">
        <v>51</v>
      </c>
      <c r="N5" s="616" t="s">
        <v>47</v>
      </c>
      <c r="O5" s="638" t="str">
        <f>D5</f>
        <v>S020</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3</v>
      </c>
      <c r="E7" s="646"/>
      <c r="F7" s="628"/>
      <c r="G7" s="629"/>
      <c r="H7" s="629"/>
      <c r="I7" s="629"/>
      <c r="J7" s="629"/>
      <c r="K7" s="629"/>
      <c r="L7" s="630"/>
      <c r="M7" s="617"/>
      <c r="N7" s="617" t="s">
        <v>2</v>
      </c>
      <c r="O7" s="645">
        <f>D7+1</f>
        <v>4</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520</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702</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861</v>
      </c>
      <c r="F18" s="180"/>
      <c r="G18" s="180"/>
      <c r="H18" s="180"/>
      <c r="I18" s="180"/>
      <c r="J18" s="180"/>
      <c r="K18" s="180"/>
      <c r="L18" s="181"/>
      <c r="M18" s="634" t="s">
        <v>7</v>
      </c>
      <c r="N18" s="664"/>
      <c r="O18" s="635"/>
      <c r="P18" s="229" t="s">
        <v>843</v>
      </c>
      <c r="Q18" s="180"/>
      <c r="R18" s="180"/>
      <c r="S18" s="180"/>
      <c r="T18" s="180"/>
      <c r="U18" s="180"/>
      <c r="V18" s="180"/>
      <c r="W18" s="181"/>
    </row>
    <row r="19" spans="2:23" s="30" customFormat="1" ht="17.149999999999999" customHeight="1" x14ac:dyDescent="0.2">
      <c r="B19" s="661" t="s">
        <v>54</v>
      </c>
      <c r="C19" s="662"/>
      <c r="D19" s="663"/>
      <c r="E19" s="658" t="s">
        <v>955</v>
      </c>
      <c r="F19" s="659"/>
      <c r="G19" s="659"/>
      <c r="H19" s="659"/>
      <c r="I19" s="659"/>
      <c r="J19" s="659"/>
      <c r="K19" s="659"/>
      <c r="L19" s="660"/>
      <c r="M19" s="661" t="s">
        <v>54</v>
      </c>
      <c r="N19" s="662"/>
      <c r="O19" s="663"/>
      <c r="P19" s="658" t="s">
        <v>1049</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862</v>
      </c>
      <c r="E22" s="671"/>
      <c r="F22" s="671"/>
      <c r="G22" s="671"/>
      <c r="H22" s="671"/>
      <c r="I22" s="671"/>
      <c r="J22" s="671"/>
      <c r="K22" s="671"/>
      <c r="L22" s="672"/>
      <c r="M22" s="634" t="s">
        <v>50</v>
      </c>
      <c r="N22" s="635"/>
      <c r="O22" s="670" t="s">
        <v>844</v>
      </c>
      <c r="P22" s="671"/>
      <c r="Q22" s="671"/>
      <c r="R22" s="671"/>
      <c r="S22" s="671"/>
      <c r="T22" s="671"/>
      <c r="U22" s="671"/>
      <c r="V22" s="671"/>
      <c r="W22" s="672"/>
    </row>
    <row r="23" spans="2:23" s="30" customFormat="1" ht="20.149999999999999" customHeight="1" x14ac:dyDescent="0.2">
      <c r="B23" s="616" t="s">
        <v>51</v>
      </c>
      <c r="C23" s="616" t="s">
        <v>47</v>
      </c>
      <c r="D23" s="638" t="s">
        <v>661</v>
      </c>
      <c r="E23" s="639"/>
      <c r="F23" s="649"/>
      <c r="G23" s="650"/>
      <c r="H23" s="650"/>
      <c r="I23" s="650"/>
      <c r="J23" s="650"/>
      <c r="K23" s="650"/>
      <c r="L23" s="651"/>
      <c r="M23" s="616" t="s">
        <v>51</v>
      </c>
      <c r="N23" s="616" t="s">
        <v>47</v>
      </c>
      <c r="O23" s="638" t="str">
        <f>D23</f>
        <v>S021</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v>
      </c>
      <c r="E25" s="646"/>
      <c r="F25" s="628"/>
      <c r="G25" s="629"/>
      <c r="H25" s="629"/>
      <c r="I25" s="629"/>
      <c r="J25" s="629"/>
      <c r="K25" s="629"/>
      <c r="L25" s="630"/>
      <c r="M25" s="617"/>
      <c r="N25" s="617" t="s">
        <v>2</v>
      </c>
      <c r="O25" s="645">
        <f>D25+1</f>
        <v>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521</v>
      </c>
      <c r="E29" s="639"/>
      <c r="F29" s="628"/>
      <c r="G29" s="629"/>
      <c r="H29" s="629"/>
      <c r="I29" s="629"/>
      <c r="J29" s="629"/>
      <c r="K29" s="629"/>
      <c r="L29" s="630"/>
      <c r="M29" s="617"/>
      <c r="N29" s="617" t="s">
        <v>4</v>
      </c>
      <c r="O29" s="638" t="s">
        <v>521</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863</v>
      </c>
      <c r="F36" s="180"/>
      <c r="G36" s="180"/>
      <c r="H36" s="180"/>
      <c r="I36" s="180"/>
      <c r="J36" s="180"/>
      <c r="K36" s="180"/>
      <c r="L36" s="181"/>
      <c r="M36" s="634" t="s">
        <v>7</v>
      </c>
      <c r="N36" s="664"/>
      <c r="O36" s="635"/>
      <c r="P36" s="229" t="s">
        <v>864</v>
      </c>
      <c r="Q36" s="180"/>
      <c r="R36" s="180"/>
      <c r="S36" s="180"/>
      <c r="T36" s="180"/>
      <c r="U36" s="180"/>
      <c r="V36" s="180"/>
      <c r="W36" s="181"/>
    </row>
    <row r="37" spans="2:24" s="30" customFormat="1" ht="17.149999999999999" customHeight="1" x14ac:dyDescent="0.2">
      <c r="B37" s="661" t="s">
        <v>54</v>
      </c>
      <c r="C37" s="662"/>
      <c r="D37" s="663"/>
      <c r="E37" s="658" t="s">
        <v>859</v>
      </c>
      <c r="F37" s="659"/>
      <c r="G37" s="659"/>
      <c r="H37" s="659"/>
      <c r="I37" s="659"/>
      <c r="J37" s="659"/>
      <c r="K37" s="659"/>
      <c r="L37" s="660"/>
      <c r="M37" s="661" t="s">
        <v>54</v>
      </c>
      <c r="N37" s="662"/>
      <c r="O37" s="663"/>
      <c r="P37" s="658" t="s">
        <v>1134</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805</v>
      </c>
      <c r="Q39" s="659"/>
      <c r="R39" s="659"/>
      <c r="S39" s="668" t="s">
        <v>8</v>
      </c>
      <c r="T39" s="669"/>
      <c r="U39" s="665"/>
      <c r="V39" s="666"/>
      <c r="W39" s="667"/>
    </row>
    <row r="40" spans="2:24" s="30" customFormat="1" ht="17.149999999999999" customHeight="1" x14ac:dyDescent="0.2">
      <c r="B40" s="634" t="s">
        <v>50</v>
      </c>
      <c r="C40" s="635"/>
      <c r="D40" s="670" t="s">
        <v>803</v>
      </c>
      <c r="E40" s="671"/>
      <c r="F40" s="671"/>
      <c r="G40" s="671"/>
      <c r="H40" s="671"/>
      <c r="I40" s="671"/>
      <c r="J40" s="671"/>
      <c r="K40" s="671"/>
      <c r="L40" s="672"/>
      <c r="M40" s="634" t="s">
        <v>50</v>
      </c>
      <c r="N40" s="635"/>
      <c r="O40" s="670" t="s">
        <v>823</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3AD02B7D-45A4-4AAF-9E54-E3C01AEB1834}">
      <formula1>INDIRECT(D9)</formula1>
    </dataValidation>
    <dataValidation type="list" allowBlank="1" showInputMessage="1" showErrorMessage="1" sqref="D14:E14 D32:E32 O14:P14 O32:P32" xr:uid="{34D92D7B-FE51-421D-B450-E921A073246F}">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27001C-C389-4B17-88BC-789C9753354D}">
          <x14:formula1>
            <xm:f>'(参考)リスト'!$G$16:$G$20</xm:f>
          </x14:formula1>
          <xm:sqref>D17:E17 D35:E35 O17:P17 O35:P35</xm:sqref>
        </x14:dataValidation>
        <x14:dataValidation type="list" allowBlank="1" showInputMessage="1" showErrorMessage="1" xr:uid="{13AD963C-14A3-4524-BFCD-4A31C678002C}">
          <x14:formula1>
            <xm:f>'(参考)リスト'!$B$16:$B$20</xm:f>
          </x14:formula1>
          <xm:sqref>D9:E10 D27:E28 O9:P10 O27:P28</xm:sqref>
        </x14:dataValidation>
        <x14:dataValidation type="list" allowBlank="1" showInputMessage="1" showErrorMessage="1" xr:uid="{3CB586D7-2626-4EB6-9915-F07C884001CD}">
          <x14:formula1>
            <xm:f>'(参考)リスト'!$F$16:$F$21</xm:f>
          </x14:formula1>
          <xm:sqref>E15:E16 E33:E34 P15:P16 P33:P34</xm:sqref>
        </x14:dataValidation>
        <x14:dataValidation type="list" allowBlank="1" showInputMessage="1" showErrorMessage="1" xr:uid="{0BF8CBBF-E4F9-4644-960D-1ADDC52FCF50}">
          <x14:formula1>
            <xm:f>'(参考)リスト'!$D$16:$D$18</xm:f>
          </x14:formula1>
          <xm:sqref>D13:E13 D31:E31 O13:P13 O31:P31</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B2DDB-CF08-4320-AB30-745E72DE8BD2}">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661</v>
      </c>
      <c r="E5" s="639"/>
      <c r="F5" s="649"/>
      <c r="G5" s="650"/>
      <c r="H5" s="650"/>
      <c r="I5" s="650"/>
      <c r="J5" s="650"/>
      <c r="K5" s="650"/>
      <c r="L5" s="651"/>
      <c r="M5" s="616" t="s">
        <v>51</v>
      </c>
      <c r="N5" s="616" t="s">
        <v>47</v>
      </c>
      <c r="O5" s="638" t="str">
        <f>D5</f>
        <v>S021</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3</v>
      </c>
      <c r="E7" s="646"/>
      <c r="F7" s="628"/>
      <c r="G7" s="629"/>
      <c r="H7" s="629"/>
      <c r="I7" s="629"/>
      <c r="J7" s="629"/>
      <c r="K7" s="629"/>
      <c r="L7" s="630"/>
      <c r="M7" s="617"/>
      <c r="N7" s="617" t="s">
        <v>2</v>
      </c>
      <c r="O7" s="645">
        <f>D7+1</f>
        <v>4</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521</v>
      </c>
      <c r="E11" s="639"/>
      <c r="F11" s="628"/>
      <c r="G11" s="629"/>
      <c r="H11" s="629"/>
      <c r="I11" s="629"/>
      <c r="J11" s="629"/>
      <c r="K11" s="629"/>
      <c r="L11" s="630"/>
      <c r="M11" s="617"/>
      <c r="N11" s="617" t="s">
        <v>4</v>
      </c>
      <c r="O11" s="638" t="s">
        <v>518</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865</v>
      </c>
      <c r="F18" s="180"/>
      <c r="G18" s="180"/>
      <c r="H18" s="180"/>
      <c r="I18" s="180"/>
      <c r="J18" s="180"/>
      <c r="K18" s="180"/>
      <c r="L18" s="181"/>
      <c r="M18" s="634" t="s">
        <v>7</v>
      </c>
      <c r="N18" s="664"/>
      <c r="O18" s="635"/>
      <c r="P18" s="229" t="s">
        <v>866</v>
      </c>
      <c r="Q18" s="180"/>
      <c r="R18" s="180"/>
      <c r="S18" s="180"/>
      <c r="T18" s="180"/>
      <c r="U18" s="180"/>
      <c r="V18" s="180"/>
      <c r="W18" s="181"/>
    </row>
    <row r="19" spans="2:23" s="30" customFormat="1" ht="17.149999999999999" customHeight="1" x14ac:dyDescent="0.2">
      <c r="B19" s="661" t="s">
        <v>54</v>
      </c>
      <c r="C19" s="662"/>
      <c r="D19" s="663"/>
      <c r="E19" s="658" t="s">
        <v>1135</v>
      </c>
      <c r="F19" s="659"/>
      <c r="G19" s="659"/>
      <c r="H19" s="659"/>
      <c r="I19" s="659"/>
      <c r="J19" s="659"/>
      <c r="K19" s="659"/>
      <c r="L19" s="660"/>
      <c r="M19" s="661" t="s">
        <v>54</v>
      </c>
      <c r="N19" s="662"/>
      <c r="O19" s="663"/>
      <c r="P19" s="658" t="s">
        <v>1136</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805</v>
      </c>
      <c r="F21" s="659"/>
      <c r="G21" s="659"/>
      <c r="H21" s="668" t="s">
        <v>8</v>
      </c>
      <c r="I21" s="669"/>
      <c r="J21" s="665"/>
      <c r="K21" s="666"/>
      <c r="L21" s="667"/>
      <c r="M21" s="655" t="s">
        <v>303</v>
      </c>
      <c r="N21" s="656"/>
      <c r="O21" s="657"/>
      <c r="P21" s="658" t="s">
        <v>805</v>
      </c>
      <c r="Q21" s="659"/>
      <c r="R21" s="659"/>
      <c r="S21" s="668" t="s">
        <v>8</v>
      </c>
      <c r="T21" s="669"/>
      <c r="U21" s="665"/>
      <c r="V21" s="666"/>
      <c r="W21" s="667"/>
    </row>
    <row r="22" spans="2:23" s="30" customFormat="1" ht="17.149999999999999" customHeight="1" x14ac:dyDescent="0.2">
      <c r="B22" s="634" t="s">
        <v>50</v>
      </c>
      <c r="C22" s="635"/>
      <c r="D22" s="670" t="s">
        <v>823</v>
      </c>
      <c r="E22" s="671"/>
      <c r="F22" s="671"/>
      <c r="G22" s="671"/>
      <c r="H22" s="671"/>
      <c r="I22" s="671"/>
      <c r="J22" s="671"/>
      <c r="K22" s="671"/>
      <c r="L22" s="672"/>
      <c r="M22" s="634" t="s">
        <v>50</v>
      </c>
      <c r="N22" s="635"/>
      <c r="O22" s="670" t="s">
        <v>823</v>
      </c>
      <c r="P22" s="671"/>
      <c r="Q22" s="671"/>
      <c r="R22" s="671"/>
      <c r="S22" s="671"/>
      <c r="T22" s="671"/>
      <c r="U22" s="671"/>
      <c r="V22" s="671"/>
      <c r="W22" s="672"/>
    </row>
    <row r="23" spans="2:23" s="30" customFormat="1" ht="20.149999999999999" customHeight="1" x14ac:dyDescent="0.2">
      <c r="B23" s="616" t="s">
        <v>51</v>
      </c>
      <c r="C23" s="616" t="s">
        <v>47</v>
      </c>
      <c r="D23" s="638" t="str">
        <f>O5</f>
        <v>S021</v>
      </c>
      <c r="E23" s="639"/>
      <c r="F23" s="649"/>
      <c r="G23" s="650"/>
      <c r="H23" s="650"/>
      <c r="I23" s="650"/>
      <c r="J23" s="650"/>
      <c r="K23" s="650"/>
      <c r="L23" s="651"/>
      <c r="M23" s="616" t="s">
        <v>51</v>
      </c>
      <c r="N23" s="616" t="s">
        <v>47</v>
      </c>
      <c r="O23" s="638" t="str">
        <f>D23</f>
        <v>S021</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5</v>
      </c>
      <c r="E25" s="646"/>
      <c r="F25" s="628"/>
      <c r="G25" s="629"/>
      <c r="H25" s="629"/>
      <c r="I25" s="629"/>
      <c r="J25" s="629"/>
      <c r="K25" s="629"/>
      <c r="L25" s="630"/>
      <c r="M25" s="617"/>
      <c r="N25" s="617" t="s">
        <v>2</v>
      </c>
      <c r="O25" s="645">
        <f>D25+1</f>
        <v>6</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516</v>
      </c>
      <c r="E29" s="639"/>
      <c r="F29" s="628"/>
      <c r="G29" s="629"/>
      <c r="H29" s="629"/>
      <c r="I29" s="629"/>
      <c r="J29" s="629"/>
      <c r="K29" s="629"/>
      <c r="L29" s="630"/>
      <c r="M29" s="617"/>
      <c r="N29" s="617" t="s">
        <v>4</v>
      </c>
      <c r="O29" s="638" t="s">
        <v>520</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702</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867</v>
      </c>
      <c r="F36" s="180"/>
      <c r="G36" s="180"/>
      <c r="H36" s="180"/>
      <c r="I36" s="180"/>
      <c r="J36" s="180"/>
      <c r="K36" s="180"/>
      <c r="L36" s="181"/>
      <c r="M36" s="634" t="s">
        <v>7</v>
      </c>
      <c r="N36" s="664"/>
      <c r="O36" s="635"/>
      <c r="P36" s="229" t="s">
        <v>868</v>
      </c>
      <c r="Q36" s="180"/>
      <c r="R36" s="180"/>
      <c r="S36" s="180"/>
      <c r="T36" s="180"/>
      <c r="U36" s="180"/>
      <c r="V36" s="180"/>
      <c r="W36" s="181"/>
    </row>
    <row r="37" spans="2:24" s="30" customFormat="1" ht="17.149999999999999" customHeight="1" x14ac:dyDescent="0.2">
      <c r="B37" s="661" t="s">
        <v>54</v>
      </c>
      <c r="C37" s="662"/>
      <c r="D37" s="663"/>
      <c r="E37" s="658" t="s">
        <v>1127</v>
      </c>
      <c r="F37" s="659"/>
      <c r="G37" s="659"/>
      <c r="H37" s="659"/>
      <c r="I37" s="659"/>
      <c r="J37" s="659"/>
      <c r="K37" s="659"/>
      <c r="L37" s="660"/>
      <c r="M37" s="661" t="s">
        <v>54</v>
      </c>
      <c r="N37" s="662"/>
      <c r="O37" s="663"/>
      <c r="P37" s="658" t="s">
        <v>1095</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805</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823</v>
      </c>
      <c r="E40" s="671"/>
      <c r="F40" s="671"/>
      <c r="G40" s="671"/>
      <c r="H40" s="671"/>
      <c r="I40" s="671"/>
      <c r="J40" s="671"/>
      <c r="K40" s="671"/>
      <c r="L40" s="672"/>
      <c r="M40" s="634" t="s">
        <v>50</v>
      </c>
      <c r="N40" s="635"/>
      <c r="O40" s="670" t="s">
        <v>862</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4B29FDD7-6CDF-426B-8344-2B87D1380222}">
      <formula1>INDIRECT(D13)</formula1>
    </dataValidation>
    <dataValidation type="list" allowBlank="1" showInputMessage="1" showErrorMessage="1" sqref="D11:E12 D29:E30 O11:P12 O29:P30" xr:uid="{317CD329-438B-4C05-9463-C4F7E59E67A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80E9D64-5434-4A21-9A38-8D78508EEE3B}">
          <x14:formula1>
            <xm:f>'(参考)リスト'!$D$16:$D$18</xm:f>
          </x14:formula1>
          <xm:sqref>D13:E13 D31:E31 O13:P13 O31:P31</xm:sqref>
        </x14:dataValidation>
        <x14:dataValidation type="list" allowBlank="1" showInputMessage="1" showErrorMessage="1" xr:uid="{BE7A563F-8ED5-4B23-A3DA-A870DFA2B851}">
          <x14:formula1>
            <xm:f>'(参考)リスト'!$F$16:$F$21</xm:f>
          </x14:formula1>
          <xm:sqref>E15:E16 E33:E34 P15:P16 P33:P34</xm:sqref>
        </x14:dataValidation>
        <x14:dataValidation type="list" allowBlank="1" showInputMessage="1" showErrorMessage="1" xr:uid="{8287D26B-56E3-434B-BDA9-75F8D45F707F}">
          <x14:formula1>
            <xm:f>'(参考)リスト'!$B$16:$B$20</xm:f>
          </x14:formula1>
          <xm:sqref>D9:E10 D27:E28 O9:P10 O27:P28</xm:sqref>
        </x14:dataValidation>
        <x14:dataValidation type="list" allowBlank="1" showInputMessage="1" showErrorMessage="1" xr:uid="{23CFDC05-691B-4CCD-B82F-E21C94B4C86F}">
          <x14:formula1>
            <xm:f>'(参考)リスト'!$G$16:$G$20</xm:f>
          </x14:formula1>
          <xm:sqref>D17:E17 D35:E35 O17:P17 O35:P35</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EECFE-286C-4D0A-835A-36C5D5C9AD45}">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661</v>
      </c>
      <c r="E5" s="639"/>
      <c r="F5" s="649"/>
      <c r="G5" s="650"/>
      <c r="H5" s="650"/>
      <c r="I5" s="650"/>
      <c r="J5" s="650"/>
      <c r="K5" s="650"/>
      <c r="L5" s="651"/>
      <c r="M5" s="616" t="s">
        <v>51</v>
      </c>
      <c r="N5" s="616" t="s">
        <v>47</v>
      </c>
      <c r="O5" s="638" t="str">
        <f>D5</f>
        <v>S021</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7</v>
      </c>
      <c r="E7" s="646"/>
      <c r="F7" s="628"/>
      <c r="G7" s="629"/>
      <c r="H7" s="629"/>
      <c r="I7" s="629"/>
      <c r="J7" s="629"/>
      <c r="K7" s="629"/>
      <c r="L7" s="630"/>
      <c r="M7" s="617"/>
      <c r="N7" s="617" t="s">
        <v>2</v>
      </c>
      <c r="O7" s="645">
        <f>D7+1</f>
        <v>8</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520</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869</v>
      </c>
      <c r="F18" s="180"/>
      <c r="G18" s="180"/>
      <c r="H18" s="180"/>
      <c r="I18" s="180"/>
      <c r="J18" s="180"/>
      <c r="K18" s="180"/>
      <c r="L18" s="181"/>
      <c r="M18" s="634" t="s">
        <v>7</v>
      </c>
      <c r="N18" s="664"/>
      <c r="O18" s="635"/>
      <c r="P18" s="229" t="s">
        <v>843</v>
      </c>
      <c r="Q18" s="180"/>
      <c r="R18" s="180"/>
      <c r="S18" s="180"/>
      <c r="T18" s="180"/>
      <c r="U18" s="180"/>
      <c r="V18" s="180"/>
      <c r="W18" s="181"/>
    </row>
    <row r="19" spans="2:23" s="30" customFormat="1" ht="17.149999999999999" customHeight="1" x14ac:dyDescent="0.2">
      <c r="B19" s="661" t="s">
        <v>54</v>
      </c>
      <c r="C19" s="662"/>
      <c r="D19" s="663"/>
      <c r="E19" s="658" t="s">
        <v>1137</v>
      </c>
      <c r="F19" s="659"/>
      <c r="G19" s="659"/>
      <c r="H19" s="659"/>
      <c r="I19" s="659"/>
      <c r="J19" s="659"/>
      <c r="K19" s="659"/>
      <c r="L19" s="660"/>
      <c r="M19" s="661" t="s">
        <v>54</v>
      </c>
      <c r="N19" s="662"/>
      <c r="O19" s="663"/>
      <c r="P19" s="658" t="s">
        <v>1049</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805</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823</v>
      </c>
      <c r="E22" s="671"/>
      <c r="F22" s="671"/>
      <c r="G22" s="671"/>
      <c r="H22" s="671"/>
      <c r="I22" s="671"/>
      <c r="J22" s="671"/>
      <c r="K22" s="671"/>
      <c r="L22" s="672"/>
      <c r="M22" s="634" t="s">
        <v>50</v>
      </c>
      <c r="N22" s="635"/>
      <c r="O22" s="670" t="s">
        <v>844</v>
      </c>
      <c r="P22" s="671"/>
      <c r="Q22" s="671"/>
      <c r="R22" s="671"/>
      <c r="S22" s="671"/>
      <c r="T22" s="671"/>
      <c r="U22" s="671"/>
      <c r="V22" s="671"/>
      <c r="W22" s="672"/>
    </row>
    <row r="23" spans="2:23" s="30" customFormat="1" ht="20.149999999999999" customHeight="1" x14ac:dyDescent="0.2">
      <c r="B23" s="616" t="s">
        <v>51</v>
      </c>
      <c r="C23" s="616" t="s">
        <v>47</v>
      </c>
      <c r="D23" s="638" t="str">
        <f>O5</f>
        <v>S021</v>
      </c>
      <c r="E23" s="639"/>
      <c r="F23" s="649"/>
      <c r="G23" s="650"/>
      <c r="H23" s="650"/>
      <c r="I23" s="650"/>
      <c r="J23" s="650"/>
      <c r="K23" s="650"/>
      <c r="L23" s="651"/>
      <c r="M23" s="616" t="s">
        <v>51</v>
      </c>
      <c r="N23" s="616" t="s">
        <v>47</v>
      </c>
      <c r="O23" s="638" t="str">
        <f>D23</f>
        <v>S021</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9</v>
      </c>
      <c r="E25" s="646"/>
      <c r="F25" s="628"/>
      <c r="G25" s="629"/>
      <c r="H25" s="629"/>
      <c r="I25" s="629"/>
      <c r="J25" s="629"/>
      <c r="K25" s="629"/>
      <c r="L25" s="630"/>
      <c r="M25" s="617"/>
      <c r="N25" s="617" t="s">
        <v>2</v>
      </c>
      <c r="O25" s="645">
        <f>D25+1</f>
        <v>10</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377</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843</v>
      </c>
      <c r="F36" s="180"/>
      <c r="G36" s="180"/>
      <c r="H36" s="180"/>
      <c r="I36" s="180"/>
      <c r="J36" s="180"/>
      <c r="K36" s="180"/>
      <c r="L36" s="181"/>
      <c r="M36" s="634" t="s">
        <v>7</v>
      </c>
      <c r="N36" s="664"/>
      <c r="O36" s="635"/>
      <c r="P36" s="229" t="s">
        <v>849</v>
      </c>
      <c r="Q36" s="180"/>
      <c r="R36" s="180"/>
      <c r="S36" s="180"/>
      <c r="T36" s="180"/>
      <c r="U36" s="180"/>
      <c r="V36" s="180"/>
      <c r="W36" s="181"/>
    </row>
    <row r="37" spans="2:24" s="30" customFormat="1" ht="17.149999999999999" customHeight="1" x14ac:dyDescent="0.2">
      <c r="B37" s="661" t="s">
        <v>54</v>
      </c>
      <c r="C37" s="662"/>
      <c r="D37" s="663"/>
      <c r="E37" s="658" t="s">
        <v>1049</v>
      </c>
      <c r="F37" s="659"/>
      <c r="G37" s="659"/>
      <c r="H37" s="659"/>
      <c r="I37" s="659"/>
      <c r="J37" s="659"/>
      <c r="K37" s="659"/>
      <c r="L37" s="660"/>
      <c r="M37" s="661" t="s">
        <v>54</v>
      </c>
      <c r="N37" s="662"/>
      <c r="O37" s="663"/>
      <c r="P37" s="658" t="s">
        <v>1130</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844</v>
      </c>
      <c r="E40" s="671"/>
      <c r="F40" s="671"/>
      <c r="G40" s="671"/>
      <c r="H40" s="671"/>
      <c r="I40" s="671"/>
      <c r="J40" s="671"/>
      <c r="K40" s="671"/>
      <c r="L40" s="672"/>
      <c r="M40" s="634" t="s">
        <v>50</v>
      </c>
      <c r="N40" s="635"/>
      <c r="O40" s="670" t="s">
        <v>844</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963D6A1B-A01E-43E5-BBFB-671797BC908E}">
      <formula1>INDIRECT(D9)</formula1>
    </dataValidation>
    <dataValidation type="list" allowBlank="1" showInputMessage="1" showErrorMessage="1" sqref="D14:E14 D32:E32 O14:P14 O32:P32" xr:uid="{1CA1112C-D39F-4823-BBE8-E1BE87543B0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79D6F12-43FD-4F32-8F67-B8B6F9BA8A70}">
          <x14:formula1>
            <xm:f>'(参考)リスト'!$G$16:$G$20</xm:f>
          </x14:formula1>
          <xm:sqref>D17:E17 D35:E35 O17:P17 O35:P35</xm:sqref>
        </x14:dataValidation>
        <x14:dataValidation type="list" allowBlank="1" showInputMessage="1" showErrorMessage="1" xr:uid="{BA43451C-D350-42EF-8516-219BCE4ED33A}">
          <x14:formula1>
            <xm:f>'(参考)リスト'!$B$16:$B$20</xm:f>
          </x14:formula1>
          <xm:sqref>D9:E10 D27:E28 O9:P10 O27:P28</xm:sqref>
        </x14:dataValidation>
        <x14:dataValidation type="list" allowBlank="1" showInputMessage="1" showErrorMessage="1" xr:uid="{21B3C4AD-B03B-4C1C-93E4-379FF9BCD8FC}">
          <x14:formula1>
            <xm:f>'(参考)リスト'!$F$16:$F$21</xm:f>
          </x14:formula1>
          <xm:sqref>E15:E16 E33:E34 P15:P16 P33:P34</xm:sqref>
        </x14:dataValidation>
        <x14:dataValidation type="list" allowBlank="1" showInputMessage="1" showErrorMessage="1" xr:uid="{AB7A78B3-5CD2-405A-BED0-D31E210FCE48}">
          <x14:formula1>
            <xm:f>'(参考)リスト'!$D$16:$D$18</xm:f>
          </x14:formula1>
          <xm:sqref>D13:E13 D31:E31 O13:P13 O31:P31</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1D6D9-F544-44BE-9689-71F172F8F48E}">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662</v>
      </c>
      <c r="E5" s="639"/>
      <c r="F5" s="649"/>
      <c r="G5" s="650"/>
      <c r="H5" s="650"/>
      <c r="I5" s="650"/>
      <c r="J5" s="650"/>
      <c r="K5" s="650"/>
      <c r="L5" s="651"/>
      <c r="M5" s="616" t="s">
        <v>51</v>
      </c>
      <c r="N5" s="616" t="s">
        <v>47</v>
      </c>
      <c r="O5" s="638" t="str">
        <f>D5</f>
        <v>S022</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v>
      </c>
      <c r="E7" s="646"/>
      <c r="F7" s="628"/>
      <c r="G7" s="629"/>
      <c r="H7" s="629"/>
      <c r="I7" s="629"/>
      <c r="J7" s="629"/>
      <c r="K7" s="629"/>
      <c r="L7" s="630"/>
      <c r="M7" s="617"/>
      <c r="N7" s="617" t="s">
        <v>2</v>
      </c>
      <c r="O7" s="645">
        <f>D7+1</f>
        <v>2</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521</v>
      </c>
      <c r="E11" s="639"/>
      <c r="F11" s="628"/>
      <c r="G11" s="629"/>
      <c r="H11" s="629"/>
      <c r="I11" s="629"/>
      <c r="J11" s="629"/>
      <c r="K11" s="629"/>
      <c r="L11" s="630"/>
      <c r="M11" s="617"/>
      <c r="N11" s="617" t="s">
        <v>4</v>
      </c>
      <c r="O11" s="638" t="s">
        <v>517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870</v>
      </c>
      <c r="F18" s="180"/>
      <c r="G18" s="180"/>
      <c r="H18" s="180"/>
      <c r="I18" s="180"/>
      <c r="J18" s="180"/>
      <c r="K18" s="180"/>
      <c r="L18" s="181"/>
      <c r="M18" s="634" t="s">
        <v>7</v>
      </c>
      <c r="N18" s="664"/>
      <c r="O18" s="635"/>
      <c r="P18" s="229" t="s">
        <v>871</v>
      </c>
      <c r="Q18" s="180"/>
      <c r="R18" s="180"/>
      <c r="S18" s="180"/>
      <c r="T18" s="180"/>
      <c r="U18" s="180"/>
      <c r="V18" s="180"/>
      <c r="W18" s="181"/>
    </row>
    <row r="19" spans="2:23" s="30" customFormat="1" ht="17.149999999999999" customHeight="1" x14ac:dyDescent="0.2">
      <c r="B19" s="661" t="s">
        <v>54</v>
      </c>
      <c r="C19" s="662"/>
      <c r="D19" s="663"/>
      <c r="E19" s="658" t="s">
        <v>1138</v>
      </c>
      <c r="F19" s="659"/>
      <c r="G19" s="659"/>
      <c r="H19" s="659"/>
      <c r="I19" s="659"/>
      <c r="J19" s="659"/>
      <c r="K19" s="659"/>
      <c r="L19" s="660"/>
      <c r="M19" s="661" t="s">
        <v>54</v>
      </c>
      <c r="N19" s="662"/>
      <c r="O19" s="663"/>
      <c r="P19" s="658" t="s">
        <v>1139</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805</v>
      </c>
      <c r="F21" s="659"/>
      <c r="G21" s="659"/>
      <c r="H21" s="668" t="s">
        <v>8</v>
      </c>
      <c r="I21" s="669"/>
      <c r="J21" s="665"/>
      <c r="K21" s="666"/>
      <c r="L21" s="667"/>
      <c r="M21" s="655" t="s">
        <v>303</v>
      </c>
      <c r="N21" s="656"/>
      <c r="O21" s="657"/>
      <c r="P21" s="658" t="s">
        <v>805</v>
      </c>
      <c r="Q21" s="659"/>
      <c r="R21" s="659"/>
      <c r="S21" s="668" t="s">
        <v>8</v>
      </c>
      <c r="T21" s="669"/>
      <c r="U21" s="665"/>
      <c r="V21" s="666"/>
      <c r="W21" s="667"/>
    </row>
    <row r="22" spans="2:23" s="30" customFormat="1" ht="17.149999999999999" customHeight="1" x14ac:dyDescent="0.2">
      <c r="B22" s="634" t="s">
        <v>50</v>
      </c>
      <c r="C22" s="635"/>
      <c r="D22" s="670" t="s">
        <v>823</v>
      </c>
      <c r="E22" s="671"/>
      <c r="F22" s="671"/>
      <c r="G22" s="671"/>
      <c r="H22" s="671"/>
      <c r="I22" s="671"/>
      <c r="J22" s="671"/>
      <c r="K22" s="671"/>
      <c r="L22" s="672"/>
      <c r="M22" s="634" t="s">
        <v>50</v>
      </c>
      <c r="N22" s="635"/>
      <c r="O22" s="670" t="s">
        <v>823</v>
      </c>
      <c r="P22" s="671"/>
      <c r="Q22" s="671"/>
      <c r="R22" s="671"/>
      <c r="S22" s="671"/>
      <c r="T22" s="671"/>
      <c r="U22" s="671"/>
      <c r="V22" s="671"/>
      <c r="W22" s="672"/>
    </row>
    <row r="23" spans="2:23" s="30" customFormat="1" ht="20.149999999999999" customHeight="1" x14ac:dyDescent="0.2">
      <c r="B23" s="616" t="s">
        <v>51</v>
      </c>
      <c r="C23" s="616" t="s">
        <v>47</v>
      </c>
      <c r="D23" s="638" t="str">
        <f>O5</f>
        <v>S022</v>
      </c>
      <c r="E23" s="639"/>
      <c r="F23" s="649"/>
      <c r="G23" s="650"/>
      <c r="H23" s="650"/>
      <c r="I23" s="650"/>
      <c r="J23" s="650"/>
      <c r="K23" s="650"/>
      <c r="L23" s="651"/>
      <c r="M23" s="616" t="s">
        <v>51</v>
      </c>
      <c r="N23" s="616" t="s">
        <v>47</v>
      </c>
      <c r="O23" s="638" t="str">
        <f>D23</f>
        <v>S022</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3</v>
      </c>
      <c r="E25" s="646"/>
      <c r="F25" s="628"/>
      <c r="G25" s="629"/>
      <c r="H25" s="629"/>
      <c r="I25" s="629"/>
      <c r="J25" s="629"/>
      <c r="K25" s="629"/>
      <c r="L25" s="630"/>
      <c r="M25" s="617"/>
      <c r="N25" s="617" t="s">
        <v>2</v>
      </c>
      <c r="O25" s="645">
        <f>D25+1</f>
        <v>4</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520</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872</v>
      </c>
      <c r="F36" s="180"/>
      <c r="G36" s="180"/>
      <c r="H36" s="180"/>
      <c r="I36" s="180"/>
      <c r="J36" s="180"/>
      <c r="K36" s="180"/>
      <c r="L36" s="181"/>
      <c r="M36" s="634" t="s">
        <v>7</v>
      </c>
      <c r="N36" s="664"/>
      <c r="O36" s="635"/>
      <c r="P36" s="229" t="s">
        <v>843</v>
      </c>
      <c r="Q36" s="180"/>
      <c r="R36" s="180"/>
      <c r="S36" s="180"/>
      <c r="T36" s="180"/>
      <c r="U36" s="180"/>
      <c r="V36" s="180"/>
      <c r="W36" s="181"/>
    </row>
    <row r="37" spans="2:24" s="30" customFormat="1" ht="17.149999999999999" customHeight="1" x14ac:dyDescent="0.2">
      <c r="B37" s="661" t="s">
        <v>54</v>
      </c>
      <c r="C37" s="662"/>
      <c r="D37" s="663"/>
      <c r="E37" s="658" t="s">
        <v>1140</v>
      </c>
      <c r="F37" s="659"/>
      <c r="G37" s="659"/>
      <c r="H37" s="659"/>
      <c r="I37" s="659"/>
      <c r="J37" s="659"/>
      <c r="K37" s="659"/>
      <c r="L37" s="660"/>
      <c r="M37" s="661" t="s">
        <v>54</v>
      </c>
      <c r="N37" s="662"/>
      <c r="O37" s="663"/>
      <c r="P37" s="658" t="s">
        <v>1049</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805</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823</v>
      </c>
      <c r="E40" s="671"/>
      <c r="F40" s="671"/>
      <c r="G40" s="671"/>
      <c r="H40" s="671"/>
      <c r="I40" s="671"/>
      <c r="J40" s="671"/>
      <c r="K40" s="671"/>
      <c r="L40" s="672"/>
      <c r="M40" s="634" t="s">
        <v>50</v>
      </c>
      <c r="N40" s="635"/>
      <c r="O40" s="670" t="s">
        <v>844</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C0E9FBC9-6154-46B9-ABA7-EC5D3A167568}">
      <formula1>INDIRECT(D13)</formula1>
    </dataValidation>
    <dataValidation type="list" allowBlank="1" showInputMessage="1" showErrorMessage="1" sqref="D11:E12 D29:E30 O11:P12 O29:P30" xr:uid="{0AE0583E-C549-4C89-B2D6-EE2FA6EE8795}">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3B1288B-9380-4F7C-8C19-20B0CD1DC145}">
          <x14:formula1>
            <xm:f>'(参考)リスト'!$D$16:$D$18</xm:f>
          </x14:formula1>
          <xm:sqref>D13:E13 D31:E31 O13:P13 O31:P31</xm:sqref>
        </x14:dataValidation>
        <x14:dataValidation type="list" allowBlank="1" showInputMessage="1" showErrorMessage="1" xr:uid="{199C4896-EB9C-46B9-A025-3F6FE30819C5}">
          <x14:formula1>
            <xm:f>'(参考)リスト'!$F$16:$F$21</xm:f>
          </x14:formula1>
          <xm:sqref>E15:E16 E33:E34 P15:P16 P33:P34</xm:sqref>
        </x14:dataValidation>
        <x14:dataValidation type="list" allowBlank="1" showInputMessage="1" showErrorMessage="1" xr:uid="{0C9B1FCA-A541-4B25-9481-EBFA65EB2E82}">
          <x14:formula1>
            <xm:f>'(参考)リスト'!$B$16:$B$20</xm:f>
          </x14:formula1>
          <xm:sqref>D9:E10 D27:E28 O9:P10 O27:P28</xm:sqref>
        </x14:dataValidation>
        <x14:dataValidation type="list" allowBlank="1" showInputMessage="1" showErrorMessage="1" xr:uid="{7EBBFEEF-8875-48D5-9A4B-8404750CFC1F}">
          <x14:formula1>
            <xm:f>'(参考)リスト'!$G$16:$G$20</xm:f>
          </x14:formula1>
          <xm:sqref>D17:E17 D35:E35 O17:P17 O35:P35</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D12C2-5A82-432D-A02C-F932D62F781F}">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662</v>
      </c>
      <c r="E5" s="639"/>
      <c r="F5" s="649"/>
      <c r="G5" s="650"/>
      <c r="H5" s="650"/>
      <c r="I5" s="650"/>
      <c r="J5" s="650"/>
      <c r="K5" s="650"/>
      <c r="L5" s="651"/>
      <c r="M5" s="616" t="s">
        <v>51</v>
      </c>
      <c r="N5" s="616" t="s">
        <v>47</v>
      </c>
      <c r="O5" s="638" t="s">
        <v>663</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5</v>
      </c>
      <c r="E7" s="646"/>
      <c r="F7" s="628"/>
      <c r="G7" s="629"/>
      <c r="H7" s="629"/>
      <c r="I7" s="629"/>
      <c r="J7" s="629"/>
      <c r="K7" s="629"/>
      <c r="L7" s="630"/>
      <c r="M7" s="617"/>
      <c r="N7" s="617" t="s">
        <v>2</v>
      </c>
      <c r="O7" s="645">
        <v>1</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521</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873</v>
      </c>
      <c r="F18" s="180"/>
      <c r="G18" s="180"/>
      <c r="H18" s="180"/>
      <c r="I18" s="180"/>
      <c r="J18" s="180"/>
      <c r="K18" s="180"/>
      <c r="L18" s="181"/>
      <c r="M18" s="634" t="s">
        <v>7</v>
      </c>
      <c r="N18" s="664"/>
      <c r="O18" s="635"/>
      <c r="P18" s="229" t="s">
        <v>874</v>
      </c>
      <c r="Q18" s="180"/>
      <c r="R18" s="180"/>
      <c r="S18" s="180"/>
      <c r="T18" s="180"/>
      <c r="U18" s="180"/>
      <c r="V18" s="180"/>
      <c r="W18" s="181"/>
    </row>
    <row r="19" spans="2:23" s="30" customFormat="1" ht="17.149999999999999" customHeight="1" x14ac:dyDescent="0.2">
      <c r="B19" s="661" t="s">
        <v>54</v>
      </c>
      <c r="C19" s="662"/>
      <c r="D19" s="663"/>
      <c r="E19" s="658" t="s">
        <v>1141</v>
      </c>
      <c r="F19" s="659"/>
      <c r="G19" s="659"/>
      <c r="H19" s="659"/>
      <c r="I19" s="659"/>
      <c r="J19" s="659"/>
      <c r="K19" s="659"/>
      <c r="L19" s="660"/>
      <c r="M19" s="661" t="s">
        <v>54</v>
      </c>
      <c r="N19" s="662"/>
      <c r="O19" s="663"/>
      <c r="P19" s="658" t="s">
        <v>875</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805</v>
      </c>
      <c r="Q21" s="659"/>
      <c r="R21" s="659"/>
      <c r="S21" s="668" t="s">
        <v>8</v>
      </c>
      <c r="T21" s="669"/>
      <c r="U21" s="665"/>
      <c r="V21" s="666"/>
      <c r="W21" s="667"/>
    </row>
    <row r="22" spans="2:23" s="30" customFormat="1" ht="17.149999999999999" customHeight="1" x14ac:dyDescent="0.2">
      <c r="B22" s="634" t="s">
        <v>50</v>
      </c>
      <c r="C22" s="635"/>
      <c r="D22" s="670" t="s">
        <v>844</v>
      </c>
      <c r="E22" s="671"/>
      <c r="F22" s="671"/>
      <c r="G22" s="671"/>
      <c r="H22" s="671"/>
      <c r="I22" s="671"/>
      <c r="J22" s="671"/>
      <c r="K22" s="671"/>
      <c r="L22" s="672"/>
      <c r="M22" s="634" t="s">
        <v>50</v>
      </c>
      <c r="N22" s="635"/>
      <c r="O22" s="670" t="s">
        <v>823</v>
      </c>
      <c r="P22" s="671"/>
      <c r="Q22" s="671"/>
      <c r="R22" s="671"/>
      <c r="S22" s="671"/>
      <c r="T22" s="671"/>
      <c r="U22" s="671"/>
      <c r="V22" s="671"/>
      <c r="W22" s="672"/>
    </row>
    <row r="23" spans="2:23" s="30" customFormat="1" ht="20.149999999999999" customHeight="1" x14ac:dyDescent="0.2">
      <c r="B23" s="616" t="s">
        <v>51</v>
      </c>
      <c r="C23" s="616" t="s">
        <v>47</v>
      </c>
      <c r="D23" s="638" t="str">
        <f>O5</f>
        <v>S023</v>
      </c>
      <c r="E23" s="639"/>
      <c r="F23" s="649"/>
      <c r="G23" s="650"/>
      <c r="H23" s="650"/>
      <c r="I23" s="650"/>
      <c r="J23" s="650"/>
      <c r="K23" s="650"/>
      <c r="L23" s="651"/>
      <c r="M23" s="616" t="s">
        <v>51</v>
      </c>
      <c r="N23" s="616" t="s">
        <v>47</v>
      </c>
      <c r="O23" s="638" t="str">
        <f>D23</f>
        <v>S023</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2</v>
      </c>
      <c r="E25" s="646"/>
      <c r="F25" s="628"/>
      <c r="G25" s="629"/>
      <c r="H25" s="629"/>
      <c r="I25" s="629"/>
      <c r="J25" s="629"/>
      <c r="K25" s="629"/>
      <c r="L25" s="630"/>
      <c r="M25" s="617"/>
      <c r="N25" s="617" t="s">
        <v>2</v>
      </c>
      <c r="O25" s="645">
        <f>D25+1</f>
        <v>3</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511</v>
      </c>
      <c r="E29" s="639"/>
      <c r="F29" s="628"/>
      <c r="G29" s="629"/>
      <c r="H29" s="629"/>
      <c r="I29" s="629"/>
      <c r="J29" s="629"/>
      <c r="K29" s="629"/>
      <c r="L29" s="630"/>
      <c r="M29" s="617"/>
      <c r="N29" s="617" t="s">
        <v>4</v>
      </c>
      <c r="O29" s="638" t="s">
        <v>513</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876</v>
      </c>
      <c r="F36" s="180"/>
      <c r="G36" s="180"/>
      <c r="H36" s="180"/>
      <c r="I36" s="180"/>
      <c r="J36" s="180"/>
      <c r="K36" s="180"/>
      <c r="L36" s="181"/>
      <c r="M36" s="634" t="s">
        <v>7</v>
      </c>
      <c r="N36" s="664"/>
      <c r="O36" s="635"/>
      <c r="P36" s="229" t="s">
        <v>877</v>
      </c>
      <c r="Q36" s="180"/>
      <c r="R36" s="180"/>
      <c r="S36" s="180"/>
      <c r="T36" s="180"/>
      <c r="U36" s="180"/>
      <c r="V36" s="180"/>
      <c r="W36" s="181"/>
    </row>
    <row r="37" spans="2:24" s="30" customFormat="1" ht="17.149999999999999" customHeight="1" x14ac:dyDescent="0.2">
      <c r="B37" s="661" t="s">
        <v>54</v>
      </c>
      <c r="C37" s="662"/>
      <c r="D37" s="663"/>
      <c r="E37" s="658" t="s">
        <v>1142</v>
      </c>
      <c r="F37" s="659"/>
      <c r="G37" s="659"/>
      <c r="H37" s="659"/>
      <c r="I37" s="659"/>
      <c r="J37" s="659"/>
      <c r="K37" s="659"/>
      <c r="L37" s="660"/>
      <c r="M37" s="661" t="s">
        <v>54</v>
      </c>
      <c r="N37" s="662"/>
      <c r="O37" s="663"/>
      <c r="P37" s="658" t="s">
        <v>878</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805</v>
      </c>
      <c r="F39" s="659"/>
      <c r="G39" s="659"/>
      <c r="H39" s="668" t="s">
        <v>8</v>
      </c>
      <c r="I39" s="669"/>
      <c r="J39" s="665"/>
      <c r="K39" s="666"/>
      <c r="L39" s="667"/>
      <c r="M39" s="655" t="s">
        <v>303</v>
      </c>
      <c r="N39" s="656"/>
      <c r="O39" s="657"/>
      <c r="P39" s="658" t="s">
        <v>805</v>
      </c>
      <c r="Q39" s="659"/>
      <c r="R39" s="659"/>
      <c r="S39" s="668" t="s">
        <v>8</v>
      </c>
      <c r="T39" s="669"/>
      <c r="U39" s="665"/>
      <c r="V39" s="666"/>
      <c r="W39" s="667"/>
    </row>
    <row r="40" spans="2:24" s="30" customFormat="1" ht="17.149999999999999" customHeight="1" x14ac:dyDescent="0.2">
      <c r="B40" s="634" t="s">
        <v>50</v>
      </c>
      <c r="C40" s="635"/>
      <c r="D40" s="670" t="s">
        <v>823</v>
      </c>
      <c r="E40" s="671"/>
      <c r="F40" s="671"/>
      <c r="G40" s="671"/>
      <c r="H40" s="671"/>
      <c r="I40" s="671"/>
      <c r="J40" s="671"/>
      <c r="K40" s="671"/>
      <c r="L40" s="672"/>
      <c r="M40" s="634" t="s">
        <v>50</v>
      </c>
      <c r="N40" s="635"/>
      <c r="O40" s="670" t="s">
        <v>823</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B1980DF1-9FB4-4C3F-AB03-0A6AC3781138}">
      <formula1>INDIRECT(D9)</formula1>
    </dataValidation>
    <dataValidation type="list" allowBlank="1" showInputMessage="1" showErrorMessage="1" sqref="D14:E14 D32:E32 O14:P14 O32:P32" xr:uid="{FC8ECE92-727C-4878-BBA4-CC4AB4A8AD06}">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DF2BDAD-8F76-4A87-A2F7-D85B0DF8780B}">
          <x14:formula1>
            <xm:f>'(参考)リスト'!$G$16:$G$20</xm:f>
          </x14:formula1>
          <xm:sqref>D17:E17 D35:E35 O17:P17 O35:P35</xm:sqref>
        </x14:dataValidation>
        <x14:dataValidation type="list" allowBlank="1" showInputMessage="1" showErrorMessage="1" xr:uid="{6DAC313E-067E-4114-9BF1-D5B1EA2351B4}">
          <x14:formula1>
            <xm:f>'(参考)リスト'!$B$16:$B$20</xm:f>
          </x14:formula1>
          <xm:sqref>D9:E10 D27:E28 O9:P10 O27:P28</xm:sqref>
        </x14:dataValidation>
        <x14:dataValidation type="list" allowBlank="1" showInputMessage="1" showErrorMessage="1" xr:uid="{A128EE1D-C171-4CD4-8811-0E32D3157D1C}">
          <x14:formula1>
            <xm:f>'(参考)リスト'!$F$16:$F$21</xm:f>
          </x14:formula1>
          <xm:sqref>E15:E16 E33:E34 P15:P16 P33:P34</xm:sqref>
        </x14:dataValidation>
        <x14:dataValidation type="list" allowBlank="1" showInputMessage="1" showErrorMessage="1" xr:uid="{80CBA10D-E227-4F61-9256-046B74322CCA}">
          <x14:formula1>
            <xm:f>'(参考)リスト'!$D$16:$D$18</xm:f>
          </x14:formula1>
          <xm:sqref>D13:E13 D31:E31 O13:P13 O31:P31</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3F526-F0FA-4115-940D-AE928812D0FE}">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663</v>
      </c>
      <c r="E5" s="639"/>
      <c r="F5" s="649"/>
      <c r="G5" s="650"/>
      <c r="H5" s="650"/>
      <c r="I5" s="650"/>
      <c r="J5" s="650"/>
      <c r="K5" s="650"/>
      <c r="L5" s="651"/>
      <c r="M5" s="616" t="s">
        <v>51</v>
      </c>
      <c r="N5" s="616" t="s">
        <v>47</v>
      </c>
      <c r="O5" s="638" t="s">
        <v>663</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4</v>
      </c>
      <c r="E7" s="646"/>
      <c r="F7" s="628"/>
      <c r="G7" s="629"/>
      <c r="H7" s="629"/>
      <c r="I7" s="629"/>
      <c r="J7" s="629"/>
      <c r="K7" s="629"/>
      <c r="L7" s="630"/>
      <c r="M7" s="617"/>
      <c r="N7" s="617" t="s">
        <v>2</v>
      </c>
      <c r="O7" s="645">
        <f>D7+1</f>
        <v>5</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512</v>
      </c>
      <c r="E11" s="639"/>
      <c r="F11" s="628"/>
      <c r="G11" s="629"/>
      <c r="H11" s="629"/>
      <c r="I11" s="629"/>
      <c r="J11" s="629"/>
      <c r="K11" s="629"/>
      <c r="L11" s="630"/>
      <c r="M11" s="617"/>
      <c r="N11" s="617" t="s">
        <v>4</v>
      </c>
      <c r="O11" s="638" t="s">
        <v>512</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353</v>
      </c>
      <c r="E14" s="637"/>
      <c r="F14" s="628"/>
      <c r="G14" s="629"/>
      <c r="H14" s="629"/>
      <c r="I14" s="629"/>
      <c r="J14" s="629"/>
      <c r="K14" s="629"/>
      <c r="L14" s="630"/>
      <c r="M14" s="634" t="s">
        <v>49</v>
      </c>
      <c r="N14" s="635"/>
      <c r="O14" s="636" t="s">
        <v>358</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683</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11" t="s">
        <v>790</v>
      </c>
      <c r="F18" s="180"/>
      <c r="G18" s="180"/>
      <c r="H18" s="180"/>
      <c r="I18" s="180"/>
      <c r="J18" s="180"/>
      <c r="K18" s="180"/>
      <c r="L18" s="181"/>
      <c r="M18" s="634" t="s">
        <v>7</v>
      </c>
      <c r="N18" s="664"/>
      <c r="O18" s="635"/>
      <c r="P18" s="229" t="s">
        <v>833</v>
      </c>
      <c r="Q18" s="180"/>
      <c r="R18" s="180"/>
      <c r="S18" s="180"/>
      <c r="T18" s="180"/>
      <c r="U18" s="180"/>
      <c r="V18" s="180"/>
      <c r="W18" s="181"/>
    </row>
    <row r="19" spans="2:23" s="30" customFormat="1" ht="17.149999999999999" customHeight="1" x14ac:dyDescent="0.2">
      <c r="B19" s="661" t="s">
        <v>54</v>
      </c>
      <c r="C19" s="662"/>
      <c r="D19" s="663"/>
      <c r="E19" s="658" t="s">
        <v>794</v>
      </c>
      <c r="F19" s="659"/>
      <c r="G19" s="659"/>
      <c r="H19" s="659"/>
      <c r="I19" s="659"/>
      <c r="J19" s="659"/>
      <c r="K19" s="659"/>
      <c r="L19" s="660"/>
      <c r="M19" s="661" t="s">
        <v>54</v>
      </c>
      <c r="N19" s="662"/>
      <c r="O19" s="663"/>
      <c r="P19" s="658" t="s">
        <v>879</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796</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795</v>
      </c>
      <c r="E22" s="671"/>
      <c r="F22" s="671"/>
      <c r="G22" s="671"/>
      <c r="H22" s="671"/>
      <c r="I22" s="671"/>
      <c r="J22" s="671"/>
      <c r="K22" s="671"/>
      <c r="L22" s="672"/>
      <c r="M22" s="634" t="s">
        <v>50</v>
      </c>
      <c r="N22" s="635"/>
      <c r="O22" s="670" t="s">
        <v>820</v>
      </c>
      <c r="P22" s="671"/>
      <c r="Q22" s="671"/>
      <c r="R22" s="671"/>
      <c r="S22" s="671"/>
      <c r="T22" s="671"/>
      <c r="U22" s="671"/>
      <c r="V22" s="671"/>
      <c r="W22" s="672"/>
    </row>
    <row r="23" spans="2:23" s="30" customFormat="1" ht="20.149999999999999" customHeight="1" x14ac:dyDescent="0.2">
      <c r="B23" s="616" t="s">
        <v>51</v>
      </c>
      <c r="C23" s="616" t="s">
        <v>47</v>
      </c>
      <c r="D23" s="638" t="str">
        <f>O5</f>
        <v>S023</v>
      </c>
      <c r="E23" s="639"/>
      <c r="F23" s="649"/>
      <c r="G23" s="650"/>
      <c r="H23" s="650"/>
      <c r="I23" s="650"/>
      <c r="J23" s="650"/>
      <c r="K23" s="650"/>
      <c r="L23" s="651"/>
      <c r="M23" s="616" t="s">
        <v>51</v>
      </c>
      <c r="N23" s="616" t="s">
        <v>47</v>
      </c>
      <c r="O23" s="638" t="str">
        <f>D23</f>
        <v>S023</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6</v>
      </c>
      <c r="E25" s="646"/>
      <c r="F25" s="628"/>
      <c r="G25" s="629"/>
      <c r="H25" s="629"/>
      <c r="I25" s="629"/>
      <c r="J25" s="629"/>
      <c r="K25" s="629"/>
      <c r="L25" s="630"/>
      <c r="M25" s="617"/>
      <c r="N25" s="617" t="s">
        <v>2</v>
      </c>
      <c r="O25" s="645">
        <f>D25+1</f>
        <v>7</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512</v>
      </c>
      <c r="E29" s="639"/>
      <c r="F29" s="628"/>
      <c r="G29" s="629"/>
      <c r="H29" s="629"/>
      <c r="I29" s="629"/>
      <c r="J29" s="629"/>
      <c r="K29" s="629"/>
      <c r="L29" s="630"/>
      <c r="M29" s="617"/>
      <c r="N29" s="617" t="s">
        <v>4</v>
      </c>
      <c r="O29" s="638" t="s">
        <v>520</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880</v>
      </c>
      <c r="F36" s="180"/>
      <c r="G36" s="180"/>
      <c r="H36" s="180"/>
      <c r="I36" s="180"/>
      <c r="J36" s="180"/>
      <c r="K36" s="180"/>
      <c r="L36" s="181"/>
      <c r="M36" s="634" t="s">
        <v>7</v>
      </c>
      <c r="N36" s="664"/>
      <c r="O36" s="635"/>
      <c r="P36" s="211" t="s">
        <v>790</v>
      </c>
      <c r="Q36" s="180"/>
      <c r="R36" s="180"/>
      <c r="S36" s="180"/>
      <c r="T36" s="180"/>
      <c r="U36" s="180"/>
      <c r="V36" s="180"/>
      <c r="W36" s="181"/>
    </row>
    <row r="37" spans="2:24" s="30" customFormat="1" ht="17.149999999999999" customHeight="1" x14ac:dyDescent="0.2">
      <c r="B37" s="661" t="s">
        <v>54</v>
      </c>
      <c r="C37" s="662"/>
      <c r="D37" s="663"/>
      <c r="E37" s="658" t="s">
        <v>1143</v>
      </c>
      <c r="F37" s="659"/>
      <c r="G37" s="659"/>
      <c r="H37" s="659"/>
      <c r="I37" s="659"/>
      <c r="J37" s="659"/>
      <c r="K37" s="659"/>
      <c r="L37" s="660"/>
      <c r="M37" s="661" t="s">
        <v>54</v>
      </c>
      <c r="N37" s="662"/>
      <c r="O37" s="663"/>
      <c r="P37" s="658" t="s">
        <v>1144</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805</v>
      </c>
      <c r="F39" s="659"/>
      <c r="G39" s="659"/>
      <c r="H39" s="668" t="s">
        <v>8</v>
      </c>
      <c r="I39" s="669"/>
      <c r="J39" s="665"/>
      <c r="K39" s="666"/>
      <c r="L39" s="667"/>
      <c r="M39" s="655" t="s">
        <v>303</v>
      </c>
      <c r="N39" s="656"/>
      <c r="O39" s="657"/>
      <c r="P39" s="658" t="s">
        <v>796</v>
      </c>
      <c r="Q39" s="659"/>
      <c r="R39" s="659"/>
      <c r="S39" s="668" t="s">
        <v>8</v>
      </c>
      <c r="T39" s="669"/>
      <c r="U39" s="665"/>
      <c r="V39" s="666"/>
      <c r="W39" s="667"/>
    </row>
    <row r="40" spans="2:24" s="30" customFormat="1" ht="17.149999999999999" customHeight="1" x14ac:dyDescent="0.2">
      <c r="B40" s="634" t="s">
        <v>50</v>
      </c>
      <c r="C40" s="635"/>
      <c r="D40" s="670" t="s">
        <v>823</v>
      </c>
      <c r="E40" s="671"/>
      <c r="F40" s="671"/>
      <c r="G40" s="671"/>
      <c r="H40" s="671"/>
      <c r="I40" s="671"/>
      <c r="J40" s="671"/>
      <c r="K40" s="671"/>
      <c r="L40" s="672"/>
      <c r="M40" s="634" t="s">
        <v>50</v>
      </c>
      <c r="N40" s="635"/>
      <c r="O40" s="670" t="s">
        <v>795</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787E2E96-58D0-4A3C-A2F4-B7681529C6DA}">
      <formula1>INDIRECT(D13)</formula1>
    </dataValidation>
    <dataValidation type="list" allowBlank="1" showInputMessage="1" showErrorMessage="1" sqref="D11:E12 D29:E30 O11:P12 O29:P30" xr:uid="{9E129076-E85E-4BF9-A17D-B59683BD38EF}">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E20495C-3244-4110-A016-5D5CE24E6B25}">
          <x14:formula1>
            <xm:f>'(参考)リスト'!$D$16:$D$18</xm:f>
          </x14:formula1>
          <xm:sqref>D13:E13 D31:E31 O13:P13 O31:P31</xm:sqref>
        </x14:dataValidation>
        <x14:dataValidation type="list" allowBlank="1" showInputMessage="1" showErrorMessage="1" xr:uid="{97E21EBF-B244-4CC9-B29A-D3371A03EA3B}">
          <x14:formula1>
            <xm:f>'(参考)リスト'!$F$16:$F$21</xm:f>
          </x14:formula1>
          <xm:sqref>E15:E16 E33:E34 P15:P16 P33:P34</xm:sqref>
        </x14:dataValidation>
        <x14:dataValidation type="list" allowBlank="1" showInputMessage="1" showErrorMessage="1" xr:uid="{417B2C94-9DC7-4AFD-BD64-47021CDA39CE}">
          <x14:formula1>
            <xm:f>'(参考)リスト'!$B$16:$B$20</xm:f>
          </x14:formula1>
          <xm:sqref>D9:E10 D27:E28 O9:P10 O27:P28</xm:sqref>
        </x14:dataValidation>
        <x14:dataValidation type="list" allowBlank="1" showInputMessage="1" showErrorMessage="1" xr:uid="{F197FC26-34D3-4385-B588-08F2C37A225E}">
          <x14:formula1>
            <xm:f>'(参考)リスト'!$G$16:$G$20</xm:f>
          </x14:formula1>
          <xm:sqref>D17:E17 D35:E35 O17:P17 O35:P35</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0AC22-6E1B-4887-9049-6EAEB58D0876}">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663</v>
      </c>
      <c r="E5" s="639"/>
      <c r="F5" s="649"/>
      <c r="G5" s="650"/>
      <c r="H5" s="650"/>
      <c r="I5" s="650"/>
      <c r="J5" s="650"/>
      <c r="K5" s="650"/>
      <c r="L5" s="651"/>
      <c r="M5" s="616" t="s">
        <v>51</v>
      </c>
      <c r="N5" s="616" t="s">
        <v>47</v>
      </c>
      <c r="O5" s="638" t="s">
        <v>663</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8</v>
      </c>
      <c r="E7" s="646"/>
      <c r="F7" s="628"/>
      <c r="G7" s="629"/>
      <c r="H7" s="629"/>
      <c r="I7" s="629"/>
      <c r="J7" s="629"/>
      <c r="K7" s="629"/>
      <c r="L7" s="630"/>
      <c r="M7" s="617"/>
      <c r="N7" s="617" t="s">
        <v>2</v>
      </c>
      <c r="O7" s="645">
        <f>D7+1</f>
        <v>9</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374</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11" t="s">
        <v>790</v>
      </c>
      <c r="F18" s="180"/>
      <c r="G18" s="180"/>
      <c r="H18" s="180"/>
      <c r="I18" s="180"/>
      <c r="J18" s="180"/>
      <c r="K18" s="180"/>
      <c r="L18" s="181"/>
      <c r="M18" s="634" t="s">
        <v>7</v>
      </c>
      <c r="N18" s="664"/>
      <c r="O18" s="635"/>
      <c r="P18" s="229" t="s">
        <v>843</v>
      </c>
      <c r="Q18" s="180"/>
      <c r="R18" s="180"/>
      <c r="S18" s="180"/>
      <c r="T18" s="180"/>
      <c r="U18" s="180"/>
      <c r="V18" s="180"/>
      <c r="W18" s="181"/>
    </row>
    <row r="19" spans="2:23" s="30" customFormat="1" ht="17.149999999999999" customHeight="1" x14ac:dyDescent="0.2">
      <c r="B19" s="661" t="s">
        <v>54</v>
      </c>
      <c r="C19" s="662"/>
      <c r="D19" s="663"/>
      <c r="E19" s="658" t="s">
        <v>881</v>
      </c>
      <c r="F19" s="659"/>
      <c r="G19" s="659"/>
      <c r="H19" s="659"/>
      <c r="I19" s="659"/>
      <c r="J19" s="659"/>
      <c r="K19" s="659"/>
      <c r="L19" s="660"/>
      <c r="M19" s="661" t="s">
        <v>54</v>
      </c>
      <c r="N19" s="662"/>
      <c r="O19" s="663"/>
      <c r="P19" s="658" t="s">
        <v>1049</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797</v>
      </c>
      <c r="E22" s="671"/>
      <c r="F22" s="671"/>
      <c r="G22" s="671"/>
      <c r="H22" s="671"/>
      <c r="I22" s="671"/>
      <c r="J22" s="671"/>
      <c r="K22" s="671"/>
      <c r="L22" s="672"/>
      <c r="M22" s="634" t="s">
        <v>50</v>
      </c>
      <c r="N22" s="635"/>
      <c r="O22" s="670" t="s">
        <v>844</v>
      </c>
      <c r="P22" s="671"/>
      <c r="Q22" s="671"/>
      <c r="R22" s="671"/>
      <c r="S22" s="671"/>
      <c r="T22" s="671"/>
      <c r="U22" s="671"/>
      <c r="V22" s="671"/>
      <c r="W22" s="672"/>
    </row>
    <row r="23" spans="2:23" s="30" customFormat="1" ht="20.149999999999999" customHeight="1" x14ac:dyDescent="0.2">
      <c r="B23" s="616" t="s">
        <v>51</v>
      </c>
      <c r="C23" s="616" t="s">
        <v>47</v>
      </c>
      <c r="D23" s="638" t="s">
        <v>664</v>
      </c>
      <c r="E23" s="639"/>
      <c r="F23" s="649"/>
      <c r="G23" s="650"/>
      <c r="H23" s="650"/>
      <c r="I23" s="650"/>
      <c r="J23" s="650"/>
      <c r="K23" s="650"/>
      <c r="L23" s="651"/>
      <c r="M23" s="616" t="s">
        <v>51</v>
      </c>
      <c r="N23" s="616" t="s">
        <v>47</v>
      </c>
      <c r="O23" s="638" t="str">
        <f>D23</f>
        <v>S024</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v>
      </c>
      <c r="E25" s="646"/>
      <c r="F25" s="628"/>
      <c r="G25" s="629"/>
      <c r="H25" s="629"/>
      <c r="I25" s="629"/>
      <c r="J25" s="629"/>
      <c r="K25" s="629"/>
      <c r="L25" s="630"/>
      <c r="M25" s="617"/>
      <c r="N25" s="617" t="s">
        <v>2</v>
      </c>
      <c r="O25" s="645">
        <f>D25+1</f>
        <v>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511</v>
      </c>
      <c r="E29" s="639"/>
      <c r="F29" s="628"/>
      <c r="G29" s="629"/>
      <c r="H29" s="629"/>
      <c r="I29" s="629"/>
      <c r="J29" s="629"/>
      <c r="K29" s="629"/>
      <c r="L29" s="630"/>
      <c r="M29" s="617"/>
      <c r="N29" s="617" t="s">
        <v>4</v>
      </c>
      <c r="O29" s="638" t="s">
        <v>513</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541</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683</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882</v>
      </c>
      <c r="F36" s="180"/>
      <c r="G36" s="180"/>
      <c r="H36" s="180"/>
      <c r="I36" s="180"/>
      <c r="J36" s="180"/>
      <c r="K36" s="180"/>
      <c r="L36" s="181"/>
      <c r="M36" s="634" t="s">
        <v>7</v>
      </c>
      <c r="N36" s="664"/>
      <c r="O36" s="635"/>
      <c r="P36" s="211" t="s">
        <v>790</v>
      </c>
      <c r="Q36" s="180"/>
      <c r="R36" s="180"/>
      <c r="S36" s="180"/>
      <c r="T36" s="180"/>
      <c r="U36" s="180"/>
      <c r="V36" s="180"/>
      <c r="W36" s="181"/>
    </row>
    <row r="37" spans="2:24" s="30" customFormat="1" ht="17.149999999999999" customHeight="1" x14ac:dyDescent="0.2">
      <c r="B37" s="661" t="s">
        <v>54</v>
      </c>
      <c r="C37" s="662"/>
      <c r="D37" s="663"/>
      <c r="E37" s="658" t="s">
        <v>1145</v>
      </c>
      <c r="F37" s="659"/>
      <c r="G37" s="659"/>
      <c r="H37" s="659"/>
      <c r="I37" s="659"/>
      <c r="J37" s="659"/>
      <c r="K37" s="659"/>
      <c r="L37" s="660"/>
      <c r="M37" s="661" t="s">
        <v>54</v>
      </c>
      <c r="N37" s="662"/>
      <c r="O37" s="663"/>
      <c r="P37" s="658" t="s">
        <v>790</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805</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823</v>
      </c>
      <c r="E40" s="671"/>
      <c r="F40" s="671"/>
      <c r="G40" s="671"/>
      <c r="H40" s="671"/>
      <c r="I40" s="671"/>
      <c r="J40" s="671"/>
      <c r="K40" s="671"/>
      <c r="L40" s="672"/>
      <c r="M40" s="634" t="s">
        <v>50</v>
      </c>
      <c r="N40" s="635"/>
      <c r="O40" s="670" t="s">
        <v>883</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9C4D481F-E416-434C-9F69-247AD74C1B22}">
      <formula1>INDIRECT(D9)</formula1>
    </dataValidation>
    <dataValidation type="list" allowBlank="1" showInputMessage="1" showErrorMessage="1" sqref="D14:E14 D32:E32 O14:P14 O32:P32" xr:uid="{5AAF579B-FC71-4102-BFD2-2A694E79EC75}">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649BCFB-3BCB-4437-8FCA-F41A6F46A011}">
          <x14:formula1>
            <xm:f>'(参考)リスト'!$G$16:$G$20</xm:f>
          </x14:formula1>
          <xm:sqref>D17:E17 D35:E35 O17:P17 O35:P35</xm:sqref>
        </x14:dataValidation>
        <x14:dataValidation type="list" allowBlank="1" showInputMessage="1" showErrorMessage="1" xr:uid="{3D0F82ED-1B26-4AAC-90E3-5E5D213D4640}">
          <x14:formula1>
            <xm:f>'(参考)リスト'!$B$16:$B$20</xm:f>
          </x14:formula1>
          <xm:sqref>D9:E10 D27:E28 O9:P10 O27:P28</xm:sqref>
        </x14:dataValidation>
        <x14:dataValidation type="list" allowBlank="1" showInputMessage="1" showErrorMessage="1" xr:uid="{03162B94-5BAD-48F0-B614-5601D6895C4D}">
          <x14:formula1>
            <xm:f>'(参考)リスト'!$F$16:$F$21</xm:f>
          </x14:formula1>
          <xm:sqref>E15:E16 E33:E34 P15:P16 P33:P34</xm:sqref>
        </x14:dataValidation>
        <x14:dataValidation type="list" allowBlank="1" showInputMessage="1" showErrorMessage="1" xr:uid="{5E65AD74-2886-482D-A5E8-BFF1929F9601}">
          <x14:formula1>
            <xm:f>'(参考)リスト'!$D$16:$D$18</xm:f>
          </x14:formula1>
          <xm:sqref>D13:E13 D31:E31 O13:P13 O31:P31</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EB5C1-7C5E-4BF5-91EE-62257A8B651F}">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664</v>
      </c>
      <c r="E5" s="639"/>
      <c r="F5" s="649"/>
      <c r="G5" s="650"/>
      <c r="H5" s="650"/>
      <c r="I5" s="650"/>
      <c r="J5" s="650"/>
      <c r="K5" s="650"/>
      <c r="L5" s="651"/>
      <c r="M5" s="616" t="s">
        <v>51</v>
      </c>
      <c r="N5" s="616" t="s">
        <v>47</v>
      </c>
      <c r="O5" s="638" t="str">
        <f>D5</f>
        <v>S024</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3</v>
      </c>
      <c r="E7" s="646"/>
      <c r="F7" s="628"/>
      <c r="G7" s="629"/>
      <c r="H7" s="629"/>
      <c r="I7" s="629"/>
      <c r="J7" s="629"/>
      <c r="K7" s="629"/>
      <c r="L7" s="630"/>
      <c r="M7" s="617"/>
      <c r="N7" s="617" t="s">
        <v>2</v>
      </c>
      <c r="O7" s="645">
        <f>D7+1</f>
        <v>4</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513</v>
      </c>
      <c r="E11" s="639"/>
      <c r="F11" s="628"/>
      <c r="G11" s="629"/>
      <c r="H11" s="629"/>
      <c r="I11" s="629"/>
      <c r="J11" s="629"/>
      <c r="K11" s="629"/>
      <c r="L11" s="630"/>
      <c r="M11" s="617"/>
      <c r="N11" s="617" t="s">
        <v>4</v>
      </c>
      <c r="O11" s="638" t="s">
        <v>520</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358</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884</v>
      </c>
      <c r="F18" s="180"/>
      <c r="G18" s="180"/>
      <c r="H18" s="180"/>
      <c r="I18" s="180"/>
      <c r="J18" s="180"/>
      <c r="K18" s="180"/>
      <c r="L18" s="181"/>
      <c r="M18" s="634" t="s">
        <v>7</v>
      </c>
      <c r="N18" s="664"/>
      <c r="O18" s="635"/>
      <c r="P18" s="229" t="s">
        <v>886</v>
      </c>
      <c r="Q18" s="180"/>
      <c r="R18" s="180"/>
      <c r="S18" s="180"/>
      <c r="T18" s="180"/>
      <c r="U18" s="180"/>
      <c r="V18" s="180"/>
      <c r="W18" s="181"/>
    </row>
    <row r="19" spans="2:23" s="30" customFormat="1" ht="17.149999999999999" customHeight="1" x14ac:dyDescent="0.2">
      <c r="B19" s="661" t="s">
        <v>54</v>
      </c>
      <c r="C19" s="662"/>
      <c r="D19" s="663"/>
      <c r="E19" s="658" t="s">
        <v>885</v>
      </c>
      <c r="F19" s="659"/>
      <c r="G19" s="659"/>
      <c r="H19" s="659"/>
      <c r="I19" s="659"/>
      <c r="J19" s="659"/>
      <c r="K19" s="659"/>
      <c r="L19" s="660"/>
      <c r="M19" s="661" t="s">
        <v>54</v>
      </c>
      <c r="N19" s="662"/>
      <c r="O19" s="663"/>
      <c r="P19" s="658" t="s">
        <v>887</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805</v>
      </c>
      <c r="F21" s="659"/>
      <c r="G21" s="659"/>
      <c r="H21" s="668" t="s">
        <v>8</v>
      </c>
      <c r="I21" s="669"/>
      <c r="J21" s="665"/>
      <c r="K21" s="666"/>
      <c r="L21" s="667"/>
      <c r="M21" s="655" t="s">
        <v>303</v>
      </c>
      <c r="N21" s="656"/>
      <c r="O21" s="657"/>
      <c r="P21" s="658" t="s">
        <v>805</v>
      </c>
      <c r="Q21" s="659"/>
      <c r="R21" s="659"/>
      <c r="S21" s="668" t="s">
        <v>8</v>
      </c>
      <c r="T21" s="669"/>
      <c r="U21" s="665"/>
      <c r="V21" s="666"/>
      <c r="W21" s="667"/>
    </row>
    <row r="22" spans="2:23" s="30" customFormat="1" ht="17.149999999999999" customHeight="1" x14ac:dyDescent="0.2">
      <c r="B22" s="634" t="s">
        <v>50</v>
      </c>
      <c r="C22" s="635"/>
      <c r="D22" s="670" t="s">
        <v>823</v>
      </c>
      <c r="E22" s="671"/>
      <c r="F22" s="671"/>
      <c r="G22" s="671"/>
      <c r="H22" s="671"/>
      <c r="I22" s="671"/>
      <c r="J22" s="671"/>
      <c r="K22" s="671"/>
      <c r="L22" s="672"/>
      <c r="M22" s="634" t="s">
        <v>50</v>
      </c>
      <c r="N22" s="635"/>
      <c r="O22" s="670" t="s">
        <v>823</v>
      </c>
      <c r="P22" s="671"/>
      <c r="Q22" s="671"/>
      <c r="R22" s="671"/>
      <c r="S22" s="671"/>
      <c r="T22" s="671"/>
      <c r="U22" s="671"/>
      <c r="V22" s="671"/>
      <c r="W22" s="672"/>
    </row>
    <row r="23" spans="2:23" s="30" customFormat="1" ht="20.149999999999999" customHeight="1" x14ac:dyDescent="0.2">
      <c r="B23" s="616" t="s">
        <v>51</v>
      </c>
      <c r="C23" s="616" t="s">
        <v>47</v>
      </c>
      <c r="D23" s="638" t="s">
        <v>664</v>
      </c>
      <c r="E23" s="639"/>
      <c r="F23" s="649"/>
      <c r="G23" s="650"/>
      <c r="H23" s="650"/>
      <c r="I23" s="650"/>
      <c r="J23" s="650"/>
      <c r="K23" s="650"/>
      <c r="L23" s="651"/>
      <c r="M23" s="616" t="s">
        <v>51</v>
      </c>
      <c r="N23" s="616" t="s">
        <v>47</v>
      </c>
      <c r="O23" s="638" t="str">
        <f>D23</f>
        <v>S024</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5</v>
      </c>
      <c r="E25" s="646"/>
      <c r="F25" s="628"/>
      <c r="G25" s="629"/>
      <c r="H25" s="629"/>
      <c r="I25" s="629"/>
      <c r="J25" s="629"/>
      <c r="K25" s="629"/>
      <c r="L25" s="630"/>
      <c r="M25" s="617"/>
      <c r="N25" s="617" t="s">
        <v>2</v>
      </c>
      <c r="O25" s="645">
        <f>D25+1</f>
        <v>6</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374</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360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11" t="s">
        <v>790</v>
      </c>
      <c r="F36" s="180"/>
      <c r="G36" s="180"/>
      <c r="H36" s="180"/>
      <c r="I36" s="180"/>
      <c r="J36" s="180"/>
      <c r="K36" s="180"/>
      <c r="L36" s="181"/>
      <c r="M36" s="634" t="s">
        <v>7</v>
      </c>
      <c r="N36" s="664"/>
      <c r="O36" s="635"/>
      <c r="P36" s="229" t="s">
        <v>945</v>
      </c>
      <c r="Q36" s="180"/>
      <c r="R36" s="180"/>
      <c r="S36" s="180"/>
      <c r="T36" s="180"/>
      <c r="U36" s="180"/>
      <c r="V36" s="180"/>
      <c r="W36" s="181"/>
    </row>
    <row r="37" spans="2:24" s="30" customFormat="1" ht="17.149999999999999" customHeight="1" x14ac:dyDescent="0.2">
      <c r="B37" s="661" t="s">
        <v>54</v>
      </c>
      <c r="C37" s="662"/>
      <c r="D37" s="663"/>
      <c r="E37" s="658" t="s">
        <v>888</v>
      </c>
      <c r="F37" s="659"/>
      <c r="G37" s="659"/>
      <c r="H37" s="659"/>
      <c r="I37" s="659"/>
      <c r="J37" s="659"/>
      <c r="K37" s="659"/>
      <c r="L37" s="660"/>
      <c r="M37" s="661" t="s">
        <v>54</v>
      </c>
      <c r="N37" s="662"/>
      <c r="O37" s="663"/>
      <c r="P37" s="658" t="s">
        <v>1146</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797</v>
      </c>
      <c r="E40" s="671"/>
      <c r="F40" s="671"/>
      <c r="G40" s="671"/>
      <c r="H40" s="671"/>
      <c r="I40" s="671"/>
      <c r="J40" s="671"/>
      <c r="K40" s="671"/>
      <c r="L40" s="672"/>
      <c r="M40" s="634" t="s">
        <v>50</v>
      </c>
      <c r="N40" s="635"/>
      <c r="O40" s="670" t="s">
        <v>844</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9ED99362-FC6E-4EA0-B323-3F0F62C6548C}">
      <formula1>INDIRECT(D13)</formula1>
    </dataValidation>
    <dataValidation type="list" allowBlank="1" showInputMessage="1" showErrorMessage="1" sqref="D11:E12 D29:E30 O11:P12 O29:P30" xr:uid="{686D9ABB-2F55-4DD8-9974-1D127F66841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C53B2C8-1185-432C-B4D9-43D519CE1141}">
          <x14:formula1>
            <xm:f>'(参考)リスト'!$D$16:$D$18</xm:f>
          </x14:formula1>
          <xm:sqref>D13:E13 D31:E31 O13:P13 O31:P31</xm:sqref>
        </x14:dataValidation>
        <x14:dataValidation type="list" allowBlank="1" showInputMessage="1" showErrorMessage="1" xr:uid="{3543C90E-920F-49D9-A15C-34D4271AF1A6}">
          <x14:formula1>
            <xm:f>'(参考)リスト'!$F$16:$F$21</xm:f>
          </x14:formula1>
          <xm:sqref>E15:E16 E33:E34 P15:P16 P33:P34</xm:sqref>
        </x14:dataValidation>
        <x14:dataValidation type="list" allowBlank="1" showInputMessage="1" showErrorMessage="1" xr:uid="{82DE9BB9-F820-4FD8-821F-4E70A3777B50}">
          <x14:formula1>
            <xm:f>'(参考)リスト'!$B$16:$B$20</xm:f>
          </x14:formula1>
          <xm:sqref>D9:E10 D27:E28 O9:P10 O27:P28</xm:sqref>
        </x14:dataValidation>
        <x14:dataValidation type="list" allowBlank="1" showInputMessage="1" showErrorMessage="1" xr:uid="{90A27155-D5C3-433B-8743-8E90C8B6001F}">
          <x14:formula1>
            <xm:f>'(参考)リスト'!$G$16:$G$20</xm:f>
          </x14:formula1>
          <xm:sqref>D17:E17 D35:E35 O17:P17 O35:P35</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9E59E-FBDF-4B9A-825A-1420632DF114}">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664</v>
      </c>
      <c r="E5" s="639"/>
      <c r="F5" s="649"/>
      <c r="G5" s="650"/>
      <c r="H5" s="650"/>
      <c r="I5" s="650"/>
      <c r="J5" s="650"/>
      <c r="K5" s="650"/>
      <c r="L5" s="651"/>
      <c r="M5" s="616" t="s">
        <v>51</v>
      </c>
      <c r="N5" s="616" t="s">
        <v>47</v>
      </c>
      <c r="O5" s="638" t="s">
        <v>665</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7</v>
      </c>
      <c r="E7" s="646"/>
      <c r="F7" s="628"/>
      <c r="G7" s="629"/>
      <c r="H7" s="629"/>
      <c r="I7" s="629"/>
      <c r="J7" s="629"/>
      <c r="K7" s="629"/>
      <c r="L7" s="630"/>
      <c r="M7" s="617"/>
      <c r="N7" s="617" t="s">
        <v>2</v>
      </c>
      <c r="O7" s="645">
        <v>1</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511</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945</v>
      </c>
      <c r="F18" s="180"/>
      <c r="G18" s="180"/>
      <c r="H18" s="180"/>
      <c r="I18" s="180"/>
      <c r="J18" s="180"/>
      <c r="K18" s="180"/>
      <c r="L18" s="181"/>
      <c r="M18" s="634" t="s">
        <v>7</v>
      </c>
      <c r="N18" s="664"/>
      <c r="O18" s="635"/>
      <c r="P18" s="229" t="s">
        <v>889</v>
      </c>
      <c r="Q18" s="180"/>
      <c r="R18" s="180"/>
      <c r="S18" s="180"/>
      <c r="T18" s="180"/>
      <c r="U18" s="180"/>
      <c r="V18" s="180"/>
      <c r="W18" s="181"/>
    </row>
    <row r="19" spans="2:23" s="30" customFormat="1" ht="17.149999999999999" customHeight="1" x14ac:dyDescent="0.2">
      <c r="B19" s="661" t="s">
        <v>54</v>
      </c>
      <c r="C19" s="662"/>
      <c r="D19" s="663"/>
      <c r="E19" s="658" t="s">
        <v>1146</v>
      </c>
      <c r="F19" s="659"/>
      <c r="G19" s="659"/>
      <c r="H19" s="659"/>
      <c r="I19" s="659"/>
      <c r="J19" s="659"/>
      <c r="K19" s="659"/>
      <c r="L19" s="660"/>
      <c r="M19" s="661" t="s">
        <v>54</v>
      </c>
      <c r="N19" s="662"/>
      <c r="O19" s="663"/>
      <c r="P19" s="658" t="s">
        <v>1092</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805</v>
      </c>
      <c r="Q21" s="659"/>
      <c r="R21" s="659"/>
      <c r="S21" s="668" t="s">
        <v>8</v>
      </c>
      <c r="T21" s="669"/>
      <c r="U21" s="665"/>
      <c r="V21" s="666"/>
      <c r="W21" s="667"/>
    </row>
    <row r="22" spans="2:23" s="30" customFormat="1" ht="17.149999999999999" customHeight="1" x14ac:dyDescent="0.2">
      <c r="B22" s="634" t="s">
        <v>50</v>
      </c>
      <c r="C22" s="635"/>
      <c r="D22" s="670" t="s">
        <v>844</v>
      </c>
      <c r="E22" s="671"/>
      <c r="F22" s="671"/>
      <c r="G22" s="671"/>
      <c r="H22" s="671"/>
      <c r="I22" s="671"/>
      <c r="J22" s="671"/>
      <c r="K22" s="671"/>
      <c r="L22" s="672"/>
      <c r="M22" s="634" t="s">
        <v>50</v>
      </c>
      <c r="N22" s="635"/>
      <c r="O22" s="670" t="s">
        <v>823</v>
      </c>
      <c r="P22" s="671"/>
      <c r="Q22" s="671"/>
      <c r="R22" s="671"/>
      <c r="S22" s="671"/>
      <c r="T22" s="671"/>
      <c r="U22" s="671"/>
      <c r="V22" s="671"/>
      <c r="W22" s="672"/>
    </row>
    <row r="23" spans="2:23" s="30" customFormat="1" ht="20.149999999999999" customHeight="1" x14ac:dyDescent="0.2">
      <c r="B23" s="616" t="s">
        <v>51</v>
      </c>
      <c r="C23" s="616" t="s">
        <v>47</v>
      </c>
      <c r="D23" s="638" t="str">
        <f>O5</f>
        <v>S025</v>
      </c>
      <c r="E23" s="639"/>
      <c r="F23" s="649"/>
      <c r="G23" s="650"/>
      <c r="H23" s="650"/>
      <c r="I23" s="650"/>
      <c r="J23" s="650"/>
      <c r="K23" s="650"/>
      <c r="L23" s="651"/>
      <c r="M23" s="616" t="s">
        <v>51</v>
      </c>
      <c r="N23" s="616" t="s">
        <v>47</v>
      </c>
      <c r="O23" s="638" t="str">
        <f>D23</f>
        <v>S025</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2</v>
      </c>
      <c r="E25" s="646"/>
      <c r="F25" s="628"/>
      <c r="G25" s="629"/>
      <c r="H25" s="629"/>
      <c r="I25" s="629"/>
      <c r="J25" s="629"/>
      <c r="K25" s="629"/>
      <c r="L25" s="630"/>
      <c r="M25" s="617"/>
      <c r="N25" s="617" t="s">
        <v>2</v>
      </c>
      <c r="O25" s="645">
        <f>D25+1</f>
        <v>3</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513</v>
      </c>
      <c r="E29" s="639"/>
      <c r="F29" s="628"/>
      <c r="G29" s="629"/>
      <c r="H29" s="629"/>
      <c r="I29" s="629"/>
      <c r="J29" s="629"/>
      <c r="K29" s="629"/>
      <c r="L29" s="630"/>
      <c r="M29" s="617"/>
      <c r="N29" s="617" t="s">
        <v>4</v>
      </c>
      <c r="O29" s="638" t="s">
        <v>513</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353</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838</v>
      </c>
      <c r="F36" s="180"/>
      <c r="G36" s="180"/>
      <c r="H36" s="180"/>
      <c r="I36" s="180"/>
      <c r="J36" s="180"/>
      <c r="K36" s="180"/>
      <c r="L36" s="181"/>
      <c r="M36" s="634" t="s">
        <v>7</v>
      </c>
      <c r="N36" s="664"/>
      <c r="O36" s="635"/>
      <c r="P36" s="211" t="s">
        <v>790</v>
      </c>
      <c r="Q36" s="180"/>
      <c r="R36" s="180"/>
      <c r="S36" s="180"/>
      <c r="T36" s="180"/>
      <c r="U36" s="180"/>
      <c r="V36" s="180"/>
      <c r="W36" s="181"/>
    </row>
    <row r="37" spans="2:24" s="30" customFormat="1" ht="17.149999999999999" customHeight="1" x14ac:dyDescent="0.2">
      <c r="B37" s="661" t="s">
        <v>54</v>
      </c>
      <c r="C37" s="662"/>
      <c r="D37" s="663"/>
      <c r="E37" s="658" t="s">
        <v>922</v>
      </c>
      <c r="F37" s="659"/>
      <c r="G37" s="659"/>
      <c r="H37" s="659"/>
      <c r="I37" s="659"/>
      <c r="J37" s="659"/>
      <c r="K37" s="659"/>
      <c r="L37" s="660"/>
      <c r="M37" s="661" t="s">
        <v>54</v>
      </c>
      <c r="N37" s="662"/>
      <c r="O37" s="663"/>
      <c r="P37" s="658" t="s">
        <v>794</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805</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823</v>
      </c>
      <c r="E40" s="671"/>
      <c r="F40" s="671"/>
      <c r="G40" s="671"/>
      <c r="H40" s="671"/>
      <c r="I40" s="671"/>
      <c r="J40" s="671"/>
      <c r="K40" s="671"/>
      <c r="L40" s="672"/>
      <c r="M40" s="634" t="s">
        <v>50</v>
      </c>
      <c r="N40" s="635"/>
      <c r="O40" s="670" t="s">
        <v>890</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1DD20D0C-3559-4A6A-ABCF-1E7F2CF0B3F1}">
      <formula1>INDIRECT(D9)</formula1>
    </dataValidation>
    <dataValidation type="list" allowBlank="1" showInputMessage="1" showErrorMessage="1" sqref="D14:E14 D32:E32 O14:P14 O32:P32" xr:uid="{AD5AC747-568E-4333-A534-EDA6BEFC7BD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70EE686-1612-4DAC-9989-BDCD27AEF3ED}">
          <x14:formula1>
            <xm:f>'(参考)リスト'!$G$16:$G$20</xm:f>
          </x14:formula1>
          <xm:sqref>D17:E17 D35:E35 O17:P17 O35:P35</xm:sqref>
        </x14:dataValidation>
        <x14:dataValidation type="list" allowBlank="1" showInputMessage="1" showErrorMessage="1" xr:uid="{F526E9B5-E098-45DB-992C-AC908D2F7F7C}">
          <x14:formula1>
            <xm:f>'(参考)リスト'!$B$16:$B$20</xm:f>
          </x14:formula1>
          <xm:sqref>D9:E10 D27:E28 O9:P10 O27:P28</xm:sqref>
        </x14:dataValidation>
        <x14:dataValidation type="list" allowBlank="1" showInputMessage="1" showErrorMessage="1" xr:uid="{3E264482-C3DE-451C-8BFE-81F5698B4245}">
          <x14:formula1>
            <xm:f>'(参考)リスト'!$F$16:$F$21</xm:f>
          </x14:formula1>
          <xm:sqref>E15:E16 E33:E34 P15:P16 P33:P34</xm:sqref>
        </x14:dataValidation>
        <x14:dataValidation type="list" allowBlank="1" showInputMessage="1" showErrorMessage="1" xr:uid="{14EE4484-6F5F-4156-B5A4-484708B62734}">
          <x14:formula1>
            <xm:f>'(参考)リスト'!$D$16:$D$18</xm:f>
          </x14:formula1>
          <xm:sqref>D13:E13 D31:E31 O13:P13 O31:P31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730A0-28B6-4B72-ABD1-B829AEB90D15}">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665</v>
      </c>
      <c r="E5" s="639"/>
      <c r="F5" s="649"/>
      <c r="G5" s="650"/>
      <c r="H5" s="650"/>
      <c r="I5" s="650"/>
      <c r="J5" s="650"/>
      <c r="K5" s="650"/>
      <c r="L5" s="651"/>
      <c r="M5" s="616" t="s">
        <v>51</v>
      </c>
      <c r="N5" s="616" t="s">
        <v>47</v>
      </c>
      <c r="O5" s="638" t="str">
        <f>D5</f>
        <v>S025</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4</v>
      </c>
      <c r="E7" s="646"/>
      <c r="F7" s="628"/>
      <c r="G7" s="629"/>
      <c r="H7" s="629"/>
      <c r="I7" s="629"/>
      <c r="J7" s="629"/>
      <c r="K7" s="629"/>
      <c r="L7" s="630"/>
      <c r="M7" s="617"/>
      <c r="N7" s="617" t="s">
        <v>2</v>
      </c>
      <c r="O7" s="645">
        <f>D7+1</f>
        <v>5</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374</v>
      </c>
      <c r="E11" s="639"/>
      <c r="F11" s="628"/>
      <c r="G11" s="629"/>
      <c r="H11" s="629"/>
      <c r="I11" s="629"/>
      <c r="J11" s="629"/>
      <c r="K11" s="629"/>
      <c r="L11" s="630"/>
      <c r="M11" s="617"/>
      <c r="N11" s="617" t="s">
        <v>4</v>
      </c>
      <c r="O11" s="638" t="s">
        <v>374</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11" t="s">
        <v>790</v>
      </c>
      <c r="F18" s="180"/>
      <c r="G18" s="180"/>
      <c r="H18" s="180"/>
      <c r="I18" s="180"/>
      <c r="J18" s="180"/>
      <c r="K18" s="180"/>
      <c r="L18" s="181"/>
      <c r="M18" s="634" t="s">
        <v>7</v>
      </c>
      <c r="N18" s="664"/>
      <c r="O18" s="635"/>
      <c r="P18" s="211" t="s">
        <v>790</v>
      </c>
      <c r="Q18" s="180"/>
      <c r="R18" s="180"/>
      <c r="S18" s="180"/>
      <c r="T18" s="180"/>
      <c r="U18" s="180"/>
      <c r="V18" s="180"/>
      <c r="W18" s="181"/>
    </row>
    <row r="19" spans="2:23" s="30" customFormat="1" ht="17.149999999999999" customHeight="1" x14ac:dyDescent="0.2">
      <c r="B19" s="661" t="s">
        <v>54</v>
      </c>
      <c r="C19" s="662"/>
      <c r="D19" s="663"/>
      <c r="E19" s="658" t="s">
        <v>891</v>
      </c>
      <c r="F19" s="659"/>
      <c r="G19" s="659"/>
      <c r="H19" s="659"/>
      <c r="I19" s="659"/>
      <c r="J19" s="659"/>
      <c r="K19" s="659"/>
      <c r="L19" s="660"/>
      <c r="M19" s="661" t="s">
        <v>54</v>
      </c>
      <c r="N19" s="662"/>
      <c r="O19" s="663"/>
      <c r="P19" s="658" t="s">
        <v>892</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797</v>
      </c>
      <c r="E22" s="671"/>
      <c r="F22" s="671"/>
      <c r="G22" s="671"/>
      <c r="H22" s="671"/>
      <c r="I22" s="671"/>
      <c r="J22" s="671"/>
      <c r="K22" s="671"/>
      <c r="L22" s="672"/>
      <c r="M22" s="634" t="s">
        <v>50</v>
      </c>
      <c r="N22" s="635"/>
      <c r="O22" s="670" t="s">
        <v>797</v>
      </c>
      <c r="P22" s="671"/>
      <c r="Q22" s="671"/>
      <c r="R22" s="671"/>
      <c r="S22" s="671"/>
      <c r="T22" s="671"/>
      <c r="U22" s="671"/>
      <c r="V22" s="671"/>
      <c r="W22" s="672"/>
    </row>
    <row r="23" spans="2:23" s="30" customFormat="1" ht="20.149999999999999" customHeight="1" x14ac:dyDescent="0.2">
      <c r="B23" s="616" t="s">
        <v>51</v>
      </c>
      <c r="C23" s="616" t="s">
        <v>47</v>
      </c>
      <c r="D23" s="638" t="str">
        <f>O5</f>
        <v>S025</v>
      </c>
      <c r="E23" s="639"/>
      <c r="F23" s="649"/>
      <c r="G23" s="650"/>
      <c r="H23" s="650"/>
      <c r="I23" s="650"/>
      <c r="J23" s="650"/>
      <c r="K23" s="650"/>
      <c r="L23" s="651"/>
      <c r="M23" s="616" t="s">
        <v>51</v>
      </c>
      <c r="N23" s="616" t="s">
        <v>47</v>
      </c>
      <c r="O23" s="638" t="str">
        <f>D23</f>
        <v>S025</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6</v>
      </c>
      <c r="E25" s="646"/>
      <c r="F25" s="628"/>
      <c r="G25" s="629"/>
      <c r="H25" s="629"/>
      <c r="I25" s="629"/>
      <c r="J25" s="629"/>
      <c r="K25" s="629"/>
      <c r="L25" s="630"/>
      <c r="M25" s="617"/>
      <c r="N25" s="617" t="s">
        <v>2</v>
      </c>
      <c r="O25" s="645">
        <f>D25+1</f>
        <v>7</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377</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843</v>
      </c>
      <c r="F36" s="180"/>
      <c r="G36" s="180"/>
      <c r="H36" s="180"/>
      <c r="I36" s="180"/>
      <c r="J36" s="180"/>
      <c r="K36" s="180"/>
      <c r="L36" s="181"/>
      <c r="M36" s="634" t="s">
        <v>7</v>
      </c>
      <c r="N36" s="664"/>
      <c r="O36" s="635"/>
      <c r="P36" s="229" t="s">
        <v>843</v>
      </c>
      <c r="Q36" s="180"/>
      <c r="R36" s="180"/>
      <c r="S36" s="180"/>
      <c r="T36" s="180"/>
      <c r="U36" s="180"/>
      <c r="V36" s="180"/>
      <c r="W36" s="181"/>
    </row>
    <row r="37" spans="2:24" s="30" customFormat="1" ht="17.149999999999999" customHeight="1" x14ac:dyDescent="0.2">
      <c r="B37" s="661" t="s">
        <v>54</v>
      </c>
      <c r="C37" s="662"/>
      <c r="D37" s="663"/>
      <c r="E37" s="658" t="s">
        <v>1049</v>
      </c>
      <c r="F37" s="659"/>
      <c r="G37" s="659"/>
      <c r="H37" s="659"/>
      <c r="I37" s="659"/>
      <c r="J37" s="659"/>
      <c r="K37" s="659"/>
      <c r="L37" s="660"/>
      <c r="M37" s="661" t="s">
        <v>54</v>
      </c>
      <c r="N37" s="662"/>
      <c r="O37" s="663"/>
      <c r="P37" s="658" t="s">
        <v>1049</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844</v>
      </c>
      <c r="E40" s="671"/>
      <c r="F40" s="671"/>
      <c r="G40" s="671"/>
      <c r="H40" s="671"/>
      <c r="I40" s="671"/>
      <c r="J40" s="671"/>
      <c r="K40" s="671"/>
      <c r="L40" s="672"/>
      <c r="M40" s="634" t="s">
        <v>50</v>
      </c>
      <c r="N40" s="635"/>
      <c r="O40" s="670" t="s">
        <v>844</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C1CF94A0-7758-4452-BF9D-B27B04282D78}">
      <formula1>INDIRECT(D13)</formula1>
    </dataValidation>
    <dataValidation type="list" allowBlank="1" showInputMessage="1" showErrorMessage="1" sqref="D11:E12 D29:E30 O11:P12 O29:P30" xr:uid="{C254AB64-B32D-47B3-BF4F-3C68E84CAA00}">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E1DCE3E-A63D-4046-A501-ADE585FEBA61}">
          <x14:formula1>
            <xm:f>'(参考)リスト'!$D$16:$D$18</xm:f>
          </x14:formula1>
          <xm:sqref>D13:E13 D31:E31 O13:P13 O31:P31</xm:sqref>
        </x14:dataValidation>
        <x14:dataValidation type="list" allowBlank="1" showInputMessage="1" showErrorMessage="1" xr:uid="{DDB1B231-6855-4CB7-9E04-0B0B85FFACC6}">
          <x14:formula1>
            <xm:f>'(参考)リスト'!$F$16:$F$21</xm:f>
          </x14:formula1>
          <xm:sqref>E15:E16 E33:E34 P15:P16 P33:P34</xm:sqref>
        </x14:dataValidation>
        <x14:dataValidation type="list" allowBlank="1" showInputMessage="1" showErrorMessage="1" xr:uid="{BBD626CD-C27D-41B2-A9D7-D90650915D35}">
          <x14:formula1>
            <xm:f>'(参考)リスト'!$B$16:$B$20</xm:f>
          </x14:formula1>
          <xm:sqref>D9:E10 D27:E28 O9:P10 O27:P28</xm:sqref>
        </x14:dataValidation>
        <x14:dataValidation type="list" allowBlank="1" showInputMessage="1" showErrorMessage="1" xr:uid="{7DD8064C-D8AE-4AC4-A2C9-CA2F55FCA2B8}">
          <x14:formula1>
            <xm:f>'(参考)リスト'!$G$16:$G$20</xm:f>
          </x14:formula1>
          <xm:sqref>D17:E17 D35:E35 O17:P17 O35:P35</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459FB-B12F-4E35-A1A9-4C5575C99D0B}">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666</v>
      </c>
      <c r="E5" s="639"/>
      <c r="F5" s="649"/>
      <c r="G5" s="650"/>
      <c r="H5" s="650"/>
      <c r="I5" s="650"/>
      <c r="J5" s="650"/>
      <c r="K5" s="650"/>
      <c r="L5" s="651"/>
      <c r="M5" s="616" t="s">
        <v>51</v>
      </c>
      <c r="N5" s="616" t="s">
        <v>47</v>
      </c>
      <c r="O5" s="638" t="str">
        <f>D5</f>
        <v>S026</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v>
      </c>
      <c r="E7" s="646"/>
      <c r="F7" s="628"/>
      <c r="G7" s="629"/>
      <c r="H7" s="629"/>
      <c r="I7" s="629"/>
      <c r="J7" s="629"/>
      <c r="K7" s="629"/>
      <c r="L7" s="630"/>
      <c r="M7" s="617"/>
      <c r="N7" s="617" t="s">
        <v>2</v>
      </c>
      <c r="O7" s="645">
        <f>D7+1</f>
        <v>2</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512</v>
      </c>
      <c r="E11" s="639"/>
      <c r="F11" s="628"/>
      <c r="G11" s="629"/>
      <c r="H11" s="629"/>
      <c r="I11" s="629"/>
      <c r="J11" s="629"/>
      <c r="K11" s="629"/>
      <c r="L11" s="630"/>
      <c r="M11" s="617"/>
      <c r="N11" s="617" t="s">
        <v>4</v>
      </c>
      <c r="O11" s="638" t="s">
        <v>374</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353</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11" t="s">
        <v>790</v>
      </c>
      <c r="F18" s="180"/>
      <c r="G18" s="180"/>
      <c r="H18" s="180"/>
      <c r="I18" s="180"/>
      <c r="J18" s="180"/>
      <c r="K18" s="180"/>
      <c r="L18" s="181"/>
      <c r="M18" s="634" t="s">
        <v>7</v>
      </c>
      <c r="N18" s="664"/>
      <c r="O18" s="635"/>
      <c r="P18" s="211" t="s">
        <v>790</v>
      </c>
      <c r="Q18" s="180"/>
      <c r="R18" s="180"/>
      <c r="S18" s="180"/>
      <c r="T18" s="180"/>
      <c r="U18" s="180"/>
      <c r="V18" s="180"/>
      <c r="W18" s="181"/>
    </row>
    <row r="19" spans="2:23" s="30" customFormat="1" ht="17.149999999999999" customHeight="1" x14ac:dyDescent="0.2">
      <c r="B19" s="661" t="s">
        <v>54</v>
      </c>
      <c r="C19" s="662"/>
      <c r="D19" s="663"/>
      <c r="E19" s="658" t="s">
        <v>794</v>
      </c>
      <c r="F19" s="659"/>
      <c r="G19" s="659"/>
      <c r="H19" s="659"/>
      <c r="I19" s="659"/>
      <c r="J19" s="659"/>
      <c r="K19" s="659"/>
      <c r="L19" s="660"/>
      <c r="M19" s="661" t="s">
        <v>54</v>
      </c>
      <c r="N19" s="662"/>
      <c r="O19" s="663"/>
      <c r="P19" s="658" t="s">
        <v>893</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792</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795</v>
      </c>
      <c r="E22" s="671"/>
      <c r="F22" s="671"/>
      <c r="G22" s="671"/>
      <c r="H22" s="671"/>
      <c r="I22" s="671"/>
      <c r="J22" s="671"/>
      <c r="K22" s="671"/>
      <c r="L22" s="672"/>
      <c r="M22" s="634" t="s">
        <v>50</v>
      </c>
      <c r="N22" s="635"/>
      <c r="O22" s="670" t="s">
        <v>797</v>
      </c>
      <c r="P22" s="671"/>
      <c r="Q22" s="671"/>
      <c r="R22" s="671"/>
      <c r="S22" s="671"/>
      <c r="T22" s="671"/>
      <c r="U22" s="671"/>
      <c r="V22" s="671"/>
      <c r="W22" s="672"/>
    </row>
    <row r="23" spans="2:23" s="30" customFormat="1" ht="20.149999999999999" customHeight="1" x14ac:dyDescent="0.2">
      <c r="B23" s="616" t="s">
        <v>51</v>
      </c>
      <c r="C23" s="616" t="s">
        <v>47</v>
      </c>
      <c r="D23" s="638" t="str">
        <f>O5</f>
        <v>S026</v>
      </c>
      <c r="E23" s="639"/>
      <c r="F23" s="649"/>
      <c r="G23" s="650"/>
      <c r="H23" s="650"/>
      <c r="I23" s="650"/>
      <c r="J23" s="650"/>
      <c r="K23" s="650"/>
      <c r="L23" s="651"/>
      <c r="M23" s="616" t="s">
        <v>51</v>
      </c>
      <c r="N23" s="616" t="s">
        <v>47</v>
      </c>
      <c r="O23" s="638" t="s">
        <v>667</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3</v>
      </c>
      <c r="E25" s="646"/>
      <c r="F25" s="628"/>
      <c r="G25" s="629"/>
      <c r="H25" s="629"/>
      <c r="I25" s="629"/>
      <c r="J25" s="629"/>
      <c r="K25" s="629"/>
      <c r="L25" s="630"/>
      <c r="M25" s="617"/>
      <c r="N25" s="617" t="s">
        <v>2</v>
      </c>
      <c r="O25" s="645">
        <v>1</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374</v>
      </c>
      <c r="E29" s="639"/>
      <c r="F29" s="628"/>
      <c r="G29" s="629"/>
      <c r="H29" s="629"/>
      <c r="I29" s="629"/>
      <c r="J29" s="629"/>
      <c r="K29" s="629"/>
      <c r="L29" s="630"/>
      <c r="M29" s="617"/>
      <c r="N29" s="617" t="s">
        <v>4</v>
      </c>
      <c r="O29" s="638" t="s">
        <v>518</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360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11" t="s">
        <v>790</v>
      </c>
      <c r="F36" s="180"/>
      <c r="G36" s="180"/>
      <c r="H36" s="180"/>
      <c r="I36" s="180"/>
      <c r="J36" s="180"/>
      <c r="K36" s="180"/>
      <c r="L36" s="181"/>
      <c r="M36" s="634" t="s">
        <v>7</v>
      </c>
      <c r="N36" s="664"/>
      <c r="O36" s="635"/>
      <c r="P36" s="229" t="s">
        <v>895</v>
      </c>
      <c r="Q36" s="180"/>
      <c r="R36" s="180"/>
      <c r="S36" s="180"/>
      <c r="T36" s="180"/>
      <c r="U36" s="180"/>
      <c r="V36" s="180"/>
      <c r="W36" s="181"/>
    </row>
    <row r="37" spans="2:24" s="30" customFormat="1" ht="17.149999999999999" customHeight="1" x14ac:dyDescent="0.2">
      <c r="B37" s="661" t="s">
        <v>54</v>
      </c>
      <c r="C37" s="662"/>
      <c r="D37" s="663"/>
      <c r="E37" s="658" t="s">
        <v>894</v>
      </c>
      <c r="F37" s="659"/>
      <c r="G37" s="659"/>
      <c r="H37" s="659"/>
      <c r="I37" s="659"/>
      <c r="J37" s="659"/>
      <c r="K37" s="659"/>
      <c r="L37" s="660"/>
      <c r="M37" s="661" t="s">
        <v>54</v>
      </c>
      <c r="N37" s="662"/>
      <c r="O37" s="663"/>
      <c r="P37" s="658" t="s">
        <v>1147</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805</v>
      </c>
      <c r="Q39" s="659"/>
      <c r="R39" s="659"/>
      <c r="S39" s="668" t="s">
        <v>8</v>
      </c>
      <c r="T39" s="669"/>
      <c r="U39" s="665"/>
      <c r="V39" s="666"/>
      <c r="W39" s="667"/>
    </row>
    <row r="40" spans="2:24" s="30" customFormat="1" ht="17.149999999999999" customHeight="1" x14ac:dyDescent="0.2">
      <c r="B40" s="634" t="s">
        <v>50</v>
      </c>
      <c r="C40" s="635"/>
      <c r="D40" s="670" t="s">
        <v>797</v>
      </c>
      <c r="E40" s="671"/>
      <c r="F40" s="671"/>
      <c r="G40" s="671"/>
      <c r="H40" s="671"/>
      <c r="I40" s="671"/>
      <c r="J40" s="671"/>
      <c r="K40" s="671"/>
      <c r="L40" s="672"/>
      <c r="M40" s="634" t="s">
        <v>50</v>
      </c>
      <c r="N40" s="635"/>
      <c r="O40" s="670" t="s">
        <v>823</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D411694C-03E6-4804-AFE9-E772F1891551}">
      <formula1>INDIRECT(D9)</formula1>
    </dataValidation>
    <dataValidation type="list" allowBlank="1" showInputMessage="1" showErrorMessage="1" sqref="D14:E14 D32:E32 O14:P14 O32:P32" xr:uid="{B913B758-D50A-45D8-A386-D1E2619B5E03}">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AD7DC25-74EE-4C5E-A528-B7D6084205EF}">
          <x14:formula1>
            <xm:f>'(参考)リスト'!$G$16:$G$20</xm:f>
          </x14:formula1>
          <xm:sqref>D17:E17 D35:E35 O17:P17 O35:P35</xm:sqref>
        </x14:dataValidation>
        <x14:dataValidation type="list" allowBlank="1" showInputMessage="1" showErrorMessage="1" xr:uid="{5601F1DE-0358-4B08-B7B9-E75EE1EF447C}">
          <x14:formula1>
            <xm:f>'(参考)リスト'!$B$16:$B$20</xm:f>
          </x14:formula1>
          <xm:sqref>D9:E10 D27:E28 O9:P10 O27:P28</xm:sqref>
        </x14:dataValidation>
        <x14:dataValidation type="list" allowBlank="1" showInputMessage="1" showErrorMessage="1" xr:uid="{625D9904-DB34-423D-9AF2-908D8647E9AB}">
          <x14:formula1>
            <xm:f>'(参考)リスト'!$F$16:$F$21</xm:f>
          </x14:formula1>
          <xm:sqref>E15:E16 E33:E34 P15:P16 P33:P34</xm:sqref>
        </x14:dataValidation>
        <x14:dataValidation type="list" allowBlank="1" showInputMessage="1" showErrorMessage="1" xr:uid="{3669D8E2-2D3E-42C1-9141-E78C8E3857B5}">
          <x14:formula1>
            <xm:f>'(参考)リスト'!$D$16:$D$18</xm:f>
          </x14:formula1>
          <xm:sqref>D13:E13 D31:E31 O13:P13 O31:P31</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7BB70-4802-48E8-8B0D-AC048ED87331}">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667</v>
      </c>
      <c r="E5" s="639"/>
      <c r="F5" s="649"/>
      <c r="G5" s="650"/>
      <c r="H5" s="650"/>
      <c r="I5" s="650"/>
      <c r="J5" s="650"/>
      <c r="K5" s="650"/>
      <c r="L5" s="651"/>
      <c r="M5" s="616" t="s">
        <v>51</v>
      </c>
      <c r="N5" s="616" t="s">
        <v>47</v>
      </c>
      <c r="O5" s="638" t="str">
        <f>D5</f>
        <v>S027</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2</v>
      </c>
      <c r="E7" s="646"/>
      <c r="F7" s="628"/>
      <c r="G7" s="629"/>
      <c r="H7" s="629"/>
      <c r="I7" s="629"/>
      <c r="J7" s="629"/>
      <c r="K7" s="629"/>
      <c r="L7" s="630"/>
      <c r="M7" s="617"/>
      <c r="N7" s="617" t="s">
        <v>2</v>
      </c>
      <c r="O7" s="645">
        <f>D7+1</f>
        <v>3</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511</v>
      </c>
      <c r="E11" s="639"/>
      <c r="F11" s="628"/>
      <c r="G11" s="629"/>
      <c r="H11" s="629"/>
      <c r="I11" s="629"/>
      <c r="J11" s="629"/>
      <c r="K11" s="629"/>
      <c r="L11" s="630"/>
      <c r="M11" s="617"/>
      <c r="N11" s="617" t="s">
        <v>4</v>
      </c>
      <c r="O11" s="638" t="s">
        <v>513</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683</v>
      </c>
      <c r="F16" s="628"/>
      <c r="G16" s="629"/>
      <c r="H16" s="629"/>
      <c r="I16" s="629"/>
      <c r="J16" s="629"/>
      <c r="K16" s="629"/>
      <c r="L16" s="630"/>
      <c r="M16" s="653"/>
      <c r="N16" s="634" t="s">
        <v>281</v>
      </c>
      <c r="O16" s="635"/>
      <c r="P16" s="194" t="s">
        <v>702</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29" t="s">
        <v>896</v>
      </c>
      <c r="F18" s="180"/>
      <c r="G18" s="180"/>
      <c r="H18" s="180"/>
      <c r="I18" s="180"/>
      <c r="J18" s="180"/>
      <c r="K18" s="180"/>
      <c r="L18" s="181"/>
      <c r="M18" s="634" t="s">
        <v>7</v>
      </c>
      <c r="N18" s="664"/>
      <c r="O18" s="635"/>
      <c r="P18" s="229" t="s">
        <v>898</v>
      </c>
      <c r="Q18" s="180"/>
      <c r="R18" s="180"/>
      <c r="S18" s="180"/>
      <c r="T18" s="180"/>
      <c r="U18" s="180"/>
      <c r="V18" s="180"/>
      <c r="W18" s="181"/>
    </row>
    <row r="19" spans="2:23" s="30" customFormat="1" ht="17.149999999999999" customHeight="1" x14ac:dyDescent="0.2">
      <c r="B19" s="661" t="s">
        <v>54</v>
      </c>
      <c r="C19" s="662"/>
      <c r="D19" s="663"/>
      <c r="E19" s="658" t="s">
        <v>790</v>
      </c>
      <c r="F19" s="659"/>
      <c r="G19" s="659"/>
      <c r="H19" s="659"/>
      <c r="I19" s="659"/>
      <c r="J19" s="659"/>
      <c r="K19" s="659"/>
      <c r="L19" s="660"/>
      <c r="M19" s="661" t="s">
        <v>54</v>
      </c>
      <c r="N19" s="662"/>
      <c r="O19" s="663"/>
      <c r="P19" s="658" t="s">
        <v>790</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897</v>
      </c>
      <c r="E22" s="671"/>
      <c r="F22" s="671"/>
      <c r="G22" s="671"/>
      <c r="H22" s="671"/>
      <c r="I22" s="671"/>
      <c r="J22" s="671"/>
      <c r="K22" s="671"/>
      <c r="L22" s="672"/>
      <c r="M22" s="634" t="s">
        <v>50</v>
      </c>
      <c r="N22" s="635"/>
      <c r="O22" s="670" t="s">
        <v>897</v>
      </c>
      <c r="P22" s="671"/>
      <c r="Q22" s="671"/>
      <c r="R22" s="671"/>
      <c r="S22" s="671"/>
      <c r="T22" s="671"/>
      <c r="U22" s="671"/>
      <c r="V22" s="671"/>
      <c r="W22" s="672"/>
    </row>
    <row r="23" spans="2:23" s="30" customFormat="1" ht="20.149999999999999" customHeight="1" x14ac:dyDescent="0.2">
      <c r="B23" s="616" t="s">
        <v>51</v>
      </c>
      <c r="C23" s="616" t="s">
        <v>47</v>
      </c>
      <c r="D23" s="638" t="str">
        <f>O5</f>
        <v>S027</v>
      </c>
      <c r="E23" s="639"/>
      <c r="F23" s="649"/>
      <c r="G23" s="650"/>
      <c r="H23" s="650"/>
      <c r="I23" s="650"/>
      <c r="J23" s="650"/>
      <c r="K23" s="650"/>
      <c r="L23" s="651"/>
      <c r="M23" s="616" t="s">
        <v>51</v>
      </c>
      <c r="N23" s="616" t="s">
        <v>47</v>
      </c>
      <c r="O23" s="638" t="str">
        <f>D23</f>
        <v>S027</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4</v>
      </c>
      <c r="E25" s="646"/>
      <c r="F25" s="628"/>
      <c r="G25" s="629"/>
      <c r="H25" s="629"/>
      <c r="I25" s="629"/>
      <c r="J25" s="629"/>
      <c r="K25" s="629"/>
      <c r="L25" s="630"/>
      <c r="M25" s="617"/>
      <c r="N25" s="617" t="s">
        <v>2</v>
      </c>
      <c r="O25" s="645">
        <f>D25+1</f>
        <v>5</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513</v>
      </c>
      <c r="E29" s="639"/>
      <c r="F29" s="628"/>
      <c r="G29" s="629"/>
      <c r="H29" s="629"/>
      <c r="I29" s="629"/>
      <c r="J29" s="629"/>
      <c r="K29" s="629"/>
      <c r="L29" s="630"/>
      <c r="M29" s="617"/>
      <c r="N29" s="617" t="s">
        <v>4</v>
      </c>
      <c r="O29" s="638" t="s">
        <v>514</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702</v>
      </c>
      <c r="F34" s="628"/>
      <c r="G34" s="629"/>
      <c r="H34" s="629"/>
      <c r="I34" s="629"/>
      <c r="J34" s="629"/>
      <c r="K34" s="629"/>
      <c r="L34" s="630"/>
      <c r="M34" s="653"/>
      <c r="N34" s="634" t="s">
        <v>281</v>
      </c>
      <c r="O34" s="635"/>
      <c r="P34" s="194" t="s">
        <v>702</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899</v>
      </c>
      <c r="F36" s="180"/>
      <c r="G36" s="180"/>
      <c r="H36" s="180"/>
      <c r="I36" s="180"/>
      <c r="J36" s="180"/>
      <c r="K36" s="180"/>
      <c r="L36" s="181"/>
      <c r="M36" s="634" t="s">
        <v>7</v>
      </c>
      <c r="N36" s="664"/>
      <c r="O36" s="635"/>
      <c r="P36" s="229" t="s">
        <v>900</v>
      </c>
      <c r="Q36" s="180"/>
      <c r="R36" s="180"/>
      <c r="S36" s="180"/>
      <c r="T36" s="180"/>
      <c r="U36" s="180"/>
      <c r="V36" s="180"/>
      <c r="W36" s="181"/>
    </row>
    <row r="37" spans="2:24" s="30" customFormat="1" ht="17.149999999999999" customHeight="1" x14ac:dyDescent="0.2">
      <c r="B37" s="661" t="s">
        <v>54</v>
      </c>
      <c r="C37" s="662"/>
      <c r="D37" s="663"/>
      <c r="E37" s="658" t="s">
        <v>790</v>
      </c>
      <c r="F37" s="659"/>
      <c r="G37" s="659"/>
      <c r="H37" s="659"/>
      <c r="I37" s="659"/>
      <c r="J37" s="659"/>
      <c r="K37" s="659"/>
      <c r="L37" s="660"/>
      <c r="M37" s="661" t="s">
        <v>54</v>
      </c>
      <c r="N37" s="662"/>
      <c r="O37" s="663"/>
      <c r="P37" s="658" t="s">
        <v>790</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897</v>
      </c>
      <c r="E40" s="671"/>
      <c r="F40" s="671"/>
      <c r="G40" s="671"/>
      <c r="H40" s="671"/>
      <c r="I40" s="671"/>
      <c r="J40" s="671"/>
      <c r="K40" s="671"/>
      <c r="L40" s="672"/>
      <c r="M40" s="634" t="s">
        <v>50</v>
      </c>
      <c r="N40" s="635"/>
      <c r="O40" s="670" t="s">
        <v>897</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D002654E-D714-4A0A-983C-DC4B49DBC5A3}">
      <formula1>INDIRECT(D13)</formula1>
    </dataValidation>
    <dataValidation type="list" allowBlank="1" showInputMessage="1" showErrorMessage="1" sqref="D11:E12 D29:E30 O11:P12 O29:P30" xr:uid="{62137036-2582-4AC6-BFA3-325558629ED7}">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4A561AD-A6E1-4BA2-8331-5485E17D1BD2}">
          <x14:formula1>
            <xm:f>'(参考)リスト'!$D$16:$D$18</xm:f>
          </x14:formula1>
          <xm:sqref>D13:E13 D31:E31 O13:P13 O31:P31</xm:sqref>
        </x14:dataValidation>
        <x14:dataValidation type="list" allowBlank="1" showInputMessage="1" showErrorMessage="1" xr:uid="{26A013E8-552E-4CCB-B72D-8E31E8D5FCA4}">
          <x14:formula1>
            <xm:f>'(参考)リスト'!$F$16:$F$21</xm:f>
          </x14:formula1>
          <xm:sqref>E15:E16 E33:E34 P15:P16 P33:P34</xm:sqref>
        </x14:dataValidation>
        <x14:dataValidation type="list" allowBlank="1" showInputMessage="1" showErrorMessage="1" xr:uid="{6FF6483C-8743-4E63-AC6E-57BED0A2BEBE}">
          <x14:formula1>
            <xm:f>'(参考)リスト'!$B$16:$B$20</xm:f>
          </x14:formula1>
          <xm:sqref>D9:E10 D27:E28 O9:P10 O27:P28</xm:sqref>
        </x14:dataValidation>
        <x14:dataValidation type="list" allowBlank="1" showInputMessage="1" showErrorMessage="1" xr:uid="{9EE826B0-E803-4436-A21E-45951CFC9321}">
          <x14:formula1>
            <xm:f>'(参考)リスト'!$G$16:$G$20</xm:f>
          </x14:formula1>
          <xm:sqref>D17:E17 D35:E35 O17:P17 O35:P35</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2ED43-F9A8-4328-99F2-659D648F49E0}">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667</v>
      </c>
      <c r="E5" s="639"/>
      <c r="F5" s="649"/>
      <c r="G5" s="650"/>
      <c r="H5" s="650"/>
      <c r="I5" s="650"/>
      <c r="J5" s="650"/>
      <c r="K5" s="650"/>
      <c r="L5" s="651"/>
      <c r="M5" s="616" t="s">
        <v>51</v>
      </c>
      <c r="N5" s="616" t="s">
        <v>47</v>
      </c>
      <c r="O5" s="638" t="str">
        <f>D5</f>
        <v>S027</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6</v>
      </c>
      <c r="E7" s="646"/>
      <c r="F7" s="628"/>
      <c r="G7" s="629"/>
      <c r="H7" s="629"/>
      <c r="I7" s="629"/>
      <c r="J7" s="629"/>
      <c r="K7" s="629"/>
      <c r="L7" s="630"/>
      <c r="M7" s="617"/>
      <c r="N7" s="617" t="s">
        <v>2</v>
      </c>
      <c r="O7" s="645">
        <f>D7+1</f>
        <v>7</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514</v>
      </c>
      <c r="E11" s="639"/>
      <c r="F11" s="628"/>
      <c r="G11" s="629"/>
      <c r="H11" s="629"/>
      <c r="I11" s="629"/>
      <c r="J11" s="629"/>
      <c r="K11" s="629"/>
      <c r="L11" s="630"/>
      <c r="M11" s="617"/>
      <c r="N11" s="617" t="s">
        <v>4</v>
      </c>
      <c r="O11" s="638" t="s">
        <v>514</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702</v>
      </c>
      <c r="F16" s="628"/>
      <c r="G16" s="629"/>
      <c r="H16" s="629"/>
      <c r="I16" s="629"/>
      <c r="J16" s="629"/>
      <c r="K16" s="629"/>
      <c r="L16" s="630"/>
      <c r="M16" s="653"/>
      <c r="N16" s="634" t="s">
        <v>281</v>
      </c>
      <c r="O16" s="635"/>
      <c r="P16" s="194" t="s">
        <v>702</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29" t="s">
        <v>901</v>
      </c>
      <c r="F18" s="180"/>
      <c r="G18" s="180"/>
      <c r="H18" s="180"/>
      <c r="I18" s="180"/>
      <c r="J18" s="180"/>
      <c r="K18" s="180"/>
      <c r="L18" s="181"/>
      <c r="M18" s="634" t="s">
        <v>7</v>
      </c>
      <c r="N18" s="664"/>
      <c r="O18" s="635"/>
      <c r="P18" s="229" t="s">
        <v>903</v>
      </c>
      <c r="Q18" s="180"/>
      <c r="R18" s="180"/>
      <c r="S18" s="180"/>
      <c r="T18" s="180"/>
      <c r="U18" s="180"/>
      <c r="V18" s="180"/>
      <c r="W18" s="181"/>
    </row>
    <row r="19" spans="2:23" s="30" customFormat="1" ht="17.149999999999999" customHeight="1" x14ac:dyDescent="0.2">
      <c r="B19" s="661" t="s">
        <v>54</v>
      </c>
      <c r="C19" s="662"/>
      <c r="D19" s="663"/>
      <c r="E19" s="658" t="s">
        <v>902</v>
      </c>
      <c r="F19" s="659"/>
      <c r="G19" s="659"/>
      <c r="H19" s="659"/>
      <c r="I19" s="659"/>
      <c r="J19" s="659"/>
      <c r="K19" s="659"/>
      <c r="L19" s="660"/>
      <c r="M19" s="661" t="s">
        <v>54</v>
      </c>
      <c r="N19" s="662"/>
      <c r="O19" s="663"/>
      <c r="P19" s="658" t="s">
        <v>904</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897</v>
      </c>
      <c r="E22" s="671"/>
      <c r="F22" s="671"/>
      <c r="G22" s="671"/>
      <c r="H22" s="671"/>
      <c r="I22" s="671"/>
      <c r="J22" s="671"/>
      <c r="K22" s="671"/>
      <c r="L22" s="672"/>
      <c r="M22" s="634" t="s">
        <v>50</v>
      </c>
      <c r="N22" s="635"/>
      <c r="O22" s="670" t="s">
        <v>897</v>
      </c>
      <c r="P22" s="671"/>
      <c r="Q22" s="671"/>
      <c r="R22" s="671"/>
      <c r="S22" s="671"/>
      <c r="T22" s="671"/>
      <c r="U22" s="671"/>
      <c r="V22" s="671"/>
      <c r="W22" s="672"/>
    </row>
    <row r="23" spans="2:23" s="30" customFormat="1" ht="20.149999999999999" customHeight="1" x14ac:dyDescent="0.2">
      <c r="B23" s="616" t="s">
        <v>51</v>
      </c>
      <c r="C23" s="616" t="s">
        <v>47</v>
      </c>
      <c r="D23" s="638" t="str">
        <f>O5</f>
        <v>S027</v>
      </c>
      <c r="E23" s="639"/>
      <c r="F23" s="649"/>
      <c r="G23" s="650"/>
      <c r="H23" s="650"/>
      <c r="I23" s="650"/>
      <c r="J23" s="650"/>
      <c r="K23" s="650"/>
      <c r="L23" s="651"/>
      <c r="M23" s="616" t="s">
        <v>51</v>
      </c>
      <c r="N23" s="616" t="s">
        <v>47</v>
      </c>
      <c r="O23" s="638" t="str">
        <f>D23</f>
        <v>S027</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8</v>
      </c>
      <c r="E25" s="646"/>
      <c r="F25" s="628"/>
      <c r="G25" s="629"/>
      <c r="H25" s="629"/>
      <c r="I25" s="629"/>
      <c r="J25" s="629"/>
      <c r="K25" s="629"/>
      <c r="L25" s="630"/>
      <c r="M25" s="617"/>
      <c r="N25" s="617" t="s">
        <v>2</v>
      </c>
      <c r="O25" s="645">
        <f>D25+1</f>
        <v>9</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377</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905</v>
      </c>
      <c r="F36" s="180"/>
      <c r="G36" s="180"/>
      <c r="H36" s="180"/>
      <c r="I36" s="180"/>
      <c r="J36" s="180"/>
      <c r="K36" s="180"/>
      <c r="L36" s="181"/>
      <c r="M36" s="634" t="s">
        <v>7</v>
      </c>
      <c r="N36" s="664"/>
      <c r="O36" s="635"/>
      <c r="P36" s="229" t="s">
        <v>906</v>
      </c>
      <c r="Q36" s="180"/>
      <c r="R36" s="180"/>
      <c r="S36" s="180"/>
      <c r="T36" s="180"/>
      <c r="U36" s="180"/>
      <c r="V36" s="180"/>
      <c r="W36" s="181"/>
    </row>
    <row r="37" spans="2:24" s="30" customFormat="1" ht="17.149999999999999" customHeight="1" x14ac:dyDescent="0.2">
      <c r="B37" s="661" t="s">
        <v>54</v>
      </c>
      <c r="C37" s="662"/>
      <c r="D37" s="663"/>
      <c r="E37" s="658" t="s">
        <v>1148</v>
      </c>
      <c r="F37" s="659"/>
      <c r="G37" s="659"/>
      <c r="H37" s="659"/>
      <c r="I37" s="659"/>
      <c r="J37" s="659"/>
      <c r="K37" s="659"/>
      <c r="L37" s="660"/>
      <c r="M37" s="661" t="s">
        <v>54</v>
      </c>
      <c r="N37" s="662"/>
      <c r="O37" s="663"/>
      <c r="P37" s="658" t="s">
        <v>1149</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844</v>
      </c>
      <c r="E40" s="671"/>
      <c r="F40" s="671"/>
      <c r="G40" s="671"/>
      <c r="H40" s="671"/>
      <c r="I40" s="671"/>
      <c r="J40" s="671"/>
      <c r="K40" s="671"/>
      <c r="L40" s="672"/>
      <c r="M40" s="634" t="s">
        <v>50</v>
      </c>
      <c r="N40" s="635"/>
      <c r="O40" s="670" t="s">
        <v>844</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AFD0B1A3-82BE-43D0-931B-5BCD02BEDEB0}">
      <formula1>INDIRECT(D9)</formula1>
    </dataValidation>
    <dataValidation type="list" allowBlank="1" showInputMessage="1" showErrorMessage="1" sqref="D14:E14 D32:E32 O14:P14 O32:P32" xr:uid="{B23711AC-0C25-468B-A7D2-D1A168C7154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5296F4C-E33D-4269-A7F8-C1AEF3CAD6BD}">
          <x14:formula1>
            <xm:f>'(参考)リスト'!$G$16:$G$20</xm:f>
          </x14:formula1>
          <xm:sqref>D17:E17 D35:E35 O17:P17 O35:P35</xm:sqref>
        </x14:dataValidation>
        <x14:dataValidation type="list" allowBlank="1" showInputMessage="1" showErrorMessage="1" xr:uid="{3A57067F-BFDB-4129-8999-4175B8E1A147}">
          <x14:formula1>
            <xm:f>'(参考)リスト'!$B$16:$B$20</xm:f>
          </x14:formula1>
          <xm:sqref>D9:E10 D27:E28 O9:P10 O27:P28</xm:sqref>
        </x14:dataValidation>
        <x14:dataValidation type="list" allowBlank="1" showInputMessage="1" showErrorMessage="1" xr:uid="{81069712-BE4B-4A6D-8F4A-83239179069F}">
          <x14:formula1>
            <xm:f>'(参考)リスト'!$F$16:$F$21</xm:f>
          </x14:formula1>
          <xm:sqref>E15:E16 E33:E34 P15:P16 P33:P34</xm:sqref>
        </x14:dataValidation>
        <x14:dataValidation type="list" allowBlank="1" showInputMessage="1" showErrorMessage="1" xr:uid="{6A96A330-E208-4227-8505-9C9F9FE1E972}">
          <x14:formula1>
            <xm:f>'(参考)リスト'!$D$16:$D$18</xm:f>
          </x14:formula1>
          <xm:sqref>D13:E13 D31:E31 O13:P13 O31:P31</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7B630-6194-4A16-96D6-C982BE92E347}">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667</v>
      </c>
      <c r="E5" s="639"/>
      <c r="F5" s="649"/>
      <c r="G5" s="650"/>
      <c r="H5" s="650"/>
      <c r="I5" s="650"/>
      <c r="J5" s="650"/>
      <c r="K5" s="650"/>
      <c r="L5" s="651"/>
      <c r="M5" s="616" t="s">
        <v>51</v>
      </c>
      <c r="N5" s="616" t="s">
        <v>47</v>
      </c>
      <c r="O5" s="638" t="str">
        <f>D5</f>
        <v>S027</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10</v>
      </c>
      <c r="E7" s="646"/>
      <c r="F7" s="628"/>
      <c r="G7" s="629"/>
      <c r="H7" s="629"/>
      <c r="I7" s="629"/>
      <c r="J7" s="629"/>
      <c r="K7" s="629"/>
      <c r="L7" s="630"/>
      <c r="M7" s="617"/>
      <c r="N7" s="617" t="s">
        <v>2</v>
      </c>
      <c r="O7" s="645">
        <f>D7+1</f>
        <v>11</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374</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907</v>
      </c>
      <c r="F18" s="180"/>
      <c r="G18" s="180"/>
      <c r="H18" s="180"/>
      <c r="I18" s="180"/>
      <c r="J18" s="180"/>
      <c r="K18" s="180"/>
      <c r="L18" s="181"/>
      <c r="M18" s="634" t="s">
        <v>7</v>
      </c>
      <c r="N18" s="664"/>
      <c r="O18" s="635"/>
      <c r="P18" s="211" t="s">
        <v>790</v>
      </c>
      <c r="Q18" s="180"/>
      <c r="R18" s="180"/>
      <c r="S18" s="180"/>
      <c r="T18" s="180"/>
      <c r="U18" s="180"/>
      <c r="V18" s="180"/>
      <c r="W18" s="181"/>
    </row>
    <row r="19" spans="2:23" s="30" customFormat="1" ht="17.149999999999999" customHeight="1" x14ac:dyDescent="0.2">
      <c r="B19" s="661" t="s">
        <v>54</v>
      </c>
      <c r="C19" s="662"/>
      <c r="D19" s="663"/>
      <c r="E19" s="658" t="s">
        <v>1150</v>
      </c>
      <c r="F19" s="659"/>
      <c r="G19" s="659"/>
      <c r="H19" s="659"/>
      <c r="I19" s="659"/>
      <c r="J19" s="659"/>
      <c r="K19" s="659"/>
      <c r="L19" s="660"/>
      <c r="M19" s="661" t="s">
        <v>54</v>
      </c>
      <c r="N19" s="662"/>
      <c r="O19" s="663"/>
      <c r="P19" s="658" t="s">
        <v>908</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909</v>
      </c>
      <c r="E22" s="671"/>
      <c r="F22" s="671"/>
      <c r="G22" s="671"/>
      <c r="H22" s="671"/>
      <c r="I22" s="671"/>
      <c r="J22" s="671"/>
      <c r="K22" s="671"/>
      <c r="L22" s="672"/>
      <c r="M22" s="634" t="s">
        <v>50</v>
      </c>
      <c r="N22" s="635"/>
      <c r="O22" s="670" t="s">
        <v>797</v>
      </c>
      <c r="P22" s="671"/>
      <c r="Q22" s="671"/>
      <c r="R22" s="671"/>
      <c r="S22" s="671"/>
      <c r="T22" s="671"/>
      <c r="U22" s="671"/>
      <c r="V22" s="671"/>
      <c r="W22" s="672"/>
    </row>
    <row r="23" spans="2:23" s="30" customFormat="1" ht="20.149999999999999" customHeight="1" x14ac:dyDescent="0.2">
      <c r="B23" s="616" t="s">
        <v>51</v>
      </c>
      <c r="C23" s="616" t="s">
        <v>47</v>
      </c>
      <c r="D23" s="638" t="str">
        <f>O5</f>
        <v>S027</v>
      </c>
      <c r="E23" s="639"/>
      <c r="F23" s="649"/>
      <c r="G23" s="650"/>
      <c r="H23" s="650"/>
      <c r="I23" s="650"/>
      <c r="J23" s="650"/>
      <c r="K23" s="650"/>
      <c r="L23" s="651"/>
      <c r="M23" s="616" t="s">
        <v>51</v>
      </c>
      <c r="N23" s="616" t="s">
        <v>47</v>
      </c>
      <c r="O23" s="638" t="s">
        <v>668</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12</v>
      </c>
      <c r="E25" s="646"/>
      <c r="F25" s="628"/>
      <c r="G25" s="629"/>
      <c r="H25" s="629"/>
      <c r="I25" s="629"/>
      <c r="J25" s="629"/>
      <c r="K25" s="629"/>
      <c r="L25" s="630"/>
      <c r="M25" s="617"/>
      <c r="N25" s="617" t="s">
        <v>2</v>
      </c>
      <c r="O25" s="645">
        <v>1</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377</v>
      </c>
      <c r="E29" s="639"/>
      <c r="F29" s="628"/>
      <c r="G29" s="629"/>
      <c r="H29" s="629"/>
      <c r="I29" s="629"/>
      <c r="J29" s="629"/>
      <c r="K29" s="629"/>
      <c r="L29" s="630"/>
      <c r="M29" s="617"/>
      <c r="N29" s="617" t="s">
        <v>4</v>
      </c>
      <c r="O29" s="638" t="s">
        <v>511</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683</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843</v>
      </c>
      <c r="F36" s="180"/>
      <c r="G36" s="180"/>
      <c r="H36" s="180"/>
      <c r="I36" s="180"/>
      <c r="J36" s="180"/>
      <c r="K36" s="180"/>
      <c r="L36" s="181"/>
      <c r="M36" s="634" t="s">
        <v>7</v>
      </c>
      <c r="N36" s="664"/>
      <c r="O36" s="635"/>
      <c r="P36" s="229" t="s">
        <v>910</v>
      </c>
      <c r="Q36" s="180"/>
      <c r="R36" s="180"/>
      <c r="S36" s="180"/>
      <c r="T36" s="180"/>
      <c r="U36" s="180"/>
      <c r="V36" s="180"/>
      <c r="W36" s="181"/>
    </row>
    <row r="37" spans="2:24" s="30" customFormat="1" ht="17.149999999999999" customHeight="1" x14ac:dyDescent="0.2">
      <c r="B37" s="661" t="s">
        <v>54</v>
      </c>
      <c r="C37" s="662"/>
      <c r="D37" s="663"/>
      <c r="E37" s="658" t="s">
        <v>1049</v>
      </c>
      <c r="F37" s="659"/>
      <c r="G37" s="659"/>
      <c r="H37" s="659"/>
      <c r="I37" s="659"/>
      <c r="J37" s="659"/>
      <c r="K37" s="659"/>
      <c r="L37" s="660"/>
      <c r="M37" s="661" t="s">
        <v>54</v>
      </c>
      <c r="N37" s="662"/>
      <c r="O37" s="663"/>
      <c r="P37" s="658" t="s">
        <v>790</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844</v>
      </c>
      <c r="E40" s="671"/>
      <c r="F40" s="671"/>
      <c r="G40" s="671"/>
      <c r="H40" s="671"/>
      <c r="I40" s="671"/>
      <c r="J40" s="671"/>
      <c r="K40" s="671"/>
      <c r="L40" s="672"/>
      <c r="M40" s="634" t="s">
        <v>50</v>
      </c>
      <c r="N40" s="635"/>
      <c r="O40" s="670" t="s">
        <v>897</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64A6488B-31C0-49A1-93D3-4E46215EDE4D}">
      <formula1>INDIRECT(D13)</formula1>
    </dataValidation>
    <dataValidation type="list" allowBlank="1" showInputMessage="1" showErrorMessage="1" sqref="D11:E12 D29:E30 O11:P12 O29:P30" xr:uid="{45714D0E-32A1-4183-8D74-B36DA78F9DC2}">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2BB7197-1E63-40DA-AA69-E4D935396443}">
          <x14:formula1>
            <xm:f>'(参考)リスト'!$D$16:$D$18</xm:f>
          </x14:formula1>
          <xm:sqref>D13:E13 D31:E31 O13:P13 O31:P31</xm:sqref>
        </x14:dataValidation>
        <x14:dataValidation type="list" allowBlank="1" showInputMessage="1" showErrorMessage="1" xr:uid="{22CB13B2-2BA2-467B-8AC0-2FE7BF17B374}">
          <x14:formula1>
            <xm:f>'(参考)リスト'!$F$16:$F$21</xm:f>
          </x14:formula1>
          <xm:sqref>E15:E16 E33:E34 P15:P16 P33:P34</xm:sqref>
        </x14:dataValidation>
        <x14:dataValidation type="list" allowBlank="1" showInputMessage="1" showErrorMessage="1" xr:uid="{F86ED21E-437B-47E2-8046-9EEBB5097F37}">
          <x14:formula1>
            <xm:f>'(参考)リスト'!$B$16:$B$20</xm:f>
          </x14:formula1>
          <xm:sqref>D9:E10 D27:E28 O9:P10 O27:P28</xm:sqref>
        </x14:dataValidation>
        <x14:dataValidation type="list" allowBlank="1" showInputMessage="1" showErrorMessage="1" xr:uid="{0064338A-92ED-4AEE-9226-177701386A4C}">
          <x14:formula1>
            <xm:f>'(参考)リスト'!$G$16:$G$20</xm:f>
          </x14:formula1>
          <xm:sqref>D17:E17 D35:E35 O17:P17 O35:P35</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581AC-E501-40E4-BC72-FE379BD89F64}">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668</v>
      </c>
      <c r="E5" s="639"/>
      <c r="F5" s="649"/>
      <c r="G5" s="650"/>
      <c r="H5" s="650"/>
      <c r="I5" s="650"/>
      <c r="J5" s="650"/>
      <c r="K5" s="650"/>
      <c r="L5" s="651"/>
      <c r="M5" s="616" t="s">
        <v>51</v>
      </c>
      <c r="N5" s="616" t="s">
        <v>47</v>
      </c>
      <c r="O5" s="638" t="str">
        <f>D5</f>
        <v>S028</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2</v>
      </c>
      <c r="E7" s="646"/>
      <c r="F7" s="628"/>
      <c r="G7" s="629"/>
      <c r="H7" s="629"/>
      <c r="I7" s="629"/>
      <c r="J7" s="629"/>
      <c r="K7" s="629"/>
      <c r="L7" s="630"/>
      <c r="M7" s="617"/>
      <c r="N7" s="617" t="s">
        <v>2</v>
      </c>
      <c r="O7" s="645">
        <f>D7+1</f>
        <v>3</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511</v>
      </c>
      <c r="E11" s="639"/>
      <c r="F11" s="628"/>
      <c r="G11" s="629"/>
      <c r="H11" s="629"/>
      <c r="I11" s="629"/>
      <c r="J11" s="629"/>
      <c r="K11" s="629"/>
      <c r="L11" s="630"/>
      <c r="M11" s="617"/>
      <c r="N11" s="617" t="s">
        <v>4</v>
      </c>
      <c r="O11" s="638" t="s">
        <v>513</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683</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911</v>
      </c>
      <c r="F18" s="180"/>
      <c r="G18" s="180"/>
      <c r="H18" s="180"/>
      <c r="I18" s="180"/>
      <c r="J18" s="180"/>
      <c r="K18" s="180"/>
      <c r="L18" s="181"/>
      <c r="M18" s="634" t="s">
        <v>7</v>
      </c>
      <c r="N18" s="664"/>
      <c r="O18" s="635"/>
      <c r="P18" s="229" t="s">
        <v>912</v>
      </c>
      <c r="Q18" s="180"/>
      <c r="R18" s="180"/>
      <c r="S18" s="180"/>
      <c r="T18" s="180"/>
      <c r="U18" s="180"/>
      <c r="V18" s="180"/>
      <c r="W18" s="181"/>
    </row>
    <row r="19" spans="2:23" s="30" customFormat="1" ht="17.149999999999999" customHeight="1" x14ac:dyDescent="0.2">
      <c r="B19" s="661" t="s">
        <v>54</v>
      </c>
      <c r="C19" s="662"/>
      <c r="D19" s="663"/>
      <c r="E19" s="658" t="s">
        <v>790</v>
      </c>
      <c r="F19" s="659"/>
      <c r="G19" s="659"/>
      <c r="H19" s="659"/>
      <c r="I19" s="659"/>
      <c r="J19" s="659"/>
      <c r="K19" s="659"/>
      <c r="L19" s="660"/>
      <c r="M19" s="661" t="s">
        <v>54</v>
      </c>
      <c r="N19" s="662"/>
      <c r="O19" s="663"/>
      <c r="P19" s="658" t="s">
        <v>1151</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805</v>
      </c>
      <c r="Q21" s="659"/>
      <c r="R21" s="659"/>
      <c r="S21" s="668" t="s">
        <v>8</v>
      </c>
      <c r="T21" s="669"/>
      <c r="U21" s="665"/>
      <c r="V21" s="666"/>
      <c r="W21" s="667"/>
    </row>
    <row r="22" spans="2:23" s="30" customFormat="1" ht="17.149999999999999" customHeight="1" x14ac:dyDescent="0.2">
      <c r="B22" s="634" t="s">
        <v>50</v>
      </c>
      <c r="C22" s="635"/>
      <c r="D22" s="670" t="s">
        <v>897</v>
      </c>
      <c r="E22" s="671"/>
      <c r="F22" s="671"/>
      <c r="G22" s="671"/>
      <c r="H22" s="671"/>
      <c r="I22" s="671"/>
      <c r="J22" s="671"/>
      <c r="K22" s="671"/>
      <c r="L22" s="672"/>
      <c r="M22" s="634" t="s">
        <v>50</v>
      </c>
      <c r="N22" s="635"/>
      <c r="O22" s="670" t="s">
        <v>823</v>
      </c>
      <c r="P22" s="671"/>
      <c r="Q22" s="671"/>
      <c r="R22" s="671"/>
      <c r="S22" s="671"/>
      <c r="T22" s="671"/>
      <c r="U22" s="671"/>
      <c r="V22" s="671"/>
      <c r="W22" s="672"/>
    </row>
    <row r="23" spans="2:23" s="30" customFormat="1" ht="20.149999999999999" customHeight="1" x14ac:dyDescent="0.2">
      <c r="B23" s="616" t="s">
        <v>51</v>
      </c>
      <c r="C23" s="616" t="s">
        <v>47</v>
      </c>
      <c r="D23" s="638" t="str">
        <f>O5</f>
        <v>S028</v>
      </c>
      <c r="E23" s="639"/>
      <c r="F23" s="649"/>
      <c r="G23" s="650"/>
      <c r="H23" s="650"/>
      <c r="I23" s="650"/>
      <c r="J23" s="650"/>
      <c r="K23" s="650"/>
      <c r="L23" s="651"/>
      <c r="M23" s="616" t="s">
        <v>51</v>
      </c>
      <c r="N23" s="616" t="s">
        <v>47</v>
      </c>
      <c r="O23" s="638" t="str">
        <f>D23</f>
        <v>S028</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4</v>
      </c>
      <c r="E25" s="646"/>
      <c r="F25" s="628"/>
      <c r="G25" s="629"/>
      <c r="H25" s="629"/>
      <c r="I25" s="629"/>
      <c r="J25" s="629"/>
      <c r="K25" s="629"/>
      <c r="L25" s="630"/>
      <c r="M25" s="617"/>
      <c r="N25" s="617" t="s">
        <v>2</v>
      </c>
      <c r="O25" s="645">
        <f>D25+1</f>
        <v>5</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513</v>
      </c>
      <c r="E29" s="639"/>
      <c r="F29" s="628"/>
      <c r="G29" s="629"/>
      <c r="H29" s="629"/>
      <c r="I29" s="629"/>
      <c r="J29" s="629"/>
      <c r="K29" s="629"/>
      <c r="L29" s="630"/>
      <c r="M29" s="617"/>
      <c r="N29" s="617" t="s">
        <v>4</v>
      </c>
      <c r="O29" s="638" t="s">
        <v>513</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702</v>
      </c>
      <c r="F34" s="628"/>
      <c r="G34" s="629"/>
      <c r="H34" s="629"/>
      <c r="I34" s="629"/>
      <c r="J34" s="629"/>
      <c r="K34" s="629"/>
      <c r="L34" s="630"/>
      <c r="M34" s="653"/>
      <c r="N34" s="634" t="s">
        <v>281</v>
      </c>
      <c r="O34" s="635"/>
      <c r="P34" s="194" t="s">
        <v>702</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913</v>
      </c>
      <c r="F36" s="180"/>
      <c r="G36" s="180"/>
      <c r="H36" s="180"/>
      <c r="I36" s="180"/>
      <c r="J36" s="180"/>
      <c r="K36" s="180"/>
      <c r="L36" s="181"/>
      <c r="M36" s="634" t="s">
        <v>7</v>
      </c>
      <c r="N36" s="664"/>
      <c r="O36" s="635"/>
      <c r="P36" s="229" t="s">
        <v>915</v>
      </c>
      <c r="Q36" s="180"/>
      <c r="R36" s="180"/>
      <c r="S36" s="180"/>
      <c r="T36" s="180"/>
      <c r="U36" s="180"/>
      <c r="V36" s="180"/>
      <c r="W36" s="181"/>
    </row>
    <row r="37" spans="2:24" s="30" customFormat="1" ht="17.149999999999999" customHeight="1" x14ac:dyDescent="0.2">
      <c r="B37" s="661" t="s">
        <v>54</v>
      </c>
      <c r="C37" s="662"/>
      <c r="D37" s="663"/>
      <c r="E37" s="658" t="s">
        <v>914</v>
      </c>
      <c r="F37" s="659"/>
      <c r="G37" s="659"/>
      <c r="H37" s="659"/>
      <c r="I37" s="659"/>
      <c r="J37" s="659"/>
      <c r="K37" s="659"/>
      <c r="L37" s="660"/>
      <c r="M37" s="661" t="s">
        <v>54</v>
      </c>
      <c r="N37" s="662"/>
      <c r="O37" s="663"/>
      <c r="P37" s="658" t="s">
        <v>790</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897</v>
      </c>
      <c r="E40" s="671"/>
      <c r="F40" s="671"/>
      <c r="G40" s="671"/>
      <c r="H40" s="671"/>
      <c r="I40" s="671"/>
      <c r="J40" s="671"/>
      <c r="K40" s="671"/>
      <c r="L40" s="672"/>
      <c r="M40" s="634" t="s">
        <v>50</v>
      </c>
      <c r="N40" s="635"/>
      <c r="O40" s="670" t="s">
        <v>897</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EF6177A-59A1-4FE7-AD7A-12C264B579B6}">
      <formula1>INDIRECT(D9)</formula1>
    </dataValidation>
    <dataValidation type="list" allowBlank="1" showInputMessage="1" showErrorMessage="1" sqref="D14:E14 D32:E32 O14:P14 O32:P32" xr:uid="{BEF46A48-A2FE-4892-A547-E732A130E99A}">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53D699A-F219-47A7-A811-D83FB305A246}">
          <x14:formula1>
            <xm:f>'(参考)リスト'!$G$16:$G$20</xm:f>
          </x14:formula1>
          <xm:sqref>D17:E17 D35:E35 O17:P17 O35:P35</xm:sqref>
        </x14:dataValidation>
        <x14:dataValidation type="list" allowBlank="1" showInputMessage="1" showErrorMessage="1" xr:uid="{847B0377-A9FA-4BF0-8373-1FDC656DD66D}">
          <x14:formula1>
            <xm:f>'(参考)リスト'!$B$16:$B$20</xm:f>
          </x14:formula1>
          <xm:sqref>D9:E10 D27:E28 O9:P10 O27:P28</xm:sqref>
        </x14:dataValidation>
        <x14:dataValidation type="list" allowBlank="1" showInputMessage="1" showErrorMessage="1" xr:uid="{C9C0A718-AA5D-463C-AEB2-09816A933629}">
          <x14:formula1>
            <xm:f>'(参考)リスト'!$F$16:$F$21</xm:f>
          </x14:formula1>
          <xm:sqref>E15:E16 E33:E34 P15:P16 P33:P34</xm:sqref>
        </x14:dataValidation>
        <x14:dataValidation type="list" allowBlank="1" showInputMessage="1" showErrorMessage="1" xr:uid="{E0A403FE-DBBC-4C2D-9077-DED5B930E5ED}">
          <x14:formula1>
            <xm:f>'(参考)リスト'!$D$16:$D$18</xm:f>
          </x14:formula1>
          <xm:sqref>D13:E13 D31:E31 O13:P13 O31:P31</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42CC2-40EA-419F-B2B5-7928F4327A08}">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668</v>
      </c>
      <c r="E5" s="639"/>
      <c r="F5" s="649"/>
      <c r="G5" s="650"/>
      <c r="H5" s="650"/>
      <c r="I5" s="650"/>
      <c r="J5" s="650"/>
      <c r="K5" s="650"/>
      <c r="L5" s="651"/>
      <c r="M5" s="616" t="s">
        <v>51</v>
      </c>
      <c r="N5" s="616" t="s">
        <v>47</v>
      </c>
      <c r="O5" s="638" t="str">
        <f>D5</f>
        <v>S028</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6</v>
      </c>
      <c r="E7" s="646"/>
      <c r="F7" s="628"/>
      <c r="G7" s="629"/>
      <c r="H7" s="629"/>
      <c r="I7" s="629"/>
      <c r="J7" s="629"/>
      <c r="K7" s="629"/>
      <c r="L7" s="630"/>
      <c r="M7" s="617"/>
      <c r="N7" s="617" t="s">
        <v>2</v>
      </c>
      <c r="O7" s="645">
        <f>D7+1</f>
        <v>7</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514</v>
      </c>
      <c r="E11" s="639"/>
      <c r="F11" s="628"/>
      <c r="G11" s="629"/>
      <c r="H11" s="629"/>
      <c r="I11" s="629"/>
      <c r="J11" s="629"/>
      <c r="K11" s="629"/>
      <c r="L11" s="630"/>
      <c r="M11" s="617"/>
      <c r="N11" s="617" t="s">
        <v>4</v>
      </c>
      <c r="O11" s="638" t="s">
        <v>514</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702</v>
      </c>
      <c r="F16" s="628"/>
      <c r="G16" s="629"/>
      <c r="H16" s="629"/>
      <c r="I16" s="629"/>
      <c r="J16" s="629"/>
      <c r="K16" s="629"/>
      <c r="L16" s="630"/>
      <c r="M16" s="653"/>
      <c r="N16" s="634" t="s">
        <v>281</v>
      </c>
      <c r="O16" s="635"/>
      <c r="P16" s="194" t="s">
        <v>702</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29" t="s">
        <v>916</v>
      </c>
      <c r="F18" s="180"/>
      <c r="G18" s="180"/>
      <c r="H18" s="180"/>
      <c r="I18" s="180"/>
      <c r="J18" s="180"/>
      <c r="K18" s="180"/>
      <c r="L18" s="181"/>
      <c r="M18" s="634" t="s">
        <v>7</v>
      </c>
      <c r="N18" s="664"/>
      <c r="O18" s="635"/>
      <c r="P18" s="229" t="s">
        <v>918</v>
      </c>
      <c r="Q18" s="180"/>
      <c r="R18" s="180"/>
      <c r="S18" s="180"/>
      <c r="T18" s="180"/>
      <c r="U18" s="180"/>
      <c r="V18" s="180"/>
      <c r="W18" s="181"/>
    </row>
    <row r="19" spans="2:23" s="30" customFormat="1" ht="17.149999999999999" customHeight="1" x14ac:dyDescent="0.2">
      <c r="B19" s="661" t="s">
        <v>54</v>
      </c>
      <c r="C19" s="662"/>
      <c r="D19" s="663"/>
      <c r="E19" s="658" t="s">
        <v>917</v>
      </c>
      <c r="F19" s="659"/>
      <c r="G19" s="659"/>
      <c r="H19" s="659"/>
      <c r="I19" s="659"/>
      <c r="J19" s="659"/>
      <c r="K19" s="659"/>
      <c r="L19" s="660"/>
      <c r="M19" s="661" t="s">
        <v>54</v>
      </c>
      <c r="N19" s="662"/>
      <c r="O19" s="663"/>
      <c r="P19" s="658" t="s">
        <v>919</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897</v>
      </c>
      <c r="E22" s="671"/>
      <c r="F22" s="671"/>
      <c r="G22" s="671"/>
      <c r="H22" s="671"/>
      <c r="I22" s="671"/>
      <c r="J22" s="671"/>
      <c r="K22" s="671"/>
      <c r="L22" s="672"/>
      <c r="M22" s="634" t="s">
        <v>50</v>
      </c>
      <c r="N22" s="635"/>
      <c r="O22" s="670" t="s">
        <v>897</v>
      </c>
      <c r="P22" s="671"/>
      <c r="Q22" s="671"/>
      <c r="R22" s="671"/>
      <c r="S22" s="671"/>
      <c r="T22" s="671"/>
      <c r="U22" s="671"/>
      <c r="V22" s="671"/>
      <c r="W22" s="672"/>
    </row>
    <row r="23" spans="2:23" s="30" customFormat="1" ht="20.149999999999999" customHeight="1" x14ac:dyDescent="0.2">
      <c r="B23" s="616" t="s">
        <v>51</v>
      </c>
      <c r="C23" s="616" t="s">
        <v>47</v>
      </c>
      <c r="D23" s="638" t="str">
        <f>O5</f>
        <v>S028</v>
      </c>
      <c r="E23" s="639"/>
      <c r="F23" s="649"/>
      <c r="G23" s="650"/>
      <c r="H23" s="650"/>
      <c r="I23" s="650"/>
      <c r="J23" s="650"/>
      <c r="K23" s="650"/>
      <c r="L23" s="651"/>
      <c r="M23" s="616" t="s">
        <v>51</v>
      </c>
      <c r="N23" s="616" t="s">
        <v>47</v>
      </c>
      <c r="O23" s="638" t="str">
        <f>D23</f>
        <v>S028</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8</v>
      </c>
      <c r="E25" s="646"/>
      <c r="F25" s="628"/>
      <c r="G25" s="629"/>
      <c r="H25" s="629"/>
      <c r="I25" s="629"/>
      <c r="J25" s="629"/>
      <c r="K25" s="629"/>
      <c r="L25" s="630"/>
      <c r="M25" s="617"/>
      <c r="N25" s="617" t="s">
        <v>2</v>
      </c>
      <c r="O25" s="645">
        <f>D25+1</f>
        <v>9</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377</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945</v>
      </c>
      <c r="F36" s="180"/>
      <c r="G36" s="180"/>
      <c r="H36" s="180"/>
      <c r="I36" s="180"/>
      <c r="J36" s="180"/>
      <c r="K36" s="180"/>
      <c r="L36" s="181"/>
      <c r="M36" s="634" t="s">
        <v>7</v>
      </c>
      <c r="N36" s="664"/>
      <c r="O36" s="635"/>
      <c r="P36" s="229" t="s">
        <v>920</v>
      </c>
      <c r="Q36" s="180"/>
      <c r="R36" s="180"/>
      <c r="S36" s="180"/>
      <c r="T36" s="180"/>
      <c r="U36" s="180"/>
      <c r="V36" s="180"/>
      <c r="W36" s="181"/>
    </row>
    <row r="37" spans="2:24" s="30" customFormat="1" ht="17.149999999999999" customHeight="1" x14ac:dyDescent="0.2">
      <c r="B37" s="661" t="s">
        <v>54</v>
      </c>
      <c r="C37" s="662"/>
      <c r="D37" s="663"/>
      <c r="E37" s="658" t="s">
        <v>1146</v>
      </c>
      <c r="F37" s="659"/>
      <c r="G37" s="659"/>
      <c r="H37" s="659"/>
      <c r="I37" s="659"/>
      <c r="J37" s="659"/>
      <c r="K37" s="659"/>
      <c r="L37" s="660"/>
      <c r="M37" s="661" t="s">
        <v>54</v>
      </c>
      <c r="N37" s="662"/>
      <c r="O37" s="663"/>
      <c r="P37" s="658" t="s">
        <v>1152</v>
      </c>
      <c r="Q37" s="659"/>
      <c r="R37" s="659"/>
      <c r="S37" s="659"/>
      <c r="T37" s="659"/>
      <c r="U37" s="659"/>
      <c r="V37" s="659"/>
      <c r="W37" s="660"/>
    </row>
    <row r="38" spans="2:24" s="30" customFormat="1" ht="17.149999999999999" customHeight="1" x14ac:dyDescent="0.2">
      <c r="B38" s="655" t="s">
        <v>283</v>
      </c>
      <c r="C38" s="656"/>
      <c r="D38" s="657"/>
      <c r="E38" s="658" t="s">
        <v>791</v>
      </c>
      <c r="F38" s="659"/>
      <c r="G38" s="659"/>
      <c r="H38" s="593"/>
      <c r="I38" s="593"/>
      <c r="J38" s="593"/>
      <c r="K38" s="593"/>
      <c r="L38" s="594"/>
      <c r="M38" s="655" t="s">
        <v>283</v>
      </c>
      <c r="N38" s="656"/>
      <c r="O38" s="657"/>
      <c r="P38" s="658" t="s">
        <v>791</v>
      </c>
      <c r="Q38" s="659"/>
      <c r="R38" s="659"/>
      <c r="S38" s="593"/>
      <c r="T38" s="593"/>
      <c r="U38" s="593"/>
      <c r="V38" s="593"/>
      <c r="W38" s="594"/>
    </row>
    <row r="39" spans="2:24" s="30" customFormat="1" ht="17.149999999999999" customHeight="1" x14ac:dyDescent="0.2">
      <c r="B39" s="655" t="s">
        <v>303</v>
      </c>
      <c r="C39" s="656"/>
      <c r="D39" s="657"/>
      <c r="E39" s="658" t="s">
        <v>791</v>
      </c>
      <c r="F39" s="659"/>
      <c r="G39" s="659"/>
      <c r="H39" s="668" t="s">
        <v>8</v>
      </c>
      <c r="I39" s="669"/>
      <c r="J39" s="665"/>
      <c r="K39" s="666"/>
      <c r="L39" s="667"/>
      <c r="M39" s="655" t="s">
        <v>303</v>
      </c>
      <c r="N39" s="656"/>
      <c r="O39" s="657"/>
      <c r="P39" s="658" t="s">
        <v>791</v>
      </c>
      <c r="Q39" s="659"/>
      <c r="R39" s="659"/>
      <c r="S39" s="668" t="s">
        <v>8</v>
      </c>
      <c r="T39" s="669"/>
      <c r="U39" s="665"/>
      <c r="V39" s="666"/>
      <c r="W39" s="667"/>
    </row>
    <row r="40" spans="2:24" s="30" customFormat="1" ht="17.149999999999999" customHeight="1" x14ac:dyDescent="0.2">
      <c r="B40" s="634" t="s">
        <v>50</v>
      </c>
      <c r="C40" s="635"/>
      <c r="D40" s="670" t="s">
        <v>844</v>
      </c>
      <c r="E40" s="671"/>
      <c r="F40" s="671"/>
      <c r="G40" s="671"/>
      <c r="H40" s="671"/>
      <c r="I40" s="671"/>
      <c r="J40" s="671"/>
      <c r="K40" s="671"/>
      <c r="L40" s="672"/>
      <c r="M40" s="634" t="s">
        <v>50</v>
      </c>
      <c r="N40" s="635"/>
      <c r="O40" s="670" t="s">
        <v>844</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5ED30318-2525-48A7-8022-C3854A8647DB}">
      <formula1>INDIRECT(D13)</formula1>
    </dataValidation>
    <dataValidation type="list" allowBlank="1" showInputMessage="1" showErrorMessage="1" sqref="D11:E12 D29:E30 O11:P12 O29:P30" xr:uid="{B7895129-F8FA-40C3-BC09-E85CA073EFB7}">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90C4F68-DDB7-464F-8DD0-8EEDB5D1CB94}">
          <x14:formula1>
            <xm:f>'(参考)リスト'!$D$16:$D$18</xm:f>
          </x14:formula1>
          <xm:sqref>D13:E13 D31:E31 O13:P13 O31:P31</xm:sqref>
        </x14:dataValidation>
        <x14:dataValidation type="list" allowBlank="1" showInputMessage="1" showErrorMessage="1" xr:uid="{9C7A90C9-2DE7-44C7-B103-7E5EAC79010B}">
          <x14:formula1>
            <xm:f>'(参考)リスト'!$F$16:$F$21</xm:f>
          </x14:formula1>
          <xm:sqref>E15:E16 E33:E34 P15:P16 P33:P34</xm:sqref>
        </x14:dataValidation>
        <x14:dataValidation type="list" allowBlank="1" showInputMessage="1" showErrorMessage="1" xr:uid="{5CFE4ED1-3503-4C37-B3AE-AD3A8177785E}">
          <x14:formula1>
            <xm:f>'(参考)リスト'!$B$16:$B$20</xm:f>
          </x14:formula1>
          <xm:sqref>D9:E10 D27:E28 O9:P10 O27:P28</xm:sqref>
        </x14:dataValidation>
        <x14:dataValidation type="list" allowBlank="1" showInputMessage="1" showErrorMessage="1" xr:uid="{DC12306A-B6C4-44F9-9367-541BA738EC0C}">
          <x14:formula1>
            <xm:f>'(参考)リスト'!$G$16:$G$20</xm:f>
          </x14:formula1>
          <xm:sqref>D17:E17 D35:E35 O17:P17 O35:P35</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B0195-1354-48D1-9DAB-FA076AF637F2}">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668</v>
      </c>
      <c r="E5" s="639"/>
      <c r="F5" s="649"/>
      <c r="G5" s="650"/>
      <c r="H5" s="650"/>
      <c r="I5" s="650"/>
      <c r="J5" s="650"/>
      <c r="K5" s="650"/>
      <c r="L5" s="651"/>
      <c r="M5" s="616" t="s">
        <v>51</v>
      </c>
      <c r="N5" s="616" t="s">
        <v>47</v>
      </c>
      <c r="O5" s="638" t="str">
        <f>D5</f>
        <v>S028</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10</v>
      </c>
      <c r="E7" s="646"/>
      <c r="F7" s="628"/>
      <c r="G7" s="629"/>
      <c r="H7" s="629"/>
      <c r="I7" s="629"/>
      <c r="J7" s="629"/>
      <c r="K7" s="629"/>
      <c r="L7" s="630"/>
      <c r="M7" s="617"/>
      <c r="N7" s="617" t="s">
        <v>2</v>
      </c>
      <c r="O7" s="645">
        <f>D7+1</f>
        <v>11</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843</v>
      </c>
      <c r="F18" s="180"/>
      <c r="G18" s="180"/>
      <c r="H18" s="180"/>
      <c r="I18" s="180"/>
      <c r="J18" s="180"/>
      <c r="K18" s="180"/>
      <c r="L18" s="181"/>
      <c r="M18" s="634" t="s">
        <v>7</v>
      </c>
      <c r="N18" s="664"/>
      <c r="O18" s="635"/>
      <c r="P18" s="229" t="s">
        <v>843</v>
      </c>
      <c r="Q18" s="180"/>
      <c r="R18" s="180"/>
      <c r="S18" s="180"/>
      <c r="T18" s="180"/>
      <c r="U18" s="180"/>
      <c r="V18" s="180"/>
      <c r="W18" s="181"/>
    </row>
    <row r="19" spans="2:23" s="30" customFormat="1" ht="17.149999999999999" customHeight="1" x14ac:dyDescent="0.2">
      <c r="B19" s="661" t="s">
        <v>54</v>
      </c>
      <c r="C19" s="662"/>
      <c r="D19" s="663"/>
      <c r="E19" s="658" t="s">
        <v>1049</v>
      </c>
      <c r="F19" s="659"/>
      <c r="G19" s="659"/>
      <c r="H19" s="659"/>
      <c r="I19" s="659"/>
      <c r="J19" s="659"/>
      <c r="K19" s="659"/>
      <c r="L19" s="660"/>
      <c r="M19" s="661" t="s">
        <v>54</v>
      </c>
      <c r="N19" s="662"/>
      <c r="O19" s="663"/>
      <c r="P19" s="658" t="s">
        <v>931</v>
      </c>
      <c r="Q19" s="659"/>
      <c r="R19" s="659"/>
      <c r="S19" s="659"/>
      <c r="T19" s="659"/>
      <c r="U19" s="659"/>
      <c r="V19" s="659"/>
      <c r="W19" s="660"/>
    </row>
    <row r="20" spans="2:23" s="30" customFormat="1" ht="17.149999999999999" customHeight="1" x14ac:dyDescent="0.2">
      <c r="B20" s="655" t="s">
        <v>283</v>
      </c>
      <c r="C20" s="656"/>
      <c r="D20" s="657"/>
      <c r="E20" s="658" t="s">
        <v>791</v>
      </c>
      <c r="F20" s="659"/>
      <c r="G20" s="659"/>
      <c r="H20" s="593"/>
      <c r="I20" s="593"/>
      <c r="J20" s="593"/>
      <c r="K20" s="593"/>
      <c r="L20" s="594"/>
      <c r="M20" s="655" t="s">
        <v>283</v>
      </c>
      <c r="N20" s="656"/>
      <c r="O20" s="657"/>
      <c r="P20" s="658" t="s">
        <v>791</v>
      </c>
      <c r="Q20" s="659"/>
      <c r="R20" s="659"/>
      <c r="S20" s="593"/>
      <c r="T20" s="593"/>
      <c r="U20" s="593"/>
      <c r="V20" s="593"/>
      <c r="W20" s="594"/>
    </row>
    <row r="21" spans="2:23" s="30" customFormat="1" ht="17.149999999999999" customHeight="1" x14ac:dyDescent="0.2">
      <c r="B21" s="655" t="s">
        <v>303</v>
      </c>
      <c r="C21" s="656"/>
      <c r="D21" s="657"/>
      <c r="E21" s="658" t="s">
        <v>791</v>
      </c>
      <c r="F21" s="659"/>
      <c r="G21" s="659"/>
      <c r="H21" s="668" t="s">
        <v>8</v>
      </c>
      <c r="I21" s="669"/>
      <c r="J21" s="665"/>
      <c r="K21" s="666"/>
      <c r="L21" s="667"/>
      <c r="M21" s="655" t="s">
        <v>303</v>
      </c>
      <c r="N21" s="656"/>
      <c r="O21" s="657"/>
      <c r="P21" s="658" t="s">
        <v>791</v>
      </c>
      <c r="Q21" s="659"/>
      <c r="R21" s="659"/>
      <c r="S21" s="668" t="s">
        <v>8</v>
      </c>
      <c r="T21" s="669"/>
      <c r="U21" s="665"/>
      <c r="V21" s="666"/>
      <c r="W21" s="667"/>
    </row>
    <row r="22" spans="2:23" s="30" customFormat="1" ht="17.149999999999999" customHeight="1" x14ac:dyDescent="0.2">
      <c r="B22" s="634" t="s">
        <v>50</v>
      </c>
      <c r="C22" s="635"/>
      <c r="D22" s="670" t="s">
        <v>844</v>
      </c>
      <c r="E22" s="671"/>
      <c r="F22" s="671"/>
      <c r="G22" s="671"/>
      <c r="H22" s="671"/>
      <c r="I22" s="671"/>
      <c r="J22" s="671"/>
      <c r="K22" s="671"/>
      <c r="L22" s="672"/>
      <c r="M22" s="634" t="s">
        <v>50</v>
      </c>
      <c r="N22" s="635"/>
      <c r="O22" s="670" t="s">
        <v>844</v>
      </c>
      <c r="P22" s="671"/>
      <c r="Q22" s="671"/>
      <c r="R22" s="671"/>
      <c r="S22" s="671"/>
      <c r="T22" s="671"/>
      <c r="U22" s="671"/>
      <c r="V22" s="671"/>
      <c r="W22" s="672"/>
    </row>
    <row r="23" spans="2:23" s="30" customFormat="1" ht="20.149999999999999" customHeight="1" x14ac:dyDescent="0.2">
      <c r="B23" s="616" t="s">
        <v>51</v>
      </c>
      <c r="C23" s="616" t="s">
        <v>47</v>
      </c>
      <c r="D23" s="638" t="s">
        <v>669</v>
      </c>
      <c r="E23" s="639"/>
      <c r="F23" s="649"/>
      <c r="G23" s="650"/>
      <c r="H23" s="650"/>
      <c r="I23" s="650"/>
      <c r="J23" s="650"/>
      <c r="K23" s="650"/>
      <c r="L23" s="651"/>
      <c r="M23" s="616" t="s">
        <v>51</v>
      </c>
      <c r="N23" s="616" t="s">
        <v>47</v>
      </c>
      <c r="O23" s="638" t="str">
        <f>D23</f>
        <v>S029</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v>
      </c>
      <c r="E25" s="646"/>
      <c r="F25" s="628"/>
      <c r="G25" s="629"/>
      <c r="H25" s="629"/>
      <c r="I25" s="629"/>
      <c r="J25" s="629"/>
      <c r="K25" s="629"/>
      <c r="L25" s="630"/>
      <c r="M25" s="617"/>
      <c r="N25" s="617" t="s">
        <v>2</v>
      </c>
      <c r="O25" s="645">
        <f>D25+1</f>
        <v>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513</v>
      </c>
      <c r="E29" s="639"/>
      <c r="F29" s="628"/>
      <c r="G29" s="629"/>
      <c r="H29" s="629"/>
      <c r="I29" s="629"/>
      <c r="J29" s="629"/>
      <c r="K29" s="629"/>
      <c r="L29" s="630"/>
      <c r="M29" s="617"/>
      <c r="N29" s="617" t="s">
        <v>4</v>
      </c>
      <c r="O29" s="638" t="s">
        <v>513</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702</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921</v>
      </c>
      <c r="F36" s="180"/>
      <c r="G36" s="180"/>
      <c r="H36" s="180"/>
      <c r="I36" s="180"/>
      <c r="J36" s="180"/>
      <c r="K36" s="180"/>
      <c r="L36" s="181"/>
      <c r="M36" s="634" t="s">
        <v>7</v>
      </c>
      <c r="N36" s="664"/>
      <c r="O36" s="635"/>
      <c r="P36" s="229" t="s">
        <v>923</v>
      </c>
      <c r="Q36" s="180"/>
      <c r="R36" s="180"/>
      <c r="S36" s="180"/>
      <c r="T36" s="180"/>
      <c r="U36" s="180"/>
      <c r="V36" s="180"/>
      <c r="W36" s="181"/>
    </row>
    <row r="37" spans="2:24" s="30" customFormat="1" ht="17.149999999999999" customHeight="1" x14ac:dyDescent="0.2">
      <c r="B37" s="661" t="s">
        <v>54</v>
      </c>
      <c r="C37" s="662"/>
      <c r="D37" s="663"/>
      <c r="E37" s="658" t="s">
        <v>922</v>
      </c>
      <c r="F37" s="659"/>
      <c r="G37" s="659"/>
      <c r="H37" s="659"/>
      <c r="I37" s="659"/>
      <c r="J37" s="659"/>
      <c r="K37" s="659"/>
      <c r="L37" s="660"/>
      <c r="M37" s="661" t="s">
        <v>54</v>
      </c>
      <c r="N37" s="662"/>
      <c r="O37" s="663"/>
      <c r="P37" s="658" t="s">
        <v>924</v>
      </c>
      <c r="Q37" s="659"/>
      <c r="R37" s="659"/>
      <c r="S37" s="659"/>
      <c r="T37" s="659"/>
      <c r="U37" s="659"/>
      <c r="V37" s="659"/>
      <c r="W37" s="660"/>
    </row>
    <row r="38" spans="2:24" s="30" customFormat="1" ht="17.149999999999999" customHeight="1" x14ac:dyDescent="0.2">
      <c r="B38" s="655" t="s">
        <v>283</v>
      </c>
      <c r="C38" s="656"/>
      <c r="D38" s="657"/>
      <c r="E38" s="658" t="s">
        <v>686</v>
      </c>
      <c r="F38" s="659"/>
      <c r="G38" s="659"/>
      <c r="H38" s="593"/>
      <c r="I38" s="593"/>
      <c r="J38" s="593"/>
      <c r="K38" s="593"/>
      <c r="L38" s="594"/>
      <c r="M38" s="655" t="s">
        <v>283</v>
      </c>
      <c r="N38" s="656"/>
      <c r="O38" s="657"/>
      <c r="P38" s="658" t="s">
        <v>686</v>
      </c>
      <c r="Q38" s="659"/>
      <c r="R38" s="659"/>
      <c r="S38" s="593"/>
      <c r="T38" s="593"/>
      <c r="U38" s="593"/>
      <c r="V38" s="593"/>
      <c r="W38" s="594"/>
    </row>
    <row r="39" spans="2:24" s="30" customFormat="1" ht="17.149999999999999" customHeight="1" x14ac:dyDescent="0.2">
      <c r="B39" s="655" t="s">
        <v>303</v>
      </c>
      <c r="C39" s="656"/>
      <c r="D39" s="657"/>
      <c r="E39" s="658" t="s">
        <v>686</v>
      </c>
      <c r="F39" s="659"/>
      <c r="G39" s="659"/>
      <c r="H39" s="668" t="s">
        <v>8</v>
      </c>
      <c r="I39" s="669"/>
      <c r="J39" s="665"/>
      <c r="K39" s="666"/>
      <c r="L39" s="667"/>
      <c r="M39" s="655" t="s">
        <v>303</v>
      </c>
      <c r="N39" s="656"/>
      <c r="O39" s="657"/>
      <c r="P39" s="658" t="s">
        <v>925</v>
      </c>
      <c r="Q39" s="659"/>
      <c r="R39" s="659"/>
      <c r="S39" s="668" t="s">
        <v>8</v>
      </c>
      <c r="T39" s="669"/>
      <c r="U39" s="665"/>
      <c r="V39" s="666"/>
      <c r="W39" s="667"/>
    </row>
    <row r="40" spans="2:24" s="30" customFormat="1" ht="17.149999999999999" customHeight="1" x14ac:dyDescent="0.2">
      <c r="B40" s="634" t="s">
        <v>50</v>
      </c>
      <c r="C40" s="635"/>
      <c r="D40" s="670" t="s">
        <v>690</v>
      </c>
      <c r="E40" s="671"/>
      <c r="F40" s="671"/>
      <c r="G40" s="671"/>
      <c r="H40" s="671"/>
      <c r="I40" s="671"/>
      <c r="J40" s="671"/>
      <c r="K40" s="671"/>
      <c r="L40" s="672"/>
      <c r="M40" s="634" t="s">
        <v>50</v>
      </c>
      <c r="N40" s="635"/>
      <c r="O40" s="670" t="s">
        <v>926</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04D786D5-DD2D-4860-9D9C-2961A1B82D9F}">
      <formula1>INDIRECT(D9)</formula1>
    </dataValidation>
    <dataValidation type="list" allowBlank="1" showInputMessage="1" showErrorMessage="1" sqref="D14:E14 D32:E32 O14:P14 O32:P32" xr:uid="{E16A9945-8261-46AF-B2E3-88EE8F4CA297}">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49F59B2-43C1-4208-890E-101D98529510}">
          <x14:formula1>
            <xm:f>'(参考)リスト'!$G$16:$G$20</xm:f>
          </x14:formula1>
          <xm:sqref>D17:E17 D35:E35 O17:P17 O35:P35</xm:sqref>
        </x14:dataValidation>
        <x14:dataValidation type="list" allowBlank="1" showInputMessage="1" showErrorMessage="1" xr:uid="{3914E6D1-745A-4230-8E3B-3FD47FDD2C2B}">
          <x14:formula1>
            <xm:f>'(参考)リスト'!$B$16:$B$20</xm:f>
          </x14:formula1>
          <xm:sqref>D9:E10 D27:E28 O9:P10 O27:P28</xm:sqref>
        </x14:dataValidation>
        <x14:dataValidation type="list" allowBlank="1" showInputMessage="1" showErrorMessage="1" xr:uid="{0A23B1CE-104D-4964-A83C-6ECDF82D215D}">
          <x14:formula1>
            <xm:f>'(参考)リスト'!$F$16:$F$21</xm:f>
          </x14:formula1>
          <xm:sqref>E15:E16 E33:E34 P15:P16 P33:P34</xm:sqref>
        </x14:dataValidation>
        <x14:dataValidation type="list" allowBlank="1" showInputMessage="1" showErrorMessage="1" xr:uid="{A0B8F6EB-EC54-45E1-B31A-6E87264BEB08}">
          <x14:formula1>
            <xm:f>'(参考)リスト'!$D$16:$D$18</xm:f>
          </x14:formula1>
          <xm:sqref>D13:E13 D31:E31 O13:P13 O31:P31</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AB768-30B0-4C65-B616-362B26F8E938}">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669</v>
      </c>
      <c r="E5" s="639"/>
      <c r="F5" s="649"/>
      <c r="G5" s="650"/>
      <c r="H5" s="650"/>
      <c r="I5" s="650"/>
      <c r="J5" s="650"/>
      <c r="K5" s="650"/>
      <c r="L5" s="651"/>
      <c r="M5" s="616" t="s">
        <v>51</v>
      </c>
      <c r="N5" s="616" t="s">
        <v>47</v>
      </c>
      <c r="O5" s="638" t="str">
        <f>D5</f>
        <v>S029</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3</v>
      </c>
      <c r="E7" s="646"/>
      <c r="F7" s="628"/>
      <c r="G7" s="629"/>
      <c r="H7" s="629"/>
      <c r="I7" s="629"/>
      <c r="J7" s="629"/>
      <c r="K7" s="629"/>
      <c r="L7" s="630"/>
      <c r="M7" s="617"/>
      <c r="N7" s="617" t="s">
        <v>2</v>
      </c>
      <c r="O7" s="645">
        <f>D7+1</f>
        <v>4</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512</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358</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702</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927</v>
      </c>
      <c r="F18" s="180"/>
      <c r="G18" s="180"/>
      <c r="H18" s="180"/>
      <c r="I18" s="180"/>
      <c r="J18" s="180"/>
      <c r="K18" s="180"/>
      <c r="L18" s="181"/>
      <c r="M18" s="634" t="s">
        <v>7</v>
      </c>
      <c r="N18" s="664"/>
      <c r="O18" s="635"/>
      <c r="P18" s="229" t="s">
        <v>843</v>
      </c>
      <c r="Q18" s="180"/>
      <c r="R18" s="180"/>
      <c r="S18" s="180"/>
      <c r="T18" s="180"/>
      <c r="U18" s="180"/>
      <c r="V18" s="180"/>
      <c r="W18" s="181"/>
    </row>
    <row r="19" spans="2:23" s="30" customFormat="1" ht="17.149999999999999" customHeight="1" x14ac:dyDescent="0.2">
      <c r="B19" s="661" t="s">
        <v>54</v>
      </c>
      <c r="C19" s="662"/>
      <c r="D19" s="663"/>
      <c r="E19" s="658" t="s">
        <v>928</v>
      </c>
      <c r="F19" s="659"/>
      <c r="G19" s="659"/>
      <c r="H19" s="659"/>
      <c r="I19" s="659"/>
      <c r="J19" s="659"/>
      <c r="K19" s="659"/>
      <c r="L19" s="660"/>
      <c r="M19" s="661" t="s">
        <v>54</v>
      </c>
      <c r="N19" s="662"/>
      <c r="O19" s="663"/>
      <c r="P19" s="658" t="s">
        <v>931</v>
      </c>
      <c r="Q19" s="659"/>
      <c r="R19" s="659"/>
      <c r="S19" s="659"/>
      <c r="T19" s="659"/>
      <c r="U19" s="659"/>
      <c r="V19" s="659"/>
      <c r="W19" s="660"/>
    </row>
    <row r="20" spans="2:23" s="30" customFormat="1" ht="17.149999999999999" customHeight="1" x14ac:dyDescent="0.2">
      <c r="B20" s="655" t="s">
        <v>283</v>
      </c>
      <c r="C20" s="656"/>
      <c r="D20" s="657"/>
      <c r="E20" s="658" t="s">
        <v>929</v>
      </c>
      <c r="F20" s="659"/>
      <c r="G20" s="659"/>
      <c r="H20" s="593"/>
      <c r="I20" s="593"/>
      <c r="J20" s="593"/>
      <c r="K20" s="593"/>
      <c r="L20" s="594"/>
      <c r="M20" s="655" t="s">
        <v>283</v>
      </c>
      <c r="N20" s="656"/>
      <c r="O20" s="657"/>
      <c r="P20" s="658" t="s">
        <v>929</v>
      </c>
      <c r="Q20" s="659"/>
      <c r="R20" s="659"/>
      <c r="S20" s="593"/>
      <c r="T20" s="593"/>
      <c r="U20" s="593"/>
      <c r="V20" s="593"/>
      <c r="W20" s="594"/>
    </row>
    <row r="21" spans="2:23" s="30" customFormat="1" ht="17.149999999999999" customHeight="1" x14ac:dyDescent="0.2">
      <c r="B21" s="655" t="s">
        <v>303</v>
      </c>
      <c r="C21" s="656"/>
      <c r="D21" s="657"/>
      <c r="E21" s="658" t="s">
        <v>929</v>
      </c>
      <c r="F21" s="659"/>
      <c r="G21" s="659"/>
      <c r="H21" s="668" t="s">
        <v>8</v>
      </c>
      <c r="I21" s="669"/>
      <c r="J21" s="665"/>
      <c r="K21" s="666"/>
      <c r="L21" s="667"/>
      <c r="M21" s="655" t="s">
        <v>303</v>
      </c>
      <c r="N21" s="656"/>
      <c r="O21" s="657"/>
      <c r="P21" s="658" t="s">
        <v>929</v>
      </c>
      <c r="Q21" s="659"/>
      <c r="R21" s="659"/>
      <c r="S21" s="668" t="s">
        <v>8</v>
      </c>
      <c r="T21" s="669"/>
      <c r="U21" s="665"/>
      <c r="V21" s="666"/>
      <c r="W21" s="667"/>
    </row>
    <row r="22" spans="2:23" s="30" customFormat="1" ht="17.149999999999999" customHeight="1" x14ac:dyDescent="0.2">
      <c r="B22" s="634" t="s">
        <v>50</v>
      </c>
      <c r="C22" s="635"/>
      <c r="D22" s="670" t="s">
        <v>930</v>
      </c>
      <c r="E22" s="671"/>
      <c r="F22" s="671"/>
      <c r="G22" s="671"/>
      <c r="H22" s="671"/>
      <c r="I22" s="671"/>
      <c r="J22" s="671"/>
      <c r="K22" s="671"/>
      <c r="L22" s="672"/>
      <c r="M22" s="634" t="s">
        <v>50</v>
      </c>
      <c r="N22" s="635"/>
      <c r="O22" s="670" t="s">
        <v>932</v>
      </c>
      <c r="P22" s="671"/>
      <c r="Q22" s="671"/>
      <c r="R22" s="671"/>
      <c r="S22" s="671"/>
      <c r="T22" s="671"/>
      <c r="U22" s="671"/>
      <c r="V22" s="671"/>
      <c r="W22" s="672"/>
    </row>
    <row r="23" spans="2:23" s="30" customFormat="1" ht="20.149999999999999" customHeight="1" x14ac:dyDescent="0.2">
      <c r="B23" s="616" t="s">
        <v>51</v>
      </c>
      <c r="C23" s="616" t="s">
        <v>47</v>
      </c>
      <c r="D23" s="638" t="str">
        <f>O5</f>
        <v>S029</v>
      </c>
      <c r="E23" s="639"/>
      <c r="F23" s="649"/>
      <c r="G23" s="650"/>
      <c r="H23" s="650"/>
      <c r="I23" s="650"/>
      <c r="J23" s="650"/>
      <c r="K23" s="650"/>
      <c r="L23" s="651"/>
      <c r="M23" s="616" t="s">
        <v>51</v>
      </c>
      <c r="N23" s="616" t="s">
        <v>47</v>
      </c>
      <c r="O23" s="638" t="s">
        <v>670</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5</v>
      </c>
      <c r="E25" s="646"/>
      <c r="F25" s="628"/>
      <c r="G25" s="629"/>
      <c r="H25" s="629"/>
      <c r="I25" s="629"/>
      <c r="J25" s="629"/>
      <c r="K25" s="629"/>
      <c r="L25" s="630"/>
      <c r="M25" s="617"/>
      <c r="N25" s="617" t="s">
        <v>2</v>
      </c>
      <c r="O25" s="645">
        <v>1</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377</v>
      </c>
      <c r="E29" s="639"/>
      <c r="F29" s="628"/>
      <c r="G29" s="629"/>
      <c r="H29" s="629"/>
      <c r="I29" s="629"/>
      <c r="J29" s="629"/>
      <c r="K29" s="629"/>
      <c r="L29" s="630"/>
      <c r="M29" s="617"/>
      <c r="N29" s="617" t="s">
        <v>4</v>
      </c>
      <c r="O29" s="638" t="s">
        <v>513</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683</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933</v>
      </c>
      <c r="F36" s="180"/>
      <c r="G36" s="180"/>
      <c r="H36" s="180"/>
      <c r="I36" s="180"/>
      <c r="J36" s="180"/>
      <c r="K36" s="180"/>
      <c r="L36" s="181"/>
      <c r="M36" s="634" t="s">
        <v>7</v>
      </c>
      <c r="N36" s="664"/>
      <c r="O36" s="635"/>
      <c r="P36" s="229" t="s">
        <v>935</v>
      </c>
      <c r="Q36" s="180"/>
      <c r="R36" s="180"/>
      <c r="S36" s="180"/>
      <c r="T36" s="180"/>
      <c r="U36" s="180"/>
      <c r="V36" s="180"/>
      <c r="W36" s="181"/>
    </row>
    <row r="37" spans="2:24" s="30" customFormat="1" ht="17.149999999999999" customHeight="1" x14ac:dyDescent="0.2">
      <c r="B37" s="661" t="s">
        <v>54</v>
      </c>
      <c r="C37" s="662"/>
      <c r="D37" s="663"/>
      <c r="E37" s="658" t="s">
        <v>934</v>
      </c>
      <c r="F37" s="659"/>
      <c r="G37" s="659"/>
      <c r="H37" s="659"/>
      <c r="I37" s="659"/>
      <c r="J37" s="659"/>
      <c r="K37" s="659"/>
      <c r="L37" s="660"/>
      <c r="M37" s="661" t="s">
        <v>54</v>
      </c>
      <c r="N37" s="662"/>
      <c r="O37" s="663"/>
      <c r="P37" s="658" t="s">
        <v>964</v>
      </c>
      <c r="Q37" s="659"/>
      <c r="R37" s="659"/>
      <c r="S37" s="659"/>
      <c r="T37" s="659"/>
      <c r="U37" s="659"/>
      <c r="V37" s="659"/>
      <c r="W37" s="660"/>
    </row>
    <row r="38" spans="2:24" s="30" customFormat="1" ht="17.149999999999999" customHeight="1" x14ac:dyDescent="0.2">
      <c r="B38" s="655" t="s">
        <v>283</v>
      </c>
      <c r="C38" s="656"/>
      <c r="D38" s="657"/>
      <c r="E38" s="658" t="s">
        <v>929</v>
      </c>
      <c r="F38" s="659"/>
      <c r="G38" s="659"/>
      <c r="H38" s="593"/>
      <c r="I38" s="593"/>
      <c r="J38" s="593"/>
      <c r="K38" s="593"/>
      <c r="L38" s="594"/>
      <c r="M38" s="655" t="s">
        <v>283</v>
      </c>
      <c r="N38" s="656"/>
      <c r="O38" s="657"/>
      <c r="P38" s="658" t="s">
        <v>929</v>
      </c>
      <c r="Q38" s="659"/>
      <c r="R38" s="659"/>
      <c r="S38" s="593"/>
      <c r="T38" s="593"/>
      <c r="U38" s="593"/>
      <c r="V38" s="593"/>
      <c r="W38" s="594"/>
    </row>
    <row r="39" spans="2:24" s="30" customFormat="1" ht="17.149999999999999" customHeight="1" x14ac:dyDescent="0.2">
      <c r="B39" s="655" t="s">
        <v>303</v>
      </c>
      <c r="C39" s="656"/>
      <c r="D39" s="657"/>
      <c r="E39" s="658" t="s">
        <v>929</v>
      </c>
      <c r="F39" s="659"/>
      <c r="G39" s="659"/>
      <c r="H39" s="668" t="s">
        <v>8</v>
      </c>
      <c r="I39" s="669"/>
      <c r="J39" s="665"/>
      <c r="K39" s="666"/>
      <c r="L39" s="667"/>
      <c r="M39" s="655" t="s">
        <v>303</v>
      </c>
      <c r="N39" s="656"/>
      <c r="O39" s="657"/>
      <c r="P39" s="658" t="s">
        <v>929</v>
      </c>
      <c r="Q39" s="659"/>
      <c r="R39" s="659"/>
      <c r="S39" s="668" t="s">
        <v>8</v>
      </c>
      <c r="T39" s="669"/>
      <c r="U39" s="665"/>
      <c r="V39" s="666"/>
      <c r="W39" s="667"/>
    </row>
    <row r="40" spans="2:24" s="30" customFormat="1" ht="17.149999999999999" customHeight="1" x14ac:dyDescent="0.2">
      <c r="B40" s="634" t="s">
        <v>50</v>
      </c>
      <c r="C40" s="635"/>
      <c r="D40" s="670" t="s">
        <v>932</v>
      </c>
      <c r="E40" s="671"/>
      <c r="F40" s="671"/>
      <c r="G40" s="671"/>
      <c r="H40" s="671"/>
      <c r="I40" s="671"/>
      <c r="J40" s="671"/>
      <c r="K40" s="671"/>
      <c r="L40" s="672"/>
      <c r="M40" s="634" t="s">
        <v>50</v>
      </c>
      <c r="N40" s="635"/>
      <c r="O40" s="670" t="s">
        <v>965</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5DF8CAF5-EDC6-4D19-A095-A30CB8005752}">
      <formula1>INDIRECT(D13)</formula1>
    </dataValidation>
    <dataValidation type="list" allowBlank="1" showInputMessage="1" showErrorMessage="1" sqref="D11:E12 D29:E30 O11:P12 O29:P30" xr:uid="{21C6E30A-41E1-4099-A45E-5BE4E0B71EDA}">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0BF0D46-6C2C-4210-BCAA-931894785FE0}">
          <x14:formula1>
            <xm:f>'(参考)リスト'!$D$16:$D$18</xm:f>
          </x14:formula1>
          <xm:sqref>D13:E13 D31:E31 O13:P13 O31:P31</xm:sqref>
        </x14:dataValidation>
        <x14:dataValidation type="list" allowBlank="1" showInputMessage="1" showErrorMessage="1" xr:uid="{43746CA9-0D34-4C98-BD4A-B4E449D7E154}">
          <x14:formula1>
            <xm:f>'(参考)リスト'!$F$16:$F$21</xm:f>
          </x14:formula1>
          <xm:sqref>E15:E16 E33:E34 P15:P16 P33:P34</xm:sqref>
        </x14:dataValidation>
        <x14:dataValidation type="list" allowBlank="1" showInputMessage="1" showErrorMessage="1" xr:uid="{62F642E0-3F49-421D-B1F7-1B9CF65EEC72}">
          <x14:formula1>
            <xm:f>'(参考)リスト'!$B$16:$B$20</xm:f>
          </x14:formula1>
          <xm:sqref>D9:E10 D27:E28 O9:P10 O27:P28</xm:sqref>
        </x14:dataValidation>
        <x14:dataValidation type="list" allowBlank="1" showInputMessage="1" showErrorMessage="1" xr:uid="{4860DCE7-F0E5-4FF8-835D-BBE39C53CA7A}">
          <x14:formula1>
            <xm:f>'(参考)リスト'!$G$16:$G$20</xm:f>
          </x14:formula1>
          <xm:sqref>D17:E17 D35:E35 O17:P17 O35:P35</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AF92B-8019-4667-A90E-8E898C374246}">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670</v>
      </c>
      <c r="E5" s="639"/>
      <c r="F5" s="649"/>
      <c r="G5" s="650"/>
      <c r="H5" s="650"/>
      <c r="I5" s="650"/>
      <c r="J5" s="650"/>
      <c r="K5" s="650"/>
      <c r="L5" s="651"/>
      <c r="M5" s="616" t="s">
        <v>51</v>
      </c>
      <c r="N5" s="616" t="s">
        <v>47</v>
      </c>
      <c r="O5" s="638" t="str">
        <f>D5</f>
        <v>S030</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2</v>
      </c>
      <c r="E7" s="646"/>
      <c r="F7" s="628"/>
      <c r="G7" s="629"/>
      <c r="H7" s="629"/>
      <c r="I7" s="629"/>
      <c r="J7" s="629"/>
      <c r="K7" s="629"/>
      <c r="L7" s="630"/>
      <c r="M7" s="617"/>
      <c r="N7" s="617" t="s">
        <v>2</v>
      </c>
      <c r="O7" s="645">
        <f>D7+1</f>
        <v>3</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517</v>
      </c>
      <c r="E11" s="639"/>
      <c r="F11" s="628"/>
      <c r="G11" s="629"/>
      <c r="H11" s="629"/>
      <c r="I11" s="629"/>
      <c r="J11" s="629"/>
      <c r="K11" s="629"/>
      <c r="L11" s="630"/>
      <c r="M11" s="617"/>
      <c r="N11" s="617" t="s">
        <v>4</v>
      </c>
      <c r="O11" s="638" t="s">
        <v>513</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358</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701</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701</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936</v>
      </c>
      <c r="F18" s="180"/>
      <c r="G18" s="180"/>
      <c r="H18" s="180"/>
      <c r="I18" s="180"/>
      <c r="J18" s="180"/>
      <c r="K18" s="180"/>
      <c r="L18" s="181"/>
      <c r="M18" s="634" t="s">
        <v>7</v>
      </c>
      <c r="N18" s="664"/>
      <c r="O18" s="635"/>
      <c r="P18" s="229" t="s">
        <v>939</v>
      </c>
      <c r="Q18" s="180"/>
      <c r="R18" s="180"/>
      <c r="S18" s="180"/>
      <c r="T18" s="180"/>
      <c r="U18" s="180"/>
      <c r="V18" s="180"/>
      <c r="W18" s="181"/>
    </row>
    <row r="19" spans="2:23" s="30" customFormat="1" ht="17.149999999999999" customHeight="1" x14ac:dyDescent="0.2">
      <c r="B19" s="661" t="s">
        <v>54</v>
      </c>
      <c r="C19" s="662"/>
      <c r="D19" s="663"/>
      <c r="E19" s="658" t="s">
        <v>937</v>
      </c>
      <c r="F19" s="659"/>
      <c r="G19" s="659"/>
      <c r="H19" s="659"/>
      <c r="I19" s="659"/>
      <c r="J19" s="659"/>
      <c r="K19" s="659"/>
      <c r="L19" s="660"/>
      <c r="M19" s="661" t="s">
        <v>54</v>
      </c>
      <c r="N19" s="662"/>
      <c r="O19" s="663"/>
      <c r="P19" s="658" t="s">
        <v>940</v>
      </c>
      <c r="Q19" s="659"/>
      <c r="R19" s="659"/>
      <c r="S19" s="659"/>
      <c r="T19" s="659"/>
      <c r="U19" s="659"/>
      <c r="V19" s="659"/>
      <c r="W19" s="660"/>
    </row>
    <row r="20" spans="2:23" s="30" customFormat="1" ht="17.149999999999999" customHeight="1" x14ac:dyDescent="0.2">
      <c r="B20" s="655" t="s">
        <v>283</v>
      </c>
      <c r="C20" s="656"/>
      <c r="D20" s="657"/>
      <c r="E20" s="658" t="s">
        <v>929</v>
      </c>
      <c r="F20" s="659"/>
      <c r="G20" s="659"/>
      <c r="H20" s="593"/>
      <c r="I20" s="593"/>
      <c r="J20" s="593"/>
      <c r="K20" s="593"/>
      <c r="L20" s="594"/>
      <c r="M20" s="655" t="s">
        <v>283</v>
      </c>
      <c r="N20" s="656"/>
      <c r="O20" s="657"/>
      <c r="P20" s="658" t="s">
        <v>929</v>
      </c>
      <c r="Q20" s="659"/>
      <c r="R20" s="659"/>
      <c r="S20" s="593"/>
      <c r="T20" s="593"/>
      <c r="U20" s="593"/>
      <c r="V20" s="593"/>
      <c r="W20" s="594"/>
    </row>
    <row r="21" spans="2:23" s="30" customFormat="1" ht="17.149999999999999" customHeight="1" x14ac:dyDescent="0.2">
      <c r="B21" s="655" t="s">
        <v>303</v>
      </c>
      <c r="C21" s="656"/>
      <c r="D21" s="657"/>
      <c r="E21" s="658" t="s">
        <v>938</v>
      </c>
      <c r="F21" s="659"/>
      <c r="G21" s="659"/>
      <c r="H21" s="668" t="s">
        <v>8</v>
      </c>
      <c r="I21" s="669"/>
      <c r="J21" s="665"/>
      <c r="K21" s="666"/>
      <c r="L21" s="667"/>
      <c r="M21" s="655" t="s">
        <v>303</v>
      </c>
      <c r="N21" s="656"/>
      <c r="O21" s="657"/>
      <c r="P21" s="658" t="s">
        <v>938</v>
      </c>
      <c r="Q21" s="659"/>
      <c r="R21" s="659"/>
      <c r="S21" s="668" t="s">
        <v>8</v>
      </c>
      <c r="T21" s="669"/>
      <c r="U21" s="665"/>
      <c r="V21" s="666"/>
      <c r="W21" s="667"/>
    </row>
    <row r="22" spans="2:23" s="30" customFormat="1" ht="17.149999999999999" customHeight="1" x14ac:dyDescent="0.2">
      <c r="B22" s="634" t="s">
        <v>50</v>
      </c>
      <c r="C22" s="635"/>
      <c r="D22" s="670" t="s">
        <v>926</v>
      </c>
      <c r="E22" s="671"/>
      <c r="F22" s="671"/>
      <c r="G22" s="671"/>
      <c r="H22" s="671"/>
      <c r="I22" s="671"/>
      <c r="J22" s="671"/>
      <c r="K22" s="671"/>
      <c r="L22" s="672"/>
      <c r="M22" s="634" t="s">
        <v>50</v>
      </c>
      <c r="N22" s="635"/>
      <c r="O22" s="670" t="s">
        <v>926</v>
      </c>
      <c r="P22" s="671"/>
      <c r="Q22" s="671"/>
      <c r="R22" s="671"/>
      <c r="S22" s="671"/>
      <c r="T22" s="671"/>
      <c r="U22" s="671"/>
      <c r="V22" s="671"/>
      <c r="W22" s="672"/>
    </row>
    <row r="23" spans="2:23" s="30" customFormat="1" ht="20.149999999999999" customHeight="1" x14ac:dyDescent="0.2">
      <c r="B23" s="616" t="s">
        <v>51</v>
      </c>
      <c r="C23" s="616" t="s">
        <v>47</v>
      </c>
      <c r="D23" s="638" t="str">
        <f>O5</f>
        <v>S030</v>
      </c>
      <c r="E23" s="639"/>
      <c r="F23" s="649"/>
      <c r="G23" s="650"/>
      <c r="H23" s="650"/>
      <c r="I23" s="650"/>
      <c r="J23" s="650"/>
      <c r="K23" s="650"/>
      <c r="L23" s="651"/>
      <c r="M23" s="616" t="s">
        <v>51</v>
      </c>
      <c r="N23" s="616" t="s">
        <v>47</v>
      </c>
      <c r="O23" s="638" t="s">
        <v>670</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4</v>
      </c>
      <c r="E25" s="646"/>
      <c r="F25" s="628"/>
      <c r="G25" s="629"/>
      <c r="H25" s="629"/>
      <c r="I25" s="629"/>
      <c r="J25" s="629"/>
      <c r="K25" s="629"/>
      <c r="L25" s="630"/>
      <c r="M25" s="617"/>
      <c r="N25" s="617" t="s">
        <v>2</v>
      </c>
      <c r="O25" s="645">
        <f>D25+1</f>
        <v>5</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516</v>
      </c>
      <c r="E29" s="639"/>
      <c r="F29" s="628"/>
      <c r="G29" s="629"/>
      <c r="H29" s="629"/>
      <c r="I29" s="629"/>
      <c r="J29" s="629"/>
      <c r="K29" s="629"/>
      <c r="L29" s="630"/>
      <c r="M29" s="617"/>
      <c r="N29" s="617" t="s">
        <v>4</v>
      </c>
      <c r="O29" s="638" t="s">
        <v>520</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941</v>
      </c>
      <c r="F36" s="180"/>
      <c r="G36" s="180"/>
      <c r="H36" s="180"/>
      <c r="I36" s="180"/>
      <c r="J36" s="180"/>
      <c r="K36" s="180"/>
      <c r="L36" s="181"/>
      <c r="M36" s="634" t="s">
        <v>7</v>
      </c>
      <c r="N36" s="664"/>
      <c r="O36" s="635"/>
      <c r="P36" s="229" t="s">
        <v>943</v>
      </c>
      <c r="Q36" s="180"/>
      <c r="R36" s="180"/>
      <c r="S36" s="180"/>
      <c r="T36" s="180"/>
      <c r="U36" s="180"/>
      <c r="V36" s="180"/>
      <c r="W36" s="181"/>
    </row>
    <row r="37" spans="2:24" s="30" customFormat="1" ht="17.149999999999999" customHeight="1" x14ac:dyDescent="0.2">
      <c r="B37" s="661" t="s">
        <v>54</v>
      </c>
      <c r="C37" s="662"/>
      <c r="D37" s="663"/>
      <c r="E37" s="658" t="s">
        <v>942</v>
      </c>
      <c r="F37" s="659"/>
      <c r="G37" s="659"/>
      <c r="H37" s="659"/>
      <c r="I37" s="659"/>
      <c r="J37" s="659"/>
      <c r="K37" s="659"/>
      <c r="L37" s="660"/>
      <c r="M37" s="661" t="s">
        <v>54</v>
      </c>
      <c r="N37" s="662"/>
      <c r="O37" s="663"/>
      <c r="P37" s="658" t="s">
        <v>944</v>
      </c>
      <c r="Q37" s="659"/>
      <c r="R37" s="659"/>
      <c r="S37" s="659"/>
      <c r="T37" s="659"/>
      <c r="U37" s="659"/>
      <c r="V37" s="659"/>
      <c r="W37" s="660"/>
    </row>
    <row r="38" spans="2:24" s="30" customFormat="1" ht="17.149999999999999" customHeight="1" x14ac:dyDescent="0.2">
      <c r="B38" s="655" t="s">
        <v>283</v>
      </c>
      <c r="C38" s="656"/>
      <c r="D38" s="657"/>
      <c r="E38" s="658" t="s">
        <v>929</v>
      </c>
      <c r="F38" s="659"/>
      <c r="G38" s="659"/>
      <c r="H38" s="593"/>
      <c r="I38" s="593"/>
      <c r="J38" s="593"/>
      <c r="K38" s="593"/>
      <c r="L38" s="594"/>
      <c r="M38" s="655" t="s">
        <v>283</v>
      </c>
      <c r="N38" s="656"/>
      <c r="O38" s="657"/>
      <c r="P38" s="658" t="s">
        <v>929</v>
      </c>
      <c r="Q38" s="659"/>
      <c r="R38" s="659"/>
      <c r="S38" s="593"/>
      <c r="T38" s="593"/>
      <c r="U38" s="593"/>
      <c r="V38" s="593"/>
      <c r="W38" s="594"/>
    </row>
    <row r="39" spans="2:24" s="30" customFormat="1" ht="17.149999999999999" customHeight="1" x14ac:dyDescent="0.2">
      <c r="B39" s="655" t="s">
        <v>303</v>
      </c>
      <c r="C39" s="656"/>
      <c r="D39" s="657"/>
      <c r="E39" s="658" t="s">
        <v>938</v>
      </c>
      <c r="F39" s="659"/>
      <c r="G39" s="659"/>
      <c r="H39" s="668" t="s">
        <v>8</v>
      </c>
      <c r="I39" s="669"/>
      <c r="J39" s="665"/>
      <c r="K39" s="666"/>
      <c r="L39" s="667"/>
      <c r="M39" s="655" t="s">
        <v>303</v>
      </c>
      <c r="N39" s="656"/>
      <c r="O39" s="657"/>
      <c r="P39" s="658" t="s">
        <v>938</v>
      </c>
      <c r="Q39" s="659"/>
      <c r="R39" s="659"/>
      <c r="S39" s="668" t="s">
        <v>8</v>
      </c>
      <c r="T39" s="669"/>
      <c r="U39" s="665"/>
      <c r="V39" s="666"/>
      <c r="W39" s="667"/>
    </row>
    <row r="40" spans="2:24" s="30" customFormat="1" ht="17.149999999999999" customHeight="1" x14ac:dyDescent="0.2">
      <c r="B40" s="634" t="s">
        <v>50</v>
      </c>
      <c r="C40" s="635"/>
      <c r="D40" s="670" t="s">
        <v>926</v>
      </c>
      <c r="E40" s="671"/>
      <c r="F40" s="671"/>
      <c r="G40" s="671"/>
      <c r="H40" s="671"/>
      <c r="I40" s="671"/>
      <c r="J40" s="671"/>
      <c r="K40" s="671"/>
      <c r="L40" s="672"/>
      <c r="M40" s="634" t="s">
        <v>50</v>
      </c>
      <c r="N40" s="635"/>
      <c r="O40" s="670" t="s">
        <v>926</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B714BFDD-8B09-4124-812F-5E558AE9AE1B}">
      <formula1>INDIRECT(D9)</formula1>
    </dataValidation>
    <dataValidation type="list" allowBlank="1" showInputMessage="1" showErrorMessage="1" sqref="D14:E14 D32:E32 O14:P14 O32:P32" xr:uid="{6D09B94B-B0BE-4A32-BE2D-89F8139BA44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EF44DBB-382C-4A09-89F4-3877F7F2FE9F}">
          <x14:formula1>
            <xm:f>'(参考)リスト'!$G$16:$G$20</xm:f>
          </x14:formula1>
          <xm:sqref>D17:E17 D35:E35 O17:P17 O35:P35</xm:sqref>
        </x14:dataValidation>
        <x14:dataValidation type="list" allowBlank="1" showInputMessage="1" showErrorMessage="1" xr:uid="{3C5DC5FA-9C41-41E6-BDB1-800968C304C2}">
          <x14:formula1>
            <xm:f>'(参考)リスト'!$B$16:$B$20</xm:f>
          </x14:formula1>
          <xm:sqref>D9:E10 D27:E28 O9:P10 O27:P28</xm:sqref>
        </x14:dataValidation>
        <x14:dataValidation type="list" allowBlank="1" showInputMessage="1" showErrorMessage="1" xr:uid="{8AE0B145-5628-4993-97AD-864FBD6FA146}">
          <x14:formula1>
            <xm:f>'(参考)リスト'!$F$16:$F$21</xm:f>
          </x14:formula1>
          <xm:sqref>E15:E16 E33:E34 P15:P16 P33:P34</xm:sqref>
        </x14:dataValidation>
        <x14:dataValidation type="list" allowBlank="1" showInputMessage="1" showErrorMessage="1" xr:uid="{440373DC-940A-40B9-9DEC-55941ED752B5}">
          <x14:formula1>
            <xm:f>'(参考)リスト'!$D$16:$D$18</xm:f>
          </x14:formula1>
          <xm:sqref>D13:E13 D31:E31 O13:P13 O31:P31</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B842F-C60A-4794-848D-83407237BC7F}">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670</v>
      </c>
      <c r="E5" s="639"/>
      <c r="F5" s="649"/>
      <c r="G5" s="650"/>
      <c r="H5" s="650"/>
      <c r="I5" s="650"/>
      <c r="J5" s="650"/>
      <c r="K5" s="650"/>
      <c r="L5" s="651"/>
      <c r="M5" s="616" t="s">
        <v>51</v>
      </c>
      <c r="N5" s="616" t="s">
        <v>47</v>
      </c>
      <c r="O5" s="638" t="s">
        <v>671</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6</v>
      </c>
      <c r="E7" s="646"/>
      <c r="F7" s="628"/>
      <c r="G7" s="629"/>
      <c r="H7" s="629"/>
      <c r="I7" s="629"/>
      <c r="J7" s="629"/>
      <c r="K7" s="629"/>
      <c r="L7" s="630"/>
      <c r="M7" s="617"/>
      <c r="N7" s="617" t="s">
        <v>2</v>
      </c>
      <c r="O7" s="645">
        <v>1</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517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945</v>
      </c>
      <c r="F18" s="180"/>
      <c r="G18" s="180"/>
      <c r="H18" s="180"/>
      <c r="I18" s="180"/>
      <c r="J18" s="180"/>
      <c r="K18" s="180"/>
      <c r="L18" s="181"/>
      <c r="M18" s="634" t="s">
        <v>7</v>
      </c>
      <c r="N18" s="664"/>
      <c r="O18" s="635"/>
      <c r="P18" s="229" t="s">
        <v>947</v>
      </c>
      <c r="Q18" s="180"/>
      <c r="R18" s="180"/>
      <c r="S18" s="180"/>
      <c r="T18" s="180"/>
      <c r="U18" s="180"/>
      <c r="V18" s="180"/>
      <c r="W18" s="181"/>
    </row>
    <row r="19" spans="2:23" s="30" customFormat="1" ht="17.149999999999999" customHeight="1" x14ac:dyDescent="0.2">
      <c r="B19" s="661" t="s">
        <v>54</v>
      </c>
      <c r="C19" s="662"/>
      <c r="D19" s="663"/>
      <c r="E19" s="658" t="s">
        <v>946</v>
      </c>
      <c r="F19" s="659"/>
      <c r="G19" s="659"/>
      <c r="H19" s="659"/>
      <c r="I19" s="659"/>
      <c r="J19" s="659"/>
      <c r="K19" s="659"/>
      <c r="L19" s="660"/>
      <c r="M19" s="661" t="s">
        <v>54</v>
      </c>
      <c r="N19" s="662"/>
      <c r="O19" s="663"/>
      <c r="P19" s="658" t="s">
        <v>948</v>
      </c>
      <c r="Q19" s="659"/>
      <c r="R19" s="659"/>
      <c r="S19" s="659"/>
      <c r="T19" s="659"/>
      <c r="U19" s="659"/>
      <c r="V19" s="659"/>
      <c r="W19" s="660"/>
    </row>
    <row r="20" spans="2:23" s="30" customFormat="1" ht="17.149999999999999" customHeight="1" x14ac:dyDescent="0.2">
      <c r="B20" s="655" t="s">
        <v>283</v>
      </c>
      <c r="C20" s="656"/>
      <c r="D20" s="657"/>
      <c r="E20" s="658" t="s">
        <v>929</v>
      </c>
      <c r="F20" s="659"/>
      <c r="G20" s="659"/>
      <c r="H20" s="593"/>
      <c r="I20" s="593"/>
      <c r="J20" s="593"/>
      <c r="K20" s="593"/>
      <c r="L20" s="594"/>
      <c r="M20" s="655" t="s">
        <v>283</v>
      </c>
      <c r="N20" s="656"/>
      <c r="O20" s="657"/>
      <c r="P20" s="658" t="s">
        <v>929</v>
      </c>
      <c r="Q20" s="659"/>
      <c r="R20" s="659"/>
      <c r="S20" s="593"/>
      <c r="T20" s="593"/>
      <c r="U20" s="593"/>
      <c r="V20" s="593"/>
      <c r="W20" s="594"/>
    </row>
    <row r="21" spans="2:23" s="30" customFormat="1" ht="17.149999999999999" customHeight="1" x14ac:dyDescent="0.2">
      <c r="B21" s="655" t="s">
        <v>303</v>
      </c>
      <c r="C21" s="656"/>
      <c r="D21" s="657"/>
      <c r="E21" s="658" t="s">
        <v>929</v>
      </c>
      <c r="F21" s="659"/>
      <c r="G21" s="659"/>
      <c r="H21" s="668" t="s">
        <v>8</v>
      </c>
      <c r="I21" s="669"/>
      <c r="J21" s="665"/>
      <c r="K21" s="666"/>
      <c r="L21" s="667"/>
      <c r="M21" s="655" t="s">
        <v>303</v>
      </c>
      <c r="N21" s="656"/>
      <c r="O21" s="657"/>
      <c r="P21" s="658" t="s">
        <v>938</v>
      </c>
      <c r="Q21" s="659"/>
      <c r="R21" s="659"/>
      <c r="S21" s="668" t="s">
        <v>8</v>
      </c>
      <c r="T21" s="669"/>
      <c r="U21" s="665"/>
      <c r="V21" s="666"/>
      <c r="W21" s="667"/>
    </row>
    <row r="22" spans="2:23" s="30" customFormat="1" ht="17.149999999999999" customHeight="1" x14ac:dyDescent="0.2">
      <c r="B22" s="634" t="s">
        <v>50</v>
      </c>
      <c r="C22" s="635"/>
      <c r="D22" s="670" t="s">
        <v>932</v>
      </c>
      <c r="E22" s="671"/>
      <c r="F22" s="671"/>
      <c r="G22" s="671"/>
      <c r="H22" s="671"/>
      <c r="I22" s="671"/>
      <c r="J22" s="671"/>
      <c r="K22" s="671"/>
      <c r="L22" s="672"/>
      <c r="M22" s="634" t="s">
        <v>50</v>
      </c>
      <c r="N22" s="635"/>
      <c r="O22" s="670" t="s">
        <v>926</v>
      </c>
      <c r="P22" s="671"/>
      <c r="Q22" s="671"/>
      <c r="R22" s="671"/>
      <c r="S22" s="671"/>
      <c r="T22" s="671"/>
      <c r="U22" s="671"/>
      <c r="V22" s="671"/>
      <c r="W22" s="672"/>
    </row>
    <row r="23" spans="2:23" s="30" customFormat="1" ht="20.149999999999999" customHeight="1" x14ac:dyDescent="0.2">
      <c r="B23" s="616" t="s">
        <v>51</v>
      </c>
      <c r="C23" s="616" t="s">
        <v>47</v>
      </c>
      <c r="D23" s="638" t="str">
        <f>O5</f>
        <v>S031</v>
      </c>
      <c r="E23" s="639"/>
      <c r="F23" s="649"/>
      <c r="G23" s="650"/>
      <c r="H23" s="650"/>
      <c r="I23" s="650"/>
      <c r="J23" s="650"/>
      <c r="K23" s="650"/>
      <c r="L23" s="651"/>
      <c r="M23" s="616" t="s">
        <v>51</v>
      </c>
      <c r="N23" s="616" t="s">
        <v>47</v>
      </c>
      <c r="O23" s="638" t="str">
        <f>D23</f>
        <v>S031</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2</v>
      </c>
      <c r="E25" s="646"/>
      <c r="F25" s="628"/>
      <c r="G25" s="629"/>
      <c r="H25" s="629"/>
      <c r="I25" s="629"/>
      <c r="J25" s="629"/>
      <c r="K25" s="629"/>
      <c r="L25" s="630"/>
      <c r="M25" s="617"/>
      <c r="N25" s="617" t="s">
        <v>2</v>
      </c>
      <c r="O25" s="645">
        <f>D25+1</f>
        <v>3</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512</v>
      </c>
      <c r="E29" s="639"/>
      <c r="F29" s="628"/>
      <c r="G29" s="629"/>
      <c r="H29" s="629"/>
      <c r="I29" s="629"/>
      <c r="J29" s="629"/>
      <c r="K29" s="629"/>
      <c r="L29" s="630"/>
      <c r="M29" s="617"/>
      <c r="N29" s="617" t="s">
        <v>4</v>
      </c>
      <c r="O29" s="638" t="s">
        <v>374</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358</v>
      </c>
      <c r="E32" s="637"/>
      <c r="F32" s="628"/>
      <c r="G32" s="629"/>
      <c r="H32" s="629"/>
      <c r="I32" s="629"/>
      <c r="J32" s="629"/>
      <c r="K32" s="629"/>
      <c r="L32" s="630"/>
      <c r="M32" s="634" t="s">
        <v>49</v>
      </c>
      <c r="N32" s="635"/>
      <c r="O32" s="636" t="s">
        <v>356</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949</v>
      </c>
      <c r="F36" s="180"/>
      <c r="G36" s="180"/>
      <c r="H36" s="180"/>
      <c r="I36" s="180"/>
      <c r="J36" s="180"/>
      <c r="K36" s="180"/>
      <c r="L36" s="181"/>
      <c r="M36" s="634" t="s">
        <v>7</v>
      </c>
      <c r="N36" s="664"/>
      <c r="O36" s="635"/>
      <c r="P36" s="229" t="s">
        <v>951</v>
      </c>
      <c r="Q36" s="180"/>
      <c r="R36" s="180"/>
      <c r="S36" s="180"/>
      <c r="T36" s="180"/>
      <c r="U36" s="180"/>
      <c r="V36" s="180"/>
      <c r="W36" s="181"/>
    </row>
    <row r="37" spans="2:24" s="30" customFormat="1" ht="17.149999999999999" customHeight="1" x14ac:dyDescent="0.2">
      <c r="B37" s="661" t="s">
        <v>54</v>
      </c>
      <c r="C37" s="662"/>
      <c r="D37" s="663"/>
      <c r="E37" s="658" t="s">
        <v>950</v>
      </c>
      <c r="F37" s="659"/>
      <c r="G37" s="659"/>
      <c r="H37" s="659"/>
      <c r="I37" s="659"/>
      <c r="J37" s="659"/>
      <c r="K37" s="659"/>
      <c r="L37" s="660"/>
      <c r="M37" s="661" t="s">
        <v>54</v>
      </c>
      <c r="N37" s="662"/>
      <c r="O37" s="663"/>
      <c r="P37" s="658" t="s">
        <v>952</v>
      </c>
      <c r="Q37" s="659"/>
      <c r="R37" s="659"/>
      <c r="S37" s="659"/>
      <c r="T37" s="659"/>
      <c r="U37" s="659"/>
      <c r="V37" s="659"/>
      <c r="W37" s="660"/>
    </row>
    <row r="38" spans="2:24" s="30" customFormat="1" ht="17.149999999999999" customHeight="1" x14ac:dyDescent="0.2">
      <c r="B38" s="655" t="s">
        <v>283</v>
      </c>
      <c r="C38" s="656"/>
      <c r="D38" s="657"/>
      <c r="E38" s="658" t="s">
        <v>929</v>
      </c>
      <c r="F38" s="659"/>
      <c r="G38" s="659"/>
      <c r="H38" s="593"/>
      <c r="I38" s="593"/>
      <c r="J38" s="593"/>
      <c r="K38" s="593"/>
      <c r="L38" s="594"/>
      <c r="M38" s="655" t="s">
        <v>283</v>
      </c>
      <c r="N38" s="656"/>
      <c r="O38" s="657"/>
      <c r="P38" s="658" t="s">
        <v>929</v>
      </c>
      <c r="Q38" s="659"/>
      <c r="R38" s="659"/>
      <c r="S38" s="593"/>
      <c r="T38" s="593"/>
      <c r="U38" s="593"/>
      <c r="V38" s="593"/>
      <c r="W38" s="594"/>
    </row>
    <row r="39" spans="2:24" s="30" customFormat="1" ht="17.149999999999999" customHeight="1" x14ac:dyDescent="0.2">
      <c r="B39" s="655" t="s">
        <v>303</v>
      </c>
      <c r="C39" s="656"/>
      <c r="D39" s="657"/>
      <c r="E39" s="658" t="s">
        <v>938</v>
      </c>
      <c r="F39" s="659"/>
      <c r="G39" s="659"/>
      <c r="H39" s="668" t="s">
        <v>8</v>
      </c>
      <c r="I39" s="669"/>
      <c r="J39" s="665"/>
      <c r="K39" s="666"/>
      <c r="L39" s="667"/>
      <c r="M39" s="655" t="s">
        <v>303</v>
      </c>
      <c r="N39" s="656"/>
      <c r="O39" s="657"/>
      <c r="P39" s="658" t="s">
        <v>929</v>
      </c>
      <c r="Q39" s="659"/>
      <c r="R39" s="659"/>
      <c r="S39" s="668" t="s">
        <v>8</v>
      </c>
      <c r="T39" s="669"/>
      <c r="U39" s="665"/>
      <c r="V39" s="666"/>
      <c r="W39" s="667"/>
    </row>
    <row r="40" spans="2:24" s="30" customFormat="1" ht="17.149999999999999" customHeight="1" x14ac:dyDescent="0.2">
      <c r="B40" s="634" t="s">
        <v>50</v>
      </c>
      <c r="C40" s="635"/>
      <c r="D40" s="670" t="s">
        <v>926</v>
      </c>
      <c r="E40" s="671"/>
      <c r="F40" s="671"/>
      <c r="G40" s="671"/>
      <c r="H40" s="671"/>
      <c r="I40" s="671"/>
      <c r="J40" s="671"/>
      <c r="K40" s="671"/>
      <c r="L40" s="672"/>
      <c r="M40" s="634" t="s">
        <v>50</v>
      </c>
      <c r="N40" s="635"/>
      <c r="O40" s="670" t="s">
        <v>953</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53FE33C6-8CF4-40DB-91A3-ABCA0AA853E3}">
      <formula1>INDIRECT(D13)</formula1>
    </dataValidation>
    <dataValidation type="list" allowBlank="1" showInputMessage="1" showErrorMessage="1" sqref="D11:E12 D29:E30 O11:P12 O29:P30" xr:uid="{B29BF8BF-2833-4C94-84D0-8FAEA0BD51A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9C45DA-36E9-4855-9C8D-9107098CD15E}">
          <x14:formula1>
            <xm:f>'(参考)リスト'!$D$16:$D$18</xm:f>
          </x14:formula1>
          <xm:sqref>D13:E13 D31:E31 O13:P13 O31:P31</xm:sqref>
        </x14:dataValidation>
        <x14:dataValidation type="list" allowBlank="1" showInputMessage="1" showErrorMessage="1" xr:uid="{9D34E61A-4295-4B7B-85A5-EFB8677D1FD9}">
          <x14:formula1>
            <xm:f>'(参考)リスト'!$F$16:$F$21</xm:f>
          </x14:formula1>
          <xm:sqref>E15:E16 E33:E34 P15:P16 P33:P34</xm:sqref>
        </x14:dataValidation>
        <x14:dataValidation type="list" allowBlank="1" showInputMessage="1" showErrorMessage="1" xr:uid="{AD9F50C5-F795-4E28-81C0-A0710360EA35}">
          <x14:formula1>
            <xm:f>'(参考)リスト'!$B$16:$B$20</xm:f>
          </x14:formula1>
          <xm:sqref>D9:E10 D27:E28 O9:P10 O27:P28</xm:sqref>
        </x14:dataValidation>
        <x14:dataValidation type="list" allowBlank="1" showInputMessage="1" showErrorMessage="1" xr:uid="{6A4C83E0-831E-4948-8C41-4FE66B13D50B}">
          <x14:formula1>
            <xm:f>'(参考)リスト'!$G$16:$G$20</xm:f>
          </x14:formula1>
          <xm:sqref>D17:E17 D35:E35 O17:P17 O35:P35</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77031-94D5-4505-B35C-1B6D09764E90}">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671</v>
      </c>
      <c r="E5" s="639"/>
      <c r="F5" s="649"/>
      <c r="G5" s="650"/>
      <c r="H5" s="650"/>
      <c r="I5" s="650"/>
      <c r="J5" s="650"/>
      <c r="K5" s="650"/>
      <c r="L5" s="651"/>
      <c r="M5" s="616" t="s">
        <v>51</v>
      </c>
      <c r="N5" s="616" t="s">
        <v>47</v>
      </c>
      <c r="O5" s="638" t="s">
        <v>672</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4</v>
      </c>
      <c r="E7" s="646"/>
      <c r="F7" s="628"/>
      <c r="G7" s="629"/>
      <c r="H7" s="629"/>
      <c r="I7" s="629"/>
      <c r="J7" s="629"/>
      <c r="K7" s="629"/>
      <c r="L7" s="630"/>
      <c r="M7" s="617"/>
      <c r="N7" s="617" t="s">
        <v>2</v>
      </c>
      <c r="O7" s="645">
        <v>1</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512</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62</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62</v>
      </c>
      <c r="P17" s="591"/>
      <c r="Q17" s="631"/>
      <c r="R17" s="632"/>
      <c r="S17" s="632"/>
      <c r="T17" s="632"/>
      <c r="U17" s="632"/>
      <c r="V17" s="632"/>
      <c r="W17" s="633"/>
    </row>
    <row r="18" spans="2:23" s="30" customFormat="1" ht="17.149999999999999" customHeight="1" x14ac:dyDescent="0.2">
      <c r="B18" s="634" t="s">
        <v>7</v>
      </c>
      <c r="C18" s="664"/>
      <c r="D18" s="664"/>
      <c r="E18" s="229" t="s">
        <v>743</v>
      </c>
      <c r="F18" s="180"/>
      <c r="G18" s="180"/>
      <c r="H18" s="180"/>
      <c r="I18" s="180"/>
      <c r="J18" s="180"/>
      <c r="K18" s="180"/>
      <c r="L18" s="181"/>
      <c r="M18" s="634" t="s">
        <v>7</v>
      </c>
      <c r="N18" s="664"/>
      <c r="O18" s="635"/>
      <c r="P18" s="229" t="s">
        <v>935</v>
      </c>
      <c r="Q18" s="180"/>
      <c r="R18" s="180"/>
      <c r="S18" s="180"/>
      <c r="T18" s="180"/>
      <c r="U18" s="180"/>
      <c r="V18" s="180"/>
      <c r="W18" s="181"/>
    </row>
    <row r="19" spans="2:23" s="30" customFormat="1" ht="17.149999999999999" customHeight="1" x14ac:dyDescent="0.2">
      <c r="B19" s="661" t="s">
        <v>54</v>
      </c>
      <c r="C19" s="662"/>
      <c r="D19" s="663"/>
      <c r="E19" s="658" t="s">
        <v>954</v>
      </c>
      <c r="F19" s="659"/>
      <c r="G19" s="659"/>
      <c r="H19" s="659"/>
      <c r="I19" s="659"/>
      <c r="J19" s="659"/>
      <c r="K19" s="659"/>
      <c r="L19" s="660"/>
      <c r="M19" s="661" t="s">
        <v>54</v>
      </c>
      <c r="N19" s="662"/>
      <c r="O19" s="663"/>
      <c r="P19" s="658" t="s">
        <v>955</v>
      </c>
      <c r="Q19" s="659"/>
      <c r="R19" s="659"/>
      <c r="S19" s="659"/>
      <c r="T19" s="659"/>
      <c r="U19" s="659"/>
      <c r="V19" s="659"/>
      <c r="W19" s="660"/>
    </row>
    <row r="20" spans="2:23" s="30" customFormat="1" ht="17.149999999999999" customHeight="1" x14ac:dyDescent="0.2">
      <c r="B20" s="655" t="s">
        <v>283</v>
      </c>
      <c r="C20" s="656"/>
      <c r="D20" s="657"/>
      <c r="E20" s="658" t="s">
        <v>929</v>
      </c>
      <c r="F20" s="659"/>
      <c r="G20" s="659"/>
      <c r="H20" s="593"/>
      <c r="I20" s="593"/>
      <c r="J20" s="593"/>
      <c r="K20" s="593"/>
      <c r="L20" s="594"/>
      <c r="M20" s="655" t="s">
        <v>283</v>
      </c>
      <c r="N20" s="656"/>
      <c r="O20" s="657"/>
      <c r="P20" s="658" t="s">
        <v>929</v>
      </c>
      <c r="Q20" s="659"/>
      <c r="R20" s="659"/>
      <c r="S20" s="593"/>
      <c r="T20" s="593"/>
      <c r="U20" s="593"/>
      <c r="V20" s="593"/>
      <c r="W20" s="594"/>
    </row>
    <row r="21" spans="2:23" s="30" customFormat="1" ht="17.149999999999999" customHeight="1" x14ac:dyDescent="0.2">
      <c r="B21" s="655" t="s">
        <v>303</v>
      </c>
      <c r="C21" s="656"/>
      <c r="D21" s="657"/>
      <c r="E21" s="658" t="s">
        <v>929</v>
      </c>
      <c r="F21" s="659"/>
      <c r="G21" s="659"/>
      <c r="H21" s="668" t="s">
        <v>8</v>
      </c>
      <c r="I21" s="669"/>
      <c r="J21" s="665"/>
      <c r="K21" s="666"/>
      <c r="L21" s="667"/>
      <c r="M21" s="655" t="s">
        <v>303</v>
      </c>
      <c r="N21" s="656"/>
      <c r="O21" s="657"/>
      <c r="P21" s="658" t="s">
        <v>929</v>
      </c>
      <c r="Q21" s="659"/>
      <c r="R21" s="659"/>
      <c r="S21" s="668" t="s">
        <v>8</v>
      </c>
      <c r="T21" s="669"/>
      <c r="U21" s="665"/>
      <c r="V21" s="666"/>
      <c r="W21" s="667"/>
    </row>
    <row r="22" spans="2:23" s="30" customFormat="1" ht="17.149999999999999" customHeight="1" x14ac:dyDescent="0.2">
      <c r="B22" s="634" t="s">
        <v>50</v>
      </c>
      <c r="C22" s="635"/>
      <c r="D22" s="670" t="s">
        <v>932</v>
      </c>
      <c r="E22" s="671"/>
      <c r="F22" s="671"/>
      <c r="G22" s="671"/>
      <c r="H22" s="671"/>
      <c r="I22" s="671"/>
      <c r="J22" s="671"/>
      <c r="K22" s="671"/>
      <c r="L22" s="672"/>
      <c r="M22" s="634" t="s">
        <v>50</v>
      </c>
      <c r="N22" s="635"/>
      <c r="O22" s="670" t="s">
        <v>690</v>
      </c>
      <c r="P22" s="671"/>
      <c r="Q22" s="671"/>
      <c r="R22" s="671"/>
      <c r="S22" s="671"/>
      <c r="T22" s="671"/>
      <c r="U22" s="671"/>
      <c r="V22" s="671"/>
      <c r="W22" s="672"/>
    </row>
    <row r="23" spans="2:23" s="30" customFormat="1" ht="20.149999999999999" customHeight="1" x14ac:dyDescent="0.2">
      <c r="B23" s="616" t="s">
        <v>51</v>
      </c>
      <c r="C23" s="616" t="s">
        <v>47</v>
      </c>
      <c r="D23" s="638" t="str">
        <f>O5</f>
        <v>S032</v>
      </c>
      <c r="E23" s="639"/>
      <c r="F23" s="649"/>
      <c r="G23" s="650"/>
      <c r="H23" s="650"/>
      <c r="I23" s="650"/>
      <c r="J23" s="650"/>
      <c r="K23" s="650"/>
      <c r="L23" s="651"/>
      <c r="M23" s="616" t="s">
        <v>51</v>
      </c>
      <c r="N23" s="616" t="s">
        <v>47</v>
      </c>
      <c r="O23" s="638" t="s">
        <v>673</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2</v>
      </c>
      <c r="E25" s="646"/>
      <c r="F25" s="628"/>
      <c r="G25" s="629"/>
      <c r="H25" s="629"/>
      <c r="I25" s="629"/>
      <c r="J25" s="629"/>
      <c r="K25" s="629"/>
      <c r="L25" s="630"/>
      <c r="M25" s="617"/>
      <c r="N25" s="617" t="s">
        <v>2</v>
      </c>
      <c r="O25" s="645">
        <v>1</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512</v>
      </c>
      <c r="E29" s="639"/>
      <c r="F29" s="628"/>
      <c r="G29" s="629"/>
      <c r="H29" s="629"/>
      <c r="I29" s="629"/>
      <c r="J29" s="629"/>
      <c r="K29" s="629"/>
      <c r="L29" s="630"/>
      <c r="M29" s="617"/>
      <c r="N29" s="617" t="s">
        <v>4</v>
      </c>
      <c r="O29" s="638" t="s">
        <v>514</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541</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683</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11" t="s">
        <v>956</v>
      </c>
      <c r="F36" s="180"/>
      <c r="G36" s="180"/>
      <c r="H36" s="180"/>
      <c r="I36" s="180"/>
      <c r="J36" s="180"/>
      <c r="K36" s="180"/>
      <c r="L36" s="181"/>
      <c r="M36" s="634" t="s">
        <v>7</v>
      </c>
      <c r="N36" s="664"/>
      <c r="O36" s="635"/>
      <c r="P36" s="229" t="s">
        <v>912</v>
      </c>
      <c r="Q36" s="180"/>
      <c r="R36" s="180"/>
      <c r="S36" s="180"/>
      <c r="T36" s="180"/>
      <c r="U36" s="180"/>
      <c r="V36" s="180"/>
      <c r="W36" s="181"/>
    </row>
    <row r="37" spans="2:24" s="30" customFormat="1" ht="17.149999999999999" customHeight="1" x14ac:dyDescent="0.2">
      <c r="B37" s="661" t="s">
        <v>54</v>
      </c>
      <c r="C37" s="662"/>
      <c r="D37" s="663"/>
      <c r="E37" s="658" t="s">
        <v>957</v>
      </c>
      <c r="F37" s="659"/>
      <c r="G37" s="659"/>
      <c r="H37" s="659"/>
      <c r="I37" s="659"/>
      <c r="J37" s="659"/>
      <c r="K37" s="659"/>
      <c r="L37" s="660"/>
      <c r="M37" s="661" t="s">
        <v>54</v>
      </c>
      <c r="N37" s="662"/>
      <c r="O37" s="663"/>
      <c r="P37" s="658" t="s">
        <v>958</v>
      </c>
      <c r="Q37" s="659"/>
      <c r="R37" s="659"/>
      <c r="S37" s="659"/>
      <c r="T37" s="659"/>
      <c r="U37" s="659"/>
      <c r="V37" s="659"/>
      <c r="W37" s="660"/>
    </row>
    <row r="38" spans="2:24" s="30" customFormat="1" ht="17.149999999999999" customHeight="1" x14ac:dyDescent="0.2">
      <c r="B38" s="655" t="s">
        <v>283</v>
      </c>
      <c r="C38" s="656"/>
      <c r="D38" s="657"/>
      <c r="E38" s="658" t="s">
        <v>929</v>
      </c>
      <c r="F38" s="659"/>
      <c r="G38" s="659"/>
      <c r="H38" s="593"/>
      <c r="I38" s="593"/>
      <c r="J38" s="593"/>
      <c r="K38" s="593"/>
      <c r="L38" s="594"/>
      <c r="M38" s="655" t="s">
        <v>283</v>
      </c>
      <c r="N38" s="656"/>
      <c r="O38" s="657"/>
      <c r="P38" s="658" t="s">
        <v>929</v>
      </c>
      <c r="Q38" s="659"/>
      <c r="R38" s="659"/>
      <c r="S38" s="593"/>
      <c r="T38" s="593"/>
      <c r="U38" s="593"/>
      <c r="V38" s="593"/>
      <c r="W38" s="594"/>
    </row>
    <row r="39" spans="2:24" s="30" customFormat="1" ht="17.149999999999999" customHeight="1" x14ac:dyDescent="0.2">
      <c r="B39" s="655" t="s">
        <v>303</v>
      </c>
      <c r="C39" s="656"/>
      <c r="D39" s="657"/>
      <c r="E39" s="658" t="s">
        <v>929</v>
      </c>
      <c r="F39" s="659"/>
      <c r="G39" s="659"/>
      <c r="H39" s="668" t="s">
        <v>8</v>
      </c>
      <c r="I39" s="669"/>
      <c r="J39" s="665"/>
      <c r="K39" s="666"/>
      <c r="L39" s="667"/>
      <c r="M39" s="655" t="s">
        <v>303</v>
      </c>
      <c r="N39" s="656"/>
      <c r="O39" s="657"/>
      <c r="P39" s="658" t="s">
        <v>938</v>
      </c>
      <c r="Q39" s="659"/>
      <c r="R39" s="659"/>
      <c r="S39" s="668" t="s">
        <v>8</v>
      </c>
      <c r="T39" s="669"/>
      <c r="U39" s="665"/>
      <c r="V39" s="666"/>
      <c r="W39" s="667"/>
    </row>
    <row r="40" spans="2:24" s="30" customFormat="1" ht="17.149999999999999" customHeight="1" x14ac:dyDescent="0.2">
      <c r="B40" s="634" t="s">
        <v>50</v>
      </c>
      <c r="C40" s="635"/>
      <c r="D40" s="670" t="s">
        <v>957</v>
      </c>
      <c r="E40" s="671"/>
      <c r="F40" s="671"/>
      <c r="G40" s="671"/>
      <c r="H40" s="671"/>
      <c r="I40" s="671"/>
      <c r="J40" s="671"/>
      <c r="K40" s="671"/>
      <c r="L40" s="672"/>
      <c r="M40" s="634" t="s">
        <v>50</v>
      </c>
      <c r="N40" s="635"/>
      <c r="O40" s="670" t="s">
        <v>926</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B1C39E5-E795-47CC-97E8-C211AFD785CC}">
      <formula1>INDIRECT(D9)</formula1>
    </dataValidation>
    <dataValidation type="list" allowBlank="1" showInputMessage="1" showErrorMessage="1" sqref="D14:E14 D32:E32 O14:P14 O32:P32" xr:uid="{F8DBFFE6-BA80-46B9-9A53-03774DCF6DD3}">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A7C934-0736-4A34-891B-823B93C5540E}">
          <x14:formula1>
            <xm:f>'(参考)リスト'!$G$16:$G$20</xm:f>
          </x14:formula1>
          <xm:sqref>D17:E17 D35:E35 O17:P17 O35:P35</xm:sqref>
        </x14:dataValidation>
        <x14:dataValidation type="list" allowBlank="1" showInputMessage="1" showErrorMessage="1" xr:uid="{D5032EEC-56AB-4C3D-8B74-55498FF5D78E}">
          <x14:formula1>
            <xm:f>'(参考)リスト'!$B$16:$B$20</xm:f>
          </x14:formula1>
          <xm:sqref>D9:E10 D27:E28 O9:P10 O27:P28</xm:sqref>
        </x14:dataValidation>
        <x14:dataValidation type="list" allowBlank="1" showInputMessage="1" showErrorMessage="1" xr:uid="{BCED265B-54E0-4D12-A900-C93438860BFD}">
          <x14:formula1>
            <xm:f>'(参考)リスト'!$F$16:$F$21</xm:f>
          </x14:formula1>
          <xm:sqref>E15:E16 E33:E34 P15:P16 P33:P34</xm:sqref>
        </x14:dataValidation>
        <x14:dataValidation type="list" allowBlank="1" showInputMessage="1" showErrorMessage="1" xr:uid="{30EC1C37-711F-446A-99EF-C7D5AA8AB1E2}">
          <x14:formula1>
            <xm:f>'(参考)リスト'!$D$16:$D$18</xm:f>
          </x14:formula1>
          <xm:sqref>D13:E13 D31:E31 O13:P13 O31:P31</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AB385-A9DF-49BC-B74F-9462968B5ED4}">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673</v>
      </c>
      <c r="E5" s="639"/>
      <c r="F5" s="649"/>
      <c r="G5" s="650"/>
      <c r="H5" s="650"/>
      <c r="I5" s="650"/>
      <c r="J5" s="650"/>
      <c r="K5" s="650"/>
      <c r="L5" s="651"/>
      <c r="M5" s="616" t="s">
        <v>51</v>
      </c>
      <c r="N5" s="616" t="s">
        <v>47</v>
      </c>
      <c r="O5" s="638" t="s">
        <v>674</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2</v>
      </c>
      <c r="E7" s="646"/>
      <c r="F7" s="628"/>
      <c r="G7" s="629"/>
      <c r="H7" s="629"/>
      <c r="I7" s="629"/>
      <c r="J7" s="629"/>
      <c r="K7" s="629"/>
      <c r="L7" s="630"/>
      <c r="M7" s="617"/>
      <c r="N7" s="617" t="s">
        <v>2</v>
      </c>
      <c r="O7" s="645">
        <v>1</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513</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358</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701</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701</v>
      </c>
      <c r="P17" s="591"/>
      <c r="Q17" s="631"/>
      <c r="R17" s="632"/>
      <c r="S17" s="632"/>
      <c r="T17" s="632"/>
      <c r="U17" s="632"/>
      <c r="V17" s="632"/>
      <c r="W17" s="633"/>
    </row>
    <row r="18" spans="2:23" s="30" customFormat="1" ht="17.149999999999999" customHeight="1" x14ac:dyDescent="0.2">
      <c r="B18" s="634" t="s">
        <v>7</v>
      </c>
      <c r="C18" s="664"/>
      <c r="D18" s="664"/>
      <c r="E18" s="229" t="s">
        <v>959</v>
      </c>
      <c r="F18" s="180"/>
      <c r="G18" s="180"/>
      <c r="H18" s="180"/>
      <c r="I18" s="180"/>
      <c r="J18" s="180"/>
      <c r="K18" s="180"/>
      <c r="L18" s="181"/>
      <c r="M18" s="634" t="s">
        <v>7</v>
      </c>
      <c r="N18" s="664"/>
      <c r="O18" s="635"/>
      <c r="P18" s="229" t="s">
        <v>962</v>
      </c>
      <c r="Q18" s="180"/>
      <c r="R18" s="180"/>
      <c r="S18" s="180"/>
      <c r="T18" s="180"/>
      <c r="U18" s="180"/>
      <c r="V18" s="180"/>
      <c r="W18" s="181"/>
    </row>
    <row r="19" spans="2:23" s="30" customFormat="1" ht="17.149999999999999" customHeight="1" x14ac:dyDescent="0.2">
      <c r="B19" s="661" t="s">
        <v>54</v>
      </c>
      <c r="C19" s="662"/>
      <c r="D19" s="663"/>
      <c r="E19" s="658" t="s">
        <v>960</v>
      </c>
      <c r="F19" s="659"/>
      <c r="G19" s="659"/>
      <c r="H19" s="659"/>
      <c r="I19" s="659"/>
      <c r="J19" s="659"/>
      <c r="K19" s="659"/>
      <c r="L19" s="660"/>
      <c r="M19" s="661" t="s">
        <v>54</v>
      </c>
      <c r="N19" s="662"/>
      <c r="O19" s="663"/>
      <c r="P19" s="658" t="s">
        <v>963</v>
      </c>
      <c r="Q19" s="659"/>
      <c r="R19" s="659"/>
      <c r="S19" s="659"/>
      <c r="T19" s="659"/>
      <c r="U19" s="659"/>
      <c r="V19" s="659"/>
      <c r="W19" s="660"/>
    </row>
    <row r="20" spans="2:23" s="30" customFormat="1" ht="17.149999999999999" customHeight="1" x14ac:dyDescent="0.2">
      <c r="B20" s="655" t="s">
        <v>283</v>
      </c>
      <c r="C20" s="656"/>
      <c r="D20" s="657"/>
      <c r="E20" s="658" t="s">
        <v>929</v>
      </c>
      <c r="F20" s="659"/>
      <c r="G20" s="659"/>
      <c r="H20" s="593"/>
      <c r="I20" s="593"/>
      <c r="J20" s="593"/>
      <c r="K20" s="593"/>
      <c r="L20" s="594"/>
      <c r="M20" s="655" t="s">
        <v>283</v>
      </c>
      <c r="N20" s="656"/>
      <c r="O20" s="657"/>
      <c r="P20" s="658" t="s">
        <v>929</v>
      </c>
      <c r="Q20" s="659"/>
      <c r="R20" s="659"/>
      <c r="S20" s="593"/>
      <c r="T20" s="593"/>
      <c r="U20" s="593"/>
      <c r="V20" s="593"/>
      <c r="W20" s="594"/>
    </row>
    <row r="21" spans="2:23" s="30" customFormat="1" ht="17.149999999999999" customHeight="1" x14ac:dyDescent="0.2">
      <c r="B21" s="655" t="s">
        <v>303</v>
      </c>
      <c r="C21" s="656"/>
      <c r="D21" s="657"/>
      <c r="E21" s="658" t="s">
        <v>686</v>
      </c>
      <c r="F21" s="659"/>
      <c r="G21" s="659"/>
      <c r="H21" s="668" t="s">
        <v>8</v>
      </c>
      <c r="I21" s="669"/>
      <c r="J21" s="665"/>
      <c r="K21" s="666"/>
      <c r="L21" s="667"/>
      <c r="M21" s="655" t="s">
        <v>303</v>
      </c>
      <c r="N21" s="656"/>
      <c r="O21" s="657"/>
      <c r="P21" s="658" t="s">
        <v>938</v>
      </c>
      <c r="Q21" s="659"/>
      <c r="R21" s="659"/>
      <c r="S21" s="668" t="s">
        <v>8</v>
      </c>
      <c r="T21" s="669"/>
      <c r="U21" s="665"/>
      <c r="V21" s="666"/>
      <c r="W21" s="667"/>
    </row>
    <row r="22" spans="2:23" s="30" customFormat="1" ht="17.149999999999999" customHeight="1" x14ac:dyDescent="0.2">
      <c r="B22" s="634" t="s">
        <v>50</v>
      </c>
      <c r="C22" s="635"/>
      <c r="D22" s="670" t="s">
        <v>961</v>
      </c>
      <c r="E22" s="671"/>
      <c r="F22" s="671"/>
      <c r="G22" s="671"/>
      <c r="H22" s="671"/>
      <c r="I22" s="671"/>
      <c r="J22" s="671"/>
      <c r="K22" s="671"/>
      <c r="L22" s="672"/>
      <c r="M22" s="634" t="s">
        <v>50</v>
      </c>
      <c r="N22" s="635"/>
      <c r="O22" s="670" t="s">
        <v>926</v>
      </c>
      <c r="P22" s="671"/>
      <c r="Q22" s="671"/>
      <c r="R22" s="671"/>
      <c r="S22" s="671"/>
      <c r="T22" s="671"/>
      <c r="U22" s="671"/>
      <c r="V22" s="671"/>
      <c r="W22" s="672"/>
    </row>
    <row r="23" spans="2:23" s="30" customFormat="1" ht="20.149999999999999" customHeight="1" x14ac:dyDescent="0.2">
      <c r="B23" s="616" t="s">
        <v>51</v>
      </c>
      <c r="C23" s="616" t="s">
        <v>47</v>
      </c>
      <c r="D23" s="638" t="str">
        <f>O5</f>
        <v>S034</v>
      </c>
      <c r="E23" s="639"/>
      <c r="F23" s="649"/>
      <c r="G23" s="650"/>
      <c r="H23" s="650"/>
      <c r="I23" s="650"/>
      <c r="J23" s="650"/>
      <c r="K23" s="650"/>
      <c r="L23" s="651"/>
      <c r="M23" s="616" t="s">
        <v>51</v>
      </c>
      <c r="N23" s="616" t="s">
        <v>47</v>
      </c>
      <c r="O23" s="638" t="str">
        <f>D23</f>
        <v>S034</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2</v>
      </c>
      <c r="E25" s="646"/>
      <c r="F25" s="628"/>
      <c r="G25" s="629"/>
      <c r="H25" s="629"/>
      <c r="I25" s="629"/>
      <c r="J25" s="629"/>
      <c r="K25" s="629"/>
      <c r="L25" s="630"/>
      <c r="M25" s="617"/>
      <c r="N25" s="617" t="s">
        <v>2</v>
      </c>
      <c r="O25" s="645">
        <f>D25+1</f>
        <v>3</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513</v>
      </c>
      <c r="E29" s="639"/>
      <c r="F29" s="628"/>
      <c r="G29" s="629"/>
      <c r="H29" s="629"/>
      <c r="I29" s="629"/>
      <c r="J29" s="629"/>
      <c r="K29" s="629"/>
      <c r="L29" s="630"/>
      <c r="M29" s="617"/>
      <c r="N29" s="617" t="s">
        <v>4</v>
      </c>
      <c r="O29" s="638" t="s">
        <v>510</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352</v>
      </c>
      <c r="P31" s="637"/>
      <c r="Q31" s="628"/>
      <c r="R31" s="629"/>
      <c r="S31" s="629"/>
      <c r="T31" s="629"/>
      <c r="U31" s="629"/>
      <c r="V31" s="629"/>
      <c r="W31" s="630"/>
    </row>
    <row r="32" spans="2:23" s="30" customFormat="1" ht="17.149999999999999" customHeight="1" x14ac:dyDescent="0.2">
      <c r="B32" s="634" t="s">
        <v>49</v>
      </c>
      <c r="C32" s="635"/>
      <c r="D32" s="636" t="s">
        <v>353</v>
      </c>
      <c r="E32" s="637"/>
      <c r="F32" s="628"/>
      <c r="G32" s="629"/>
      <c r="H32" s="629"/>
      <c r="I32" s="629"/>
      <c r="J32" s="629"/>
      <c r="K32" s="629"/>
      <c r="L32" s="630"/>
      <c r="M32" s="634" t="s">
        <v>49</v>
      </c>
      <c r="N32" s="635"/>
      <c r="O32" s="636" t="s">
        <v>560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702</v>
      </c>
      <c r="F34" s="628"/>
      <c r="G34" s="629"/>
      <c r="H34" s="629"/>
      <c r="I34" s="629"/>
      <c r="J34" s="629"/>
      <c r="K34" s="629"/>
      <c r="L34" s="630"/>
      <c r="M34" s="653"/>
      <c r="N34" s="634" t="s">
        <v>281</v>
      </c>
      <c r="O34" s="635"/>
      <c r="P34" s="194" t="s">
        <v>683</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966</v>
      </c>
      <c r="F36" s="180"/>
      <c r="G36" s="180"/>
      <c r="H36" s="180"/>
      <c r="I36" s="180"/>
      <c r="J36" s="180"/>
      <c r="K36" s="180"/>
      <c r="L36" s="181"/>
      <c r="M36" s="634" t="s">
        <v>7</v>
      </c>
      <c r="N36" s="664"/>
      <c r="O36" s="635"/>
      <c r="P36" s="229" t="s">
        <v>968</v>
      </c>
      <c r="Q36" s="180"/>
      <c r="R36" s="180"/>
      <c r="S36" s="180"/>
      <c r="T36" s="180"/>
      <c r="U36" s="180"/>
      <c r="V36" s="180"/>
      <c r="W36" s="181"/>
    </row>
    <row r="37" spans="2:24" s="30" customFormat="1" ht="17.149999999999999" customHeight="1" x14ac:dyDescent="0.2">
      <c r="B37" s="661" t="s">
        <v>54</v>
      </c>
      <c r="C37" s="662"/>
      <c r="D37" s="663"/>
      <c r="E37" s="658" t="s">
        <v>956</v>
      </c>
      <c r="F37" s="659"/>
      <c r="G37" s="659"/>
      <c r="H37" s="659"/>
      <c r="I37" s="659"/>
      <c r="J37" s="659"/>
      <c r="K37" s="659"/>
      <c r="L37" s="660"/>
      <c r="M37" s="661" t="s">
        <v>54</v>
      </c>
      <c r="N37" s="662"/>
      <c r="O37" s="663"/>
      <c r="P37" s="658" t="s">
        <v>969</v>
      </c>
      <c r="Q37" s="659"/>
      <c r="R37" s="659"/>
      <c r="S37" s="659"/>
      <c r="T37" s="659"/>
      <c r="U37" s="659"/>
      <c r="V37" s="659"/>
      <c r="W37" s="660"/>
    </row>
    <row r="38" spans="2:24" s="30" customFormat="1" ht="17.149999999999999" customHeight="1" x14ac:dyDescent="0.2">
      <c r="B38" s="655" t="s">
        <v>283</v>
      </c>
      <c r="C38" s="656"/>
      <c r="D38" s="657"/>
      <c r="E38" s="658" t="s">
        <v>929</v>
      </c>
      <c r="F38" s="659"/>
      <c r="G38" s="659"/>
      <c r="H38" s="593"/>
      <c r="I38" s="593"/>
      <c r="J38" s="593"/>
      <c r="K38" s="593"/>
      <c r="L38" s="594"/>
      <c r="M38" s="655" t="s">
        <v>283</v>
      </c>
      <c r="N38" s="656"/>
      <c r="O38" s="657"/>
      <c r="P38" s="658" t="s">
        <v>929</v>
      </c>
      <c r="Q38" s="659"/>
      <c r="R38" s="659"/>
      <c r="S38" s="593"/>
      <c r="T38" s="593"/>
      <c r="U38" s="593"/>
      <c r="V38" s="593"/>
      <c r="W38" s="594"/>
    </row>
    <row r="39" spans="2:24" s="30" customFormat="1" ht="17.149999999999999" customHeight="1" x14ac:dyDescent="0.2">
      <c r="B39" s="655" t="s">
        <v>303</v>
      </c>
      <c r="C39" s="656"/>
      <c r="D39" s="657"/>
      <c r="E39" s="658" t="s">
        <v>929</v>
      </c>
      <c r="F39" s="659"/>
      <c r="G39" s="659"/>
      <c r="H39" s="668" t="s">
        <v>8</v>
      </c>
      <c r="I39" s="669"/>
      <c r="J39" s="665"/>
      <c r="K39" s="666"/>
      <c r="L39" s="667"/>
      <c r="M39" s="655" t="s">
        <v>303</v>
      </c>
      <c r="N39" s="656"/>
      <c r="O39" s="657"/>
      <c r="P39" s="658" t="s">
        <v>929</v>
      </c>
      <c r="Q39" s="659"/>
      <c r="R39" s="659"/>
      <c r="S39" s="668" t="s">
        <v>8</v>
      </c>
      <c r="T39" s="669"/>
      <c r="U39" s="665"/>
      <c r="V39" s="666"/>
      <c r="W39" s="667"/>
    </row>
    <row r="40" spans="2:24" s="30" customFormat="1" ht="17.149999999999999" customHeight="1" x14ac:dyDescent="0.2">
      <c r="B40" s="634" t="s">
        <v>50</v>
      </c>
      <c r="C40" s="635"/>
      <c r="D40" s="670" t="s">
        <v>967</v>
      </c>
      <c r="E40" s="671"/>
      <c r="F40" s="671"/>
      <c r="G40" s="671"/>
      <c r="H40" s="671"/>
      <c r="I40" s="671"/>
      <c r="J40" s="671"/>
      <c r="K40" s="671"/>
      <c r="L40" s="672"/>
      <c r="M40" s="634" t="s">
        <v>50</v>
      </c>
      <c r="N40" s="635"/>
      <c r="O40" s="670" t="s">
        <v>970</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035F4D71-7FBE-4E3A-8362-69A2F888A31F}">
      <formula1>INDIRECT(D13)</formula1>
    </dataValidation>
    <dataValidation type="list" allowBlank="1" showInputMessage="1" showErrorMessage="1" sqref="D11:E12 D29:E30 O11:P12 O29:P30" xr:uid="{A6375CD9-F4AE-4256-8984-86829D661E10}">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B7CF801-370F-45F9-A02F-44E325FFE058}">
          <x14:formula1>
            <xm:f>'(参考)リスト'!$D$16:$D$18</xm:f>
          </x14:formula1>
          <xm:sqref>D13:E13 D31:E31 O13:P13 O31:P31</xm:sqref>
        </x14:dataValidation>
        <x14:dataValidation type="list" allowBlank="1" showInputMessage="1" showErrorMessage="1" xr:uid="{41B78490-085A-4DBA-8663-7D3430D110BF}">
          <x14:formula1>
            <xm:f>'(参考)リスト'!$F$16:$F$21</xm:f>
          </x14:formula1>
          <xm:sqref>E15:E16 E33:E34 P15:P16 P33:P34</xm:sqref>
        </x14:dataValidation>
        <x14:dataValidation type="list" allowBlank="1" showInputMessage="1" showErrorMessage="1" xr:uid="{BBF2EC8C-376A-4711-AA70-290067690FA9}">
          <x14:formula1>
            <xm:f>'(参考)リスト'!$B$16:$B$20</xm:f>
          </x14:formula1>
          <xm:sqref>D9:E10 D27:E28 O9:P10 O27:P28</xm:sqref>
        </x14:dataValidation>
        <x14:dataValidation type="list" allowBlank="1" showInputMessage="1" showErrorMessage="1" xr:uid="{003BD4DD-CD18-4D42-804C-99F41BB6DC3D}">
          <x14:formula1>
            <xm:f>'(参考)リスト'!$G$16:$G$20</xm:f>
          </x14:formula1>
          <xm:sqref>D17:E17 D35:E35 O17:P17 O35:P35</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C5491-43D6-480E-8F70-28811988363A}">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674</v>
      </c>
      <c r="E5" s="639"/>
      <c r="F5" s="649"/>
      <c r="G5" s="650"/>
      <c r="H5" s="650"/>
      <c r="I5" s="650"/>
      <c r="J5" s="650"/>
      <c r="K5" s="650"/>
      <c r="L5" s="651"/>
      <c r="M5" s="616" t="s">
        <v>51</v>
      </c>
      <c r="N5" s="616" t="s">
        <v>47</v>
      </c>
      <c r="O5" s="638" t="s">
        <v>674</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4</v>
      </c>
      <c r="E7" s="646"/>
      <c r="F7" s="628"/>
      <c r="G7" s="629"/>
      <c r="H7" s="629"/>
      <c r="I7" s="629"/>
      <c r="J7" s="629"/>
      <c r="K7" s="629"/>
      <c r="L7" s="630"/>
      <c r="M7" s="617"/>
      <c r="N7" s="617" t="s">
        <v>2</v>
      </c>
      <c r="O7" s="645">
        <f>D7+1</f>
        <v>5</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510</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683</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899</v>
      </c>
      <c r="F18" s="180"/>
      <c r="G18" s="180"/>
      <c r="H18" s="180"/>
      <c r="I18" s="180"/>
      <c r="J18" s="180"/>
      <c r="K18" s="180"/>
      <c r="L18" s="181"/>
      <c r="M18" s="634" t="s">
        <v>7</v>
      </c>
      <c r="N18" s="664"/>
      <c r="O18" s="635"/>
      <c r="P18" s="229" t="s">
        <v>973</v>
      </c>
      <c r="Q18" s="180"/>
      <c r="R18" s="180"/>
      <c r="S18" s="180"/>
      <c r="T18" s="180"/>
      <c r="U18" s="180"/>
      <c r="V18" s="180"/>
      <c r="W18" s="181"/>
    </row>
    <row r="19" spans="2:23" s="30" customFormat="1" ht="17.149999999999999" customHeight="1" x14ac:dyDescent="0.2">
      <c r="B19" s="661" t="s">
        <v>54</v>
      </c>
      <c r="C19" s="662"/>
      <c r="D19" s="663"/>
      <c r="E19" s="658" t="s">
        <v>971</v>
      </c>
      <c r="F19" s="659"/>
      <c r="G19" s="659"/>
      <c r="H19" s="659"/>
      <c r="I19" s="659"/>
      <c r="J19" s="659"/>
      <c r="K19" s="659"/>
      <c r="L19" s="660"/>
      <c r="M19" s="661" t="s">
        <v>54</v>
      </c>
      <c r="N19" s="662"/>
      <c r="O19" s="663"/>
      <c r="P19" s="658" t="s">
        <v>974</v>
      </c>
      <c r="Q19" s="659"/>
      <c r="R19" s="659"/>
      <c r="S19" s="659"/>
      <c r="T19" s="659"/>
      <c r="U19" s="659"/>
      <c r="V19" s="659"/>
      <c r="W19" s="660"/>
    </row>
    <row r="20" spans="2:23" s="30" customFormat="1" ht="17.149999999999999" customHeight="1" x14ac:dyDescent="0.2">
      <c r="B20" s="655" t="s">
        <v>283</v>
      </c>
      <c r="C20" s="656"/>
      <c r="D20" s="657"/>
      <c r="E20" s="658" t="s">
        <v>929</v>
      </c>
      <c r="F20" s="659"/>
      <c r="G20" s="659"/>
      <c r="H20" s="593"/>
      <c r="I20" s="593"/>
      <c r="J20" s="593"/>
      <c r="K20" s="593"/>
      <c r="L20" s="594"/>
      <c r="M20" s="655" t="s">
        <v>283</v>
      </c>
      <c r="N20" s="656"/>
      <c r="O20" s="657"/>
      <c r="P20" s="658" t="s">
        <v>929</v>
      </c>
      <c r="Q20" s="659"/>
      <c r="R20" s="659"/>
      <c r="S20" s="593"/>
      <c r="T20" s="593"/>
      <c r="U20" s="593"/>
      <c r="V20" s="593"/>
      <c r="W20" s="594"/>
    </row>
    <row r="21" spans="2:23" s="30" customFormat="1" ht="17.149999999999999" customHeight="1" x14ac:dyDescent="0.2">
      <c r="B21" s="655" t="s">
        <v>303</v>
      </c>
      <c r="C21" s="656"/>
      <c r="D21" s="657"/>
      <c r="E21" s="658" t="s">
        <v>929</v>
      </c>
      <c r="F21" s="659"/>
      <c r="G21" s="659"/>
      <c r="H21" s="668" t="s">
        <v>8</v>
      </c>
      <c r="I21" s="669"/>
      <c r="J21" s="665"/>
      <c r="K21" s="666"/>
      <c r="L21" s="667"/>
      <c r="M21" s="655" t="s">
        <v>303</v>
      </c>
      <c r="N21" s="656"/>
      <c r="O21" s="657"/>
      <c r="P21" s="658" t="s">
        <v>929</v>
      </c>
      <c r="Q21" s="659"/>
      <c r="R21" s="659"/>
      <c r="S21" s="668" t="s">
        <v>8</v>
      </c>
      <c r="T21" s="669"/>
      <c r="U21" s="665"/>
      <c r="V21" s="666"/>
      <c r="W21" s="667"/>
    </row>
    <row r="22" spans="2:23" s="30" customFormat="1" ht="17.149999999999999" customHeight="1" x14ac:dyDescent="0.2">
      <c r="B22" s="634" t="s">
        <v>50</v>
      </c>
      <c r="C22" s="635"/>
      <c r="D22" s="670" t="s">
        <v>972</v>
      </c>
      <c r="E22" s="671"/>
      <c r="F22" s="671"/>
      <c r="G22" s="671"/>
      <c r="H22" s="671"/>
      <c r="I22" s="671"/>
      <c r="J22" s="671"/>
      <c r="K22" s="671"/>
      <c r="L22" s="672"/>
      <c r="M22" s="634" t="s">
        <v>50</v>
      </c>
      <c r="N22" s="635"/>
      <c r="O22" s="670" t="s">
        <v>360</v>
      </c>
      <c r="P22" s="671"/>
      <c r="Q22" s="671"/>
      <c r="R22" s="671"/>
      <c r="S22" s="671"/>
      <c r="T22" s="671"/>
      <c r="U22" s="671"/>
      <c r="V22" s="671"/>
      <c r="W22" s="672"/>
    </row>
    <row r="23" spans="2:23" s="30" customFormat="1" ht="20.149999999999999" customHeight="1" x14ac:dyDescent="0.2">
      <c r="B23" s="616" t="s">
        <v>51</v>
      </c>
      <c r="C23" s="616" t="s">
        <v>47</v>
      </c>
      <c r="D23" s="638" t="str">
        <f>O5</f>
        <v>S034</v>
      </c>
      <c r="E23" s="639"/>
      <c r="F23" s="649"/>
      <c r="G23" s="650"/>
      <c r="H23" s="650"/>
      <c r="I23" s="650"/>
      <c r="J23" s="650"/>
      <c r="K23" s="650"/>
      <c r="L23" s="651"/>
      <c r="M23" s="616" t="s">
        <v>51</v>
      </c>
      <c r="N23" s="616" t="s">
        <v>47</v>
      </c>
      <c r="O23" s="638" t="str">
        <f>D23</f>
        <v>S034</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6</v>
      </c>
      <c r="E25" s="646"/>
      <c r="F25" s="628"/>
      <c r="G25" s="629"/>
      <c r="H25" s="629"/>
      <c r="I25" s="629"/>
      <c r="J25" s="629"/>
      <c r="K25" s="629"/>
      <c r="L25" s="630"/>
      <c r="M25" s="617"/>
      <c r="N25" s="617" t="s">
        <v>2</v>
      </c>
      <c r="O25" s="645">
        <f>D25+1</f>
        <v>7</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374</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360</v>
      </c>
      <c r="E32" s="637"/>
      <c r="F32" s="628"/>
      <c r="G32" s="629"/>
      <c r="H32" s="629"/>
      <c r="I32" s="629"/>
      <c r="J32" s="629"/>
      <c r="K32" s="629"/>
      <c r="L32" s="630"/>
      <c r="M32" s="634" t="s">
        <v>49</v>
      </c>
      <c r="N32" s="635"/>
      <c r="O32" s="636" t="s">
        <v>360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975</v>
      </c>
      <c r="F36" s="180"/>
      <c r="G36" s="180"/>
      <c r="H36" s="180"/>
      <c r="I36" s="180"/>
      <c r="J36" s="180"/>
      <c r="K36" s="180"/>
      <c r="L36" s="181"/>
      <c r="M36" s="634" t="s">
        <v>7</v>
      </c>
      <c r="N36" s="664"/>
      <c r="O36" s="635"/>
      <c r="P36" s="229" t="s">
        <v>977</v>
      </c>
      <c r="Q36" s="180"/>
      <c r="R36" s="180"/>
      <c r="S36" s="180"/>
      <c r="T36" s="180"/>
      <c r="U36" s="180"/>
      <c r="V36" s="180"/>
      <c r="W36" s="181"/>
    </row>
    <row r="37" spans="2:24" s="30" customFormat="1" ht="17.149999999999999" customHeight="1" x14ac:dyDescent="0.2">
      <c r="B37" s="661" t="s">
        <v>54</v>
      </c>
      <c r="C37" s="662"/>
      <c r="D37" s="663"/>
      <c r="E37" s="658" t="s">
        <v>956</v>
      </c>
      <c r="F37" s="659"/>
      <c r="G37" s="659"/>
      <c r="H37" s="659"/>
      <c r="I37" s="659"/>
      <c r="J37" s="659"/>
      <c r="K37" s="659"/>
      <c r="L37" s="660"/>
      <c r="M37" s="661" t="s">
        <v>54</v>
      </c>
      <c r="N37" s="662"/>
      <c r="O37" s="663"/>
      <c r="P37" s="658" t="s">
        <v>978</v>
      </c>
      <c r="Q37" s="659"/>
      <c r="R37" s="659"/>
      <c r="S37" s="659"/>
      <c r="T37" s="659"/>
      <c r="U37" s="659"/>
      <c r="V37" s="659"/>
      <c r="W37" s="660"/>
    </row>
    <row r="38" spans="2:24" s="30" customFormat="1" ht="17.149999999999999" customHeight="1" x14ac:dyDescent="0.2">
      <c r="B38" s="655" t="s">
        <v>283</v>
      </c>
      <c r="C38" s="656"/>
      <c r="D38" s="657"/>
      <c r="E38" s="658" t="s">
        <v>929</v>
      </c>
      <c r="F38" s="659"/>
      <c r="G38" s="659"/>
      <c r="H38" s="593"/>
      <c r="I38" s="593"/>
      <c r="J38" s="593"/>
      <c r="K38" s="593"/>
      <c r="L38" s="594"/>
      <c r="M38" s="655" t="s">
        <v>283</v>
      </c>
      <c r="N38" s="656"/>
      <c r="O38" s="657"/>
      <c r="P38" s="658" t="s">
        <v>929</v>
      </c>
      <c r="Q38" s="659"/>
      <c r="R38" s="659"/>
      <c r="S38" s="593"/>
      <c r="T38" s="593"/>
      <c r="U38" s="593"/>
      <c r="V38" s="593"/>
      <c r="W38" s="594"/>
    </row>
    <row r="39" spans="2:24" s="30" customFormat="1" ht="17.149999999999999" customHeight="1" x14ac:dyDescent="0.2">
      <c r="B39" s="655" t="s">
        <v>303</v>
      </c>
      <c r="C39" s="656"/>
      <c r="D39" s="657"/>
      <c r="E39" s="658" t="s">
        <v>929</v>
      </c>
      <c r="F39" s="659"/>
      <c r="G39" s="659"/>
      <c r="H39" s="668" t="s">
        <v>8</v>
      </c>
      <c r="I39" s="669"/>
      <c r="J39" s="665"/>
      <c r="K39" s="666"/>
      <c r="L39" s="667"/>
      <c r="M39" s="655" t="s">
        <v>303</v>
      </c>
      <c r="N39" s="656"/>
      <c r="O39" s="657"/>
      <c r="P39" s="658" t="s">
        <v>929</v>
      </c>
      <c r="Q39" s="659"/>
      <c r="R39" s="659"/>
      <c r="S39" s="668" t="s">
        <v>8</v>
      </c>
      <c r="T39" s="669"/>
      <c r="U39" s="665"/>
      <c r="V39" s="666"/>
      <c r="W39" s="667"/>
    </row>
    <row r="40" spans="2:24" s="30" customFormat="1" ht="17.149999999999999" customHeight="1" x14ac:dyDescent="0.2">
      <c r="B40" s="634" t="s">
        <v>50</v>
      </c>
      <c r="C40" s="635"/>
      <c r="D40" s="670" t="s">
        <v>976</v>
      </c>
      <c r="E40" s="671"/>
      <c r="F40" s="671"/>
      <c r="G40" s="671"/>
      <c r="H40" s="671"/>
      <c r="I40" s="671"/>
      <c r="J40" s="671"/>
      <c r="K40" s="671"/>
      <c r="L40" s="672"/>
      <c r="M40" s="634" t="s">
        <v>50</v>
      </c>
      <c r="N40" s="635"/>
      <c r="O40" s="670" t="s">
        <v>976</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1651CC3E-F8D7-49BC-B8AB-A0F21AB0BFBF}">
      <formula1>INDIRECT(D9)</formula1>
    </dataValidation>
    <dataValidation type="list" allowBlank="1" showInputMessage="1" showErrorMessage="1" sqref="D14:E14 D32:E32 O14:P14 O32:P32" xr:uid="{B2E808E2-46CA-44F4-AEA3-EDBF49C14DB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38FB374-E154-4BFB-ABE4-34914A227B3E}">
          <x14:formula1>
            <xm:f>'(参考)リスト'!$G$16:$G$20</xm:f>
          </x14:formula1>
          <xm:sqref>D17:E17 D35:E35 O17:P17 O35:P35</xm:sqref>
        </x14:dataValidation>
        <x14:dataValidation type="list" allowBlank="1" showInputMessage="1" showErrorMessage="1" xr:uid="{8F0B6C77-762D-42DE-BE9E-25FF5E188CC1}">
          <x14:formula1>
            <xm:f>'(参考)リスト'!$B$16:$B$20</xm:f>
          </x14:formula1>
          <xm:sqref>D9:E10 D27:E28 O9:P10 O27:P28</xm:sqref>
        </x14:dataValidation>
        <x14:dataValidation type="list" allowBlank="1" showInputMessage="1" showErrorMessage="1" xr:uid="{D6AC40F8-7EE4-4EAD-90EF-46F3ADE286F8}">
          <x14:formula1>
            <xm:f>'(参考)リスト'!$F$16:$F$21</xm:f>
          </x14:formula1>
          <xm:sqref>E15:E16 E33:E34 P15:P16 P33:P34</xm:sqref>
        </x14:dataValidation>
        <x14:dataValidation type="list" allowBlank="1" showInputMessage="1" showErrorMessage="1" xr:uid="{2C05298A-8B6D-4F88-91FD-391E909E0D47}">
          <x14:formula1>
            <xm:f>'(参考)リスト'!$D$16:$D$18</xm:f>
          </x14:formula1>
          <xm:sqref>D13:E13 D31:E31 O13:P13 O31:P31</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1478E-B7DF-4B21-A325-6996835E610B}">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675</v>
      </c>
      <c r="E5" s="639"/>
      <c r="F5" s="649"/>
      <c r="G5" s="650"/>
      <c r="H5" s="650"/>
      <c r="I5" s="650"/>
      <c r="J5" s="650"/>
      <c r="K5" s="650"/>
      <c r="L5" s="651"/>
      <c r="M5" s="616" t="s">
        <v>51</v>
      </c>
      <c r="N5" s="616" t="s">
        <v>47</v>
      </c>
      <c r="O5" s="638" t="str">
        <f>D5</f>
        <v>S035</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v>
      </c>
      <c r="E7" s="646"/>
      <c r="F7" s="628"/>
      <c r="G7" s="629"/>
      <c r="H7" s="629"/>
      <c r="I7" s="629"/>
      <c r="J7" s="629"/>
      <c r="K7" s="629"/>
      <c r="L7" s="630"/>
      <c r="M7" s="617"/>
      <c r="N7" s="617" t="s">
        <v>2</v>
      </c>
      <c r="O7" s="645">
        <f>D7+1</f>
        <v>2</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511</v>
      </c>
      <c r="E11" s="639"/>
      <c r="F11" s="628"/>
      <c r="G11" s="629"/>
      <c r="H11" s="629"/>
      <c r="I11" s="629"/>
      <c r="J11" s="629"/>
      <c r="K11" s="629"/>
      <c r="L11" s="630"/>
      <c r="M11" s="617"/>
      <c r="N11" s="617" t="s">
        <v>4</v>
      </c>
      <c r="O11" s="638" t="s">
        <v>511</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683</v>
      </c>
      <c r="F16" s="628"/>
      <c r="G16" s="629"/>
      <c r="H16" s="629"/>
      <c r="I16" s="629"/>
      <c r="J16" s="629"/>
      <c r="K16" s="629"/>
      <c r="L16" s="630"/>
      <c r="M16" s="653"/>
      <c r="N16" s="634" t="s">
        <v>281</v>
      </c>
      <c r="O16" s="635"/>
      <c r="P16" s="194" t="s">
        <v>683</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29" t="s">
        <v>979</v>
      </c>
      <c r="F18" s="180"/>
      <c r="G18" s="180"/>
      <c r="H18" s="180"/>
      <c r="I18" s="180"/>
      <c r="J18" s="180"/>
      <c r="K18" s="180"/>
      <c r="L18" s="181"/>
      <c r="M18" s="634" t="s">
        <v>7</v>
      </c>
      <c r="N18" s="664"/>
      <c r="O18" s="635"/>
      <c r="P18" s="229" t="s">
        <v>983</v>
      </c>
      <c r="Q18" s="180"/>
      <c r="R18" s="180"/>
      <c r="S18" s="180"/>
      <c r="T18" s="180"/>
      <c r="U18" s="180"/>
      <c r="V18" s="180"/>
      <c r="W18" s="181"/>
    </row>
    <row r="19" spans="2:23" s="30" customFormat="1" ht="17.149999999999999" customHeight="1" x14ac:dyDescent="0.2">
      <c r="B19" s="661" t="s">
        <v>54</v>
      </c>
      <c r="C19" s="662"/>
      <c r="D19" s="663"/>
      <c r="E19" s="658" t="s">
        <v>980</v>
      </c>
      <c r="F19" s="659"/>
      <c r="G19" s="659"/>
      <c r="H19" s="659"/>
      <c r="I19" s="659"/>
      <c r="J19" s="659"/>
      <c r="K19" s="659"/>
      <c r="L19" s="660"/>
      <c r="M19" s="661" t="s">
        <v>54</v>
      </c>
      <c r="N19" s="662"/>
      <c r="O19" s="663"/>
      <c r="P19" s="658" t="s">
        <v>984</v>
      </c>
      <c r="Q19" s="659"/>
      <c r="R19" s="659"/>
      <c r="S19" s="659"/>
      <c r="T19" s="659"/>
      <c r="U19" s="659"/>
      <c r="V19" s="659"/>
      <c r="W19" s="660"/>
    </row>
    <row r="20" spans="2:23" s="30" customFormat="1" ht="17.149999999999999" customHeight="1" x14ac:dyDescent="0.2">
      <c r="B20" s="655" t="s">
        <v>283</v>
      </c>
      <c r="C20" s="656"/>
      <c r="D20" s="657"/>
      <c r="E20" s="658" t="s">
        <v>981</v>
      </c>
      <c r="F20" s="659"/>
      <c r="G20" s="659"/>
      <c r="H20" s="593"/>
      <c r="I20" s="593"/>
      <c r="J20" s="593"/>
      <c r="K20" s="593"/>
      <c r="L20" s="594"/>
      <c r="M20" s="655" t="s">
        <v>283</v>
      </c>
      <c r="N20" s="656"/>
      <c r="O20" s="657"/>
      <c r="P20" s="658" t="s">
        <v>981</v>
      </c>
      <c r="Q20" s="659"/>
      <c r="R20" s="659"/>
      <c r="S20" s="593"/>
      <c r="T20" s="593"/>
      <c r="U20" s="593"/>
      <c r="V20" s="593"/>
      <c r="W20" s="594"/>
    </row>
    <row r="21" spans="2:23" s="30" customFormat="1" ht="17.149999999999999" customHeight="1" x14ac:dyDescent="0.2">
      <c r="B21" s="655" t="s">
        <v>303</v>
      </c>
      <c r="C21" s="656"/>
      <c r="D21" s="657"/>
      <c r="E21" s="658" t="s">
        <v>981</v>
      </c>
      <c r="F21" s="659"/>
      <c r="G21" s="659"/>
      <c r="H21" s="668" t="s">
        <v>8</v>
      </c>
      <c r="I21" s="669"/>
      <c r="J21" s="665"/>
      <c r="K21" s="666"/>
      <c r="L21" s="667"/>
      <c r="M21" s="655" t="s">
        <v>303</v>
      </c>
      <c r="N21" s="656"/>
      <c r="O21" s="657"/>
      <c r="P21" s="658" t="s">
        <v>981</v>
      </c>
      <c r="Q21" s="659"/>
      <c r="R21" s="659"/>
      <c r="S21" s="668" t="s">
        <v>8</v>
      </c>
      <c r="T21" s="669"/>
      <c r="U21" s="665"/>
      <c r="V21" s="666"/>
      <c r="W21" s="667"/>
    </row>
    <row r="22" spans="2:23" s="30" customFormat="1" ht="17.149999999999999" customHeight="1" x14ac:dyDescent="0.2">
      <c r="B22" s="634" t="s">
        <v>50</v>
      </c>
      <c r="C22" s="635"/>
      <c r="D22" s="670" t="s">
        <v>982</v>
      </c>
      <c r="E22" s="671"/>
      <c r="F22" s="671"/>
      <c r="G22" s="671"/>
      <c r="H22" s="671"/>
      <c r="I22" s="671"/>
      <c r="J22" s="671"/>
      <c r="K22" s="671"/>
      <c r="L22" s="672"/>
      <c r="M22" s="634" t="s">
        <v>50</v>
      </c>
      <c r="N22" s="635"/>
      <c r="O22" s="670" t="s">
        <v>982</v>
      </c>
      <c r="P22" s="671"/>
      <c r="Q22" s="671"/>
      <c r="R22" s="671"/>
      <c r="S22" s="671"/>
      <c r="T22" s="671"/>
      <c r="U22" s="671"/>
      <c r="V22" s="671"/>
      <c r="W22" s="672"/>
    </row>
    <row r="23" spans="2:23" s="30" customFormat="1" ht="20.149999999999999" customHeight="1" x14ac:dyDescent="0.2">
      <c r="B23" s="616" t="s">
        <v>51</v>
      </c>
      <c r="C23" s="616" t="s">
        <v>47</v>
      </c>
      <c r="D23" s="638" t="str">
        <f>O5</f>
        <v>S035</v>
      </c>
      <c r="E23" s="639"/>
      <c r="F23" s="649"/>
      <c r="G23" s="650"/>
      <c r="H23" s="650"/>
      <c r="I23" s="650"/>
      <c r="J23" s="650"/>
      <c r="K23" s="650"/>
      <c r="L23" s="651"/>
      <c r="M23" s="616" t="s">
        <v>51</v>
      </c>
      <c r="N23" s="616" t="s">
        <v>47</v>
      </c>
      <c r="O23" s="638" t="str">
        <f>D23</f>
        <v>S035</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3</v>
      </c>
      <c r="E25" s="646"/>
      <c r="F25" s="628"/>
      <c r="G25" s="629"/>
      <c r="H25" s="629"/>
      <c r="I25" s="629"/>
      <c r="J25" s="629"/>
      <c r="K25" s="629"/>
      <c r="L25" s="630"/>
      <c r="M25" s="617"/>
      <c r="N25" s="617" t="s">
        <v>2</v>
      </c>
      <c r="O25" s="645">
        <f>D25+1</f>
        <v>4</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511</v>
      </c>
      <c r="E29" s="639"/>
      <c r="F29" s="628"/>
      <c r="G29" s="629"/>
      <c r="H29" s="629"/>
      <c r="I29" s="629"/>
      <c r="J29" s="629"/>
      <c r="K29" s="629"/>
      <c r="L29" s="630"/>
      <c r="M29" s="617"/>
      <c r="N29" s="617" t="s">
        <v>4</v>
      </c>
      <c r="O29" s="638" t="s">
        <v>511</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353</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683</v>
      </c>
      <c r="F34" s="628"/>
      <c r="G34" s="629"/>
      <c r="H34" s="629"/>
      <c r="I34" s="629"/>
      <c r="J34" s="629"/>
      <c r="K34" s="629"/>
      <c r="L34" s="630"/>
      <c r="M34" s="653"/>
      <c r="N34" s="634" t="s">
        <v>281</v>
      </c>
      <c r="O34" s="635"/>
      <c r="P34" s="194" t="s">
        <v>683</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985</v>
      </c>
      <c r="F36" s="180"/>
      <c r="G36" s="180"/>
      <c r="H36" s="180"/>
      <c r="I36" s="180"/>
      <c r="J36" s="180"/>
      <c r="K36" s="180"/>
      <c r="L36" s="181"/>
      <c r="M36" s="634" t="s">
        <v>7</v>
      </c>
      <c r="N36" s="664"/>
      <c r="O36" s="635"/>
      <c r="P36" s="229" t="s">
        <v>988</v>
      </c>
      <c r="Q36" s="180"/>
      <c r="R36" s="180"/>
      <c r="S36" s="180"/>
      <c r="T36" s="180"/>
      <c r="U36" s="180"/>
      <c r="V36" s="180"/>
      <c r="W36" s="181"/>
    </row>
    <row r="37" spans="2:24" s="30" customFormat="1" ht="17.149999999999999" customHeight="1" x14ac:dyDescent="0.2">
      <c r="B37" s="661" t="s">
        <v>54</v>
      </c>
      <c r="C37" s="662"/>
      <c r="D37" s="663"/>
      <c r="E37" s="658" t="s">
        <v>986</v>
      </c>
      <c r="F37" s="659"/>
      <c r="G37" s="659"/>
      <c r="H37" s="659"/>
      <c r="I37" s="659"/>
      <c r="J37" s="659"/>
      <c r="K37" s="659"/>
      <c r="L37" s="660"/>
      <c r="M37" s="661" t="s">
        <v>54</v>
      </c>
      <c r="N37" s="662"/>
      <c r="O37" s="663"/>
      <c r="P37" s="658" t="s">
        <v>980</v>
      </c>
      <c r="Q37" s="659"/>
      <c r="R37" s="659"/>
      <c r="S37" s="659"/>
      <c r="T37" s="659"/>
      <c r="U37" s="659"/>
      <c r="V37" s="659"/>
      <c r="W37" s="660"/>
    </row>
    <row r="38" spans="2:24" s="30" customFormat="1" ht="17.149999999999999" customHeight="1" x14ac:dyDescent="0.2">
      <c r="B38" s="655" t="s">
        <v>283</v>
      </c>
      <c r="C38" s="656"/>
      <c r="D38" s="657"/>
      <c r="E38" s="658" t="s">
        <v>981</v>
      </c>
      <c r="F38" s="659"/>
      <c r="G38" s="659"/>
      <c r="H38" s="593"/>
      <c r="I38" s="593"/>
      <c r="J38" s="593"/>
      <c r="K38" s="593"/>
      <c r="L38" s="594"/>
      <c r="M38" s="655" t="s">
        <v>283</v>
      </c>
      <c r="N38" s="656"/>
      <c r="O38" s="657"/>
      <c r="P38" s="658" t="s">
        <v>981</v>
      </c>
      <c r="Q38" s="659"/>
      <c r="R38" s="659"/>
      <c r="S38" s="593"/>
      <c r="T38" s="593"/>
      <c r="U38" s="593"/>
      <c r="V38" s="593"/>
      <c r="W38" s="594"/>
    </row>
    <row r="39" spans="2:24" s="30" customFormat="1" ht="17.149999999999999" customHeight="1" x14ac:dyDescent="0.2">
      <c r="B39" s="655" t="s">
        <v>303</v>
      </c>
      <c r="C39" s="656"/>
      <c r="D39" s="657"/>
      <c r="E39" s="658" t="s">
        <v>981</v>
      </c>
      <c r="F39" s="659"/>
      <c r="G39" s="659"/>
      <c r="H39" s="668" t="s">
        <v>8</v>
      </c>
      <c r="I39" s="669"/>
      <c r="J39" s="665"/>
      <c r="K39" s="666"/>
      <c r="L39" s="667"/>
      <c r="M39" s="655" t="s">
        <v>303</v>
      </c>
      <c r="N39" s="656"/>
      <c r="O39" s="657"/>
      <c r="P39" s="658" t="s">
        <v>981</v>
      </c>
      <c r="Q39" s="659"/>
      <c r="R39" s="659"/>
      <c r="S39" s="668" t="s">
        <v>8</v>
      </c>
      <c r="T39" s="669"/>
      <c r="U39" s="665"/>
      <c r="V39" s="666"/>
      <c r="W39" s="667"/>
    </row>
    <row r="40" spans="2:24" s="30" customFormat="1" ht="17.149999999999999" customHeight="1" x14ac:dyDescent="0.2">
      <c r="B40" s="634" t="s">
        <v>50</v>
      </c>
      <c r="C40" s="635"/>
      <c r="D40" s="670" t="s">
        <v>987</v>
      </c>
      <c r="E40" s="671"/>
      <c r="F40" s="671"/>
      <c r="G40" s="671"/>
      <c r="H40" s="671"/>
      <c r="I40" s="671"/>
      <c r="J40" s="671"/>
      <c r="K40" s="671"/>
      <c r="L40" s="672"/>
      <c r="M40" s="634" t="s">
        <v>50</v>
      </c>
      <c r="N40" s="635"/>
      <c r="O40" s="670" t="s">
        <v>989</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37B6B996-EC69-49E5-AF58-07758E9A374A}">
      <formula1>INDIRECT(D13)</formula1>
    </dataValidation>
    <dataValidation type="list" allowBlank="1" showInputMessage="1" showErrorMessage="1" sqref="D11:E12 D29:E30 O11:P12 O29:P30" xr:uid="{A0CC7F33-107A-4F12-81A3-F26B4EF68C4B}">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A1D6505-DC6F-41EE-B26D-9897203A6B38}">
          <x14:formula1>
            <xm:f>'(参考)リスト'!$D$16:$D$18</xm:f>
          </x14:formula1>
          <xm:sqref>D13:E13 D31:E31 O13:P13 O31:P31</xm:sqref>
        </x14:dataValidation>
        <x14:dataValidation type="list" allowBlank="1" showInputMessage="1" showErrorMessage="1" xr:uid="{7B3CD66F-642B-4327-BC57-E613E953FD53}">
          <x14:formula1>
            <xm:f>'(参考)リスト'!$F$16:$F$21</xm:f>
          </x14:formula1>
          <xm:sqref>E15:E16 E33:E34 P15:P16 P33:P34</xm:sqref>
        </x14:dataValidation>
        <x14:dataValidation type="list" allowBlank="1" showInputMessage="1" showErrorMessage="1" xr:uid="{18D1C785-1CF3-4EF8-A023-6C932A19E632}">
          <x14:formula1>
            <xm:f>'(参考)リスト'!$B$16:$B$20</xm:f>
          </x14:formula1>
          <xm:sqref>D9:E10 D27:E28 O9:P10 O27:P28</xm:sqref>
        </x14:dataValidation>
        <x14:dataValidation type="list" allowBlank="1" showInputMessage="1" showErrorMessage="1" xr:uid="{A3ECEC89-2DA3-41F6-8519-173116B430F3}">
          <x14:formula1>
            <xm:f>'(参考)リスト'!$G$16:$G$20</xm:f>
          </x14:formula1>
          <xm:sqref>D17:E17 D35:E35 O17:P17 O35:P35</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01C25-F8F8-4807-B942-B687E84592E4}">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675</v>
      </c>
      <c r="E5" s="639"/>
      <c r="F5" s="649"/>
      <c r="G5" s="650"/>
      <c r="H5" s="650"/>
      <c r="I5" s="650"/>
      <c r="J5" s="650"/>
      <c r="K5" s="650"/>
      <c r="L5" s="651"/>
      <c r="M5" s="616" t="s">
        <v>51</v>
      </c>
      <c r="N5" s="616" t="s">
        <v>47</v>
      </c>
      <c r="O5" s="638" t="str">
        <f>D5</f>
        <v>S035</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5</v>
      </c>
      <c r="E7" s="646"/>
      <c r="F7" s="628"/>
      <c r="G7" s="629"/>
      <c r="H7" s="629"/>
      <c r="I7" s="629"/>
      <c r="J7" s="629"/>
      <c r="K7" s="629"/>
      <c r="L7" s="630"/>
      <c r="M7" s="617"/>
      <c r="N7" s="617" t="s">
        <v>2</v>
      </c>
      <c r="O7" s="645">
        <f>D7+1</f>
        <v>6</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513</v>
      </c>
      <c r="E11" s="639"/>
      <c r="F11" s="628"/>
      <c r="G11" s="629"/>
      <c r="H11" s="629"/>
      <c r="I11" s="629"/>
      <c r="J11" s="629"/>
      <c r="K11" s="629"/>
      <c r="L11" s="630"/>
      <c r="M11" s="617"/>
      <c r="N11" s="617" t="s">
        <v>4</v>
      </c>
      <c r="O11" s="638" t="s">
        <v>513</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702</v>
      </c>
      <c r="F16" s="628"/>
      <c r="G16" s="629"/>
      <c r="H16" s="629"/>
      <c r="I16" s="629"/>
      <c r="J16" s="629"/>
      <c r="K16" s="629"/>
      <c r="L16" s="630"/>
      <c r="M16" s="653"/>
      <c r="N16" s="634" t="s">
        <v>281</v>
      </c>
      <c r="O16" s="635"/>
      <c r="P16" s="194" t="s">
        <v>702</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29" t="s">
        <v>990</v>
      </c>
      <c r="F18" s="180"/>
      <c r="G18" s="180"/>
      <c r="H18" s="180"/>
      <c r="I18" s="180"/>
      <c r="J18" s="180"/>
      <c r="K18" s="180"/>
      <c r="L18" s="181"/>
      <c r="M18" s="634" t="s">
        <v>7</v>
      </c>
      <c r="N18" s="664"/>
      <c r="O18" s="635"/>
      <c r="P18" s="229" t="s">
        <v>992</v>
      </c>
      <c r="Q18" s="180"/>
      <c r="R18" s="180"/>
      <c r="S18" s="180"/>
      <c r="T18" s="180"/>
      <c r="U18" s="180"/>
      <c r="V18" s="180"/>
      <c r="W18" s="181"/>
    </row>
    <row r="19" spans="2:23" s="30" customFormat="1" ht="17.149999999999999" customHeight="1" x14ac:dyDescent="0.2">
      <c r="B19" s="661" t="s">
        <v>54</v>
      </c>
      <c r="C19" s="662"/>
      <c r="D19" s="663"/>
      <c r="E19" s="658" t="s">
        <v>991</v>
      </c>
      <c r="F19" s="659"/>
      <c r="G19" s="659"/>
      <c r="H19" s="659"/>
      <c r="I19" s="659"/>
      <c r="J19" s="659"/>
      <c r="K19" s="659"/>
      <c r="L19" s="660"/>
      <c r="M19" s="661" t="s">
        <v>54</v>
      </c>
      <c r="N19" s="662"/>
      <c r="O19" s="663"/>
      <c r="P19" s="658" t="s">
        <v>980</v>
      </c>
      <c r="Q19" s="659"/>
      <c r="R19" s="659"/>
      <c r="S19" s="659"/>
      <c r="T19" s="659"/>
      <c r="U19" s="659"/>
      <c r="V19" s="659"/>
      <c r="W19" s="660"/>
    </row>
    <row r="20" spans="2:23" s="30" customFormat="1" ht="17.149999999999999" customHeight="1" x14ac:dyDescent="0.2">
      <c r="B20" s="655" t="s">
        <v>283</v>
      </c>
      <c r="C20" s="656"/>
      <c r="D20" s="657"/>
      <c r="E20" s="658" t="s">
        <v>981</v>
      </c>
      <c r="F20" s="659"/>
      <c r="G20" s="659"/>
      <c r="H20" s="593"/>
      <c r="I20" s="593"/>
      <c r="J20" s="593"/>
      <c r="K20" s="593"/>
      <c r="L20" s="594"/>
      <c r="M20" s="655" t="s">
        <v>283</v>
      </c>
      <c r="N20" s="656"/>
      <c r="O20" s="657"/>
      <c r="P20" s="658" t="s">
        <v>981</v>
      </c>
      <c r="Q20" s="659"/>
      <c r="R20" s="659"/>
      <c r="S20" s="593"/>
      <c r="T20" s="593"/>
      <c r="U20" s="593"/>
      <c r="V20" s="593"/>
      <c r="W20" s="594"/>
    </row>
    <row r="21" spans="2:23" s="30" customFormat="1" ht="17.149999999999999" customHeight="1" x14ac:dyDescent="0.2">
      <c r="B21" s="655" t="s">
        <v>303</v>
      </c>
      <c r="C21" s="656"/>
      <c r="D21" s="657"/>
      <c r="E21" s="658" t="s">
        <v>981</v>
      </c>
      <c r="F21" s="659"/>
      <c r="G21" s="659"/>
      <c r="H21" s="668" t="s">
        <v>8</v>
      </c>
      <c r="I21" s="669"/>
      <c r="J21" s="665"/>
      <c r="K21" s="666"/>
      <c r="L21" s="667"/>
      <c r="M21" s="655" t="s">
        <v>303</v>
      </c>
      <c r="N21" s="656"/>
      <c r="O21" s="657"/>
      <c r="P21" s="658" t="s">
        <v>981</v>
      </c>
      <c r="Q21" s="659"/>
      <c r="R21" s="659"/>
      <c r="S21" s="668" t="s">
        <v>8</v>
      </c>
      <c r="T21" s="669"/>
      <c r="U21" s="665"/>
      <c r="V21" s="666"/>
      <c r="W21" s="667"/>
    </row>
    <row r="22" spans="2:23" s="30" customFormat="1" ht="17.149999999999999" customHeight="1" x14ac:dyDescent="0.2">
      <c r="B22" s="634" t="s">
        <v>50</v>
      </c>
      <c r="C22" s="635"/>
      <c r="D22" s="670" t="s">
        <v>982</v>
      </c>
      <c r="E22" s="671"/>
      <c r="F22" s="671"/>
      <c r="G22" s="671"/>
      <c r="H22" s="671"/>
      <c r="I22" s="671"/>
      <c r="J22" s="671"/>
      <c r="K22" s="671"/>
      <c r="L22" s="672"/>
      <c r="M22" s="634" t="s">
        <v>50</v>
      </c>
      <c r="N22" s="635"/>
      <c r="O22" s="670" t="s">
        <v>982</v>
      </c>
      <c r="P22" s="671"/>
      <c r="Q22" s="671"/>
      <c r="R22" s="671"/>
      <c r="S22" s="671"/>
      <c r="T22" s="671"/>
      <c r="U22" s="671"/>
      <c r="V22" s="671"/>
      <c r="W22" s="672"/>
    </row>
    <row r="23" spans="2:23" s="30" customFormat="1" ht="20.149999999999999" customHeight="1" x14ac:dyDescent="0.2">
      <c r="B23" s="616" t="s">
        <v>51</v>
      </c>
      <c r="C23" s="616" t="s">
        <v>47</v>
      </c>
      <c r="D23" s="638" t="str">
        <f>O5</f>
        <v>S035</v>
      </c>
      <c r="E23" s="639"/>
      <c r="F23" s="649"/>
      <c r="G23" s="650"/>
      <c r="H23" s="650"/>
      <c r="I23" s="650"/>
      <c r="J23" s="650"/>
      <c r="K23" s="650"/>
      <c r="L23" s="651"/>
      <c r="M23" s="616" t="s">
        <v>51</v>
      </c>
      <c r="N23" s="616" t="s">
        <v>47</v>
      </c>
      <c r="O23" s="638" t="str">
        <f>D23</f>
        <v>S035</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7</v>
      </c>
      <c r="E25" s="646"/>
      <c r="F25" s="628"/>
      <c r="G25" s="629"/>
      <c r="H25" s="629"/>
      <c r="I25" s="629"/>
      <c r="J25" s="629"/>
      <c r="K25" s="629"/>
      <c r="L25" s="630"/>
      <c r="M25" s="617"/>
      <c r="N25" s="617" t="s">
        <v>2</v>
      </c>
      <c r="O25" s="645">
        <f>D25+1</f>
        <v>8</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510</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353</v>
      </c>
      <c r="E32" s="637"/>
      <c r="F32" s="628"/>
      <c r="G32" s="629"/>
      <c r="H32" s="629"/>
      <c r="I32" s="629"/>
      <c r="J32" s="629"/>
      <c r="K32" s="629"/>
      <c r="L32" s="630"/>
      <c r="M32" s="634" t="s">
        <v>49</v>
      </c>
      <c r="N32" s="635"/>
      <c r="O32" s="636" t="s">
        <v>360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683</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993</v>
      </c>
      <c r="F36" s="180"/>
      <c r="G36" s="180"/>
      <c r="H36" s="180"/>
      <c r="I36" s="180"/>
      <c r="J36" s="180"/>
      <c r="K36" s="180"/>
      <c r="L36" s="181"/>
      <c r="M36" s="634" t="s">
        <v>7</v>
      </c>
      <c r="N36" s="664"/>
      <c r="O36" s="635"/>
      <c r="P36" s="229" t="s">
        <v>995</v>
      </c>
      <c r="Q36" s="180"/>
      <c r="R36" s="180"/>
      <c r="S36" s="180"/>
      <c r="T36" s="180"/>
      <c r="U36" s="180"/>
      <c r="V36" s="180"/>
      <c r="W36" s="181"/>
    </row>
    <row r="37" spans="2:24" s="30" customFormat="1" ht="17.149999999999999" customHeight="1" x14ac:dyDescent="0.2">
      <c r="B37" s="661" t="s">
        <v>54</v>
      </c>
      <c r="C37" s="662"/>
      <c r="D37" s="663"/>
      <c r="E37" s="658" t="s">
        <v>980</v>
      </c>
      <c r="F37" s="659"/>
      <c r="G37" s="659"/>
      <c r="H37" s="659"/>
      <c r="I37" s="659"/>
      <c r="J37" s="659"/>
      <c r="K37" s="659"/>
      <c r="L37" s="660"/>
      <c r="M37" s="661" t="s">
        <v>54</v>
      </c>
      <c r="N37" s="662"/>
      <c r="O37" s="663"/>
      <c r="P37" s="658" t="s">
        <v>996</v>
      </c>
      <c r="Q37" s="659"/>
      <c r="R37" s="659"/>
      <c r="S37" s="659"/>
      <c r="T37" s="659"/>
      <c r="U37" s="659"/>
      <c r="V37" s="659"/>
      <c r="W37" s="660"/>
    </row>
    <row r="38" spans="2:24" s="30" customFormat="1" ht="17.149999999999999" customHeight="1" x14ac:dyDescent="0.2">
      <c r="B38" s="655" t="s">
        <v>283</v>
      </c>
      <c r="C38" s="656"/>
      <c r="D38" s="657"/>
      <c r="E38" s="658" t="s">
        <v>981</v>
      </c>
      <c r="F38" s="659"/>
      <c r="G38" s="659"/>
      <c r="H38" s="593"/>
      <c r="I38" s="593"/>
      <c r="J38" s="593"/>
      <c r="K38" s="593"/>
      <c r="L38" s="594"/>
      <c r="M38" s="655" t="s">
        <v>283</v>
      </c>
      <c r="N38" s="656"/>
      <c r="O38" s="657"/>
      <c r="P38" s="658" t="s">
        <v>981</v>
      </c>
      <c r="Q38" s="659"/>
      <c r="R38" s="659"/>
      <c r="S38" s="593"/>
      <c r="T38" s="593"/>
      <c r="U38" s="593"/>
      <c r="V38" s="593"/>
      <c r="W38" s="594"/>
    </row>
    <row r="39" spans="2:24" s="30" customFormat="1" ht="17.149999999999999" customHeight="1" x14ac:dyDescent="0.2">
      <c r="B39" s="655" t="s">
        <v>303</v>
      </c>
      <c r="C39" s="656"/>
      <c r="D39" s="657"/>
      <c r="E39" s="658" t="s">
        <v>981</v>
      </c>
      <c r="F39" s="659"/>
      <c r="G39" s="659"/>
      <c r="H39" s="668" t="s">
        <v>8</v>
      </c>
      <c r="I39" s="669"/>
      <c r="J39" s="665"/>
      <c r="K39" s="666"/>
      <c r="L39" s="667"/>
      <c r="M39" s="655" t="s">
        <v>303</v>
      </c>
      <c r="N39" s="656"/>
      <c r="O39" s="657"/>
      <c r="P39" s="658" t="s">
        <v>981</v>
      </c>
      <c r="Q39" s="659"/>
      <c r="R39" s="659"/>
      <c r="S39" s="668" t="s">
        <v>8</v>
      </c>
      <c r="T39" s="669"/>
      <c r="U39" s="665"/>
      <c r="V39" s="666"/>
      <c r="W39" s="667"/>
    </row>
    <row r="40" spans="2:24" s="30" customFormat="1" ht="17.149999999999999" customHeight="1" x14ac:dyDescent="0.2">
      <c r="B40" s="634" t="s">
        <v>50</v>
      </c>
      <c r="C40" s="635"/>
      <c r="D40" s="670" t="s">
        <v>994</v>
      </c>
      <c r="E40" s="671"/>
      <c r="F40" s="671"/>
      <c r="G40" s="671"/>
      <c r="H40" s="671"/>
      <c r="I40" s="671"/>
      <c r="J40" s="671"/>
      <c r="K40" s="671"/>
      <c r="L40" s="672"/>
      <c r="M40" s="634" t="s">
        <v>50</v>
      </c>
      <c r="N40" s="635"/>
      <c r="O40" s="670" t="s">
        <v>997</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DEC8ACD9-CF50-4C58-A04F-C8646B0AE12E}">
      <formula1>INDIRECT(D9)</formula1>
    </dataValidation>
    <dataValidation type="list" allowBlank="1" showInputMessage="1" showErrorMessage="1" sqref="D14:E14 D32:E32 O14:P14 O32:P32" xr:uid="{8244E674-D6D4-4909-9EDF-07793A1D94D7}">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21B19A0-AAFE-4ABE-B2E4-818F741A1DB4}">
          <x14:formula1>
            <xm:f>'(参考)リスト'!$G$16:$G$20</xm:f>
          </x14:formula1>
          <xm:sqref>D17:E17 D35:E35 O17:P17 O35:P35</xm:sqref>
        </x14:dataValidation>
        <x14:dataValidation type="list" allowBlank="1" showInputMessage="1" showErrorMessage="1" xr:uid="{91F2011C-B3A4-42BB-B015-76C4C6616BB4}">
          <x14:formula1>
            <xm:f>'(参考)リスト'!$B$16:$B$20</xm:f>
          </x14:formula1>
          <xm:sqref>D9:E10 D27:E28 O9:P10 O27:P28</xm:sqref>
        </x14:dataValidation>
        <x14:dataValidation type="list" allowBlank="1" showInputMessage="1" showErrorMessage="1" xr:uid="{97615327-063F-494C-A458-D9644184BB45}">
          <x14:formula1>
            <xm:f>'(参考)リスト'!$F$16:$F$21</xm:f>
          </x14:formula1>
          <xm:sqref>E15:E16 E33:E34 P15:P16 P33:P34</xm:sqref>
        </x14:dataValidation>
        <x14:dataValidation type="list" allowBlank="1" showInputMessage="1" showErrorMessage="1" xr:uid="{0336B9FE-7CBF-4949-9B42-570BC8A76793}">
          <x14:formula1>
            <xm:f>'(参考)リスト'!$D$16:$D$18</xm:f>
          </x14:formula1>
          <xm:sqref>D13:E13 D31:E31 O13:P13 O31:P31</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F306E-09E8-46BD-B556-E44B48DAFBBE}">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675</v>
      </c>
      <c r="E5" s="639"/>
      <c r="F5" s="649"/>
      <c r="G5" s="650"/>
      <c r="H5" s="650"/>
      <c r="I5" s="650"/>
      <c r="J5" s="650"/>
      <c r="K5" s="650"/>
      <c r="L5" s="651"/>
      <c r="M5" s="616" t="s">
        <v>51</v>
      </c>
      <c r="N5" s="616" t="s">
        <v>47</v>
      </c>
      <c r="O5" s="638" t="str">
        <f>D5</f>
        <v>S035</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9</v>
      </c>
      <c r="E7" s="646"/>
      <c r="F7" s="628"/>
      <c r="G7" s="629"/>
      <c r="H7" s="629"/>
      <c r="I7" s="629"/>
      <c r="J7" s="629"/>
      <c r="K7" s="629"/>
      <c r="L7" s="630"/>
      <c r="M7" s="617"/>
      <c r="N7" s="617" t="s">
        <v>2</v>
      </c>
      <c r="O7" s="645">
        <f>D7+1</f>
        <v>10</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745</v>
      </c>
      <c r="F18" s="180"/>
      <c r="G18" s="180"/>
      <c r="H18" s="180"/>
      <c r="I18" s="180"/>
      <c r="J18" s="180"/>
      <c r="K18" s="180"/>
      <c r="L18" s="181"/>
      <c r="M18" s="634" t="s">
        <v>7</v>
      </c>
      <c r="N18" s="664"/>
      <c r="O18" s="635"/>
      <c r="P18" s="229" t="s">
        <v>869</v>
      </c>
      <c r="Q18" s="180"/>
      <c r="R18" s="180"/>
      <c r="S18" s="180"/>
      <c r="T18" s="180"/>
      <c r="U18" s="180"/>
      <c r="V18" s="180"/>
      <c r="W18" s="181"/>
    </row>
    <row r="19" spans="2:23" s="30" customFormat="1" ht="17.149999999999999" customHeight="1" x14ac:dyDescent="0.2">
      <c r="B19" s="661" t="s">
        <v>54</v>
      </c>
      <c r="C19" s="662"/>
      <c r="D19" s="663"/>
      <c r="E19" s="658" t="s">
        <v>998</v>
      </c>
      <c r="F19" s="659"/>
      <c r="G19" s="659"/>
      <c r="H19" s="659"/>
      <c r="I19" s="659"/>
      <c r="J19" s="659"/>
      <c r="K19" s="659"/>
      <c r="L19" s="660"/>
      <c r="M19" s="661" t="s">
        <v>54</v>
      </c>
      <c r="N19" s="662"/>
      <c r="O19" s="663"/>
      <c r="P19" s="658" t="s">
        <v>999</v>
      </c>
      <c r="Q19" s="659"/>
      <c r="R19" s="659"/>
      <c r="S19" s="659"/>
      <c r="T19" s="659"/>
      <c r="U19" s="659"/>
      <c r="V19" s="659"/>
      <c r="W19" s="660"/>
    </row>
    <row r="20" spans="2:23" s="30" customFormat="1" ht="17.149999999999999" customHeight="1" x14ac:dyDescent="0.2">
      <c r="B20" s="655" t="s">
        <v>283</v>
      </c>
      <c r="C20" s="656"/>
      <c r="D20" s="657"/>
      <c r="E20" s="658" t="s">
        <v>981</v>
      </c>
      <c r="F20" s="659"/>
      <c r="G20" s="659"/>
      <c r="H20" s="593"/>
      <c r="I20" s="593"/>
      <c r="J20" s="593"/>
      <c r="K20" s="593"/>
      <c r="L20" s="594"/>
      <c r="M20" s="655" t="s">
        <v>283</v>
      </c>
      <c r="N20" s="656"/>
      <c r="O20" s="657"/>
      <c r="P20" s="658" t="s">
        <v>981</v>
      </c>
      <c r="Q20" s="659"/>
      <c r="R20" s="659"/>
      <c r="S20" s="593"/>
      <c r="T20" s="593"/>
      <c r="U20" s="593"/>
      <c r="V20" s="593"/>
      <c r="W20" s="594"/>
    </row>
    <row r="21" spans="2:23" s="30" customFormat="1" ht="17.149999999999999" customHeight="1" x14ac:dyDescent="0.2">
      <c r="B21" s="655" t="s">
        <v>303</v>
      </c>
      <c r="C21" s="656"/>
      <c r="D21" s="657"/>
      <c r="E21" s="658" t="s">
        <v>981</v>
      </c>
      <c r="F21" s="659"/>
      <c r="G21" s="659"/>
      <c r="H21" s="668" t="s">
        <v>8</v>
      </c>
      <c r="I21" s="669"/>
      <c r="J21" s="665"/>
      <c r="K21" s="666"/>
      <c r="L21" s="667"/>
      <c r="M21" s="655" t="s">
        <v>303</v>
      </c>
      <c r="N21" s="656"/>
      <c r="O21" s="657"/>
      <c r="P21" s="658" t="s">
        <v>981</v>
      </c>
      <c r="Q21" s="659"/>
      <c r="R21" s="659"/>
      <c r="S21" s="668" t="s">
        <v>8</v>
      </c>
      <c r="T21" s="669"/>
      <c r="U21" s="665"/>
      <c r="V21" s="666"/>
      <c r="W21" s="667"/>
    </row>
    <row r="22" spans="2:23" s="30" customFormat="1" ht="17.149999999999999" customHeight="1" x14ac:dyDescent="0.2">
      <c r="B22" s="634" t="s">
        <v>50</v>
      </c>
      <c r="C22" s="635"/>
      <c r="D22" s="670" t="s">
        <v>360</v>
      </c>
      <c r="E22" s="671"/>
      <c r="F22" s="671"/>
      <c r="G22" s="671"/>
      <c r="H22" s="671"/>
      <c r="I22" s="671"/>
      <c r="J22" s="671"/>
      <c r="K22" s="671"/>
      <c r="L22" s="672"/>
      <c r="M22" s="634" t="s">
        <v>50</v>
      </c>
      <c r="N22" s="635"/>
      <c r="O22" s="670" t="s">
        <v>1000</v>
      </c>
      <c r="P22" s="671"/>
      <c r="Q22" s="671"/>
      <c r="R22" s="671"/>
      <c r="S22" s="671"/>
      <c r="T22" s="671"/>
      <c r="U22" s="671"/>
      <c r="V22" s="671"/>
      <c r="W22" s="672"/>
    </row>
    <row r="23" spans="2:23" s="30" customFormat="1" ht="20.149999999999999" customHeight="1" x14ac:dyDescent="0.2">
      <c r="B23" s="616" t="s">
        <v>51</v>
      </c>
      <c r="C23" s="616" t="s">
        <v>47</v>
      </c>
      <c r="D23" s="638" t="str">
        <f>O5</f>
        <v>S035</v>
      </c>
      <c r="E23" s="639"/>
      <c r="F23" s="649"/>
      <c r="G23" s="650"/>
      <c r="H23" s="650"/>
      <c r="I23" s="650"/>
      <c r="J23" s="650"/>
      <c r="K23" s="650"/>
      <c r="L23" s="651"/>
      <c r="M23" s="616" t="s">
        <v>51</v>
      </c>
      <c r="N23" s="616" t="s">
        <v>47</v>
      </c>
      <c r="O23" s="638" t="str">
        <f>D23</f>
        <v>S035</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11</v>
      </c>
      <c r="E25" s="646"/>
      <c r="F25" s="628"/>
      <c r="G25" s="629"/>
      <c r="H25" s="629"/>
      <c r="I25" s="629"/>
      <c r="J25" s="629"/>
      <c r="K25" s="629"/>
      <c r="L25" s="630"/>
      <c r="M25" s="617"/>
      <c r="N25" s="617" t="s">
        <v>2</v>
      </c>
      <c r="O25" s="645">
        <f>D25+1</f>
        <v>12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377</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360</v>
      </c>
      <c r="E32" s="637"/>
      <c r="F32" s="628"/>
      <c r="G32" s="629"/>
      <c r="H32" s="629"/>
      <c r="I32" s="629"/>
      <c r="J32" s="629"/>
      <c r="K32" s="629"/>
      <c r="L32" s="630"/>
      <c r="M32" s="634" t="s">
        <v>49</v>
      </c>
      <c r="N32" s="635"/>
      <c r="O32" s="636" t="s">
        <v>360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1001</v>
      </c>
      <c r="F36" s="180"/>
      <c r="G36" s="180"/>
      <c r="H36" s="180"/>
      <c r="I36" s="180"/>
      <c r="J36" s="180"/>
      <c r="K36" s="180"/>
      <c r="L36" s="181"/>
      <c r="M36" s="634" t="s">
        <v>7</v>
      </c>
      <c r="N36" s="664"/>
      <c r="O36" s="635"/>
      <c r="P36" s="229" t="s">
        <v>1003</v>
      </c>
      <c r="Q36" s="180"/>
      <c r="R36" s="180"/>
      <c r="S36" s="180"/>
      <c r="T36" s="180"/>
      <c r="U36" s="180"/>
      <c r="V36" s="180"/>
      <c r="W36" s="181"/>
    </row>
    <row r="37" spans="2:24" s="30" customFormat="1" ht="17.149999999999999" customHeight="1" x14ac:dyDescent="0.2">
      <c r="B37" s="661" t="s">
        <v>54</v>
      </c>
      <c r="C37" s="662"/>
      <c r="D37" s="663"/>
      <c r="E37" s="658" t="s">
        <v>1004</v>
      </c>
      <c r="F37" s="659"/>
      <c r="G37" s="659"/>
      <c r="H37" s="659"/>
      <c r="I37" s="659"/>
      <c r="J37" s="659"/>
      <c r="K37" s="659"/>
      <c r="L37" s="660"/>
      <c r="M37" s="661" t="s">
        <v>54</v>
      </c>
      <c r="N37" s="662"/>
      <c r="O37" s="663"/>
      <c r="P37" s="658" t="s">
        <v>1005</v>
      </c>
      <c r="Q37" s="659"/>
      <c r="R37" s="659"/>
      <c r="S37" s="659"/>
      <c r="T37" s="659"/>
      <c r="U37" s="659"/>
      <c r="V37" s="659"/>
      <c r="W37" s="660"/>
    </row>
    <row r="38" spans="2:24" s="30" customFormat="1" ht="17.149999999999999" customHeight="1" x14ac:dyDescent="0.2">
      <c r="B38" s="655" t="s">
        <v>283</v>
      </c>
      <c r="C38" s="656"/>
      <c r="D38" s="657"/>
      <c r="E38" s="658" t="s">
        <v>981</v>
      </c>
      <c r="F38" s="659"/>
      <c r="G38" s="659"/>
      <c r="H38" s="593"/>
      <c r="I38" s="593"/>
      <c r="J38" s="593"/>
      <c r="K38" s="593"/>
      <c r="L38" s="594"/>
      <c r="M38" s="655" t="s">
        <v>283</v>
      </c>
      <c r="N38" s="656"/>
      <c r="O38" s="657"/>
      <c r="P38" s="658" t="s">
        <v>981</v>
      </c>
      <c r="Q38" s="659"/>
      <c r="R38" s="659"/>
      <c r="S38" s="593"/>
      <c r="T38" s="593"/>
      <c r="U38" s="593"/>
      <c r="V38" s="593"/>
      <c r="W38" s="594"/>
    </row>
    <row r="39" spans="2:24" s="30" customFormat="1" ht="17.149999999999999" customHeight="1" x14ac:dyDescent="0.2">
      <c r="B39" s="655" t="s">
        <v>303</v>
      </c>
      <c r="C39" s="656"/>
      <c r="D39" s="657"/>
      <c r="E39" s="658" t="s">
        <v>981</v>
      </c>
      <c r="F39" s="659"/>
      <c r="G39" s="659"/>
      <c r="H39" s="668" t="s">
        <v>8</v>
      </c>
      <c r="I39" s="669"/>
      <c r="J39" s="665"/>
      <c r="K39" s="666"/>
      <c r="L39" s="667"/>
      <c r="M39" s="655" t="s">
        <v>303</v>
      </c>
      <c r="N39" s="656"/>
      <c r="O39" s="657"/>
      <c r="P39" s="658" t="s">
        <v>981</v>
      </c>
      <c r="Q39" s="659"/>
      <c r="R39" s="659"/>
      <c r="S39" s="668" t="s">
        <v>8</v>
      </c>
      <c r="T39" s="669"/>
      <c r="U39" s="665"/>
      <c r="V39" s="666"/>
      <c r="W39" s="667"/>
    </row>
    <row r="40" spans="2:24" s="30" customFormat="1" ht="17.149999999999999" customHeight="1" x14ac:dyDescent="0.2">
      <c r="B40" s="634" t="s">
        <v>50</v>
      </c>
      <c r="C40" s="635"/>
      <c r="D40" s="670" t="s">
        <v>1002</v>
      </c>
      <c r="E40" s="671"/>
      <c r="F40" s="671"/>
      <c r="G40" s="671"/>
      <c r="H40" s="671"/>
      <c r="I40" s="671"/>
      <c r="J40" s="671"/>
      <c r="K40" s="671"/>
      <c r="L40" s="672"/>
      <c r="M40" s="634" t="s">
        <v>50</v>
      </c>
      <c r="N40" s="635"/>
      <c r="O40" s="670" t="s">
        <v>997</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A9857B90-01B1-45EA-997A-9DD348B89308}">
      <formula1>INDIRECT(D13)</formula1>
    </dataValidation>
    <dataValidation type="list" allowBlank="1" showInputMessage="1" showErrorMessage="1" sqref="D11:E12 D29:E30 O11:P12 O29:P30" xr:uid="{732C870A-6497-4203-9056-81E370E9D4B5}">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C16A35D-5A28-498C-9152-24240573A25A}">
          <x14:formula1>
            <xm:f>'(参考)リスト'!$D$16:$D$18</xm:f>
          </x14:formula1>
          <xm:sqref>D13:E13 D31:E31 O13:P13 O31:P31</xm:sqref>
        </x14:dataValidation>
        <x14:dataValidation type="list" allowBlank="1" showInputMessage="1" showErrorMessage="1" xr:uid="{B75E76F7-AD24-4A00-87C0-F0E01396CDD1}">
          <x14:formula1>
            <xm:f>'(参考)リスト'!$F$16:$F$21</xm:f>
          </x14:formula1>
          <xm:sqref>E15:E16 E33:E34 P15:P16 P33:P34</xm:sqref>
        </x14:dataValidation>
        <x14:dataValidation type="list" allowBlank="1" showInputMessage="1" showErrorMessage="1" xr:uid="{7C94E7AE-375F-4B21-BEEA-B19B969B2F70}">
          <x14:formula1>
            <xm:f>'(参考)リスト'!$B$16:$B$20</xm:f>
          </x14:formula1>
          <xm:sqref>D9:E10 D27:E28 O9:P10 O27:P28</xm:sqref>
        </x14:dataValidation>
        <x14:dataValidation type="list" allowBlank="1" showInputMessage="1" showErrorMessage="1" xr:uid="{F3586FCE-A753-49D5-95BF-6BB1E1AD4582}">
          <x14:formula1>
            <xm:f>'(参考)リスト'!$G$16:$G$20</xm:f>
          </x14:formula1>
          <xm:sqref>D17:E17 D35:E35 O17:P17 O35:P35</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3FCA7-075A-40DA-8687-C350ED6555DC}">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676</v>
      </c>
      <c r="E5" s="639"/>
      <c r="F5" s="649"/>
      <c r="G5" s="650"/>
      <c r="H5" s="650"/>
      <c r="I5" s="650"/>
      <c r="J5" s="650"/>
      <c r="K5" s="650"/>
      <c r="L5" s="651"/>
      <c r="M5" s="616" t="s">
        <v>51</v>
      </c>
      <c r="N5" s="616" t="s">
        <v>47</v>
      </c>
      <c r="O5" s="638" t="str">
        <f>D5</f>
        <v>S036</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v>
      </c>
      <c r="E7" s="646"/>
      <c r="F7" s="628"/>
      <c r="G7" s="629"/>
      <c r="H7" s="629"/>
      <c r="I7" s="629"/>
      <c r="J7" s="629"/>
      <c r="K7" s="629"/>
      <c r="L7" s="630"/>
      <c r="M7" s="617"/>
      <c r="N7" s="617" t="s">
        <v>2</v>
      </c>
      <c r="O7" s="645">
        <f>D7+1</f>
        <v>2</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511</v>
      </c>
      <c r="E11" s="639"/>
      <c r="F11" s="628"/>
      <c r="G11" s="629"/>
      <c r="H11" s="629"/>
      <c r="I11" s="629"/>
      <c r="J11" s="629"/>
      <c r="K11" s="629"/>
      <c r="L11" s="630"/>
      <c r="M11" s="617"/>
      <c r="N11" s="617" t="s">
        <v>4</v>
      </c>
      <c r="O11" s="638" t="s">
        <v>512</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683</v>
      </c>
      <c r="F16" s="628"/>
      <c r="G16" s="629"/>
      <c r="H16" s="629"/>
      <c r="I16" s="629"/>
      <c r="J16" s="629"/>
      <c r="K16" s="629"/>
      <c r="L16" s="630"/>
      <c r="M16" s="653"/>
      <c r="N16" s="634" t="s">
        <v>281</v>
      </c>
      <c r="O16" s="635"/>
      <c r="P16" s="194" t="s">
        <v>702</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29" t="s">
        <v>1006</v>
      </c>
      <c r="F18" s="180"/>
      <c r="G18" s="180"/>
      <c r="H18" s="180"/>
      <c r="I18" s="180"/>
      <c r="J18" s="180"/>
      <c r="K18" s="180"/>
      <c r="L18" s="181"/>
      <c r="M18" s="634" t="s">
        <v>7</v>
      </c>
      <c r="N18" s="664"/>
      <c r="O18" s="635"/>
      <c r="P18" s="229" t="s">
        <v>1007</v>
      </c>
      <c r="Q18" s="180"/>
      <c r="R18" s="180"/>
      <c r="S18" s="180"/>
      <c r="T18" s="180"/>
      <c r="U18" s="180"/>
      <c r="V18" s="180"/>
      <c r="W18" s="181"/>
    </row>
    <row r="19" spans="2:23" s="30" customFormat="1" ht="17.149999999999999" customHeight="1" x14ac:dyDescent="0.2">
      <c r="B19" s="661" t="s">
        <v>54</v>
      </c>
      <c r="C19" s="662"/>
      <c r="D19" s="663"/>
      <c r="E19" s="658" t="s">
        <v>980</v>
      </c>
      <c r="F19" s="659"/>
      <c r="G19" s="659"/>
      <c r="H19" s="659"/>
      <c r="I19" s="659"/>
      <c r="J19" s="659"/>
      <c r="K19" s="659"/>
      <c r="L19" s="660"/>
      <c r="M19" s="661" t="s">
        <v>54</v>
      </c>
      <c r="N19" s="662"/>
      <c r="O19" s="663"/>
      <c r="P19" s="658" t="s">
        <v>980</v>
      </c>
      <c r="Q19" s="659"/>
      <c r="R19" s="659"/>
      <c r="S19" s="659"/>
      <c r="T19" s="659"/>
      <c r="U19" s="659"/>
      <c r="V19" s="659"/>
      <c r="W19" s="660"/>
    </row>
    <row r="20" spans="2:23" s="30" customFormat="1" ht="17.149999999999999" customHeight="1" x14ac:dyDescent="0.2">
      <c r="B20" s="655" t="s">
        <v>283</v>
      </c>
      <c r="C20" s="656"/>
      <c r="D20" s="657"/>
      <c r="E20" s="658" t="s">
        <v>981</v>
      </c>
      <c r="F20" s="659"/>
      <c r="G20" s="659"/>
      <c r="H20" s="593"/>
      <c r="I20" s="593"/>
      <c r="J20" s="593"/>
      <c r="K20" s="593"/>
      <c r="L20" s="594"/>
      <c r="M20" s="655" t="s">
        <v>283</v>
      </c>
      <c r="N20" s="656"/>
      <c r="O20" s="657"/>
      <c r="P20" s="658" t="s">
        <v>981</v>
      </c>
      <c r="Q20" s="659"/>
      <c r="R20" s="659"/>
      <c r="S20" s="593"/>
      <c r="T20" s="593"/>
      <c r="U20" s="593"/>
      <c r="V20" s="593"/>
      <c r="W20" s="594"/>
    </row>
    <row r="21" spans="2:23" s="30" customFormat="1" ht="17.149999999999999" customHeight="1" x14ac:dyDescent="0.2">
      <c r="B21" s="655" t="s">
        <v>303</v>
      </c>
      <c r="C21" s="656"/>
      <c r="D21" s="657"/>
      <c r="E21" s="658" t="s">
        <v>981</v>
      </c>
      <c r="F21" s="659"/>
      <c r="G21" s="659"/>
      <c r="H21" s="668" t="s">
        <v>8</v>
      </c>
      <c r="I21" s="669"/>
      <c r="J21" s="665"/>
      <c r="K21" s="666"/>
      <c r="L21" s="667"/>
      <c r="M21" s="655" t="s">
        <v>303</v>
      </c>
      <c r="N21" s="656"/>
      <c r="O21" s="657"/>
      <c r="P21" s="658" t="s">
        <v>981</v>
      </c>
      <c r="Q21" s="659"/>
      <c r="R21" s="659"/>
      <c r="S21" s="668" t="s">
        <v>8</v>
      </c>
      <c r="T21" s="669"/>
      <c r="U21" s="665"/>
      <c r="V21" s="666"/>
      <c r="W21" s="667"/>
    </row>
    <row r="22" spans="2:23" s="30" customFormat="1" ht="17.149999999999999" customHeight="1" x14ac:dyDescent="0.2">
      <c r="B22" s="634" t="s">
        <v>50</v>
      </c>
      <c r="C22" s="635"/>
      <c r="D22" s="670" t="s">
        <v>982</v>
      </c>
      <c r="E22" s="671"/>
      <c r="F22" s="671"/>
      <c r="G22" s="671"/>
      <c r="H22" s="671"/>
      <c r="I22" s="671"/>
      <c r="J22" s="671"/>
      <c r="K22" s="671"/>
      <c r="L22" s="672"/>
      <c r="M22" s="634" t="s">
        <v>50</v>
      </c>
      <c r="N22" s="635"/>
      <c r="O22" s="670" t="s">
        <v>982</v>
      </c>
      <c r="P22" s="671"/>
      <c r="Q22" s="671"/>
      <c r="R22" s="671"/>
      <c r="S22" s="671"/>
      <c r="T22" s="671"/>
      <c r="U22" s="671"/>
      <c r="V22" s="671"/>
      <c r="W22" s="672"/>
    </row>
    <row r="23" spans="2:23" s="30" customFormat="1" ht="20.149999999999999" customHeight="1" x14ac:dyDescent="0.2">
      <c r="B23" s="616" t="s">
        <v>51</v>
      </c>
      <c r="C23" s="616" t="s">
        <v>47</v>
      </c>
      <c r="D23" s="638" t="str">
        <f>O5</f>
        <v>S036</v>
      </c>
      <c r="E23" s="639"/>
      <c r="F23" s="649"/>
      <c r="G23" s="650"/>
      <c r="H23" s="650"/>
      <c r="I23" s="650"/>
      <c r="J23" s="650"/>
      <c r="K23" s="650"/>
      <c r="L23" s="651"/>
      <c r="M23" s="616" t="s">
        <v>51</v>
      </c>
      <c r="N23" s="616" t="s">
        <v>47</v>
      </c>
      <c r="O23" s="638" t="str">
        <f>D23</f>
        <v>S036</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3</v>
      </c>
      <c r="E25" s="646"/>
      <c r="F25" s="628"/>
      <c r="G25" s="629"/>
      <c r="H25" s="629"/>
      <c r="I25" s="629"/>
      <c r="J25" s="629"/>
      <c r="K25" s="629"/>
      <c r="L25" s="630"/>
      <c r="M25" s="617"/>
      <c r="N25" s="617" t="s">
        <v>2</v>
      </c>
      <c r="O25" s="645">
        <f>D25+1</f>
        <v>4</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512</v>
      </c>
      <c r="E29" s="639"/>
      <c r="F29" s="628"/>
      <c r="G29" s="629"/>
      <c r="H29" s="629"/>
      <c r="I29" s="629"/>
      <c r="J29" s="629"/>
      <c r="K29" s="629"/>
      <c r="L29" s="630"/>
      <c r="M29" s="617"/>
      <c r="N29" s="617" t="s">
        <v>4</v>
      </c>
      <c r="O29" s="638" t="s">
        <v>512</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353</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702</v>
      </c>
      <c r="F34" s="628"/>
      <c r="G34" s="629"/>
      <c r="H34" s="629"/>
      <c r="I34" s="629"/>
      <c r="J34" s="629"/>
      <c r="K34" s="629"/>
      <c r="L34" s="630"/>
      <c r="M34" s="653"/>
      <c r="N34" s="634" t="s">
        <v>281</v>
      </c>
      <c r="O34" s="635"/>
      <c r="P34" s="194" t="s">
        <v>683</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29" t="s">
        <v>1008</v>
      </c>
      <c r="F36" s="180"/>
      <c r="G36" s="180"/>
      <c r="H36" s="180"/>
      <c r="I36" s="180"/>
      <c r="J36" s="180"/>
      <c r="K36" s="180"/>
      <c r="L36" s="181"/>
      <c r="M36" s="634" t="s">
        <v>7</v>
      </c>
      <c r="N36" s="664"/>
      <c r="O36" s="635"/>
      <c r="P36" s="229" t="s">
        <v>1009</v>
      </c>
      <c r="Q36" s="180"/>
      <c r="R36" s="180"/>
      <c r="S36" s="180"/>
      <c r="T36" s="180"/>
      <c r="U36" s="180"/>
      <c r="V36" s="180"/>
      <c r="W36" s="181"/>
    </row>
    <row r="37" spans="2:24" s="30" customFormat="1" ht="17.149999999999999" customHeight="1" x14ac:dyDescent="0.2">
      <c r="B37" s="661" t="s">
        <v>54</v>
      </c>
      <c r="C37" s="662"/>
      <c r="D37" s="663"/>
      <c r="E37" s="658" t="s">
        <v>980</v>
      </c>
      <c r="F37" s="659"/>
      <c r="G37" s="659"/>
      <c r="H37" s="659"/>
      <c r="I37" s="659"/>
      <c r="J37" s="659"/>
      <c r="K37" s="659"/>
      <c r="L37" s="660"/>
      <c r="M37" s="661" t="s">
        <v>54</v>
      </c>
      <c r="N37" s="662"/>
      <c r="O37" s="663"/>
      <c r="P37" s="658" t="s">
        <v>980</v>
      </c>
      <c r="Q37" s="659"/>
      <c r="R37" s="659"/>
      <c r="S37" s="659"/>
      <c r="T37" s="659"/>
      <c r="U37" s="659"/>
      <c r="V37" s="659"/>
      <c r="W37" s="660"/>
    </row>
    <row r="38" spans="2:24" s="30" customFormat="1" ht="17.149999999999999" customHeight="1" x14ac:dyDescent="0.2">
      <c r="B38" s="655" t="s">
        <v>283</v>
      </c>
      <c r="C38" s="656"/>
      <c r="D38" s="657"/>
      <c r="E38" s="658" t="s">
        <v>981</v>
      </c>
      <c r="F38" s="659"/>
      <c r="G38" s="659"/>
      <c r="H38" s="593"/>
      <c r="I38" s="593"/>
      <c r="J38" s="593"/>
      <c r="K38" s="593"/>
      <c r="L38" s="594"/>
      <c r="M38" s="655" t="s">
        <v>283</v>
      </c>
      <c r="N38" s="656"/>
      <c r="O38" s="657"/>
      <c r="P38" s="658" t="s">
        <v>981</v>
      </c>
      <c r="Q38" s="659"/>
      <c r="R38" s="659"/>
      <c r="S38" s="593"/>
      <c r="T38" s="593"/>
      <c r="U38" s="593"/>
      <c r="V38" s="593"/>
      <c r="W38" s="594"/>
    </row>
    <row r="39" spans="2:24" s="30" customFormat="1" ht="17.149999999999999" customHeight="1" x14ac:dyDescent="0.2">
      <c r="B39" s="655" t="s">
        <v>303</v>
      </c>
      <c r="C39" s="656"/>
      <c r="D39" s="657"/>
      <c r="E39" s="658" t="s">
        <v>981</v>
      </c>
      <c r="F39" s="659"/>
      <c r="G39" s="659"/>
      <c r="H39" s="668" t="s">
        <v>8</v>
      </c>
      <c r="I39" s="669"/>
      <c r="J39" s="665"/>
      <c r="K39" s="666"/>
      <c r="L39" s="667"/>
      <c r="M39" s="655" t="s">
        <v>303</v>
      </c>
      <c r="N39" s="656"/>
      <c r="O39" s="657"/>
      <c r="P39" s="658" t="s">
        <v>981</v>
      </c>
      <c r="Q39" s="659"/>
      <c r="R39" s="659"/>
      <c r="S39" s="668" t="s">
        <v>8</v>
      </c>
      <c r="T39" s="669"/>
      <c r="U39" s="665"/>
      <c r="V39" s="666"/>
      <c r="W39" s="667"/>
    </row>
    <row r="40" spans="2:24" s="30" customFormat="1" ht="17.149999999999999" customHeight="1" x14ac:dyDescent="0.2">
      <c r="B40" s="634" t="s">
        <v>50</v>
      </c>
      <c r="C40" s="635"/>
      <c r="D40" s="670" t="s">
        <v>982</v>
      </c>
      <c r="E40" s="671"/>
      <c r="F40" s="671"/>
      <c r="G40" s="671"/>
      <c r="H40" s="671"/>
      <c r="I40" s="671"/>
      <c r="J40" s="671"/>
      <c r="K40" s="671"/>
      <c r="L40" s="672"/>
      <c r="M40" s="634" t="s">
        <v>50</v>
      </c>
      <c r="N40" s="635"/>
      <c r="O40" s="670" t="s">
        <v>989</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1F99FDD9-156E-4243-A2B2-E294800D93F1}">
      <formula1>INDIRECT(D9)</formula1>
    </dataValidation>
    <dataValidation type="list" allowBlank="1" showInputMessage="1" showErrorMessage="1" sqref="D14:E14 D32:E32 O14:P14 O32:P32" xr:uid="{F1494DFC-7286-4BC0-9199-79D34AE80AA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9D716F-8A08-4F12-A78A-2E0E76495B11}">
          <x14:formula1>
            <xm:f>'(参考)リスト'!$G$16:$G$20</xm:f>
          </x14:formula1>
          <xm:sqref>D17:E17 D35:E35 O17:P17 O35:P35</xm:sqref>
        </x14:dataValidation>
        <x14:dataValidation type="list" allowBlank="1" showInputMessage="1" showErrorMessage="1" xr:uid="{9D3C085A-CBC1-455A-8357-3236090B733F}">
          <x14:formula1>
            <xm:f>'(参考)リスト'!$B$16:$B$20</xm:f>
          </x14:formula1>
          <xm:sqref>D9:E10 D27:E28 O9:P10 O27:P28</xm:sqref>
        </x14:dataValidation>
        <x14:dataValidation type="list" allowBlank="1" showInputMessage="1" showErrorMessage="1" xr:uid="{F490EA92-8998-4729-A2C4-B04C118138B6}">
          <x14:formula1>
            <xm:f>'(参考)リスト'!$F$16:$F$21</xm:f>
          </x14:formula1>
          <xm:sqref>E15:E16 E33:E34 P15:P16 P33:P34</xm:sqref>
        </x14:dataValidation>
        <x14:dataValidation type="list" allowBlank="1" showInputMessage="1" showErrorMessage="1" xr:uid="{8C4F657D-71D7-46D1-9187-15C64698C999}">
          <x14:formula1>
            <xm:f>'(参考)リスト'!$D$16:$D$18</xm:f>
          </x14:formula1>
          <xm:sqref>D13:E13 D31:E31 O13:P13 O31:P31</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02A11-869E-4985-A58B-AC83FE84A8C6}">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676</v>
      </c>
      <c r="E5" s="639"/>
      <c r="F5" s="649"/>
      <c r="G5" s="650"/>
      <c r="H5" s="650"/>
      <c r="I5" s="650"/>
      <c r="J5" s="650"/>
      <c r="K5" s="650"/>
      <c r="L5" s="651"/>
      <c r="M5" s="616" t="s">
        <v>51</v>
      </c>
      <c r="N5" s="616" t="s">
        <v>47</v>
      </c>
      <c r="O5" s="638" t="str">
        <f>D5</f>
        <v>S036</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5</v>
      </c>
      <c r="E7" s="646"/>
      <c r="F7" s="628"/>
      <c r="G7" s="629"/>
      <c r="H7" s="629"/>
      <c r="I7" s="629"/>
      <c r="J7" s="629"/>
      <c r="K7" s="629"/>
      <c r="L7" s="630"/>
      <c r="M7" s="617"/>
      <c r="N7" s="617" t="s">
        <v>2</v>
      </c>
      <c r="O7" s="645">
        <f>D7+1</f>
        <v>6</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1010</v>
      </c>
      <c r="F18" s="180"/>
      <c r="G18" s="180"/>
      <c r="H18" s="180"/>
      <c r="I18" s="180"/>
      <c r="J18" s="180"/>
      <c r="K18" s="180"/>
      <c r="L18" s="181"/>
      <c r="M18" s="634" t="s">
        <v>7</v>
      </c>
      <c r="N18" s="664"/>
      <c r="O18" s="635"/>
      <c r="P18" s="229" t="s">
        <v>1012</v>
      </c>
      <c r="Q18" s="180"/>
      <c r="R18" s="180"/>
      <c r="S18" s="180"/>
      <c r="T18" s="180"/>
      <c r="U18" s="180"/>
      <c r="V18" s="180"/>
      <c r="W18" s="181"/>
    </row>
    <row r="19" spans="2:23" s="30" customFormat="1" ht="17.149999999999999" customHeight="1" x14ac:dyDescent="0.2">
      <c r="B19" s="661" t="s">
        <v>54</v>
      </c>
      <c r="C19" s="662"/>
      <c r="D19" s="663"/>
      <c r="E19" s="658" t="s">
        <v>1011</v>
      </c>
      <c r="F19" s="659"/>
      <c r="G19" s="659"/>
      <c r="H19" s="659"/>
      <c r="I19" s="659"/>
      <c r="J19" s="659"/>
      <c r="K19" s="659"/>
      <c r="L19" s="660"/>
      <c r="M19" s="661" t="s">
        <v>54</v>
      </c>
      <c r="N19" s="662"/>
      <c r="O19" s="663"/>
      <c r="P19" s="658" t="s">
        <v>1013</v>
      </c>
      <c r="Q19" s="659"/>
      <c r="R19" s="659"/>
      <c r="S19" s="659"/>
      <c r="T19" s="659"/>
      <c r="U19" s="659"/>
      <c r="V19" s="659"/>
      <c r="W19" s="660"/>
    </row>
    <row r="20" spans="2:23" s="30" customFormat="1" ht="17.149999999999999" customHeight="1" x14ac:dyDescent="0.2">
      <c r="B20" s="655" t="s">
        <v>283</v>
      </c>
      <c r="C20" s="656"/>
      <c r="D20" s="657"/>
      <c r="E20" s="658" t="s">
        <v>981</v>
      </c>
      <c r="F20" s="659"/>
      <c r="G20" s="659"/>
      <c r="H20" s="593"/>
      <c r="I20" s="593"/>
      <c r="J20" s="593"/>
      <c r="K20" s="593"/>
      <c r="L20" s="594"/>
      <c r="M20" s="655" t="s">
        <v>283</v>
      </c>
      <c r="N20" s="656"/>
      <c r="O20" s="657"/>
      <c r="P20" s="658" t="s">
        <v>981</v>
      </c>
      <c r="Q20" s="659"/>
      <c r="R20" s="659"/>
      <c r="S20" s="593"/>
      <c r="T20" s="593"/>
      <c r="U20" s="593"/>
      <c r="V20" s="593"/>
      <c r="W20" s="594"/>
    </row>
    <row r="21" spans="2:23" s="30" customFormat="1" ht="17.149999999999999" customHeight="1" x14ac:dyDescent="0.2">
      <c r="B21" s="655" t="s">
        <v>303</v>
      </c>
      <c r="C21" s="656"/>
      <c r="D21" s="657"/>
      <c r="E21" s="658" t="s">
        <v>981</v>
      </c>
      <c r="F21" s="659"/>
      <c r="G21" s="659"/>
      <c r="H21" s="668" t="s">
        <v>8</v>
      </c>
      <c r="I21" s="669"/>
      <c r="J21" s="665"/>
      <c r="K21" s="666"/>
      <c r="L21" s="667"/>
      <c r="M21" s="655" t="s">
        <v>303</v>
      </c>
      <c r="N21" s="656"/>
      <c r="O21" s="657"/>
      <c r="P21" s="658" t="s">
        <v>981</v>
      </c>
      <c r="Q21" s="659"/>
      <c r="R21" s="659"/>
      <c r="S21" s="668" t="s">
        <v>8</v>
      </c>
      <c r="T21" s="669"/>
      <c r="U21" s="665"/>
      <c r="V21" s="666"/>
      <c r="W21" s="667"/>
    </row>
    <row r="22" spans="2:23" s="30" customFormat="1" ht="17.149999999999999" customHeight="1" x14ac:dyDescent="0.2">
      <c r="B22" s="634" t="s">
        <v>50</v>
      </c>
      <c r="C22" s="635"/>
      <c r="D22" s="670" t="s">
        <v>360</v>
      </c>
      <c r="E22" s="671"/>
      <c r="F22" s="671"/>
      <c r="G22" s="671"/>
      <c r="H22" s="671"/>
      <c r="I22" s="671"/>
      <c r="J22" s="671"/>
      <c r="K22" s="671"/>
      <c r="L22" s="672"/>
      <c r="M22" s="634" t="s">
        <v>50</v>
      </c>
      <c r="N22" s="635"/>
      <c r="O22" s="670" t="s">
        <v>360</v>
      </c>
      <c r="P22" s="671"/>
      <c r="Q22" s="671"/>
      <c r="R22" s="671"/>
      <c r="S22" s="671"/>
      <c r="T22" s="671"/>
      <c r="U22" s="671"/>
      <c r="V22" s="671"/>
      <c r="W22" s="672"/>
    </row>
    <row r="23" spans="2:23" s="30" customFormat="1" ht="20.149999999999999" customHeight="1" x14ac:dyDescent="0.2">
      <c r="B23" s="616" t="s">
        <v>51</v>
      </c>
      <c r="C23" s="616" t="s">
        <v>47</v>
      </c>
      <c r="D23" s="638" t="str">
        <f>O5</f>
        <v>S036</v>
      </c>
      <c r="E23" s="639"/>
      <c r="F23" s="649"/>
      <c r="G23" s="650"/>
      <c r="H23" s="650"/>
      <c r="I23" s="650"/>
      <c r="J23" s="650"/>
      <c r="K23" s="650"/>
      <c r="L23" s="651"/>
      <c r="M23" s="616" t="s">
        <v>51</v>
      </c>
      <c r="N23" s="616" t="s">
        <v>47</v>
      </c>
      <c r="O23" s="638" t="str">
        <f>D23</f>
        <v>S036</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7</v>
      </c>
      <c r="E25" s="646"/>
      <c r="F25" s="628"/>
      <c r="G25" s="629"/>
      <c r="H25" s="629"/>
      <c r="I25" s="629"/>
      <c r="J25" s="629"/>
      <c r="K25" s="629"/>
      <c r="L25" s="630"/>
      <c r="M25" s="617"/>
      <c r="N25" s="617" t="s">
        <v>2</v>
      </c>
      <c r="O25" s="645">
        <f>D25+1</f>
        <v>8</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374</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360</v>
      </c>
      <c r="E32" s="637"/>
      <c r="F32" s="628"/>
      <c r="G32" s="629"/>
      <c r="H32" s="629"/>
      <c r="I32" s="629"/>
      <c r="J32" s="629"/>
      <c r="K32" s="629"/>
      <c r="L32" s="630"/>
      <c r="M32" s="634" t="s">
        <v>49</v>
      </c>
      <c r="N32" s="635"/>
      <c r="O32" s="636" t="s">
        <v>360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11" t="s">
        <v>980</v>
      </c>
      <c r="F36" s="180"/>
      <c r="G36" s="180"/>
      <c r="H36" s="180"/>
      <c r="I36" s="180"/>
      <c r="J36" s="180"/>
      <c r="K36" s="180"/>
      <c r="L36" s="181"/>
      <c r="M36" s="634" t="s">
        <v>7</v>
      </c>
      <c r="N36" s="664"/>
      <c r="O36" s="635"/>
      <c r="P36" s="229" t="s">
        <v>1016</v>
      </c>
      <c r="Q36" s="180"/>
      <c r="R36" s="180"/>
      <c r="S36" s="180"/>
      <c r="T36" s="180"/>
      <c r="U36" s="180"/>
      <c r="V36" s="180"/>
      <c r="W36" s="181"/>
    </row>
    <row r="37" spans="2:24" s="30" customFormat="1" ht="17.149999999999999" customHeight="1" x14ac:dyDescent="0.2">
      <c r="B37" s="661" t="s">
        <v>54</v>
      </c>
      <c r="C37" s="662"/>
      <c r="D37" s="663"/>
      <c r="E37" s="658" t="s">
        <v>1014</v>
      </c>
      <c r="F37" s="659"/>
      <c r="G37" s="659"/>
      <c r="H37" s="659"/>
      <c r="I37" s="659"/>
      <c r="J37" s="659"/>
      <c r="K37" s="659"/>
      <c r="L37" s="660"/>
      <c r="M37" s="661" t="s">
        <v>54</v>
      </c>
      <c r="N37" s="662"/>
      <c r="O37" s="663"/>
      <c r="P37" s="658" t="s">
        <v>1017</v>
      </c>
      <c r="Q37" s="659"/>
      <c r="R37" s="659"/>
      <c r="S37" s="659"/>
      <c r="T37" s="659"/>
      <c r="U37" s="659"/>
      <c r="V37" s="659"/>
      <c r="W37" s="660"/>
    </row>
    <row r="38" spans="2:24" s="30" customFormat="1" ht="17.149999999999999" customHeight="1" x14ac:dyDescent="0.2">
      <c r="B38" s="655" t="s">
        <v>283</v>
      </c>
      <c r="C38" s="656"/>
      <c r="D38" s="657"/>
      <c r="E38" s="658" t="s">
        <v>981</v>
      </c>
      <c r="F38" s="659"/>
      <c r="G38" s="659"/>
      <c r="H38" s="593"/>
      <c r="I38" s="593"/>
      <c r="J38" s="593"/>
      <c r="K38" s="593"/>
      <c r="L38" s="594"/>
      <c r="M38" s="655" t="s">
        <v>283</v>
      </c>
      <c r="N38" s="656"/>
      <c r="O38" s="657"/>
      <c r="P38" s="658" t="s">
        <v>981</v>
      </c>
      <c r="Q38" s="659"/>
      <c r="R38" s="659"/>
      <c r="S38" s="593"/>
      <c r="T38" s="593"/>
      <c r="U38" s="593"/>
      <c r="V38" s="593"/>
      <c r="W38" s="594"/>
    </row>
    <row r="39" spans="2:24" s="30" customFormat="1" ht="17.149999999999999" customHeight="1" x14ac:dyDescent="0.2">
      <c r="B39" s="655" t="s">
        <v>303</v>
      </c>
      <c r="C39" s="656"/>
      <c r="D39" s="657"/>
      <c r="E39" s="658" t="s">
        <v>981</v>
      </c>
      <c r="F39" s="659"/>
      <c r="G39" s="659"/>
      <c r="H39" s="668" t="s">
        <v>8</v>
      </c>
      <c r="I39" s="669"/>
      <c r="J39" s="665"/>
      <c r="K39" s="666"/>
      <c r="L39" s="667"/>
      <c r="M39" s="655" t="s">
        <v>303</v>
      </c>
      <c r="N39" s="656"/>
      <c r="O39" s="657"/>
      <c r="P39" s="658" t="s">
        <v>981</v>
      </c>
      <c r="Q39" s="659"/>
      <c r="R39" s="659"/>
      <c r="S39" s="668" t="s">
        <v>8</v>
      </c>
      <c r="T39" s="669"/>
      <c r="U39" s="665"/>
      <c r="V39" s="666"/>
      <c r="W39" s="667"/>
    </row>
    <row r="40" spans="2:24" s="30" customFormat="1" ht="17.149999999999999" customHeight="1" x14ac:dyDescent="0.2">
      <c r="B40" s="634" t="s">
        <v>50</v>
      </c>
      <c r="C40" s="635"/>
      <c r="D40" s="670" t="s">
        <v>1015</v>
      </c>
      <c r="E40" s="671"/>
      <c r="F40" s="671"/>
      <c r="G40" s="671"/>
      <c r="H40" s="671"/>
      <c r="I40" s="671"/>
      <c r="J40" s="671"/>
      <c r="K40" s="671"/>
      <c r="L40" s="672"/>
      <c r="M40" s="634" t="s">
        <v>50</v>
      </c>
      <c r="N40" s="635"/>
      <c r="O40" s="670" t="s">
        <v>360</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7AA21043-BC7C-475D-BB5C-17D51C952A14}">
      <formula1>INDIRECT(D13)</formula1>
    </dataValidation>
    <dataValidation type="list" allowBlank="1" showInputMessage="1" showErrorMessage="1" sqref="D11:E12 D29:E30 O11:P12 O29:P30" xr:uid="{4B28AD31-DD4E-47B0-910B-B5ECA337217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C79345D-0CCC-4EB9-BF03-FBB1E24D71FA}">
          <x14:formula1>
            <xm:f>'(参考)リスト'!$D$16:$D$18</xm:f>
          </x14:formula1>
          <xm:sqref>D13:E13 D31:E31 O13:P13 O31:P31</xm:sqref>
        </x14:dataValidation>
        <x14:dataValidation type="list" allowBlank="1" showInputMessage="1" showErrorMessage="1" xr:uid="{8A1E2E0E-D2D8-42A0-B3E9-C1B2003A5D95}">
          <x14:formula1>
            <xm:f>'(参考)リスト'!$F$16:$F$21</xm:f>
          </x14:formula1>
          <xm:sqref>E15:E16 E33:E34 P15:P16 P33:P34</xm:sqref>
        </x14:dataValidation>
        <x14:dataValidation type="list" allowBlank="1" showInputMessage="1" showErrorMessage="1" xr:uid="{B8D29480-BE14-44C3-82C7-5FB23BD5B22B}">
          <x14:formula1>
            <xm:f>'(参考)リスト'!$B$16:$B$20</xm:f>
          </x14:formula1>
          <xm:sqref>D9:E10 D27:E28 O9:P10 O27:P28</xm:sqref>
        </x14:dataValidation>
        <x14:dataValidation type="list" allowBlank="1" showInputMessage="1" showErrorMessage="1" xr:uid="{1488183B-0255-4231-ABE8-8E7506D6FDB6}">
          <x14:formula1>
            <xm:f>'(参考)リスト'!$G$16:$G$20</xm:f>
          </x14:formula1>
          <xm:sqref>D17:E17 D35:E35 O17:P17 O35:P35</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FD9E2-35CF-43D6-99FB-490D73B8FDAD}">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677</v>
      </c>
      <c r="E5" s="639"/>
      <c r="F5" s="649"/>
      <c r="G5" s="650"/>
      <c r="H5" s="650"/>
      <c r="I5" s="650"/>
      <c r="J5" s="650"/>
      <c r="K5" s="650"/>
      <c r="L5" s="651"/>
      <c r="M5" s="616" t="s">
        <v>51</v>
      </c>
      <c r="N5" s="616" t="s">
        <v>47</v>
      </c>
      <c r="O5" s="638" t="str">
        <f>D5</f>
        <v>S037</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v>
      </c>
      <c r="E7" s="646"/>
      <c r="F7" s="628"/>
      <c r="G7" s="629"/>
      <c r="H7" s="629"/>
      <c r="I7" s="629"/>
      <c r="J7" s="629"/>
      <c r="K7" s="629"/>
      <c r="L7" s="630"/>
      <c r="M7" s="617"/>
      <c r="N7" s="617" t="s">
        <v>2</v>
      </c>
      <c r="O7" s="645">
        <f>D7+1</f>
        <v>2</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562</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511</v>
      </c>
      <c r="E11" s="639"/>
      <c r="F11" s="628"/>
      <c r="G11" s="629"/>
      <c r="H11" s="629"/>
      <c r="I11" s="629"/>
      <c r="J11" s="629"/>
      <c r="K11" s="629"/>
      <c r="L11" s="630"/>
      <c r="M11" s="617"/>
      <c r="N11" s="617" t="s">
        <v>4</v>
      </c>
      <c r="O11" s="638" t="s">
        <v>511</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683</v>
      </c>
      <c r="F16" s="628"/>
      <c r="G16" s="629"/>
      <c r="H16" s="629"/>
      <c r="I16" s="629"/>
      <c r="J16" s="629"/>
      <c r="K16" s="629"/>
      <c r="L16" s="630"/>
      <c r="M16" s="653"/>
      <c r="N16" s="634" t="s">
        <v>281</v>
      </c>
      <c r="O16" s="635"/>
      <c r="P16" s="194" t="s">
        <v>683</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684</v>
      </c>
      <c r="P17" s="591"/>
      <c r="Q17" s="631"/>
      <c r="R17" s="632"/>
      <c r="S17" s="632"/>
      <c r="T17" s="632"/>
      <c r="U17" s="632"/>
      <c r="V17" s="632"/>
      <c r="W17" s="633"/>
    </row>
    <row r="18" spans="2:23" s="30" customFormat="1" ht="17.149999999999999" customHeight="1" x14ac:dyDescent="0.2">
      <c r="B18" s="634" t="s">
        <v>7</v>
      </c>
      <c r="C18" s="664"/>
      <c r="D18" s="664"/>
      <c r="E18" s="229" t="s">
        <v>1018</v>
      </c>
      <c r="F18" s="180"/>
      <c r="G18" s="180"/>
      <c r="H18" s="180"/>
      <c r="I18" s="180"/>
      <c r="J18" s="180"/>
      <c r="K18" s="180"/>
      <c r="L18" s="181"/>
      <c r="M18" s="634" t="s">
        <v>7</v>
      </c>
      <c r="N18" s="664"/>
      <c r="O18" s="635"/>
      <c r="P18" s="229" t="s">
        <v>1019</v>
      </c>
      <c r="Q18" s="180"/>
      <c r="R18" s="180"/>
      <c r="S18" s="180"/>
      <c r="T18" s="180"/>
      <c r="U18" s="180"/>
      <c r="V18" s="180"/>
      <c r="W18" s="181"/>
    </row>
    <row r="19" spans="2:23" s="30" customFormat="1" ht="17.149999999999999" customHeight="1" x14ac:dyDescent="0.2">
      <c r="B19" s="661" t="s">
        <v>54</v>
      </c>
      <c r="C19" s="662"/>
      <c r="D19" s="663"/>
      <c r="E19" s="658" t="s">
        <v>980</v>
      </c>
      <c r="F19" s="659"/>
      <c r="G19" s="659"/>
      <c r="H19" s="659"/>
      <c r="I19" s="659"/>
      <c r="J19" s="659"/>
      <c r="K19" s="659"/>
      <c r="L19" s="660"/>
      <c r="M19" s="661" t="s">
        <v>54</v>
      </c>
      <c r="N19" s="662"/>
      <c r="O19" s="663"/>
      <c r="P19" s="658" t="s">
        <v>980</v>
      </c>
      <c r="Q19" s="659"/>
      <c r="R19" s="659"/>
      <c r="S19" s="659"/>
      <c r="T19" s="659"/>
      <c r="U19" s="659"/>
      <c r="V19" s="659"/>
      <c r="W19" s="660"/>
    </row>
    <row r="20" spans="2:23" s="30" customFormat="1" ht="17.149999999999999" customHeight="1" x14ac:dyDescent="0.2">
      <c r="B20" s="655" t="s">
        <v>283</v>
      </c>
      <c r="C20" s="656"/>
      <c r="D20" s="657"/>
      <c r="E20" s="658" t="s">
        <v>981</v>
      </c>
      <c r="F20" s="659"/>
      <c r="G20" s="659"/>
      <c r="H20" s="593"/>
      <c r="I20" s="593"/>
      <c r="J20" s="593"/>
      <c r="K20" s="593"/>
      <c r="L20" s="594"/>
      <c r="M20" s="655" t="s">
        <v>283</v>
      </c>
      <c r="N20" s="656"/>
      <c r="O20" s="657"/>
      <c r="P20" s="658" t="s">
        <v>981</v>
      </c>
      <c r="Q20" s="659"/>
      <c r="R20" s="659"/>
      <c r="S20" s="593"/>
      <c r="T20" s="593"/>
      <c r="U20" s="593"/>
      <c r="V20" s="593"/>
      <c r="W20" s="594"/>
    </row>
    <row r="21" spans="2:23" s="30" customFormat="1" ht="17.149999999999999" customHeight="1" x14ac:dyDescent="0.2">
      <c r="B21" s="655" t="s">
        <v>303</v>
      </c>
      <c r="C21" s="656"/>
      <c r="D21" s="657"/>
      <c r="E21" s="658" t="s">
        <v>981</v>
      </c>
      <c r="F21" s="659"/>
      <c r="G21" s="659"/>
      <c r="H21" s="668" t="s">
        <v>8</v>
      </c>
      <c r="I21" s="669"/>
      <c r="J21" s="665"/>
      <c r="K21" s="666"/>
      <c r="L21" s="667"/>
      <c r="M21" s="655" t="s">
        <v>303</v>
      </c>
      <c r="N21" s="656"/>
      <c r="O21" s="657"/>
      <c r="P21" s="658" t="s">
        <v>981</v>
      </c>
      <c r="Q21" s="659"/>
      <c r="R21" s="659"/>
      <c r="S21" s="668" t="s">
        <v>8</v>
      </c>
      <c r="T21" s="669"/>
      <c r="U21" s="665"/>
      <c r="V21" s="666"/>
      <c r="W21" s="667"/>
    </row>
    <row r="22" spans="2:23" s="30" customFormat="1" ht="17.149999999999999" customHeight="1" x14ac:dyDescent="0.2">
      <c r="B22" s="634" t="s">
        <v>50</v>
      </c>
      <c r="C22" s="635"/>
      <c r="D22" s="670" t="s">
        <v>982</v>
      </c>
      <c r="E22" s="671"/>
      <c r="F22" s="671"/>
      <c r="G22" s="671"/>
      <c r="H22" s="671"/>
      <c r="I22" s="671"/>
      <c r="J22" s="671"/>
      <c r="K22" s="671"/>
      <c r="L22" s="672"/>
      <c r="M22" s="634" t="s">
        <v>50</v>
      </c>
      <c r="N22" s="635"/>
      <c r="O22" s="670" t="s">
        <v>982</v>
      </c>
      <c r="P22" s="671"/>
      <c r="Q22" s="671"/>
      <c r="R22" s="671"/>
      <c r="S22" s="671"/>
      <c r="T22" s="671"/>
      <c r="U22" s="671"/>
      <c r="V22" s="671"/>
      <c r="W22" s="672"/>
    </row>
    <row r="23" spans="2:23" s="30" customFormat="1" ht="20.149999999999999" customHeight="1" x14ac:dyDescent="0.2">
      <c r="B23" s="616" t="s">
        <v>51</v>
      </c>
      <c r="C23" s="616" t="s">
        <v>47</v>
      </c>
      <c r="D23" s="638" t="str">
        <f>O5</f>
        <v>S037</v>
      </c>
      <c r="E23" s="639"/>
      <c r="F23" s="649"/>
      <c r="G23" s="650"/>
      <c r="H23" s="650"/>
      <c r="I23" s="650"/>
      <c r="J23" s="650"/>
      <c r="K23" s="650"/>
      <c r="L23" s="651"/>
      <c r="M23" s="616" t="s">
        <v>51</v>
      </c>
      <c r="N23" s="616" t="s">
        <v>47</v>
      </c>
      <c r="O23" s="638" t="str">
        <f>D23</f>
        <v>S037</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3</v>
      </c>
      <c r="E25" s="646"/>
      <c r="F25" s="628"/>
      <c r="G25" s="629"/>
      <c r="H25" s="629"/>
      <c r="I25" s="629"/>
      <c r="J25" s="629"/>
      <c r="K25" s="629"/>
      <c r="L25" s="630"/>
      <c r="M25" s="617"/>
      <c r="N25" s="617" t="s">
        <v>2</v>
      </c>
      <c r="O25" s="645">
        <f>D25+1</f>
        <v>4</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512</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353</v>
      </c>
      <c r="E32" s="637"/>
      <c r="F32" s="628"/>
      <c r="G32" s="629"/>
      <c r="H32" s="629"/>
      <c r="I32" s="629"/>
      <c r="J32" s="629"/>
      <c r="K32" s="629"/>
      <c r="L32" s="630"/>
      <c r="M32" s="634" t="s">
        <v>49</v>
      </c>
      <c r="N32" s="635"/>
      <c r="O32" s="636" t="s">
        <v>360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683</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1020</v>
      </c>
      <c r="F36" s="180"/>
      <c r="G36" s="180"/>
      <c r="H36" s="180"/>
      <c r="I36" s="180"/>
      <c r="J36" s="180"/>
      <c r="K36" s="180"/>
      <c r="L36" s="181"/>
      <c r="M36" s="634" t="s">
        <v>7</v>
      </c>
      <c r="N36" s="664"/>
      <c r="O36" s="635"/>
      <c r="P36" s="211" t="s">
        <v>980</v>
      </c>
      <c r="Q36" s="180"/>
      <c r="R36" s="180"/>
      <c r="S36" s="180"/>
      <c r="T36" s="180"/>
      <c r="U36" s="180"/>
      <c r="V36" s="180"/>
      <c r="W36" s="181"/>
    </row>
    <row r="37" spans="2:24" s="30" customFormat="1" ht="17.149999999999999" customHeight="1" x14ac:dyDescent="0.2">
      <c r="B37" s="661" t="s">
        <v>54</v>
      </c>
      <c r="C37" s="662"/>
      <c r="D37" s="663"/>
      <c r="E37" s="658" t="s">
        <v>1021</v>
      </c>
      <c r="F37" s="659"/>
      <c r="G37" s="659"/>
      <c r="H37" s="659"/>
      <c r="I37" s="659"/>
      <c r="J37" s="659"/>
      <c r="K37" s="659"/>
      <c r="L37" s="660"/>
      <c r="M37" s="661" t="s">
        <v>54</v>
      </c>
      <c r="N37" s="662"/>
      <c r="O37" s="663"/>
      <c r="P37" s="658" t="s">
        <v>1022</v>
      </c>
      <c r="Q37" s="659"/>
      <c r="R37" s="659"/>
      <c r="S37" s="659"/>
      <c r="T37" s="659"/>
      <c r="U37" s="659"/>
      <c r="V37" s="659"/>
      <c r="W37" s="660"/>
    </row>
    <row r="38" spans="2:24" s="30" customFormat="1" ht="17.149999999999999" customHeight="1" x14ac:dyDescent="0.2">
      <c r="B38" s="655" t="s">
        <v>283</v>
      </c>
      <c r="C38" s="656"/>
      <c r="D38" s="657"/>
      <c r="E38" s="658" t="s">
        <v>981</v>
      </c>
      <c r="F38" s="659"/>
      <c r="G38" s="659"/>
      <c r="H38" s="593"/>
      <c r="I38" s="593"/>
      <c r="J38" s="593"/>
      <c r="K38" s="593"/>
      <c r="L38" s="594"/>
      <c r="M38" s="655" t="s">
        <v>283</v>
      </c>
      <c r="N38" s="656"/>
      <c r="O38" s="657"/>
      <c r="P38" s="658" t="s">
        <v>981</v>
      </c>
      <c r="Q38" s="659"/>
      <c r="R38" s="659"/>
      <c r="S38" s="593"/>
      <c r="T38" s="593"/>
      <c r="U38" s="593"/>
      <c r="V38" s="593"/>
      <c r="W38" s="594"/>
    </row>
    <row r="39" spans="2:24" s="30" customFormat="1" ht="17.149999999999999" customHeight="1" x14ac:dyDescent="0.2">
      <c r="B39" s="655" t="s">
        <v>303</v>
      </c>
      <c r="C39" s="656"/>
      <c r="D39" s="657"/>
      <c r="E39" s="658" t="s">
        <v>981</v>
      </c>
      <c r="F39" s="659"/>
      <c r="G39" s="659"/>
      <c r="H39" s="668" t="s">
        <v>8</v>
      </c>
      <c r="I39" s="669"/>
      <c r="J39" s="665"/>
      <c r="K39" s="666"/>
      <c r="L39" s="667"/>
      <c r="M39" s="655" t="s">
        <v>303</v>
      </c>
      <c r="N39" s="656"/>
      <c r="O39" s="657"/>
      <c r="P39" s="658" t="s">
        <v>981</v>
      </c>
      <c r="Q39" s="659"/>
      <c r="R39" s="659"/>
      <c r="S39" s="668" t="s">
        <v>8</v>
      </c>
      <c r="T39" s="669"/>
      <c r="U39" s="665"/>
      <c r="V39" s="666"/>
      <c r="W39" s="667"/>
    </row>
    <row r="40" spans="2:24" s="30" customFormat="1" ht="17.149999999999999" customHeight="1" x14ac:dyDescent="0.2">
      <c r="B40" s="634" t="s">
        <v>50</v>
      </c>
      <c r="C40" s="635"/>
      <c r="D40" s="670" t="s">
        <v>989</v>
      </c>
      <c r="E40" s="671"/>
      <c r="F40" s="671"/>
      <c r="G40" s="671"/>
      <c r="H40" s="671"/>
      <c r="I40" s="671"/>
      <c r="J40" s="671"/>
      <c r="K40" s="671"/>
      <c r="L40" s="672"/>
      <c r="M40" s="634" t="s">
        <v>50</v>
      </c>
      <c r="N40" s="635"/>
      <c r="O40" s="670" t="s">
        <v>1015</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864D3A9C-B97E-4FA8-BA0C-6964605C4F48}">
      <formula1>INDIRECT(D9)</formula1>
    </dataValidation>
    <dataValidation type="list" allowBlank="1" showInputMessage="1" showErrorMessage="1" sqref="D14:E14 D32:E32 O14:P14 O32:P32" xr:uid="{44AA6FE0-FF50-43E2-AF36-C69EE55EBF36}">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56D7F69-C0A6-496C-BFFA-37562A8064C9}">
          <x14:formula1>
            <xm:f>'(参考)リスト'!$G$16:$G$20</xm:f>
          </x14:formula1>
          <xm:sqref>D17:E17 D35:E35 O17:P17 O35:P35</xm:sqref>
        </x14:dataValidation>
        <x14:dataValidation type="list" allowBlank="1" showInputMessage="1" showErrorMessage="1" xr:uid="{3BCC18C9-D57D-4057-8F7E-D9473F68342F}">
          <x14:formula1>
            <xm:f>'(参考)リスト'!$B$16:$B$20</xm:f>
          </x14:formula1>
          <xm:sqref>D9:E10 D27:E28 O9:P10 O27:P28</xm:sqref>
        </x14:dataValidation>
        <x14:dataValidation type="list" allowBlank="1" showInputMessage="1" showErrorMessage="1" xr:uid="{313BFCDA-10A8-4195-B169-2FF8AC4A47AE}">
          <x14:formula1>
            <xm:f>'(参考)リスト'!$F$16:$F$21</xm:f>
          </x14:formula1>
          <xm:sqref>E15:E16 E33:E34 P15:P16 P33:P34</xm:sqref>
        </x14:dataValidation>
        <x14:dataValidation type="list" allowBlank="1" showInputMessage="1" showErrorMessage="1" xr:uid="{77974066-7852-4055-A778-B2D5F594C1D0}">
          <x14:formula1>
            <xm:f>'(参考)リスト'!$D$16:$D$18</xm:f>
          </x14:formula1>
          <xm:sqref>D13:E13 D31:E31 O13:P13 O31:P31</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6C81A-8439-4878-A6DE-5490D591CA28}">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677</v>
      </c>
      <c r="E5" s="639"/>
      <c r="F5" s="649"/>
      <c r="G5" s="650"/>
      <c r="H5" s="650"/>
      <c r="I5" s="650"/>
      <c r="J5" s="650"/>
      <c r="K5" s="650"/>
      <c r="L5" s="651"/>
      <c r="M5" s="616" t="s">
        <v>51</v>
      </c>
      <c r="N5" s="616" t="s">
        <v>47</v>
      </c>
      <c r="O5" s="638" t="str">
        <f>D5</f>
        <v>S037</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5</v>
      </c>
      <c r="E7" s="646"/>
      <c r="F7" s="628"/>
      <c r="G7" s="629"/>
      <c r="H7" s="629"/>
      <c r="I7" s="629"/>
      <c r="J7" s="629"/>
      <c r="K7" s="629"/>
      <c r="L7" s="630"/>
      <c r="M7" s="617"/>
      <c r="N7" s="617" t="s">
        <v>2</v>
      </c>
      <c r="O7" s="645">
        <f>D7+1</f>
        <v>6</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1023</v>
      </c>
      <c r="F18" s="180"/>
      <c r="G18" s="180"/>
      <c r="H18" s="180"/>
      <c r="I18" s="180"/>
      <c r="J18" s="180"/>
      <c r="K18" s="180"/>
      <c r="L18" s="181"/>
      <c r="M18" s="634" t="s">
        <v>7</v>
      </c>
      <c r="N18" s="664"/>
      <c r="O18" s="635"/>
      <c r="P18" s="229" t="s">
        <v>1025</v>
      </c>
      <c r="Q18" s="180"/>
      <c r="R18" s="180"/>
      <c r="S18" s="180"/>
      <c r="T18" s="180"/>
      <c r="U18" s="180"/>
      <c r="V18" s="180"/>
      <c r="W18" s="181"/>
    </row>
    <row r="19" spans="2:23" s="30" customFormat="1" ht="17.149999999999999" customHeight="1" x14ac:dyDescent="0.2">
      <c r="B19" s="661" t="s">
        <v>54</v>
      </c>
      <c r="C19" s="662"/>
      <c r="D19" s="663"/>
      <c r="E19" s="658" t="s">
        <v>1024</v>
      </c>
      <c r="F19" s="659"/>
      <c r="G19" s="659"/>
      <c r="H19" s="659"/>
      <c r="I19" s="659"/>
      <c r="J19" s="659"/>
      <c r="K19" s="659"/>
      <c r="L19" s="660"/>
      <c r="M19" s="661" t="s">
        <v>54</v>
      </c>
      <c r="N19" s="662"/>
      <c r="O19" s="663"/>
      <c r="P19" s="658" t="s">
        <v>1026</v>
      </c>
      <c r="Q19" s="659"/>
      <c r="R19" s="659"/>
      <c r="S19" s="659"/>
      <c r="T19" s="659"/>
      <c r="U19" s="659"/>
      <c r="V19" s="659"/>
      <c r="W19" s="660"/>
    </row>
    <row r="20" spans="2:23" s="30" customFormat="1" ht="17.149999999999999" customHeight="1" x14ac:dyDescent="0.2">
      <c r="B20" s="655" t="s">
        <v>283</v>
      </c>
      <c r="C20" s="656"/>
      <c r="D20" s="657"/>
      <c r="E20" s="658" t="s">
        <v>981</v>
      </c>
      <c r="F20" s="659"/>
      <c r="G20" s="659"/>
      <c r="H20" s="593"/>
      <c r="I20" s="593"/>
      <c r="J20" s="593"/>
      <c r="K20" s="593"/>
      <c r="L20" s="594"/>
      <c r="M20" s="655" t="s">
        <v>283</v>
      </c>
      <c r="N20" s="656"/>
      <c r="O20" s="657"/>
      <c r="P20" s="658" t="s">
        <v>981</v>
      </c>
      <c r="Q20" s="659"/>
      <c r="R20" s="659"/>
      <c r="S20" s="593"/>
      <c r="T20" s="593"/>
      <c r="U20" s="593"/>
      <c r="V20" s="593"/>
      <c r="W20" s="594"/>
    </row>
    <row r="21" spans="2:23" s="30" customFormat="1" ht="17.149999999999999" customHeight="1" x14ac:dyDescent="0.2">
      <c r="B21" s="655" t="s">
        <v>303</v>
      </c>
      <c r="C21" s="656"/>
      <c r="D21" s="657"/>
      <c r="E21" s="658" t="s">
        <v>981</v>
      </c>
      <c r="F21" s="659"/>
      <c r="G21" s="659"/>
      <c r="H21" s="668" t="s">
        <v>8</v>
      </c>
      <c r="I21" s="669"/>
      <c r="J21" s="665"/>
      <c r="K21" s="666"/>
      <c r="L21" s="667"/>
      <c r="M21" s="655" t="s">
        <v>303</v>
      </c>
      <c r="N21" s="656"/>
      <c r="O21" s="657"/>
      <c r="P21" s="658" t="s">
        <v>981</v>
      </c>
      <c r="Q21" s="659"/>
      <c r="R21" s="659"/>
      <c r="S21" s="668" t="s">
        <v>8</v>
      </c>
      <c r="T21" s="669"/>
      <c r="U21" s="665"/>
      <c r="V21" s="666"/>
      <c r="W21" s="667"/>
    </row>
    <row r="22" spans="2:23" s="30" customFormat="1" ht="17.149999999999999" customHeight="1" x14ac:dyDescent="0.2">
      <c r="B22" s="634" t="s">
        <v>50</v>
      </c>
      <c r="C22" s="635"/>
      <c r="D22" s="670" t="s">
        <v>997</v>
      </c>
      <c r="E22" s="671"/>
      <c r="F22" s="671"/>
      <c r="G22" s="671"/>
      <c r="H22" s="671"/>
      <c r="I22" s="671"/>
      <c r="J22" s="671"/>
      <c r="K22" s="671"/>
      <c r="L22" s="672"/>
      <c r="M22" s="634" t="s">
        <v>50</v>
      </c>
      <c r="N22" s="635"/>
      <c r="O22" s="670" t="s">
        <v>360</v>
      </c>
      <c r="P22" s="671"/>
      <c r="Q22" s="671"/>
      <c r="R22" s="671"/>
      <c r="S22" s="671"/>
      <c r="T22" s="671"/>
      <c r="U22" s="671"/>
      <c r="V22" s="671"/>
      <c r="W22" s="672"/>
    </row>
    <row r="23" spans="2:23" s="30" customFormat="1" ht="20.149999999999999" customHeight="1" x14ac:dyDescent="0.2">
      <c r="B23" s="616" t="s">
        <v>51</v>
      </c>
      <c r="C23" s="616" t="s">
        <v>47</v>
      </c>
      <c r="D23" s="638" t="s">
        <v>678</v>
      </c>
      <c r="E23" s="639"/>
      <c r="F23" s="649"/>
      <c r="G23" s="650"/>
      <c r="H23" s="650"/>
      <c r="I23" s="650"/>
      <c r="J23" s="650"/>
      <c r="K23" s="650"/>
      <c r="L23" s="651"/>
      <c r="M23" s="616" t="s">
        <v>51</v>
      </c>
      <c r="N23" s="616" t="s">
        <v>47</v>
      </c>
      <c r="O23" s="638" t="str">
        <f>D23</f>
        <v>S038</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v>
      </c>
      <c r="E25" s="646"/>
      <c r="F25" s="628"/>
      <c r="G25" s="629"/>
      <c r="H25" s="629"/>
      <c r="I25" s="629"/>
      <c r="J25" s="629"/>
      <c r="K25" s="629"/>
      <c r="L25" s="630"/>
      <c r="M25" s="617"/>
      <c r="N25" s="617" t="s">
        <v>2</v>
      </c>
      <c r="O25" s="645">
        <f>D25+1</f>
        <v>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513</v>
      </c>
      <c r="E29" s="639"/>
      <c r="F29" s="628"/>
      <c r="G29" s="629"/>
      <c r="H29" s="629"/>
      <c r="I29" s="629"/>
      <c r="J29" s="629"/>
      <c r="K29" s="629"/>
      <c r="L29" s="630"/>
      <c r="M29" s="617"/>
      <c r="N29" s="617" t="s">
        <v>4</v>
      </c>
      <c r="O29" s="638" t="s">
        <v>512</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352</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560</v>
      </c>
      <c r="E32" s="637"/>
      <c r="F32" s="628"/>
      <c r="G32" s="629"/>
      <c r="H32" s="629"/>
      <c r="I32" s="629"/>
      <c r="J32" s="629"/>
      <c r="K32" s="629"/>
      <c r="L32" s="630"/>
      <c r="M32" s="634" t="s">
        <v>49</v>
      </c>
      <c r="N32" s="635"/>
      <c r="O32" s="636" t="s">
        <v>353</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702</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684</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766</v>
      </c>
      <c r="F36" s="180"/>
      <c r="G36" s="180"/>
      <c r="H36" s="180"/>
      <c r="I36" s="180"/>
      <c r="J36" s="180"/>
      <c r="K36" s="180"/>
      <c r="L36" s="181"/>
      <c r="M36" s="634" t="s">
        <v>7</v>
      </c>
      <c r="N36" s="664"/>
      <c r="O36" s="635"/>
      <c r="P36" s="211" t="s">
        <v>980</v>
      </c>
      <c r="Q36" s="180"/>
      <c r="R36" s="180"/>
      <c r="S36" s="180"/>
      <c r="T36" s="180"/>
      <c r="U36" s="180"/>
      <c r="V36" s="180"/>
      <c r="W36" s="181"/>
    </row>
    <row r="37" spans="2:24" s="30" customFormat="1" ht="17.149999999999999" customHeight="1" x14ac:dyDescent="0.2">
      <c r="B37" s="661" t="s">
        <v>54</v>
      </c>
      <c r="C37" s="662"/>
      <c r="D37" s="663"/>
      <c r="E37" s="658" t="s">
        <v>980</v>
      </c>
      <c r="F37" s="659"/>
      <c r="G37" s="659"/>
      <c r="H37" s="659"/>
      <c r="I37" s="659"/>
      <c r="J37" s="659"/>
      <c r="K37" s="659"/>
      <c r="L37" s="660"/>
      <c r="M37" s="661" t="s">
        <v>54</v>
      </c>
      <c r="N37" s="662"/>
      <c r="O37" s="663"/>
      <c r="P37" s="658" t="s">
        <v>1021</v>
      </c>
      <c r="Q37" s="659"/>
      <c r="R37" s="659"/>
      <c r="S37" s="659"/>
      <c r="T37" s="659"/>
      <c r="U37" s="659"/>
      <c r="V37" s="659"/>
      <c r="W37" s="660"/>
    </row>
    <row r="38" spans="2:24" s="30" customFormat="1" ht="17.149999999999999" customHeight="1" x14ac:dyDescent="0.2">
      <c r="B38" s="655" t="s">
        <v>283</v>
      </c>
      <c r="C38" s="656"/>
      <c r="D38" s="657"/>
      <c r="E38" s="658" t="s">
        <v>981</v>
      </c>
      <c r="F38" s="659"/>
      <c r="G38" s="659"/>
      <c r="H38" s="593"/>
      <c r="I38" s="593"/>
      <c r="J38" s="593"/>
      <c r="K38" s="593"/>
      <c r="L38" s="594"/>
      <c r="M38" s="655" t="s">
        <v>283</v>
      </c>
      <c r="N38" s="656"/>
      <c r="O38" s="657"/>
      <c r="P38" s="658" t="s">
        <v>981</v>
      </c>
      <c r="Q38" s="659"/>
      <c r="R38" s="659"/>
      <c r="S38" s="593"/>
      <c r="T38" s="593"/>
      <c r="U38" s="593"/>
      <c r="V38" s="593"/>
      <c r="W38" s="594"/>
    </row>
    <row r="39" spans="2:24" s="30" customFormat="1" ht="17.149999999999999" customHeight="1" x14ac:dyDescent="0.2">
      <c r="B39" s="655" t="s">
        <v>303</v>
      </c>
      <c r="C39" s="656"/>
      <c r="D39" s="657"/>
      <c r="E39" s="658" t="s">
        <v>981</v>
      </c>
      <c r="F39" s="659"/>
      <c r="G39" s="659"/>
      <c r="H39" s="668" t="s">
        <v>8</v>
      </c>
      <c r="I39" s="669"/>
      <c r="J39" s="665"/>
      <c r="K39" s="666"/>
      <c r="L39" s="667"/>
      <c r="M39" s="655" t="s">
        <v>303</v>
      </c>
      <c r="N39" s="656"/>
      <c r="O39" s="657"/>
      <c r="P39" s="658" t="s">
        <v>981</v>
      </c>
      <c r="Q39" s="659"/>
      <c r="R39" s="659"/>
      <c r="S39" s="668" t="s">
        <v>8</v>
      </c>
      <c r="T39" s="669"/>
      <c r="U39" s="665"/>
      <c r="V39" s="666"/>
      <c r="W39" s="667"/>
    </row>
    <row r="40" spans="2:24" s="30" customFormat="1" ht="17.149999999999999" customHeight="1" x14ac:dyDescent="0.2">
      <c r="B40" s="634" t="s">
        <v>50</v>
      </c>
      <c r="C40" s="635"/>
      <c r="D40" s="670" t="s">
        <v>982</v>
      </c>
      <c r="E40" s="671"/>
      <c r="F40" s="671"/>
      <c r="G40" s="671"/>
      <c r="H40" s="671"/>
      <c r="I40" s="671"/>
      <c r="J40" s="671"/>
      <c r="K40" s="671"/>
      <c r="L40" s="672"/>
      <c r="M40" s="634" t="s">
        <v>50</v>
      </c>
      <c r="N40" s="635"/>
      <c r="O40" s="670" t="s">
        <v>1027</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7BF3FBBE-9FC4-40D6-A5C4-5A30346C36D9}">
      <formula1>INDIRECT(D13)</formula1>
    </dataValidation>
    <dataValidation type="list" allowBlank="1" showInputMessage="1" showErrorMessage="1" sqref="D11:E12 D29:E30 O11:P12 O29:P30" xr:uid="{D2A7109D-73B8-4E3C-9269-C9F6B303C204}">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D4A81F7-8F78-4E28-9604-65ABE37AF388}">
          <x14:formula1>
            <xm:f>'(参考)リスト'!$D$16:$D$18</xm:f>
          </x14:formula1>
          <xm:sqref>D13:E13 D31:E31 O13:P13 O31:P31</xm:sqref>
        </x14:dataValidation>
        <x14:dataValidation type="list" allowBlank="1" showInputMessage="1" showErrorMessage="1" xr:uid="{EDD38FBF-D6CD-4CCD-93D4-62D6C1EDFE82}">
          <x14:formula1>
            <xm:f>'(参考)リスト'!$F$16:$F$21</xm:f>
          </x14:formula1>
          <xm:sqref>E15:E16 E33:E34 P15:P16 P33:P34</xm:sqref>
        </x14:dataValidation>
        <x14:dataValidation type="list" allowBlank="1" showInputMessage="1" showErrorMessage="1" xr:uid="{63B2B8D0-D7C0-4ED0-B9DE-292D0E960D98}">
          <x14:formula1>
            <xm:f>'(参考)リスト'!$B$16:$B$20</xm:f>
          </x14:formula1>
          <xm:sqref>D9:E10 D27:E28 O9:P10 O27:P28</xm:sqref>
        </x14:dataValidation>
        <x14:dataValidation type="list" allowBlank="1" showInputMessage="1" showErrorMessage="1" xr:uid="{5EEEEFB6-B189-40E7-B2AA-9E28294890E9}">
          <x14:formula1>
            <xm:f>'(参考)リスト'!$G$16:$G$20</xm:f>
          </x14:formula1>
          <xm:sqref>D17:E17 D35:E35 O17:P17 O35:P35</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6D6DB-C8D9-4CED-BDF7-2F1534D56BA5}">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678</v>
      </c>
      <c r="E5" s="639"/>
      <c r="F5" s="649"/>
      <c r="G5" s="650"/>
      <c r="H5" s="650"/>
      <c r="I5" s="650"/>
      <c r="J5" s="650"/>
      <c r="K5" s="650"/>
      <c r="L5" s="651"/>
      <c r="M5" s="616" t="s">
        <v>51</v>
      </c>
      <c r="N5" s="616" t="s">
        <v>47</v>
      </c>
      <c r="O5" s="638" t="str">
        <f>D5</f>
        <v>S038</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3</v>
      </c>
      <c r="E7" s="646"/>
      <c r="F7" s="628"/>
      <c r="G7" s="629"/>
      <c r="H7" s="629"/>
      <c r="I7" s="629"/>
      <c r="J7" s="629"/>
      <c r="K7" s="629"/>
      <c r="L7" s="630"/>
      <c r="M7" s="617"/>
      <c r="N7" s="617" t="s">
        <v>2</v>
      </c>
      <c r="O7" s="645">
        <f>D7+1</f>
        <v>4</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1028</v>
      </c>
      <c r="F18" s="180"/>
      <c r="G18" s="180"/>
      <c r="H18" s="180"/>
      <c r="I18" s="180"/>
      <c r="J18" s="180"/>
      <c r="K18" s="180"/>
      <c r="L18" s="181"/>
      <c r="M18" s="634" t="s">
        <v>7</v>
      </c>
      <c r="N18" s="664"/>
      <c r="O18" s="635"/>
      <c r="P18" s="229" t="s">
        <v>1030</v>
      </c>
      <c r="Q18" s="180"/>
      <c r="R18" s="180"/>
      <c r="S18" s="180"/>
      <c r="T18" s="180"/>
      <c r="U18" s="180"/>
      <c r="V18" s="180"/>
      <c r="W18" s="181"/>
    </row>
    <row r="19" spans="2:23" s="30" customFormat="1" ht="17.149999999999999" customHeight="1" x14ac:dyDescent="0.2">
      <c r="B19" s="661" t="s">
        <v>54</v>
      </c>
      <c r="C19" s="662"/>
      <c r="D19" s="663"/>
      <c r="E19" s="658" t="s">
        <v>1029</v>
      </c>
      <c r="F19" s="659"/>
      <c r="G19" s="659"/>
      <c r="H19" s="659"/>
      <c r="I19" s="659"/>
      <c r="J19" s="659"/>
      <c r="K19" s="659"/>
      <c r="L19" s="660"/>
      <c r="M19" s="661" t="s">
        <v>54</v>
      </c>
      <c r="N19" s="662"/>
      <c r="O19" s="663"/>
      <c r="P19" s="658" t="s">
        <v>1031</v>
      </c>
      <c r="Q19" s="659"/>
      <c r="R19" s="659"/>
      <c r="S19" s="659"/>
      <c r="T19" s="659"/>
      <c r="U19" s="659"/>
      <c r="V19" s="659"/>
      <c r="W19" s="660"/>
    </row>
    <row r="20" spans="2:23" s="30" customFormat="1" ht="17.149999999999999" customHeight="1" x14ac:dyDescent="0.2">
      <c r="B20" s="655" t="s">
        <v>283</v>
      </c>
      <c r="C20" s="656"/>
      <c r="D20" s="657"/>
      <c r="E20" s="658" t="s">
        <v>981</v>
      </c>
      <c r="F20" s="659"/>
      <c r="G20" s="659"/>
      <c r="H20" s="593"/>
      <c r="I20" s="593"/>
      <c r="J20" s="593"/>
      <c r="K20" s="593"/>
      <c r="L20" s="594"/>
      <c r="M20" s="655" t="s">
        <v>283</v>
      </c>
      <c r="N20" s="656"/>
      <c r="O20" s="657"/>
      <c r="P20" s="658" t="s">
        <v>981</v>
      </c>
      <c r="Q20" s="659"/>
      <c r="R20" s="659"/>
      <c r="S20" s="593"/>
      <c r="T20" s="593"/>
      <c r="U20" s="593"/>
      <c r="V20" s="593"/>
      <c r="W20" s="594"/>
    </row>
    <row r="21" spans="2:23" s="30" customFormat="1" ht="17.149999999999999" customHeight="1" x14ac:dyDescent="0.2">
      <c r="B21" s="655" t="s">
        <v>303</v>
      </c>
      <c r="C21" s="656"/>
      <c r="D21" s="657"/>
      <c r="E21" s="658" t="s">
        <v>981</v>
      </c>
      <c r="F21" s="659"/>
      <c r="G21" s="659"/>
      <c r="H21" s="668" t="s">
        <v>8</v>
      </c>
      <c r="I21" s="669"/>
      <c r="J21" s="665"/>
      <c r="K21" s="666"/>
      <c r="L21" s="667"/>
      <c r="M21" s="655" t="s">
        <v>303</v>
      </c>
      <c r="N21" s="656"/>
      <c r="O21" s="657"/>
      <c r="P21" s="658" t="s">
        <v>981</v>
      </c>
      <c r="Q21" s="659"/>
      <c r="R21" s="659"/>
      <c r="S21" s="668" t="s">
        <v>8</v>
      </c>
      <c r="T21" s="669"/>
      <c r="U21" s="665"/>
      <c r="V21" s="666"/>
      <c r="W21" s="667"/>
    </row>
    <row r="22" spans="2:23" s="30" customFormat="1" ht="17.149999999999999" customHeight="1" x14ac:dyDescent="0.2">
      <c r="B22" s="634" t="s">
        <v>50</v>
      </c>
      <c r="C22" s="635"/>
      <c r="D22" s="670" t="s">
        <v>360</v>
      </c>
      <c r="E22" s="671"/>
      <c r="F22" s="671"/>
      <c r="G22" s="671"/>
      <c r="H22" s="671"/>
      <c r="I22" s="671"/>
      <c r="J22" s="671"/>
      <c r="K22" s="671"/>
      <c r="L22" s="672"/>
      <c r="M22" s="634" t="s">
        <v>50</v>
      </c>
      <c r="N22" s="635"/>
      <c r="O22" s="670" t="s">
        <v>360</v>
      </c>
      <c r="P22" s="671"/>
      <c r="Q22" s="671"/>
      <c r="R22" s="671"/>
      <c r="S22" s="671"/>
      <c r="T22" s="671"/>
      <c r="U22" s="671"/>
      <c r="V22" s="671"/>
      <c r="W22" s="672"/>
    </row>
    <row r="23" spans="2:23" s="30" customFormat="1" ht="20.149999999999999" customHeight="1" x14ac:dyDescent="0.2">
      <c r="B23" s="616" t="s">
        <v>51</v>
      </c>
      <c r="C23" s="616" t="s">
        <v>47</v>
      </c>
      <c r="D23" s="638" t="s">
        <v>678</v>
      </c>
      <c r="E23" s="639"/>
      <c r="F23" s="649"/>
      <c r="G23" s="650"/>
      <c r="H23" s="650"/>
      <c r="I23" s="650"/>
      <c r="J23" s="650"/>
      <c r="K23" s="650"/>
      <c r="L23" s="651"/>
      <c r="M23" s="616" t="s">
        <v>51</v>
      </c>
      <c r="N23" s="616" t="s">
        <v>47</v>
      </c>
      <c r="O23" s="638" t="str">
        <f>D23</f>
        <v>S038</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5</v>
      </c>
      <c r="E25" s="646"/>
      <c r="F25" s="628"/>
      <c r="G25" s="629"/>
      <c r="H25" s="629"/>
      <c r="I25" s="629"/>
      <c r="J25" s="629"/>
      <c r="K25" s="629"/>
      <c r="L25" s="630"/>
      <c r="M25" s="617"/>
      <c r="N25" s="617" t="s">
        <v>2</v>
      </c>
      <c r="O25" s="645">
        <f>D25+1</f>
        <v>6</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374</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360</v>
      </c>
      <c r="E32" s="637"/>
      <c r="F32" s="628"/>
      <c r="G32" s="629"/>
      <c r="H32" s="629"/>
      <c r="I32" s="629"/>
      <c r="J32" s="629"/>
      <c r="K32" s="629"/>
      <c r="L32" s="630"/>
      <c r="M32" s="634" t="s">
        <v>49</v>
      </c>
      <c r="N32" s="635"/>
      <c r="O32" s="636" t="s">
        <v>360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29" t="s">
        <v>1032</v>
      </c>
      <c r="F36" s="180"/>
      <c r="G36" s="180"/>
      <c r="H36" s="180"/>
      <c r="I36" s="180"/>
      <c r="J36" s="180"/>
      <c r="K36" s="180"/>
      <c r="L36" s="181"/>
      <c r="M36" s="634" t="s">
        <v>7</v>
      </c>
      <c r="N36" s="664"/>
      <c r="O36" s="635"/>
      <c r="P36" s="229" t="s">
        <v>1034</v>
      </c>
      <c r="Q36" s="180"/>
      <c r="R36" s="180"/>
      <c r="S36" s="180"/>
      <c r="T36" s="180"/>
      <c r="U36" s="180"/>
      <c r="V36" s="180"/>
      <c r="W36" s="181"/>
    </row>
    <row r="37" spans="2:24" s="30" customFormat="1" ht="17.149999999999999" customHeight="1" x14ac:dyDescent="0.2">
      <c r="B37" s="661" t="s">
        <v>54</v>
      </c>
      <c r="C37" s="662"/>
      <c r="D37" s="663"/>
      <c r="E37" s="658" t="s">
        <v>1033</v>
      </c>
      <c r="F37" s="659"/>
      <c r="G37" s="659"/>
      <c r="H37" s="659"/>
      <c r="I37" s="659"/>
      <c r="J37" s="659"/>
      <c r="K37" s="659"/>
      <c r="L37" s="660"/>
      <c r="M37" s="661" t="s">
        <v>54</v>
      </c>
      <c r="N37" s="662"/>
      <c r="O37" s="663"/>
      <c r="P37" s="658" t="s">
        <v>1035</v>
      </c>
      <c r="Q37" s="659"/>
      <c r="R37" s="659"/>
      <c r="S37" s="659"/>
      <c r="T37" s="659"/>
      <c r="U37" s="659"/>
      <c r="V37" s="659"/>
      <c r="W37" s="660"/>
    </row>
    <row r="38" spans="2:24" s="30" customFormat="1" ht="17.149999999999999" customHeight="1" x14ac:dyDescent="0.2">
      <c r="B38" s="655" t="s">
        <v>283</v>
      </c>
      <c r="C38" s="656"/>
      <c r="D38" s="657"/>
      <c r="E38" s="658" t="s">
        <v>981</v>
      </c>
      <c r="F38" s="659"/>
      <c r="G38" s="659"/>
      <c r="H38" s="593"/>
      <c r="I38" s="593"/>
      <c r="J38" s="593"/>
      <c r="K38" s="593"/>
      <c r="L38" s="594"/>
      <c r="M38" s="655" t="s">
        <v>283</v>
      </c>
      <c r="N38" s="656"/>
      <c r="O38" s="657"/>
      <c r="P38" s="658" t="s">
        <v>981</v>
      </c>
      <c r="Q38" s="659"/>
      <c r="R38" s="659"/>
      <c r="S38" s="593"/>
      <c r="T38" s="593"/>
      <c r="U38" s="593"/>
      <c r="V38" s="593"/>
      <c r="W38" s="594"/>
    </row>
    <row r="39" spans="2:24" s="30" customFormat="1" ht="17.149999999999999" customHeight="1" x14ac:dyDescent="0.2">
      <c r="B39" s="655" t="s">
        <v>303</v>
      </c>
      <c r="C39" s="656"/>
      <c r="D39" s="657"/>
      <c r="E39" s="658" t="s">
        <v>981</v>
      </c>
      <c r="F39" s="659"/>
      <c r="G39" s="659"/>
      <c r="H39" s="668" t="s">
        <v>8</v>
      </c>
      <c r="I39" s="669"/>
      <c r="J39" s="665"/>
      <c r="K39" s="666"/>
      <c r="L39" s="667"/>
      <c r="M39" s="655" t="s">
        <v>303</v>
      </c>
      <c r="N39" s="656"/>
      <c r="O39" s="657"/>
      <c r="P39" s="658" t="s">
        <v>981</v>
      </c>
      <c r="Q39" s="659"/>
      <c r="R39" s="659"/>
      <c r="S39" s="668" t="s">
        <v>8</v>
      </c>
      <c r="T39" s="669"/>
      <c r="U39" s="665"/>
      <c r="V39" s="666"/>
      <c r="W39" s="667"/>
    </row>
    <row r="40" spans="2:24" s="30" customFormat="1" ht="17.149999999999999" customHeight="1" x14ac:dyDescent="0.2">
      <c r="B40" s="634" t="s">
        <v>50</v>
      </c>
      <c r="C40" s="635"/>
      <c r="D40" s="670" t="s">
        <v>360</v>
      </c>
      <c r="E40" s="671"/>
      <c r="F40" s="671"/>
      <c r="G40" s="671"/>
      <c r="H40" s="671"/>
      <c r="I40" s="671"/>
      <c r="J40" s="671"/>
      <c r="K40" s="671"/>
      <c r="L40" s="672"/>
      <c r="M40" s="634" t="s">
        <v>50</v>
      </c>
      <c r="N40" s="635"/>
      <c r="O40" s="670" t="s">
        <v>360</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3812FB18-F835-4777-BAF0-7988AB2116EA}">
      <formula1>INDIRECT(D9)</formula1>
    </dataValidation>
    <dataValidation type="list" allowBlank="1" showInputMessage="1" showErrorMessage="1" sqref="D14:E14 D32:E32 O14:P14 O32:P32" xr:uid="{67EECF00-867E-49A2-AE3A-FDF278A0EABE}">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6693AFB-2B51-42E6-8A18-27123BC98C6C}">
          <x14:formula1>
            <xm:f>'(参考)リスト'!$G$16:$G$20</xm:f>
          </x14:formula1>
          <xm:sqref>D17:E17 D35:E35 O17:P17 O35:P35</xm:sqref>
        </x14:dataValidation>
        <x14:dataValidation type="list" allowBlank="1" showInputMessage="1" showErrorMessage="1" xr:uid="{4A8F96CC-F853-487C-90FD-8889AE8C6717}">
          <x14:formula1>
            <xm:f>'(参考)リスト'!$B$16:$B$20</xm:f>
          </x14:formula1>
          <xm:sqref>D9:E10 D27:E28 O9:P10 O27:P28</xm:sqref>
        </x14:dataValidation>
        <x14:dataValidation type="list" allowBlank="1" showInputMessage="1" showErrorMessage="1" xr:uid="{91509CF4-36DB-48DC-8A9A-A85D5223DA63}">
          <x14:formula1>
            <xm:f>'(参考)リスト'!$F$16:$F$21</xm:f>
          </x14:formula1>
          <xm:sqref>E15:E16 E33:E34 P15:P16 P33:P34</xm:sqref>
        </x14:dataValidation>
        <x14:dataValidation type="list" allowBlank="1" showInputMessage="1" showErrorMessage="1" xr:uid="{F6342A03-9A2A-47C1-91ED-3789F53C4062}">
          <x14:formula1>
            <xm:f>'(参考)リスト'!$D$16:$D$18</xm:f>
          </x14:formula1>
          <xm:sqref>D13:E13 D31:E31 O13:P13 O31:P31</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06218-6991-4CD2-B486-FA04165DC4F4}">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679</v>
      </c>
      <c r="E5" s="639"/>
      <c r="F5" s="649"/>
      <c r="G5" s="650"/>
      <c r="H5" s="650"/>
      <c r="I5" s="650"/>
      <c r="J5" s="650"/>
      <c r="K5" s="650"/>
      <c r="L5" s="651"/>
      <c r="M5" s="616" t="s">
        <v>51</v>
      </c>
      <c r="N5" s="616" t="s">
        <v>47</v>
      </c>
      <c r="O5" s="638" t="str">
        <f>D5</f>
        <v>S039</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v>
      </c>
      <c r="E7" s="646"/>
      <c r="F7" s="628"/>
      <c r="G7" s="629"/>
      <c r="H7" s="629"/>
      <c r="I7" s="629"/>
      <c r="J7" s="629"/>
      <c r="K7" s="629"/>
      <c r="L7" s="630"/>
      <c r="M7" s="617"/>
      <c r="N7" s="617" t="s">
        <v>2</v>
      </c>
      <c r="O7" s="645">
        <f>D7+1</f>
        <v>2</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513</v>
      </c>
      <c r="E11" s="639"/>
      <c r="F11" s="628"/>
      <c r="G11" s="629"/>
      <c r="H11" s="629"/>
      <c r="I11" s="629"/>
      <c r="J11" s="629"/>
      <c r="K11" s="629"/>
      <c r="L11" s="630"/>
      <c r="M11" s="617"/>
      <c r="N11" s="617" t="s">
        <v>4</v>
      </c>
      <c r="O11" s="638" t="s">
        <v>374</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352</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560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702</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1036</v>
      </c>
      <c r="F18" s="180"/>
      <c r="G18" s="180"/>
      <c r="H18" s="180"/>
      <c r="I18" s="180"/>
      <c r="J18" s="180"/>
      <c r="K18" s="180"/>
      <c r="L18" s="181"/>
      <c r="M18" s="634" t="s">
        <v>7</v>
      </c>
      <c r="N18" s="664"/>
      <c r="O18" s="635"/>
      <c r="P18" s="229" t="s">
        <v>1038</v>
      </c>
      <c r="Q18" s="180"/>
      <c r="R18" s="180"/>
      <c r="S18" s="180"/>
      <c r="T18" s="180"/>
      <c r="U18" s="180"/>
      <c r="V18" s="180"/>
      <c r="W18" s="181"/>
    </row>
    <row r="19" spans="2:23" s="30" customFormat="1" ht="17.149999999999999" customHeight="1" x14ac:dyDescent="0.2">
      <c r="B19" s="661" t="s">
        <v>54</v>
      </c>
      <c r="C19" s="662"/>
      <c r="D19" s="663"/>
      <c r="E19" s="658" t="s">
        <v>1037</v>
      </c>
      <c r="F19" s="659"/>
      <c r="G19" s="659"/>
      <c r="H19" s="659"/>
      <c r="I19" s="659"/>
      <c r="J19" s="659"/>
      <c r="K19" s="659"/>
      <c r="L19" s="660"/>
      <c r="M19" s="661" t="s">
        <v>54</v>
      </c>
      <c r="N19" s="662"/>
      <c r="O19" s="663"/>
      <c r="P19" s="658" t="s">
        <v>1039</v>
      </c>
      <c r="Q19" s="659"/>
      <c r="R19" s="659"/>
      <c r="S19" s="659"/>
      <c r="T19" s="659"/>
      <c r="U19" s="659"/>
      <c r="V19" s="659"/>
      <c r="W19" s="660"/>
    </row>
    <row r="20" spans="2:23" s="30" customFormat="1" ht="17.149999999999999" customHeight="1" x14ac:dyDescent="0.2">
      <c r="B20" s="655" t="s">
        <v>283</v>
      </c>
      <c r="C20" s="656"/>
      <c r="D20" s="657"/>
      <c r="E20" s="658" t="s">
        <v>981</v>
      </c>
      <c r="F20" s="659"/>
      <c r="G20" s="659"/>
      <c r="H20" s="593"/>
      <c r="I20" s="593"/>
      <c r="J20" s="593"/>
      <c r="K20" s="593"/>
      <c r="L20" s="594"/>
      <c r="M20" s="655" t="s">
        <v>283</v>
      </c>
      <c r="N20" s="656"/>
      <c r="O20" s="657"/>
      <c r="P20" s="658" t="s">
        <v>981</v>
      </c>
      <c r="Q20" s="659"/>
      <c r="R20" s="659"/>
      <c r="S20" s="593"/>
      <c r="T20" s="593"/>
      <c r="U20" s="593"/>
      <c r="V20" s="593"/>
      <c r="W20" s="594"/>
    </row>
    <row r="21" spans="2:23" s="30" customFormat="1" ht="17.149999999999999" customHeight="1" x14ac:dyDescent="0.2">
      <c r="B21" s="655" t="s">
        <v>303</v>
      </c>
      <c r="C21" s="656"/>
      <c r="D21" s="657"/>
      <c r="E21" s="658" t="s">
        <v>981</v>
      </c>
      <c r="F21" s="659"/>
      <c r="G21" s="659"/>
      <c r="H21" s="668" t="s">
        <v>8</v>
      </c>
      <c r="I21" s="669"/>
      <c r="J21" s="665"/>
      <c r="K21" s="666"/>
      <c r="L21" s="667"/>
      <c r="M21" s="655" t="s">
        <v>303</v>
      </c>
      <c r="N21" s="656"/>
      <c r="O21" s="657"/>
      <c r="P21" s="658" t="s">
        <v>981</v>
      </c>
      <c r="Q21" s="659"/>
      <c r="R21" s="659"/>
      <c r="S21" s="668" t="s">
        <v>8</v>
      </c>
      <c r="T21" s="669"/>
      <c r="U21" s="665"/>
      <c r="V21" s="666"/>
      <c r="W21" s="667"/>
    </row>
    <row r="22" spans="2:23" s="30" customFormat="1" ht="17.149999999999999" customHeight="1" x14ac:dyDescent="0.2">
      <c r="B22" s="634" t="s">
        <v>50</v>
      </c>
      <c r="C22" s="635"/>
      <c r="D22" s="670" t="s">
        <v>982</v>
      </c>
      <c r="E22" s="671"/>
      <c r="F22" s="671"/>
      <c r="G22" s="671"/>
      <c r="H22" s="671"/>
      <c r="I22" s="671"/>
      <c r="J22" s="671"/>
      <c r="K22" s="671"/>
      <c r="L22" s="672"/>
      <c r="M22" s="634" t="s">
        <v>50</v>
      </c>
      <c r="N22" s="635"/>
      <c r="O22" s="670" t="s">
        <v>1040</v>
      </c>
      <c r="P22" s="671"/>
      <c r="Q22" s="671"/>
      <c r="R22" s="671"/>
      <c r="S22" s="671"/>
      <c r="T22" s="671"/>
      <c r="U22" s="671"/>
      <c r="V22" s="671"/>
      <c r="W22" s="672"/>
    </row>
    <row r="23" spans="2:23" s="30" customFormat="1" ht="20.149999999999999" customHeight="1" x14ac:dyDescent="0.2">
      <c r="B23" s="616" t="s">
        <v>51</v>
      </c>
      <c r="C23" s="616" t="s">
        <v>47</v>
      </c>
      <c r="D23" s="638" t="str">
        <f>O5</f>
        <v>S039</v>
      </c>
      <c r="E23" s="639"/>
      <c r="F23" s="649"/>
      <c r="G23" s="650"/>
      <c r="H23" s="650"/>
      <c r="I23" s="650"/>
      <c r="J23" s="650"/>
      <c r="K23" s="650"/>
      <c r="L23" s="651"/>
      <c r="M23" s="616" t="s">
        <v>51</v>
      </c>
      <c r="N23" s="616" t="s">
        <v>47</v>
      </c>
      <c r="O23" s="638" t="str">
        <f>D23</f>
        <v>S039</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3</v>
      </c>
      <c r="E25" s="646"/>
      <c r="F25" s="628"/>
      <c r="G25" s="629"/>
      <c r="H25" s="629"/>
      <c r="I25" s="629"/>
      <c r="J25" s="629"/>
      <c r="K25" s="629"/>
      <c r="L25" s="630"/>
      <c r="M25" s="617"/>
      <c r="N25" s="617" t="s">
        <v>2</v>
      </c>
      <c r="O25" s="645">
        <f>D25+1</f>
        <v>4</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374</v>
      </c>
      <c r="E29" s="639"/>
      <c r="F29" s="628"/>
      <c r="G29" s="629"/>
      <c r="H29" s="629"/>
      <c r="I29" s="629"/>
      <c r="J29" s="629"/>
      <c r="K29" s="629"/>
      <c r="L29" s="630"/>
      <c r="M29" s="617"/>
      <c r="N29" s="617" t="s">
        <v>4</v>
      </c>
      <c r="O29" s="638" t="s">
        <v>374</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360</v>
      </c>
      <c r="E32" s="637"/>
      <c r="F32" s="628"/>
      <c r="G32" s="629"/>
      <c r="H32" s="629"/>
      <c r="I32" s="629"/>
      <c r="J32" s="629"/>
      <c r="K32" s="629"/>
      <c r="L32" s="630"/>
      <c r="M32" s="634" t="s">
        <v>49</v>
      </c>
      <c r="N32" s="635"/>
      <c r="O32" s="636" t="s">
        <v>360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11" t="s">
        <v>980</v>
      </c>
      <c r="F36" s="180"/>
      <c r="G36" s="180"/>
      <c r="H36" s="180"/>
      <c r="I36" s="180"/>
      <c r="J36" s="180"/>
      <c r="K36" s="180"/>
      <c r="L36" s="181"/>
      <c r="M36" s="634" t="s">
        <v>7</v>
      </c>
      <c r="N36" s="664"/>
      <c r="O36" s="635"/>
      <c r="P36" s="211" t="s">
        <v>980</v>
      </c>
      <c r="Q36" s="180"/>
      <c r="R36" s="180"/>
      <c r="S36" s="180"/>
      <c r="T36" s="180"/>
      <c r="U36" s="180"/>
      <c r="V36" s="180"/>
      <c r="W36" s="181"/>
    </row>
    <row r="37" spans="2:24" s="30" customFormat="1" ht="17.149999999999999" customHeight="1" x14ac:dyDescent="0.2">
      <c r="B37" s="661" t="s">
        <v>54</v>
      </c>
      <c r="C37" s="662"/>
      <c r="D37" s="663"/>
      <c r="E37" s="658" t="s">
        <v>1041</v>
      </c>
      <c r="F37" s="659"/>
      <c r="G37" s="659"/>
      <c r="H37" s="659"/>
      <c r="I37" s="659"/>
      <c r="J37" s="659"/>
      <c r="K37" s="659"/>
      <c r="L37" s="660"/>
      <c r="M37" s="661" t="s">
        <v>54</v>
      </c>
      <c r="N37" s="662"/>
      <c r="O37" s="663"/>
      <c r="P37" s="658" t="s">
        <v>1042</v>
      </c>
      <c r="Q37" s="659"/>
      <c r="R37" s="659"/>
      <c r="S37" s="659"/>
      <c r="T37" s="659"/>
      <c r="U37" s="659"/>
      <c r="V37" s="659"/>
      <c r="W37" s="660"/>
    </row>
    <row r="38" spans="2:24" s="30" customFormat="1" ht="17.149999999999999" customHeight="1" x14ac:dyDescent="0.2">
      <c r="B38" s="655" t="s">
        <v>283</v>
      </c>
      <c r="C38" s="656"/>
      <c r="D38" s="657"/>
      <c r="E38" s="658" t="s">
        <v>981</v>
      </c>
      <c r="F38" s="659"/>
      <c r="G38" s="659"/>
      <c r="H38" s="593"/>
      <c r="I38" s="593"/>
      <c r="J38" s="593"/>
      <c r="K38" s="593"/>
      <c r="L38" s="594"/>
      <c r="M38" s="655" t="s">
        <v>283</v>
      </c>
      <c r="N38" s="656"/>
      <c r="O38" s="657"/>
      <c r="P38" s="658" t="s">
        <v>981</v>
      </c>
      <c r="Q38" s="659"/>
      <c r="R38" s="659"/>
      <c r="S38" s="593"/>
      <c r="T38" s="593"/>
      <c r="U38" s="593"/>
      <c r="V38" s="593"/>
      <c r="W38" s="594"/>
    </row>
    <row r="39" spans="2:24" s="30" customFormat="1" ht="17.149999999999999" customHeight="1" x14ac:dyDescent="0.2">
      <c r="B39" s="655" t="s">
        <v>303</v>
      </c>
      <c r="C39" s="656"/>
      <c r="D39" s="657"/>
      <c r="E39" s="658" t="s">
        <v>981</v>
      </c>
      <c r="F39" s="659"/>
      <c r="G39" s="659"/>
      <c r="H39" s="668" t="s">
        <v>8</v>
      </c>
      <c r="I39" s="669"/>
      <c r="J39" s="665"/>
      <c r="K39" s="666"/>
      <c r="L39" s="667"/>
      <c r="M39" s="655" t="s">
        <v>303</v>
      </c>
      <c r="N39" s="656"/>
      <c r="O39" s="657"/>
      <c r="P39" s="658" t="s">
        <v>981</v>
      </c>
      <c r="Q39" s="659"/>
      <c r="R39" s="659"/>
      <c r="S39" s="668" t="s">
        <v>8</v>
      </c>
      <c r="T39" s="669"/>
      <c r="U39" s="665"/>
      <c r="V39" s="666"/>
      <c r="W39" s="667"/>
    </row>
    <row r="40" spans="2:24" s="30" customFormat="1" ht="17.149999999999999" customHeight="1" x14ac:dyDescent="0.2">
      <c r="B40" s="634" t="s">
        <v>50</v>
      </c>
      <c r="C40" s="635"/>
      <c r="D40" s="670" t="s">
        <v>1015</v>
      </c>
      <c r="E40" s="671"/>
      <c r="F40" s="671"/>
      <c r="G40" s="671"/>
      <c r="H40" s="671"/>
      <c r="I40" s="671"/>
      <c r="J40" s="671"/>
      <c r="K40" s="671"/>
      <c r="L40" s="672"/>
      <c r="M40" s="634" t="s">
        <v>50</v>
      </c>
      <c r="N40" s="635"/>
      <c r="O40" s="670" t="s">
        <v>1015</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D2D76B39-E332-4C17-8055-FD84FCC1A0D4}">
      <formula1>INDIRECT(D13)</formula1>
    </dataValidation>
    <dataValidation type="list" allowBlank="1" showInputMessage="1" showErrorMessage="1" sqref="D11:E12 D29:E30 O11:P12 O29:P30" xr:uid="{7C9663AD-F45F-45DD-9A98-4E66812E552A}">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8848B89-935B-45D8-BC63-12A79184E2AD}">
          <x14:formula1>
            <xm:f>'(参考)リスト'!$D$16:$D$18</xm:f>
          </x14:formula1>
          <xm:sqref>D13:E13 D31:E31 O13:P13 O31:P31</xm:sqref>
        </x14:dataValidation>
        <x14:dataValidation type="list" allowBlank="1" showInputMessage="1" showErrorMessage="1" xr:uid="{4651B36A-AF73-494A-BB9A-73649275FEC2}">
          <x14:formula1>
            <xm:f>'(参考)リスト'!$F$16:$F$21</xm:f>
          </x14:formula1>
          <xm:sqref>E15:E16 E33:E34 P15:P16 P33:P34</xm:sqref>
        </x14:dataValidation>
        <x14:dataValidation type="list" allowBlank="1" showInputMessage="1" showErrorMessage="1" xr:uid="{57B45658-D776-406F-A917-ABB45D77B678}">
          <x14:formula1>
            <xm:f>'(参考)リスト'!$B$16:$B$20</xm:f>
          </x14:formula1>
          <xm:sqref>D9:E10 D27:E28 O9:P10 O27:P28</xm:sqref>
        </x14:dataValidation>
        <x14:dataValidation type="list" allowBlank="1" showInputMessage="1" showErrorMessage="1" xr:uid="{DDF13C2A-B0D0-4C7D-9603-AF0DFB58597D}">
          <x14:formula1>
            <xm:f>'(参考)リスト'!$G$16:$G$20</xm:f>
          </x14:formula1>
          <xm:sqref>D17:E17 D35:E35 O17:P17 O35:P35</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C4448-51FD-48B5-8A04-91AD416E3997}">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679</v>
      </c>
      <c r="E5" s="639"/>
      <c r="F5" s="649"/>
      <c r="G5" s="650"/>
      <c r="H5" s="650"/>
      <c r="I5" s="650"/>
      <c r="J5" s="650"/>
      <c r="K5" s="650"/>
      <c r="L5" s="651"/>
      <c r="M5" s="616" t="s">
        <v>51</v>
      </c>
      <c r="N5" s="616" t="s">
        <v>47</v>
      </c>
      <c r="O5" s="638" t="str">
        <f>D5</f>
        <v>S039</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5</v>
      </c>
      <c r="E7" s="646"/>
      <c r="F7" s="628"/>
      <c r="G7" s="629"/>
      <c r="H7" s="629"/>
      <c r="I7" s="629"/>
      <c r="J7" s="629"/>
      <c r="K7" s="629"/>
      <c r="L7" s="630"/>
      <c r="M7" s="617"/>
      <c r="N7" s="617" t="s">
        <v>2</v>
      </c>
      <c r="O7" s="645">
        <f>D7+1</f>
        <v>6</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1043</v>
      </c>
      <c r="F18" s="180"/>
      <c r="G18" s="180"/>
      <c r="H18" s="180"/>
      <c r="I18" s="180"/>
      <c r="J18" s="180"/>
      <c r="K18" s="180"/>
      <c r="L18" s="181"/>
      <c r="M18" s="634" t="s">
        <v>7</v>
      </c>
      <c r="N18" s="664"/>
      <c r="O18" s="635"/>
      <c r="P18" s="229" t="s">
        <v>1023</v>
      </c>
      <c r="Q18" s="180"/>
      <c r="R18" s="180"/>
      <c r="S18" s="180"/>
      <c r="T18" s="180"/>
      <c r="U18" s="180"/>
      <c r="V18" s="180"/>
      <c r="W18" s="181"/>
    </row>
    <row r="19" spans="2:23" s="30" customFormat="1" ht="17.149999999999999" customHeight="1" x14ac:dyDescent="0.2">
      <c r="B19" s="661" t="s">
        <v>54</v>
      </c>
      <c r="C19" s="662"/>
      <c r="D19" s="663"/>
      <c r="E19" s="658" t="s">
        <v>1044</v>
      </c>
      <c r="F19" s="659"/>
      <c r="G19" s="659"/>
      <c r="H19" s="659"/>
      <c r="I19" s="659"/>
      <c r="J19" s="659"/>
      <c r="K19" s="659"/>
      <c r="L19" s="660"/>
      <c r="M19" s="661" t="s">
        <v>54</v>
      </c>
      <c r="N19" s="662"/>
      <c r="O19" s="663"/>
      <c r="P19" s="658" t="s">
        <v>1045</v>
      </c>
      <c r="Q19" s="659"/>
      <c r="R19" s="659"/>
      <c r="S19" s="659"/>
      <c r="T19" s="659"/>
      <c r="U19" s="659"/>
      <c r="V19" s="659"/>
      <c r="W19" s="660"/>
    </row>
    <row r="20" spans="2:23" s="30" customFormat="1" ht="17.149999999999999" customHeight="1" x14ac:dyDescent="0.2">
      <c r="B20" s="655" t="s">
        <v>283</v>
      </c>
      <c r="C20" s="656"/>
      <c r="D20" s="657"/>
      <c r="E20" s="658" t="s">
        <v>981</v>
      </c>
      <c r="F20" s="659"/>
      <c r="G20" s="659"/>
      <c r="H20" s="593"/>
      <c r="I20" s="593"/>
      <c r="J20" s="593"/>
      <c r="K20" s="593"/>
      <c r="L20" s="594"/>
      <c r="M20" s="655" t="s">
        <v>283</v>
      </c>
      <c r="N20" s="656"/>
      <c r="O20" s="657"/>
      <c r="P20" s="658" t="s">
        <v>981</v>
      </c>
      <c r="Q20" s="659"/>
      <c r="R20" s="659"/>
      <c r="S20" s="593"/>
      <c r="T20" s="593"/>
      <c r="U20" s="593"/>
      <c r="V20" s="593"/>
      <c r="W20" s="594"/>
    </row>
    <row r="21" spans="2:23" s="30" customFormat="1" ht="17.149999999999999" customHeight="1" x14ac:dyDescent="0.2">
      <c r="B21" s="655" t="s">
        <v>303</v>
      </c>
      <c r="C21" s="656"/>
      <c r="D21" s="657"/>
      <c r="E21" s="658" t="s">
        <v>981</v>
      </c>
      <c r="F21" s="659"/>
      <c r="G21" s="659"/>
      <c r="H21" s="668" t="s">
        <v>8</v>
      </c>
      <c r="I21" s="669"/>
      <c r="J21" s="665"/>
      <c r="K21" s="666"/>
      <c r="L21" s="667"/>
      <c r="M21" s="655" t="s">
        <v>303</v>
      </c>
      <c r="N21" s="656"/>
      <c r="O21" s="657"/>
      <c r="P21" s="658" t="s">
        <v>981</v>
      </c>
      <c r="Q21" s="659"/>
      <c r="R21" s="659"/>
      <c r="S21" s="668" t="s">
        <v>8</v>
      </c>
      <c r="T21" s="669"/>
      <c r="U21" s="665"/>
      <c r="V21" s="666"/>
      <c r="W21" s="667"/>
    </row>
    <row r="22" spans="2:23" s="30" customFormat="1" ht="17.149999999999999" customHeight="1" x14ac:dyDescent="0.2">
      <c r="B22" s="634" t="s">
        <v>50</v>
      </c>
      <c r="C22" s="635"/>
      <c r="D22" s="670" t="s">
        <v>360</v>
      </c>
      <c r="E22" s="671"/>
      <c r="F22" s="671"/>
      <c r="G22" s="671"/>
      <c r="H22" s="671"/>
      <c r="I22" s="671"/>
      <c r="J22" s="671"/>
      <c r="K22" s="671"/>
      <c r="L22" s="672"/>
      <c r="M22" s="634" t="s">
        <v>50</v>
      </c>
      <c r="N22" s="635"/>
      <c r="O22" s="670" t="s">
        <v>997</v>
      </c>
      <c r="P22" s="671"/>
      <c r="Q22" s="671"/>
      <c r="R22" s="671"/>
      <c r="S22" s="671"/>
      <c r="T22" s="671"/>
      <c r="U22" s="671"/>
      <c r="V22" s="671"/>
      <c r="W22" s="672"/>
    </row>
    <row r="23" spans="2:23" s="30" customFormat="1" ht="20.149999999999999" customHeight="1" x14ac:dyDescent="0.2">
      <c r="B23" s="616" t="s">
        <v>51</v>
      </c>
      <c r="C23" s="616" t="s">
        <v>47</v>
      </c>
      <c r="D23" s="638" t="s">
        <v>680</v>
      </c>
      <c r="E23" s="639"/>
      <c r="F23" s="649"/>
      <c r="G23" s="650"/>
      <c r="H23" s="650"/>
      <c r="I23" s="650"/>
      <c r="J23" s="650"/>
      <c r="K23" s="650"/>
      <c r="L23" s="651"/>
      <c r="M23" s="616" t="s">
        <v>51</v>
      </c>
      <c r="N23" s="616" t="s">
        <v>47</v>
      </c>
      <c r="O23" s="638" t="str">
        <f>D23</f>
        <v>S040</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v>1</v>
      </c>
      <c r="E25" s="646"/>
      <c r="F25" s="628"/>
      <c r="G25" s="629"/>
      <c r="H25" s="629"/>
      <c r="I25" s="629"/>
      <c r="J25" s="629"/>
      <c r="K25" s="629"/>
      <c r="L25" s="630"/>
      <c r="M25" s="617"/>
      <c r="N25" s="617" t="s">
        <v>2</v>
      </c>
      <c r="O25" s="645">
        <f>D25+1</f>
        <v>2</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562</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513</v>
      </c>
      <c r="E29" s="639"/>
      <c r="F29" s="628"/>
      <c r="G29" s="629"/>
      <c r="H29" s="629"/>
      <c r="I29" s="629"/>
      <c r="J29" s="629"/>
      <c r="K29" s="629"/>
      <c r="L29" s="630"/>
      <c r="M29" s="617"/>
      <c r="N29" s="617" t="s">
        <v>4</v>
      </c>
      <c r="O29" s="638" t="s">
        <v>512</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353</v>
      </c>
      <c r="E32" s="637"/>
      <c r="F32" s="628"/>
      <c r="G32" s="629"/>
      <c r="H32" s="629"/>
      <c r="I32" s="629"/>
      <c r="J32" s="629"/>
      <c r="K32" s="629"/>
      <c r="L32" s="630"/>
      <c r="M32" s="634" t="s">
        <v>49</v>
      </c>
      <c r="N32" s="635"/>
      <c r="O32" s="636" t="s">
        <v>353</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701</v>
      </c>
      <c r="F34" s="628"/>
      <c r="G34" s="629"/>
      <c r="H34" s="629"/>
      <c r="I34" s="629"/>
      <c r="J34" s="629"/>
      <c r="K34" s="629"/>
      <c r="L34" s="630"/>
      <c r="M34" s="653"/>
      <c r="N34" s="634" t="s">
        <v>281</v>
      </c>
      <c r="O34" s="635"/>
      <c r="P34" s="194" t="s">
        <v>683</v>
      </c>
      <c r="Q34" s="628"/>
      <c r="R34" s="629"/>
      <c r="S34" s="629"/>
      <c r="T34" s="629"/>
      <c r="U34" s="629"/>
      <c r="V34" s="629"/>
      <c r="W34" s="630"/>
    </row>
    <row r="35" spans="2:24" s="30" customFormat="1" ht="17.149999999999999" customHeight="1" x14ac:dyDescent="0.2">
      <c r="B35" s="634" t="s">
        <v>29</v>
      </c>
      <c r="C35" s="635"/>
      <c r="D35" s="654" t="s">
        <v>701</v>
      </c>
      <c r="E35" s="591"/>
      <c r="F35" s="631"/>
      <c r="G35" s="632"/>
      <c r="H35" s="632"/>
      <c r="I35" s="632"/>
      <c r="J35" s="632"/>
      <c r="K35" s="632"/>
      <c r="L35" s="633"/>
      <c r="M35" s="634" t="s">
        <v>29</v>
      </c>
      <c r="N35" s="635"/>
      <c r="O35" s="654" t="s">
        <v>684</v>
      </c>
      <c r="P35" s="591"/>
      <c r="Q35" s="631"/>
      <c r="R35" s="632"/>
      <c r="S35" s="632"/>
      <c r="T35" s="632"/>
      <c r="U35" s="632"/>
      <c r="V35" s="632"/>
      <c r="W35" s="633"/>
    </row>
    <row r="36" spans="2:24" s="30" customFormat="1" ht="17.149999999999999" customHeight="1" x14ac:dyDescent="0.2">
      <c r="B36" s="634" t="s">
        <v>7</v>
      </c>
      <c r="C36" s="664"/>
      <c r="D36" s="664"/>
      <c r="E36" s="211" t="s">
        <v>980</v>
      </c>
      <c r="F36" s="180"/>
      <c r="G36" s="180"/>
      <c r="H36" s="180"/>
      <c r="I36" s="180"/>
      <c r="J36" s="180"/>
      <c r="K36" s="180"/>
      <c r="L36" s="181"/>
      <c r="M36" s="634" t="s">
        <v>7</v>
      </c>
      <c r="N36" s="664"/>
      <c r="O36" s="635"/>
      <c r="P36" s="229" t="s">
        <v>1048</v>
      </c>
      <c r="Q36" s="180"/>
      <c r="R36" s="180"/>
      <c r="S36" s="180"/>
      <c r="T36" s="180"/>
      <c r="U36" s="180"/>
      <c r="V36" s="180"/>
      <c r="W36" s="181"/>
    </row>
    <row r="37" spans="2:24" s="30" customFormat="1" ht="17.149999999999999" customHeight="1" x14ac:dyDescent="0.2">
      <c r="B37" s="661" t="s">
        <v>54</v>
      </c>
      <c r="C37" s="662"/>
      <c r="D37" s="663"/>
      <c r="E37" s="658" t="s">
        <v>1046</v>
      </c>
      <c r="F37" s="659"/>
      <c r="G37" s="659"/>
      <c r="H37" s="659"/>
      <c r="I37" s="659"/>
      <c r="J37" s="659"/>
      <c r="K37" s="659"/>
      <c r="L37" s="660"/>
      <c r="M37" s="661" t="s">
        <v>54</v>
      </c>
      <c r="N37" s="662"/>
      <c r="O37" s="663"/>
      <c r="P37" s="658" t="s">
        <v>980</v>
      </c>
      <c r="Q37" s="659"/>
      <c r="R37" s="659"/>
      <c r="S37" s="659"/>
      <c r="T37" s="659"/>
      <c r="U37" s="659"/>
      <c r="V37" s="659"/>
      <c r="W37" s="660"/>
    </row>
    <row r="38" spans="2:24" s="30" customFormat="1" ht="17.149999999999999" customHeight="1" x14ac:dyDescent="0.2">
      <c r="B38" s="655" t="s">
        <v>283</v>
      </c>
      <c r="C38" s="656"/>
      <c r="D38" s="657"/>
      <c r="E38" s="658" t="s">
        <v>981</v>
      </c>
      <c r="F38" s="659"/>
      <c r="G38" s="659"/>
      <c r="H38" s="593"/>
      <c r="I38" s="593"/>
      <c r="J38" s="593"/>
      <c r="K38" s="593"/>
      <c r="L38" s="594"/>
      <c r="M38" s="655" t="s">
        <v>283</v>
      </c>
      <c r="N38" s="656"/>
      <c r="O38" s="657"/>
      <c r="P38" s="658" t="s">
        <v>981</v>
      </c>
      <c r="Q38" s="659"/>
      <c r="R38" s="659"/>
      <c r="S38" s="593"/>
      <c r="T38" s="593"/>
      <c r="U38" s="593"/>
      <c r="V38" s="593"/>
      <c r="W38" s="594"/>
    </row>
    <row r="39" spans="2:24" s="30" customFormat="1" ht="17.149999999999999" customHeight="1" x14ac:dyDescent="0.2">
      <c r="B39" s="655" t="s">
        <v>303</v>
      </c>
      <c r="C39" s="656"/>
      <c r="D39" s="657"/>
      <c r="E39" s="658" t="s">
        <v>981</v>
      </c>
      <c r="F39" s="659"/>
      <c r="G39" s="659"/>
      <c r="H39" s="668" t="s">
        <v>8</v>
      </c>
      <c r="I39" s="669"/>
      <c r="J39" s="665"/>
      <c r="K39" s="666"/>
      <c r="L39" s="667"/>
      <c r="M39" s="655" t="s">
        <v>303</v>
      </c>
      <c r="N39" s="656"/>
      <c r="O39" s="657"/>
      <c r="P39" s="658" t="s">
        <v>981</v>
      </c>
      <c r="Q39" s="659"/>
      <c r="R39" s="659"/>
      <c r="S39" s="668" t="s">
        <v>8</v>
      </c>
      <c r="T39" s="669"/>
      <c r="U39" s="665"/>
      <c r="V39" s="666"/>
      <c r="W39" s="667"/>
    </row>
    <row r="40" spans="2:24" s="30" customFormat="1" ht="17.149999999999999" customHeight="1" x14ac:dyDescent="0.2">
      <c r="B40" s="634" t="s">
        <v>50</v>
      </c>
      <c r="C40" s="635"/>
      <c r="D40" s="670" t="s">
        <v>1047</v>
      </c>
      <c r="E40" s="671"/>
      <c r="F40" s="671"/>
      <c r="G40" s="671"/>
      <c r="H40" s="671"/>
      <c r="I40" s="671"/>
      <c r="J40" s="671"/>
      <c r="K40" s="671"/>
      <c r="L40" s="672"/>
      <c r="M40" s="634" t="s">
        <v>50</v>
      </c>
      <c r="N40" s="635"/>
      <c r="O40" s="670" t="s">
        <v>994</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9340C277-E660-4034-91B0-71CE60467E48}">
      <formula1>INDIRECT(D9)</formula1>
    </dataValidation>
    <dataValidation type="list" allowBlank="1" showInputMessage="1" showErrorMessage="1" sqref="D14:E14 D32:E32 O14:P14 O32:P32" xr:uid="{13482E5A-CAF6-4B58-9342-3A7A90B04EC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8AE8A77-5320-4B5C-BB70-9836690B039F}">
          <x14:formula1>
            <xm:f>'(参考)リスト'!$G$16:$G$20</xm:f>
          </x14:formula1>
          <xm:sqref>D17:E17 D35:E35 O17:P17 O35:P35</xm:sqref>
        </x14:dataValidation>
        <x14:dataValidation type="list" allowBlank="1" showInputMessage="1" showErrorMessage="1" xr:uid="{3DF95146-441F-4274-8A5C-C639CC615954}">
          <x14:formula1>
            <xm:f>'(参考)リスト'!$B$16:$B$20</xm:f>
          </x14:formula1>
          <xm:sqref>D9:E10 D27:E28 O9:P10 O27:P28</xm:sqref>
        </x14:dataValidation>
        <x14:dataValidation type="list" allowBlank="1" showInputMessage="1" showErrorMessage="1" xr:uid="{0E3FE059-7386-495E-B378-E9F50F477A1C}">
          <x14:formula1>
            <xm:f>'(参考)リスト'!$F$16:$F$21</xm:f>
          </x14:formula1>
          <xm:sqref>E15:E16 E33:E34 P15:P16 P33:P34</xm:sqref>
        </x14:dataValidation>
        <x14:dataValidation type="list" allowBlank="1" showInputMessage="1" showErrorMessage="1" xr:uid="{DEAF4D38-BE67-495B-80C3-7BF28F200F5E}">
          <x14:formula1>
            <xm:f>'(参考)リスト'!$D$16:$D$18</xm:f>
          </x14:formula1>
          <xm:sqref>D13:E13 D31:E31 O13:P13 O31:P31</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C5302-30B2-436E-BCF0-F7985873C02E}">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680</v>
      </c>
      <c r="E5" s="639"/>
      <c r="F5" s="649"/>
      <c r="G5" s="650"/>
      <c r="H5" s="650"/>
      <c r="I5" s="650"/>
      <c r="J5" s="650"/>
      <c r="K5" s="650"/>
      <c r="L5" s="651"/>
      <c r="M5" s="616" t="s">
        <v>51</v>
      </c>
      <c r="N5" s="616" t="s">
        <v>47</v>
      </c>
      <c r="O5" s="638" t="str">
        <f>D5</f>
        <v>S040</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3</v>
      </c>
      <c r="E7" s="646"/>
      <c r="F7" s="628"/>
      <c r="G7" s="629"/>
      <c r="H7" s="629"/>
      <c r="I7" s="629"/>
      <c r="J7" s="629"/>
      <c r="K7" s="629"/>
      <c r="L7" s="630"/>
      <c r="M7" s="617"/>
      <c r="N7" s="617" t="s">
        <v>2</v>
      </c>
      <c r="O7" s="645">
        <f>D7+1</f>
        <v>4</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377</v>
      </c>
      <c r="E11" s="639"/>
      <c r="F11" s="628"/>
      <c r="G11" s="629"/>
      <c r="H11" s="629"/>
      <c r="I11" s="629"/>
      <c r="J11" s="629"/>
      <c r="K11" s="629"/>
      <c r="L11" s="630"/>
      <c r="M11" s="617"/>
      <c r="N11" s="617" t="s">
        <v>4</v>
      </c>
      <c r="O11" s="638" t="s">
        <v>374</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843</v>
      </c>
      <c r="F18" s="180"/>
      <c r="G18" s="180"/>
      <c r="H18" s="180"/>
      <c r="I18" s="180"/>
      <c r="J18" s="180"/>
      <c r="K18" s="180"/>
      <c r="L18" s="181"/>
      <c r="M18" s="634" t="s">
        <v>7</v>
      </c>
      <c r="N18" s="664"/>
      <c r="O18" s="635"/>
      <c r="P18" s="211" t="s">
        <v>980</v>
      </c>
      <c r="Q18" s="180"/>
      <c r="R18" s="180"/>
      <c r="S18" s="180"/>
      <c r="T18" s="180"/>
      <c r="U18" s="180"/>
      <c r="V18" s="180"/>
      <c r="W18" s="181"/>
    </row>
    <row r="19" spans="2:23" s="30" customFormat="1" ht="17.149999999999999" customHeight="1" x14ac:dyDescent="0.2">
      <c r="B19" s="661" t="s">
        <v>54</v>
      </c>
      <c r="C19" s="662"/>
      <c r="D19" s="663"/>
      <c r="E19" s="658" t="s">
        <v>1049</v>
      </c>
      <c r="F19" s="659"/>
      <c r="G19" s="659"/>
      <c r="H19" s="659"/>
      <c r="I19" s="659"/>
      <c r="J19" s="659"/>
      <c r="K19" s="659"/>
      <c r="L19" s="660"/>
      <c r="M19" s="661" t="s">
        <v>54</v>
      </c>
      <c r="N19" s="662"/>
      <c r="O19" s="663"/>
      <c r="P19" s="658" t="s">
        <v>1051</v>
      </c>
      <c r="Q19" s="659"/>
      <c r="R19" s="659"/>
      <c r="S19" s="659"/>
      <c r="T19" s="659"/>
      <c r="U19" s="659"/>
      <c r="V19" s="659"/>
      <c r="W19" s="660"/>
    </row>
    <row r="20" spans="2:23" s="30" customFormat="1" ht="17.149999999999999" customHeight="1" x14ac:dyDescent="0.2">
      <c r="B20" s="655" t="s">
        <v>283</v>
      </c>
      <c r="C20" s="656"/>
      <c r="D20" s="657"/>
      <c r="E20" s="658" t="s">
        <v>981</v>
      </c>
      <c r="F20" s="659"/>
      <c r="G20" s="659"/>
      <c r="H20" s="593"/>
      <c r="I20" s="593"/>
      <c r="J20" s="593"/>
      <c r="K20" s="593"/>
      <c r="L20" s="594"/>
      <c r="M20" s="655" t="s">
        <v>283</v>
      </c>
      <c r="N20" s="656"/>
      <c r="O20" s="657"/>
      <c r="P20" s="658" t="s">
        <v>981</v>
      </c>
      <c r="Q20" s="659"/>
      <c r="R20" s="659"/>
      <c r="S20" s="593"/>
      <c r="T20" s="593"/>
      <c r="U20" s="593"/>
      <c r="V20" s="593"/>
      <c r="W20" s="594"/>
    </row>
    <row r="21" spans="2:23" s="30" customFormat="1" ht="17.149999999999999" customHeight="1" x14ac:dyDescent="0.2">
      <c r="B21" s="655" t="s">
        <v>303</v>
      </c>
      <c r="C21" s="656"/>
      <c r="D21" s="657"/>
      <c r="E21" s="658" t="s">
        <v>981</v>
      </c>
      <c r="F21" s="659"/>
      <c r="G21" s="659"/>
      <c r="H21" s="668" t="s">
        <v>8</v>
      </c>
      <c r="I21" s="669"/>
      <c r="J21" s="665"/>
      <c r="K21" s="666"/>
      <c r="L21" s="667"/>
      <c r="M21" s="655" t="s">
        <v>303</v>
      </c>
      <c r="N21" s="656"/>
      <c r="O21" s="657"/>
      <c r="P21" s="658" t="s">
        <v>981</v>
      </c>
      <c r="Q21" s="659"/>
      <c r="R21" s="659"/>
      <c r="S21" s="668" t="s">
        <v>8</v>
      </c>
      <c r="T21" s="669"/>
      <c r="U21" s="665"/>
      <c r="V21" s="666"/>
      <c r="W21" s="667"/>
    </row>
    <row r="22" spans="2:23" s="30" customFormat="1" ht="17.149999999999999" customHeight="1" x14ac:dyDescent="0.2">
      <c r="B22" s="634" t="s">
        <v>50</v>
      </c>
      <c r="C22" s="635"/>
      <c r="D22" s="670" t="s">
        <v>1050</v>
      </c>
      <c r="E22" s="671"/>
      <c r="F22" s="671"/>
      <c r="G22" s="671"/>
      <c r="H22" s="671"/>
      <c r="I22" s="671"/>
      <c r="J22" s="671"/>
      <c r="K22" s="671"/>
      <c r="L22" s="672"/>
      <c r="M22" s="634" t="s">
        <v>50</v>
      </c>
      <c r="N22" s="635"/>
      <c r="O22" s="670" t="s">
        <v>1015</v>
      </c>
      <c r="P22" s="671"/>
      <c r="Q22" s="671"/>
      <c r="R22" s="671"/>
      <c r="S22" s="671"/>
      <c r="T22" s="671"/>
      <c r="U22" s="671"/>
      <c r="V22" s="671"/>
      <c r="W22" s="672"/>
    </row>
    <row r="23" spans="2:23" s="30" customFormat="1" ht="20.149999999999999" customHeight="1" x14ac:dyDescent="0.2">
      <c r="B23" s="616" t="s">
        <v>51</v>
      </c>
      <c r="C23" s="616" t="s">
        <v>47</v>
      </c>
      <c r="D23" s="638" t="s">
        <v>680</v>
      </c>
      <c r="E23" s="639"/>
      <c r="F23" s="649"/>
      <c r="G23" s="650"/>
      <c r="H23" s="650"/>
      <c r="I23" s="650"/>
      <c r="J23" s="650"/>
      <c r="K23" s="650"/>
      <c r="L23" s="651"/>
      <c r="M23" s="616" t="s">
        <v>51</v>
      </c>
      <c r="N23" s="616" t="s">
        <v>47</v>
      </c>
      <c r="O23" s="638" t="str">
        <f>D23</f>
        <v>S040</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5</v>
      </c>
      <c r="E25" s="646"/>
      <c r="F25" s="628"/>
      <c r="G25" s="629"/>
      <c r="H25" s="629"/>
      <c r="I25" s="629"/>
      <c r="J25" s="629"/>
      <c r="K25" s="629"/>
      <c r="L25" s="630"/>
      <c r="M25" s="617"/>
      <c r="N25" s="617" t="s">
        <v>2</v>
      </c>
      <c r="O25" s="645">
        <f>D25+1</f>
        <v>6</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374</v>
      </c>
      <c r="E29" s="639"/>
      <c r="F29" s="628"/>
      <c r="G29" s="629"/>
      <c r="H29" s="629"/>
      <c r="I29" s="629"/>
      <c r="J29" s="629"/>
      <c r="K29" s="629"/>
      <c r="L29" s="630"/>
      <c r="M29" s="617"/>
      <c r="N29" s="617" t="s">
        <v>4</v>
      </c>
      <c r="O29" s="638" t="s">
        <v>377</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360</v>
      </c>
      <c r="E32" s="637"/>
      <c r="F32" s="628"/>
      <c r="G32" s="629"/>
      <c r="H32" s="629"/>
      <c r="I32" s="629"/>
      <c r="J32" s="629"/>
      <c r="K32" s="629"/>
      <c r="L32" s="630"/>
      <c r="M32" s="634" t="s">
        <v>49</v>
      </c>
      <c r="N32" s="635"/>
      <c r="O32" s="636" t="s">
        <v>360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11" t="s">
        <v>980</v>
      </c>
      <c r="F36" s="180"/>
      <c r="G36" s="180"/>
      <c r="H36" s="180"/>
      <c r="I36" s="180"/>
      <c r="J36" s="180"/>
      <c r="K36" s="180"/>
      <c r="L36" s="181"/>
      <c r="M36" s="634" t="s">
        <v>7</v>
      </c>
      <c r="N36" s="664"/>
      <c r="O36" s="635"/>
      <c r="P36" s="229" t="s">
        <v>1053</v>
      </c>
      <c r="Q36" s="180"/>
      <c r="R36" s="180"/>
      <c r="S36" s="180"/>
      <c r="T36" s="180"/>
      <c r="U36" s="180"/>
      <c r="V36" s="180"/>
      <c r="W36" s="181"/>
    </row>
    <row r="37" spans="2:24" s="30" customFormat="1" ht="17.149999999999999" customHeight="1" x14ac:dyDescent="0.2">
      <c r="B37" s="661" t="s">
        <v>54</v>
      </c>
      <c r="C37" s="662"/>
      <c r="D37" s="663"/>
      <c r="E37" s="658" t="s">
        <v>1052</v>
      </c>
      <c r="F37" s="659"/>
      <c r="G37" s="659"/>
      <c r="H37" s="659"/>
      <c r="I37" s="659"/>
      <c r="J37" s="659"/>
      <c r="K37" s="659"/>
      <c r="L37" s="660"/>
      <c r="M37" s="661" t="s">
        <v>54</v>
      </c>
      <c r="N37" s="662"/>
      <c r="O37" s="663"/>
      <c r="P37" s="658" t="s">
        <v>1054</v>
      </c>
      <c r="Q37" s="659"/>
      <c r="R37" s="659"/>
      <c r="S37" s="659"/>
      <c r="T37" s="659"/>
      <c r="U37" s="659"/>
      <c r="V37" s="659"/>
      <c r="W37" s="660"/>
    </row>
    <row r="38" spans="2:24" s="30" customFormat="1" ht="17.149999999999999" customHeight="1" x14ac:dyDescent="0.2">
      <c r="B38" s="655" t="s">
        <v>283</v>
      </c>
      <c r="C38" s="656"/>
      <c r="D38" s="657"/>
      <c r="E38" s="658" t="s">
        <v>981</v>
      </c>
      <c r="F38" s="659"/>
      <c r="G38" s="659"/>
      <c r="H38" s="593"/>
      <c r="I38" s="593"/>
      <c r="J38" s="593"/>
      <c r="K38" s="593"/>
      <c r="L38" s="594"/>
      <c r="M38" s="655" t="s">
        <v>283</v>
      </c>
      <c r="N38" s="656"/>
      <c r="O38" s="657"/>
      <c r="P38" s="658" t="s">
        <v>981</v>
      </c>
      <c r="Q38" s="659"/>
      <c r="R38" s="659"/>
      <c r="S38" s="593"/>
      <c r="T38" s="593"/>
      <c r="U38" s="593"/>
      <c r="V38" s="593"/>
      <c r="W38" s="594"/>
    </row>
    <row r="39" spans="2:24" s="30" customFormat="1" ht="17.149999999999999" customHeight="1" x14ac:dyDescent="0.2">
      <c r="B39" s="655" t="s">
        <v>303</v>
      </c>
      <c r="C39" s="656"/>
      <c r="D39" s="657"/>
      <c r="E39" s="658" t="s">
        <v>981</v>
      </c>
      <c r="F39" s="659"/>
      <c r="G39" s="659"/>
      <c r="H39" s="668" t="s">
        <v>8</v>
      </c>
      <c r="I39" s="669"/>
      <c r="J39" s="665"/>
      <c r="K39" s="666"/>
      <c r="L39" s="667"/>
      <c r="M39" s="655" t="s">
        <v>303</v>
      </c>
      <c r="N39" s="656"/>
      <c r="O39" s="657"/>
      <c r="P39" s="658" t="s">
        <v>981</v>
      </c>
      <c r="Q39" s="659"/>
      <c r="R39" s="659"/>
      <c r="S39" s="668" t="s">
        <v>8</v>
      </c>
      <c r="T39" s="669"/>
      <c r="U39" s="665"/>
      <c r="V39" s="666"/>
      <c r="W39" s="667"/>
    </row>
    <row r="40" spans="2:24" s="30" customFormat="1" ht="17.149999999999999" customHeight="1" x14ac:dyDescent="0.2">
      <c r="B40" s="634" t="s">
        <v>50</v>
      </c>
      <c r="C40" s="635"/>
      <c r="D40" s="670" t="s">
        <v>1015</v>
      </c>
      <c r="E40" s="671"/>
      <c r="F40" s="671"/>
      <c r="G40" s="671"/>
      <c r="H40" s="671"/>
      <c r="I40" s="671"/>
      <c r="J40" s="671"/>
      <c r="K40" s="671"/>
      <c r="L40" s="672"/>
      <c r="M40" s="634" t="s">
        <v>50</v>
      </c>
      <c r="N40" s="635"/>
      <c r="O40" s="670" t="s">
        <v>997</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F3F24C57-CA80-4530-A997-65ABD21FCA57}">
      <formula1>INDIRECT(D13)</formula1>
    </dataValidation>
    <dataValidation type="list" allowBlank="1" showInputMessage="1" showErrorMessage="1" sqref="D11:E12 D29:E30 O11:P12 O29:P30" xr:uid="{1DFB7477-9D40-402E-B814-BFB39CF574F5}">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90EA68A-1F0C-46FA-AEEC-65A101F7A1BF}">
          <x14:formula1>
            <xm:f>'(参考)リスト'!$D$16:$D$18</xm:f>
          </x14:formula1>
          <xm:sqref>D13:E13 D31:E31 O13:P13 O31:P31</xm:sqref>
        </x14:dataValidation>
        <x14:dataValidation type="list" allowBlank="1" showInputMessage="1" showErrorMessage="1" xr:uid="{2F2512E4-55FC-4F4D-A21C-5609EFFBD86C}">
          <x14:formula1>
            <xm:f>'(参考)リスト'!$F$16:$F$21</xm:f>
          </x14:formula1>
          <xm:sqref>E15:E16 E33:E34 P15:P16 P33:P34</xm:sqref>
        </x14:dataValidation>
        <x14:dataValidation type="list" allowBlank="1" showInputMessage="1" showErrorMessage="1" xr:uid="{62EFEBE5-B95E-44A3-8A0B-6BC91752C864}">
          <x14:formula1>
            <xm:f>'(参考)リスト'!$B$16:$B$20</xm:f>
          </x14:formula1>
          <xm:sqref>D9:E10 D27:E28 O9:P10 O27:P28</xm:sqref>
        </x14:dataValidation>
        <x14:dataValidation type="list" allowBlank="1" showInputMessage="1" showErrorMessage="1" xr:uid="{D13648F0-B86D-4FD9-B73E-54E14A291534}">
          <x14:formula1>
            <xm:f>'(参考)リスト'!$G$16:$G$20</xm:f>
          </x14:formula1>
          <xm:sqref>D17:E17 D35:E35 O17:P17 O35:P35</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E3AFD-2BF3-4AC2-82C7-B4BDA0A9680B}">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681</v>
      </c>
      <c r="E5" s="639"/>
      <c r="F5" s="649"/>
      <c r="G5" s="650"/>
      <c r="H5" s="650"/>
      <c r="I5" s="650"/>
      <c r="J5" s="650"/>
      <c r="K5" s="650"/>
      <c r="L5" s="651"/>
      <c r="M5" s="616" t="s">
        <v>51</v>
      </c>
      <c r="N5" s="616" t="s">
        <v>47</v>
      </c>
      <c r="O5" s="638" t="str">
        <f>D5</f>
        <v>S041</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1</v>
      </c>
      <c r="E7" s="646"/>
      <c r="F7" s="628"/>
      <c r="G7" s="629"/>
      <c r="H7" s="629"/>
      <c r="I7" s="629"/>
      <c r="J7" s="629"/>
      <c r="K7" s="629"/>
      <c r="L7" s="630"/>
      <c r="M7" s="617"/>
      <c r="N7" s="617" t="s">
        <v>2</v>
      </c>
      <c r="O7" s="645">
        <f>D7+1</f>
        <v>2</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513</v>
      </c>
      <c r="E11" s="639"/>
      <c r="F11" s="628"/>
      <c r="G11" s="629"/>
      <c r="H11" s="629"/>
      <c r="I11" s="629"/>
      <c r="J11" s="629"/>
      <c r="K11" s="629"/>
      <c r="L11" s="630"/>
      <c r="M11" s="617"/>
      <c r="N11" s="617" t="s">
        <v>4</v>
      </c>
      <c r="O11" s="638" t="s">
        <v>377</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352</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560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702</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29" t="s">
        <v>1055</v>
      </c>
      <c r="F18" s="180"/>
      <c r="G18" s="180"/>
      <c r="H18" s="180"/>
      <c r="I18" s="180"/>
      <c r="J18" s="180"/>
      <c r="K18" s="180"/>
      <c r="L18" s="181"/>
      <c r="M18" s="634" t="s">
        <v>7</v>
      </c>
      <c r="N18" s="664"/>
      <c r="O18" s="635"/>
      <c r="P18" s="229" t="s">
        <v>1057</v>
      </c>
      <c r="Q18" s="180"/>
      <c r="R18" s="180"/>
      <c r="S18" s="180"/>
      <c r="T18" s="180"/>
      <c r="U18" s="180"/>
      <c r="V18" s="180"/>
      <c r="W18" s="181"/>
    </row>
    <row r="19" spans="2:23" s="30" customFormat="1" ht="17.149999999999999" customHeight="1" x14ac:dyDescent="0.2">
      <c r="B19" s="661" t="s">
        <v>54</v>
      </c>
      <c r="C19" s="662"/>
      <c r="D19" s="663"/>
      <c r="E19" s="658" t="s">
        <v>1056</v>
      </c>
      <c r="F19" s="659"/>
      <c r="G19" s="659"/>
      <c r="H19" s="659"/>
      <c r="I19" s="659"/>
      <c r="J19" s="659"/>
      <c r="K19" s="659"/>
      <c r="L19" s="660"/>
      <c r="M19" s="661" t="s">
        <v>54</v>
      </c>
      <c r="N19" s="662"/>
      <c r="O19" s="663"/>
      <c r="P19" s="658" t="s">
        <v>1058</v>
      </c>
      <c r="Q19" s="659"/>
      <c r="R19" s="659"/>
      <c r="S19" s="659"/>
      <c r="T19" s="659"/>
      <c r="U19" s="659"/>
      <c r="V19" s="659"/>
      <c r="W19" s="660"/>
    </row>
    <row r="20" spans="2:23" s="30" customFormat="1" ht="17.149999999999999" customHeight="1" x14ac:dyDescent="0.2">
      <c r="B20" s="655" t="s">
        <v>283</v>
      </c>
      <c r="C20" s="656"/>
      <c r="D20" s="657"/>
      <c r="E20" s="658" t="s">
        <v>981</v>
      </c>
      <c r="F20" s="659"/>
      <c r="G20" s="659"/>
      <c r="H20" s="593"/>
      <c r="I20" s="593"/>
      <c r="J20" s="593"/>
      <c r="K20" s="593"/>
      <c r="L20" s="594"/>
      <c r="M20" s="655" t="s">
        <v>283</v>
      </c>
      <c r="N20" s="656"/>
      <c r="O20" s="657"/>
      <c r="P20" s="658" t="s">
        <v>981</v>
      </c>
      <c r="Q20" s="659"/>
      <c r="R20" s="659"/>
      <c r="S20" s="593"/>
      <c r="T20" s="593"/>
      <c r="U20" s="593"/>
      <c r="V20" s="593"/>
      <c r="W20" s="594"/>
    </row>
    <row r="21" spans="2:23" s="30" customFormat="1" ht="17.149999999999999" customHeight="1" x14ac:dyDescent="0.2">
      <c r="B21" s="655" t="s">
        <v>303</v>
      </c>
      <c r="C21" s="656"/>
      <c r="D21" s="657"/>
      <c r="E21" s="658" t="s">
        <v>981</v>
      </c>
      <c r="F21" s="659"/>
      <c r="G21" s="659"/>
      <c r="H21" s="668" t="s">
        <v>8</v>
      </c>
      <c r="I21" s="669"/>
      <c r="J21" s="665"/>
      <c r="K21" s="666"/>
      <c r="L21" s="667"/>
      <c r="M21" s="655" t="s">
        <v>303</v>
      </c>
      <c r="N21" s="656"/>
      <c r="O21" s="657"/>
      <c r="P21" s="658" t="s">
        <v>981</v>
      </c>
      <c r="Q21" s="659"/>
      <c r="R21" s="659"/>
      <c r="S21" s="668" t="s">
        <v>8</v>
      </c>
      <c r="T21" s="669"/>
      <c r="U21" s="665"/>
      <c r="V21" s="666"/>
      <c r="W21" s="667"/>
    </row>
    <row r="22" spans="2:23" s="30" customFormat="1" ht="17.149999999999999" customHeight="1" x14ac:dyDescent="0.2">
      <c r="B22" s="634" t="s">
        <v>50</v>
      </c>
      <c r="C22" s="635"/>
      <c r="D22" s="670" t="s">
        <v>982</v>
      </c>
      <c r="E22" s="671"/>
      <c r="F22" s="671"/>
      <c r="G22" s="671"/>
      <c r="H22" s="671"/>
      <c r="I22" s="671"/>
      <c r="J22" s="671"/>
      <c r="K22" s="671"/>
      <c r="L22" s="672"/>
      <c r="M22" s="634" t="s">
        <v>50</v>
      </c>
      <c r="N22" s="635"/>
      <c r="O22" s="670" t="s">
        <v>360</v>
      </c>
      <c r="P22" s="671"/>
      <c r="Q22" s="671"/>
      <c r="R22" s="671"/>
      <c r="S22" s="671"/>
      <c r="T22" s="671"/>
      <c r="U22" s="671"/>
      <c r="V22" s="671"/>
      <c r="W22" s="672"/>
    </row>
    <row r="23" spans="2:23" s="30" customFormat="1" ht="20.149999999999999" customHeight="1" x14ac:dyDescent="0.2">
      <c r="B23" s="616" t="s">
        <v>51</v>
      </c>
      <c r="C23" s="616" t="s">
        <v>47</v>
      </c>
      <c r="D23" s="638" t="str">
        <f>O5</f>
        <v>S041</v>
      </c>
      <c r="E23" s="639"/>
      <c r="F23" s="649"/>
      <c r="G23" s="650"/>
      <c r="H23" s="650"/>
      <c r="I23" s="650"/>
      <c r="J23" s="650"/>
      <c r="K23" s="650"/>
      <c r="L23" s="651"/>
      <c r="M23" s="616" t="s">
        <v>51</v>
      </c>
      <c r="N23" s="616" t="s">
        <v>47</v>
      </c>
      <c r="O23" s="638" t="str">
        <f>D23</f>
        <v>S041</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3</v>
      </c>
      <c r="E25" s="646"/>
      <c r="F25" s="628"/>
      <c r="G25" s="629"/>
      <c r="H25" s="629"/>
      <c r="I25" s="629"/>
      <c r="J25" s="629"/>
      <c r="K25" s="629"/>
      <c r="L25" s="630"/>
      <c r="M25" s="617"/>
      <c r="N25" s="617" t="s">
        <v>2</v>
      </c>
      <c r="O25" s="645">
        <f>D25+1</f>
        <v>4</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351</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374</v>
      </c>
      <c r="E29" s="639"/>
      <c r="F29" s="628"/>
      <c r="G29" s="629"/>
      <c r="H29" s="629"/>
      <c r="I29" s="629"/>
      <c r="J29" s="629"/>
      <c r="K29" s="629"/>
      <c r="L29" s="630"/>
      <c r="M29" s="617"/>
      <c r="N29" s="617" t="s">
        <v>4</v>
      </c>
      <c r="O29" s="638" t="s">
        <v>374</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360</v>
      </c>
      <c r="E32" s="637"/>
      <c r="F32" s="628"/>
      <c r="G32" s="629"/>
      <c r="H32" s="629"/>
      <c r="I32" s="629"/>
      <c r="J32" s="629"/>
      <c r="K32" s="629"/>
      <c r="L32" s="630"/>
      <c r="M32" s="634" t="s">
        <v>49</v>
      </c>
      <c r="N32" s="635"/>
      <c r="O32" s="636" t="s">
        <v>360</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1155</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1155</v>
      </c>
      <c r="P35" s="591"/>
      <c r="Q35" s="631"/>
      <c r="R35" s="632"/>
      <c r="S35" s="632"/>
      <c r="T35" s="632"/>
      <c r="U35" s="632"/>
      <c r="V35" s="632"/>
      <c r="W35" s="633"/>
    </row>
    <row r="36" spans="2:24" s="30" customFormat="1" ht="17.149999999999999" customHeight="1" x14ac:dyDescent="0.2">
      <c r="B36" s="634" t="s">
        <v>7</v>
      </c>
      <c r="C36" s="664"/>
      <c r="D36" s="664"/>
      <c r="E36" s="211" t="s">
        <v>980</v>
      </c>
      <c r="F36" s="180"/>
      <c r="G36" s="180"/>
      <c r="H36" s="180"/>
      <c r="I36" s="180"/>
      <c r="J36" s="180"/>
      <c r="K36" s="180"/>
      <c r="L36" s="181"/>
      <c r="M36" s="634" t="s">
        <v>7</v>
      </c>
      <c r="N36" s="664"/>
      <c r="O36" s="635"/>
      <c r="P36" s="211" t="s">
        <v>980</v>
      </c>
      <c r="Q36" s="180"/>
      <c r="R36" s="180"/>
      <c r="S36" s="180"/>
      <c r="T36" s="180"/>
      <c r="U36" s="180"/>
      <c r="V36" s="180"/>
      <c r="W36" s="181"/>
    </row>
    <row r="37" spans="2:24" s="30" customFormat="1" ht="17.149999999999999" customHeight="1" x14ac:dyDescent="0.2">
      <c r="B37" s="661" t="s">
        <v>54</v>
      </c>
      <c r="C37" s="662"/>
      <c r="D37" s="663"/>
      <c r="E37" s="658" t="s">
        <v>1059</v>
      </c>
      <c r="F37" s="659"/>
      <c r="G37" s="659"/>
      <c r="H37" s="659"/>
      <c r="I37" s="659"/>
      <c r="J37" s="659"/>
      <c r="K37" s="659"/>
      <c r="L37" s="660"/>
      <c r="M37" s="661" t="s">
        <v>54</v>
      </c>
      <c r="N37" s="662"/>
      <c r="O37" s="663"/>
      <c r="P37" s="658" t="s">
        <v>1013</v>
      </c>
      <c r="Q37" s="659"/>
      <c r="R37" s="659"/>
      <c r="S37" s="659"/>
      <c r="T37" s="659"/>
      <c r="U37" s="659"/>
      <c r="V37" s="659"/>
      <c r="W37" s="660"/>
    </row>
    <row r="38" spans="2:24" s="30" customFormat="1" ht="17.149999999999999" customHeight="1" x14ac:dyDescent="0.2">
      <c r="B38" s="655" t="s">
        <v>283</v>
      </c>
      <c r="C38" s="656"/>
      <c r="D38" s="657"/>
      <c r="E38" s="658" t="s">
        <v>981</v>
      </c>
      <c r="F38" s="659"/>
      <c r="G38" s="659"/>
      <c r="H38" s="593"/>
      <c r="I38" s="593"/>
      <c r="J38" s="593"/>
      <c r="K38" s="593"/>
      <c r="L38" s="594"/>
      <c r="M38" s="655" t="s">
        <v>283</v>
      </c>
      <c r="N38" s="656"/>
      <c r="O38" s="657"/>
      <c r="P38" s="658" t="s">
        <v>981</v>
      </c>
      <c r="Q38" s="659"/>
      <c r="R38" s="659"/>
      <c r="S38" s="593"/>
      <c r="T38" s="593"/>
      <c r="U38" s="593"/>
      <c r="V38" s="593"/>
      <c r="W38" s="594"/>
    </row>
    <row r="39" spans="2:24" s="30" customFormat="1" ht="17.149999999999999" customHeight="1" x14ac:dyDescent="0.2">
      <c r="B39" s="655" t="s">
        <v>303</v>
      </c>
      <c r="C39" s="656"/>
      <c r="D39" s="657"/>
      <c r="E39" s="658" t="s">
        <v>981</v>
      </c>
      <c r="F39" s="659"/>
      <c r="G39" s="659"/>
      <c r="H39" s="668" t="s">
        <v>8</v>
      </c>
      <c r="I39" s="669"/>
      <c r="J39" s="665"/>
      <c r="K39" s="666"/>
      <c r="L39" s="667"/>
      <c r="M39" s="655" t="s">
        <v>303</v>
      </c>
      <c r="N39" s="656"/>
      <c r="O39" s="657"/>
      <c r="P39" s="658" t="s">
        <v>981</v>
      </c>
      <c r="Q39" s="659"/>
      <c r="R39" s="659"/>
      <c r="S39" s="668" t="s">
        <v>8</v>
      </c>
      <c r="T39" s="669"/>
      <c r="U39" s="665"/>
      <c r="V39" s="666"/>
      <c r="W39" s="667"/>
    </row>
    <row r="40" spans="2:24" s="30" customFormat="1" ht="17.149999999999999" customHeight="1" x14ac:dyDescent="0.2">
      <c r="B40" s="634" t="s">
        <v>50</v>
      </c>
      <c r="C40" s="635"/>
      <c r="D40" s="670" t="s">
        <v>1015</v>
      </c>
      <c r="E40" s="671"/>
      <c r="F40" s="671"/>
      <c r="G40" s="671"/>
      <c r="H40" s="671"/>
      <c r="I40" s="671"/>
      <c r="J40" s="671"/>
      <c r="K40" s="671"/>
      <c r="L40" s="672"/>
      <c r="M40" s="634" t="s">
        <v>50</v>
      </c>
      <c r="N40" s="635"/>
      <c r="O40" s="670" t="s">
        <v>1015</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1633B27B-B067-44BA-8AFA-63D708E315C2}">
      <formula1>INDIRECT(D9)</formula1>
    </dataValidation>
    <dataValidation type="list" allowBlank="1" showInputMessage="1" showErrorMessage="1" sqref="D14:E14 D32:E32 O14:P14 O32:P32" xr:uid="{B69E85DB-F5FD-4902-8567-718D89DF6109}">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E409928-80F3-4F04-B497-9C0422D4E8AF}">
          <x14:formula1>
            <xm:f>'(参考)リスト'!$G$16:$G$20</xm:f>
          </x14:formula1>
          <xm:sqref>D17:E17 D35:E35 O17:P17 O35:P35</xm:sqref>
        </x14:dataValidation>
        <x14:dataValidation type="list" allowBlank="1" showInputMessage="1" showErrorMessage="1" xr:uid="{4E6CA69D-F71D-4840-BCF5-3751D571E028}">
          <x14:formula1>
            <xm:f>'(参考)リスト'!$B$16:$B$20</xm:f>
          </x14:formula1>
          <xm:sqref>D9:E10 D27:E28 O9:P10 O27:P28</xm:sqref>
        </x14:dataValidation>
        <x14:dataValidation type="list" allowBlank="1" showInputMessage="1" showErrorMessage="1" xr:uid="{F038F745-EF0C-4F09-8FA9-67B22FC6580B}">
          <x14:formula1>
            <xm:f>'(参考)リスト'!$F$16:$F$21</xm:f>
          </x14:formula1>
          <xm:sqref>E15:E16 E33:E34 P15:P16 P33:P34</xm:sqref>
        </x14:dataValidation>
        <x14:dataValidation type="list" allowBlank="1" showInputMessage="1" showErrorMessage="1" xr:uid="{BE7ED88B-3532-48BA-8624-9E77B6EC0120}">
          <x14:formula1>
            <xm:f>'(参考)リスト'!$D$16:$D$18</xm:f>
          </x14:formula1>
          <xm:sqref>D13:E13 D31:E31 O13:P13 O31:P31</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5F969-6DFE-4EC9-94D2-0DE35DEABA0A}">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681</v>
      </c>
      <c r="E5" s="639"/>
      <c r="F5" s="649"/>
      <c r="G5" s="650"/>
      <c r="H5" s="650"/>
      <c r="I5" s="650"/>
      <c r="J5" s="650"/>
      <c r="K5" s="650"/>
      <c r="L5" s="651"/>
      <c r="M5" s="616" t="s">
        <v>51</v>
      </c>
      <c r="N5" s="616" t="s">
        <v>47</v>
      </c>
      <c r="O5" s="638" t="str">
        <f>D5</f>
        <v>S041</v>
      </c>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5</v>
      </c>
      <c r="E7" s="646"/>
      <c r="F7" s="628"/>
      <c r="G7" s="629"/>
      <c r="H7" s="629"/>
      <c r="I7" s="629"/>
      <c r="J7" s="629"/>
      <c r="K7" s="629"/>
      <c r="L7" s="630"/>
      <c r="M7" s="617"/>
      <c r="N7" s="617" t="s">
        <v>2</v>
      </c>
      <c r="O7" s="645">
        <f>D7+1</f>
        <v>6</v>
      </c>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351</v>
      </c>
      <c r="E9" s="639"/>
      <c r="F9" s="628"/>
      <c r="G9" s="629"/>
      <c r="H9" s="629"/>
      <c r="I9" s="629"/>
      <c r="J9" s="629"/>
      <c r="K9" s="629"/>
      <c r="L9" s="630"/>
      <c r="M9" s="617" t="s">
        <v>48</v>
      </c>
      <c r="N9" s="617" t="s">
        <v>3</v>
      </c>
      <c r="O9" s="638" t="s">
        <v>351</v>
      </c>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374</v>
      </c>
      <c r="E11" s="639"/>
      <c r="F11" s="628"/>
      <c r="G11" s="629"/>
      <c r="H11" s="629"/>
      <c r="I11" s="629"/>
      <c r="J11" s="629"/>
      <c r="K11" s="629"/>
      <c r="L11" s="630"/>
      <c r="M11" s="617"/>
      <c r="N11" s="617" t="s">
        <v>4</v>
      </c>
      <c r="O11" s="638" t="s">
        <v>374</v>
      </c>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t="s">
        <v>353</v>
      </c>
      <c r="P13" s="637"/>
      <c r="Q13" s="628"/>
      <c r="R13" s="629"/>
      <c r="S13" s="629"/>
      <c r="T13" s="629"/>
      <c r="U13" s="629"/>
      <c r="V13" s="629"/>
      <c r="W13" s="630"/>
    </row>
    <row r="14" spans="2:23" s="30" customFormat="1" ht="17.149999999999999" customHeight="1" x14ac:dyDescent="0.2">
      <c r="B14" s="634" t="s">
        <v>49</v>
      </c>
      <c r="C14" s="635"/>
      <c r="D14" s="636" t="s">
        <v>360</v>
      </c>
      <c r="E14" s="637"/>
      <c r="F14" s="628"/>
      <c r="G14" s="629"/>
      <c r="H14" s="629"/>
      <c r="I14" s="629"/>
      <c r="J14" s="629"/>
      <c r="K14" s="629"/>
      <c r="L14" s="630"/>
      <c r="M14" s="634" t="s">
        <v>49</v>
      </c>
      <c r="N14" s="635"/>
      <c r="O14" s="636" t="s">
        <v>360</v>
      </c>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1155</v>
      </c>
      <c r="F16" s="628"/>
      <c r="G16" s="629"/>
      <c r="H16" s="629"/>
      <c r="I16" s="629"/>
      <c r="J16" s="629"/>
      <c r="K16" s="629"/>
      <c r="L16" s="630"/>
      <c r="M16" s="653"/>
      <c r="N16" s="634" t="s">
        <v>281</v>
      </c>
      <c r="O16" s="635"/>
      <c r="P16" s="194" t="s">
        <v>1155</v>
      </c>
      <c r="Q16" s="628"/>
      <c r="R16" s="629"/>
      <c r="S16" s="629"/>
      <c r="T16" s="629"/>
      <c r="U16" s="629"/>
      <c r="V16" s="629"/>
      <c r="W16" s="630"/>
    </row>
    <row r="17" spans="2:23" s="30" customFormat="1" ht="17.149999999999999" customHeight="1" x14ac:dyDescent="0.2">
      <c r="B17" s="634" t="s">
        <v>29</v>
      </c>
      <c r="C17" s="635"/>
      <c r="D17" s="654" t="s">
        <v>1155</v>
      </c>
      <c r="E17" s="591"/>
      <c r="F17" s="631"/>
      <c r="G17" s="632"/>
      <c r="H17" s="632"/>
      <c r="I17" s="632"/>
      <c r="J17" s="632"/>
      <c r="K17" s="632"/>
      <c r="L17" s="633"/>
      <c r="M17" s="634" t="s">
        <v>29</v>
      </c>
      <c r="N17" s="635"/>
      <c r="O17" s="654" t="s">
        <v>1155</v>
      </c>
      <c r="P17" s="591"/>
      <c r="Q17" s="631"/>
      <c r="R17" s="632"/>
      <c r="S17" s="632"/>
      <c r="T17" s="632"/>
      <c r="U17" s="632"/>
      <c r="V17" s="632"/>
      <c r="W17" s="633"/>
    </row>
    <row r="18" spans="2:23" s="30" customFormat="1" ht="17.149999999999999" customHeight="1" x14ac:dyDescent="0.2">
      <c r="B18" s="634" t="s">
        <v>7</v>
      </c>
      <c r="C18" s="664"/>
      <c r="D18" s="664"/>
      <c r="E18" s="211" t="s">
        <v>980</v>
      </c>
      <c r="F18" s="180"/>
      <c r="G18" s="180"/>
      <c r="H18" s="180"/>
      <c r="I18" s="180"/>
      <c r="J18" s="180"/>
      <c r="K18" s="180"/>
      <c r="L18" s="181"/>
      <c r="M18" s="634" t="s">
        <v>7</v>
      </c>
      <c r="N18" s="664"/>
      <c r="O18" s="635"/>
      <c r="P18" s="211" t="s">
        <v>980</v>
      </c>
      <c r="Q18" s="180"/>
      <c r="R18" s="180"/>
      <c r="S18" s="180"/>
      <c r="T18" s="180"/>
      <c r="U18" s="180"/>
      <c r="V18" s="180"/>
      <c r="W18" s="181"/>
    </row>
    <row r="19" spans="2:23" s="30" customFormat="1" ht="17.149999999999999" customHeight="1" x14ac:dyDescent="0.2">
      <c r="B19" s="661" t="s">
        <v>54</v>
      </c>
      <c r="C19" s="662"/>
      <c r="D19" s="663"/>
      <c r="E19" s="658" t="s">
        <v>1060</v>
      </c>
      <c r="F19" s="659"/>
      <c r="G19" s="659"/>
      <c r="H19" s="659"/>
      <c r="I19" s="659"/>
      <c r="J19" s="659"/>
      <c r="K19" s="659"/>
      <c r="L19" s="660"/>
      <c r="M19" s="661" t="s">
        <v>54</v>
      </c>
      <c r="N19" s="662"/>
      <c r="O19" s="663"/>
      <c r="P19" s="658" t="s">
        <v>1061</v>
      </c>
      <c r="Q19" s="659"/>
      <c r="R19" s="659"/>
      <c r="S19" s="659"/>
      <c r="T19" s="659"/>
      <c r="U19" s="659"/>
      <c r="V19" s="659"/>
      <c r="W19" s="660"/>
    </row>
    <row r="20" spans="2:23" s="30" customFormat="1" ht="17.149999999999999" customHeight="1" x14ac:dyDescent="0.2">
      <c r="B20" s="655" t="s">
        <v>283</v>
      </c>
      <c r="C20" s="656"/>
      <c r="D20" s="657"/>
      <c r="E20" s="658" t="s">
        <v>981</v>
      </c>
      <c r="F20" s="659"/>
      <c r="G20" s="659"/>
      <c r="H20" s="593"/>
      <c r="I20" s="593"/>
      <c r="J20" s="593"/>
      <c r="K20" s="593"/>
      <c r="L20" s="594"/>
      <c r="M20" s="655" t="s">
        <v>283</v>
      </c>
      <c r="N20" s="656"/>
      <c r="O20" s="657"/>
      <c r="P20" s="658" t="s">
        <v>981</v>
      </c>
      <c r="Q20" s="659"/>
      <c r="R20" s="659"/>
      <c r="S20" s="593"/>
      <c r="T20" s="593"/>
      <c r="U20" s="593"/>
      <c r="V20" s="593"/>
      <c r="W20" s="594"/>
    </row>
    <row r="21" spans="2:23" s="30" customFormat="1" ht="17.149999999999999" customHeight="1" x14ac:dyDescent="0.2">
      <c r="B21" s="655" t="s">
        <v>303</v>
      </c>
      <c r="C21" s="656"/>
      <c r="D21" s="657"/>
      <c r="E21" s="658" t="s">
        <v>981</v>
      </c>
      <c r="F21" s="659"/>
      <c r="G21" s="659"/>
      <c r="H21" s="668" t="s">
        <v>8</v>
      </c>
      <c r="I21" s="669"/>
      <c r="J21" s="665"/>
      <c r="K21" s="666"/>
      <c r="L21" s="667"/>
      <c r="M21" s="655" t="s">
        <v>303</v>
      </c>
      <c r="N21" s="656"/>
      <c r="O21" s="657"/>
      <c r="P21" s="658" t="s">
        <v>981</v>
      </c>
      <c r="Q21" s="659"/>
      <c r="R21" s="659"/>
      <c r="S21" s="668" t="s">
        <v>8</v>
      </c>
      <c r="T21" s="669"/>
      <c r="U21" s="665"/>
      <c r="V21" s="666"/>
      <c r="W21" s="667"/>
    </row>
    <row r="22" spans="2:23" s="30" customFormat="1" ht="17.149999999999999" customHeight="1" x14ac:dyDescent="0.2">
      <c r="B22" s="634" t="s">
        <v>50</v>
      </c>
      <c r="C22" s="635"/>
      <c r="D22" s="670" t="s">
        <v>1015</v>
      </c>
      <c r="E22" s="671"/>
      <c r="F22" s="671"/>
      <c r="G22" s="671"/>
      <c r="H22" s="671"/>
      <c r="I22" s="671"/>
      <c r="J22" s="671"/>
      <c r="K22" s="671"/>
      <c r="L22" s="672"/>
      <c r="M22" s="634" t="s">
        <v>50</v>
      </c>
      <c r="N22" s="635"/>
      <c r="O22" s="670" t="s">
        <v>1015</v>
      </c>
      <c r="P22" s="671"/>
      <c r="Q22" s="671"/>
      <c r="R22" s="671"/>
      <c r="S22" s="671"/>
      <c r="T22" s="671"/>
      <c r="U22" s="671"/>
      <c r="V22" s="671"/>
      <c r="W22" s="672"/>
    </row>
    <row r="23" spans="2:23" s="30" customFormat="1" ht="20.149999999999999" customHeight="1" x14ac:dyDescent="0.2">
      <c r="B23" s="616" t="s">
        <v>51</v>
      </c>
      <c r="C23" s="616" t="s">
        <v>47</v>
      </c>
      <c r="D23" s="638" t="str">
        <f>O5</f>
        <v>S041</v>
      </c>
      <c r="E23" s="639"/>
      <c r="F23" s="649"/>
      <c r="G23" s="650"/>
      <c r="H23" s="650"/>
      <c r="I23" s="650"/>
      <c r="J23" s="650"/>
      <c r="K23" s="650"/>
      <c r="L23" s="651"/>
      <c r="M23" s="616" t="s">
        <v>51</v>
      </c>
      <c r="N23" s="616" t="s">
        <v>47</v>
      </c>
      <c r="O23" s="638" t="s">
        <v>682</v>
      </c>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f>O7+1</f>
        <v>7</v>
      </c>
      <c r="E25" s="646"/>
      <c r="F25" s="628"/>
      <c r="G25" s="629"/>
      <c r="H25" s="629"/>
      <c r="I25" s="629"/>
      <c r="J25" s="629"/>
      <c r="K25" s="629"/>
      <c r="L25" s="630"/>
      <c r="M25" s="617"/>
      <c r="N25" s="617" t="s">
        <v>2</v>
      </c>
      <c r="O25" s="645">
        <v>1</v>
      </c>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t="s">
        <v>351</v>
      </c>
      <c r="E27" s="639"/>
      <c r="F27" s="628"/>
      <c r="G27" s="629"/>
      <c r="H27" s="629"/>
      <c r="I27" s="629"/>
      <c r="J27" s="629"/>
      <c r="K27" s="629"/>
      <c r="L27" s="630"/>
      <c r="M27" s="617" t="s">
        <v>48</v>
      </c>
      <c r="N27" s="617" t="s">
        <v>3</v>
      </c>
      <c r="O27" s="638" t="s">
        <v>562</v>
      </c>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t="s">
        <v>377</v>
      </c>
      <c r="E29" s="639"/>
      <c r="F29" s="628"/>
      <c r="G29" s="629"/>
      <c r="H29" s="629"/>
      <c r="I29" s="629"/>
      <c r="J29" s="629"/>
      <c r="K29" s="629"/>
      <c r="L29" s="630"/>
      <c r="M29" s="617"/>
      <c r="N29" s="617" t="s">
        <v>4</v>
      </c>
      <c r="O29" s="638" t="s">
        <v>522</v>
      </c>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t="s">
        <v>353</v>
      </c>
      <c r="E31" s="637"/>
      <c r="F31" s="628"/>
      <c r="G31" s="629"/>
      <c r="H31" s="629"/>
      <c r="I31" s="629"/>
      <c r="J31" s="629"/>
      <c r="K31" s="629"/>
      <c r="L31" s="630"/>
      <c r="M31" s="634" t="s">
        <v>5</v>
      </c>
      <c r="N31" s="635"/>
      <c r="O31" s="636" t="s">
        <v>353</v>
      </c>
      <c r="P31" s="637"/>
      <c r="Q31" s="628"/>
      <c r="R31" s="629"/>
      <c r="S31" s="629"/>
      <c r="T31" s="629"/>
      <c r="U31" s="629"/>
      <c r="V31" s="629"/>
      <c r="W31" s="630"/>
    </row>
    <row r="32" spans="2:23" s="30" customFormat="1" ht="17.149999999999999" customHeight="1" x14ac:dyDescent="0.2">
      <c r="B32" s="634" t="s">
        <v>49</v>
      </c>
      <c r="C32" s="635"/>
      <c r="D32" s="636" t="s">
        <v>360</v>
      </c>
      <c r="E32" s="637"/>
      <c r="F32" s="628"/>
      <c r="G32" s="629"/>
      <c r="H32" s="629"/>
      <c r="I32" s="629"/>
      <c r="J32" s="629"/>
      <c r="K32" s="629"/>
      <c r="L32" s="630"/>
      <c r="M32" s="634" t="s">
        <v>49</v>
      </c>
      <c r="N32" s="635"/>
      <c r="O32" s="636" t="s">
        <v>353</v>
      </c>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t="s">
        <v>1155</v>
      </c>
      <c r="F34" s="628"/>
      <c r="G34" s="629"/>
      <c r="H34" s="629"/>
      <c r="I34" s="629"/>
      <c r="J34" s="629"/>
      <c r="K34" s="629"/>
      <c r="L34" s="630"/>
      <c r="M34" s="653"/>
      <c r="N34" s="634" t="s">
        <v>281</v>
      </c>
      <c r="O34" s="635"/>
      <c r="P34" s="194" t="s">
        <v>701</v>
      </c>
      <c r="Q34" s="628"/>
      <c r="R34" s="629"/>
      <c r="S34" s="629"/>
      <c r="T34" s="629"/>
      <c r="U34" s="629"/>
      <c r="V34" s="629"/>
      <c r="W34" s="630"/>
    </row>
    <row r="35" spans="2:24" s="30" customFormat="1" ht="17.149999999999999" customHeight="1" x14ac:dyDescent="0.2">
      <c r="B35" s="634" t="s">
        <v>29</v>
      </c>
      <c r="C35" s="635"/>
      <c r="D35" s="654" t="s">
        <v>1155</v>
      </c>
      <c r="E35" s="591"/>
      <c r="F35" s="631"/>
      <c r="G35" s="632"/>
      <c r="H35" s="632"/>
      <c r="I35" s="632"/>
      <c r="J35" s="632"/>
      <c r="K35" s="632"/>
      <c r="L35" s="633"/>
      <c r="M35" s="634" t="s">
        <v>29</v>
      </c>
      <c r="N35" s="635"/>
      <c r="O35" s="654" t="s">
        <v>701</v>
      </c>
      <c r="P35" s="591"/>
      <c r="Q35" s="631"/>
      <c r="R35" s="632"/>
      <c r="S35" s="632"/>
      <c r="T35" s="632"/>
      <c r="U35" s="632"/>
      <c r="V35" s="632"/>
      <c r="W35" s="633"/>
    </row>
    <row r="36" spans="2:24" s="30" customFormat="1" ht="17.149999999999999" customHeight="1" x14ac:dyDescent="0.2">
      <c r="B36" s="634" t="s">
        <v>7</v>
      </c>
      <c r="C36" s="664"/>
      <c r="D36" s="664"/>
      <c r="E36" s="229" t="s">
        <v>1062</v>
      </c>
      <c r="F36" s="180"/>
      <c r="G36" s="180"/>
      <c r="H36" s="180"/>
      <c r="I36" s="180"/>
      <c r="J36" s="180"/>
      <c r="K36" s="180"/>
      <c r="L36" s="181"/>
      <c r="M36" s="634" t="s">
        <v>7</v>
      </c>
      <c r="N36" s="664"/>
      <c r="O36" s="635"/>
      <c r="P36" s="211" t="s">
        <v>980</v>
      </c>
      <c r="Q36" s="180"/>
      <c r="R36" s="180"/>
      <c r="S36" s="180"/>
      <c r="T36" s="180"/>
      <c r="U36" s="180"/>
      <c r="V36" s="180"/>
      <c r="W36" s="181"/>
    </row>
    <row r="37" spans="2:24" s="30" customFormat="1" ht="17.149999999999999" customHeight="1" x14ac:dyDescent="0.2">
      <c r="B37" s="661" t="s">
        <v>54</v>
      </c>
      <c r="C37" s="662"/>
      <c r="D37" s="663"/>
      <c r="E37" s="658" t="s">
        <v>1063</v>
      </c>
      <c r="F37" s="659"/>
      <c r="G37" s="659"/>
      <c r="H37" s="659"/>
      <c r="I37" s="659"/>
      <c r="J37" s="659"/>
      <c r="K37" s="659"/>
      <c r="L37" s="660"/>
      <c r="M37" s="661" t="s">
        <v>54</v>
      </c>
      <c r="N37" s="662"/>
      <c r="O37" s="663"/>
      <c r="P37" s="658" t="s">
        <v>989</v>
      </c>
      <c r="Q37" s="659"/>
      <c r="R37" s="659"/>
      <c r="S37" s="659"/>
      <c r="T37" s="659"/>
      <c r="U37" s="659"/>
      <c r="V37" s="659"/>
      <c r="W37" s="660"/>
    </row>
    <row r="38" spans="2:24" s="30" customFormat="1" ht="17.149999999999999" customHeight="1" x14ac:dyDescent="0.2">
      <c r="B38" s="655" t="s">
        <v>283</v>
      </c>
      <c r="C38" s="656"/>
      <c r="D38" s="657"/>
      <c r="E38" s="658" t="s">
        <v>981</v>
      </c>
      <c r="F38" s="659"/>
      <c r="G38" s="659"/>
      <c r="H38" s="593"/>
      <c r="I38" s="593"/>
      <c r="J38" s="593"/>
      <c r="K38" s="593"/>
      <c r="L38" s="594"/>
      <c r="M38" s="655" t="s">
        <v>283</v>
      </c>
      <c r="N38" s="656"/>
      <c r="O38" s="657"/>
      <c r="P38" s="658" t="s">
        <v>981</v>
      </c>
      <c r="Q38" s="659"/>
      <c r="R38" s="659"/>
      <c r="S38" s="593"/>
      <c r="T38" s="593"/>
      <c r="U38" s="593"/>
      <c r="V38" s="593"/>
      <c r="W38" s="594"/>
    </row>
    <row r="39" spans="2:24" s="30" customFormat="1" ht="17.149999999999999" customHeight="1" x14ac:dyDescent="0.2">
      <c r="B39" s="655" t="s">
        <v>303</v>
      </c>
      <c r="C39" s="656"/>
      <c r="D39" s="657"/>
      <c r="E39" s="658" t="s">
        <v>981</v>
      </c>
      <c r="F39" s="659"/>
      <c r="G39" s="659"/>
      <c r="H39" s="668" t="s">
        <v>8</v>
      </c>
      <c r="I39" s="669"/>
      <c r="J39" s="665"/>
      <c r="K39" s="666"/>
      <c r="L39" s="667"/>
      <c r="M39" s="655" t="s">
        <v>303</v>
      </c>
      <c r="N39" s="656"/>
      <c r="O39" s="657"/>
      <c r="P39" s="658" t="s">
        <v>981</v>
      </c>
      <c r="Q39" s="659"/>
      <c r="R39" s="659"/>
      <c r="S39" s="668" t="s">
        <v>8</v>
      </c>
      <c r="T39" s="669"/>
      <c r="U39" s="665"/>
      <c r="V39" s="666"/>
      <c r="W39" s="667"/>
    </row>
    <row r="40" spans="2:24" s="30" customFormat="1" ht="17.149999999999999" customHeight="1" x14ac:dyDescent="0.2">
      <c r="B40" s="634" t="s">
        <v>50</v>
      </c>
      <c r="C40" s="635"/>
      <c r="D40" s="670" t="s">
        <v>997</v>
      </c>
      <c r="E40" s="671"/>
      <c r="F40" s="671"/>
      <c r="G40" s="671"/>
      <c r="H40" s="671"/>
      <c r="I40" s="671"/>
      <c r="J40" s="671"/>
      <c r="K40" s="671"/>
      <c r="L40" s="672"/>
      <c r="M40" s="634" t="s">
        <v>50</v>
      </c>
      <c r="N40" s="635"/>
      <c r="O40" s="670" t="s">
        <v>1027</v>
      </c>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3DA71606-336D-4C43-9048-C42B2D592C73}">
      <formula1>INDIRECT(D13)</formula1>
    </dataValidation>
    <dataValidation type="list" allowBlank="1" showInputMessage="1" showErrorMessage="1" sqref="D11:E12 D29:E30 O11:P12 O29:P30" xr:uid="{EFD9E062-6477-466B-8696-D065C36292F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7C64041-D43C-491B-8678-527E2F1AFDE0}">
          <x14:formula1>
            <xm:f>'(参考)リスト'!$D$16:$D$18</xm:f>
          </x14:formula1>
          <xm:sqref>D13:E13 D31:E31 O13:P13 O31:P31</xm:sqref>
        </x14:dataValidation>
        <x14:dataValidation type="list" allowBlank="1" showInputMessage="1" showErrorMessage="1" xr:uid="{08744FB8-C66D-4A87-8EE7-9AFCD167C360}">
          <x14:formula1>
            <xm:f>'(参考)リスト'!$F$16:$F$21</xm:f>
          </x14:formula1>
          <xm:sqref>E15:E16 E33:E34 P15:P16 P33:P34</xm:sqref>
        </x14:dataValidation>
        <x14:dataValidation type="list" allowBlank="1" showInputMessage="1" showErrorMessage="1" xr:uid="{82B7B1AE-73E3-4A86-8CE9-2B79A8C73442}">
          <x14:formula1>
            <xm:f>'(参考)リスト'!$B$16:$B$20</xm:f>
          </x14:formula1>
          <xm:sqref>D9:E10 D27:E28 O9:P10 O27:P28</xm:sqref>
        </x14:dataValidation>
        <x14:dataValidation type="list" allowBlank="1" showInputMessage="1" showErrorMessage="1" xr:uid="{CC8DFC65-8F18-49B1-A3D3-BC018BEB605D}">
          <x14:formula1>
            <xm:f>'(参考)リスト'!$G$16:$G$20</xm:f>
          </x14:formula1>
          <xm:sqref>D17:E17 D35:E35 O17:P17 O35:P35</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D381A-EDDD-41AA-817E-D810E9755CA2}">
  <dimension ref="B1:X45"/>
  <sheetViews>
    <sheetView showGridLines="0" showZeros="0" view="pageBreakPreview" zoomScaleNormal="100" zoomScaleSheetLayoutView="100" workbookViewId="0">
      <selection activeCell="D3" sqref="D3:G3"/>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3" ht="9" customHeight="1" x14ac:dyDescent="0.2"/>
    <row r="2" spans="2:23"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49999999999999" customHeight="1" x14ac:dyDescent="0.2">
      <c r="B3" s="612" t="s">
        <v>53</v>
      </c>
      <c r="C3" s="613"/>
      <c r="D3" s="619" t="s">
        <v>1337</v>
      </c>
      <c r="E3" s="620"/>
      <c r="F3" s="620"/>
      <c r="G3" s="621"/>
      <c r="H3" s="622" t="s">
        <v>45</v>
      </c>
      <c r="I3" s="623"/>
      <c r="J3" s="624" t="s">
        <v>621</v>
      </c>
      <c r="K3" s="625"/>
      <c r="L3" s="626"/>
      <c r="M3" s="610" t="s">
        <v>267</v>
      </c>
      <c r="N3" s="610"/>
      <c r="O3" s="610"/>
      <c r="P3" s="611" t="s">
        <v>635</v>
      </c>
      <c r="Q3" s="611"/>
      <c r="R3" s="611"/>
      <c r="S3" s="419" t="s">
        <v>230</v>
      </c>
      <c r="T3" s="421"/>
      <c r="U3" s="607">
        <v>45271</v>
      </c>
      <c r="V3" s="608"/>
      <c r="W3" s="609"/>
    </row>
    <row r="4" spans="2:23" ht="19.5" customHeight="1" x14ac:dyDescent="0.2">
      <c r="B4" s="614" t="s">
        <v>46</v>
      </c>
      <c r="C4" s="615"/>
      <c r="D4" s="642" t="s">
        <v>632</v>
      </c>
      <c r="E4" s="643"/>
      <c r="F4" s="643"/>
      <c r="G4" s="644"/>
      <c r="H4" s="622" t="s">
        <v>52</v>
      </c>
      <c r="I4" s="623"/>
      <c r="J4" s="624" t="s">
        <v>580</v>
      </c>
      <c r="K4" s="625"/>
      <c r="L4" s="626"/>
      <c r="M4" s="610" t="s">
        <v>268</v>
      </c>
      <c r="N4" s="610"/>
      <c r="O4" s="610"/>
      <c r="P4" s="627" t="s">
        <v>636</v>
      </c>
      <c r="Q4" s="627"/>
      <c r="R4" s="627"/>
      <c r="S4" s="568"/>
      <c r="T4" s="569"/>
      <c r="U4" s="568"/>
      <c r="V4" s="585"/>
      <c r="W4" s="569"/>
    </row>
    <row r="5" spans="2:23" s="30" customFormat="1" ht="20.149999999999999" customHeight="1" x14ac:dyDescent="0.2">
      <c r="B5" s="616" t="s">
        <v>51</v>
      </c>
      <c r="C5" s="616" t="s">
        <v>47</v>
      </c>
      <c r="D5" s="638" t="s">
        <v>682</v>
      </c>
      <c r="E5" s="639"/>
      <c r="F5" s="649"/>
      <c r="G5" s="650"/>
      <c r="H5" s="650"/>
      <c r="I5" s="650"/>
      <c r="J5" s="650"/>
      <c r="K5" s="650"/>
      <c r="L5" s="651"/>
      <c r="M5" s="616" t="s">
        <v>51</v>
      </c>
      <c r="N5" s="616" t="s">
        <v>47</v>
      </c>
      <c r="O5" s="638"/>
      <c r="P5" s="639"/>
      <c r="Q5" s="628"/>
      <c r="R5" s="629"/>
      <c r="S5" s="629"/>
      <c r="T5" s="629"/>
      <c r="U5" s="629"/>
      <c r="V5" s="629"/>
      <c r="W5" s="630"/>
    </row>
    <row r="6" spans="2:23" s="30" customFormat="1" ht="20.149999999999999" customHeight="1" x14ac:dyDescent="0.2">
      <c r="B6" s="617"/>
      <c r="C6" s="618"/>
      <c r="D6" s="640"/>
      <c r="E6" s="641"/>
      <c r="F6" s="628"/>
      <c r="G6" s="629"/>
      <c r="H6" s="629"/>
      <c r="I6" s="629"/>
      <c r="J6" s="629"/>
      <c r="K6" s="629"/>
      <c r="L6" s="630"/>
      <c r="M6" s="617"/>
      <c r="N6" s="618"/>
      <c r="O6" s="640"/>
      <c r="P6" s="641"/>
      <c r="Q6" s="628"/>
      <c r="R6" s="629"/>
      <c r="S6" s="629"/>
      <c r="T6" s="629"/>
      <c r="U6" s="629"/>
      <c r="V6" s="629"/>
      <c r="W6" s="630"/>
    </row>
    <row r="7" spans="2:23" s="30" customFormat="1" ht="20.149999999999999" customHeight="1" x14ac:dyDescent="0.2">
      <c r="B7" s="617"/>
      <c r="C7" s="617" t="s">
        <v>2</v>
      </c>
      <c r="D7" s="645">
        <v>2</v>
      </c>
      <c r="E7" s="646"/>
      <c r="F7" s="628"/>
      <c r="G7" s="629"/>
      <c r="H7" s="629"/>
      <c r="I7" s="629"/>
      <c r="J7" s="629"/>
      <c r="K7" s="629"/>
      <c r="L7" s="630"/>
      <c r="M7" s="617"/>
      <c r="N7" s="617" t="s">
        <v>2</v>
      </c>
      <c r="O7" s="645"/>
      <c r="P7" s="646"/>
      <c r="Q7" s="628"/>
      <c r="R7" s="629"/>
      <c r="S7" s="629"/>
      <c r="T7" s="629"/>
      <c r="U7" s="629"/>
      <c r="V7" s="629"/>
      <c r="W7" s="630"/>
    </row>
    <row r="8" spans="2:23" s="30" customFormat="1" ht="19.5" customHeight="1" x14ac:dyDescent="0.2">
      <c r="B8" s="618"/>
      <c r="C8" s="618"/>
      <c r="D8" s="647"/>
      <c r="E8" s="648"/>
      <c r="F8" s="628"/>
      <c r="G8" s="629"/>
      <c r="H8" s="629"/>
      <c r="I8" s="629"/>
      <c r="J8" s="629"/>
      <c r="K8" s="629"/>
      <c r="L8" s="630"/>
      <c r="M8" s="618"/>
      <c r="N8" s="618"/>
      <c r="O8" s="647"/>
      <c r="P8" s="648"/>
      <c r="Q8" s="628"/>
      <c r="R8" s="629"/>
      <c r="S8" s="629"/>
      <c r="T8" s="629"/>
      <c r="U8" s="629"/>
      <c r="V8" s="629"/>
      <c r="W8" s="630"/>
    </row>
    <row r="9" spans="2:23" s="30" customFormat="1" ht="20.149999999999999" customHeight="1" x14ac:dyDescent="0.2">
      <c r="B9" s="617" t="s">
        <v>48</v>
      </c>
      <c r="C9" s="617" t="s">
        <v>3</v>
      </c>
      <c r="D9" s="638" t="s">
        <v>562</v>
      </c>
      <c r="E9" s="639"/>
      <c r="F9" s="628"/>
      <c r="G9" s="629"/>
      <c r="H9" s="629"/>
      <c r="I9" s="629"/>
      <c r="J9" s="629"/>
      <c r="K9" s="629"/>
      <c r="L9" s="630"/>
      <c r="M9" s="617" t="s">
        <v>48</v>
      </c>
      <c r="N9" s="617" t="s">
        <v>3</v>
      </c>
      <c r="O9" s="638"/>
      <c r="P9" s="639"/>
      <c r="Q9" s="628"/>
      <c r="R9" s="629"/>
      <c r="S9" s="629"/>
      <c r="T9" s="629"/>
      <c r="U9" s="629"/>
      <c r="V9" s="629"/>
      <c r="W9" s="630"/>
    </row>
    <row r="10" spans="2:23" s="30" customFormat="1" ht="20.149999999999999" customHeight="1" x14ac:dyDescent="0.2">
      <c r="B10" s="617"/>
      <c r="C10" s="618"/>
      <c r="D10" s="640"/>
      <c r="E10" s="641"/>
      <c r="F10" s="628"/>
      <c r="G10" s="629"/>
      <c r="H10" s="629"/>
      <c r="I10" s="629"/>
      <c r="J10" s="629"/>
      <c r="K10" s="629"/>
      <c r="L10" s="630"/>
      <c r="M10" s="617"/>
      <c r="N10" s="618"/>
      <c r="O10" s="640"/>
      <c r="P10" s="641"/>
      <c r="Q10" s="628"/>
      <c r="R10" s="629"/>
      <c r="S10" s="629"/>
      <c r="T10" s="629"/>
      <c r="U10" s="629"/>
      <c r="V10" s="629"/>
      <c r="W10" s="630"/>
    </row>
    <row r="11" spans="2:23" s="30" customFormat="1" ht="20.149999999999999" customHeight="1" x14ac:dyDescent="0.2">
      <c r="B11" s="617"/>
      <c r="C11" s="617" t="s">
        <v>4</v>
      </c>
      <c r="D11" s="638" t="s">
        <v>522</v>
      </c>
      <c r="E11" s="639"/>
      <c r="F11" s="628"/>
      <c r="G11" s="629"/>
      <c r="H11" s="629"/>
      <c r="I11" s="629"/>
      <c r="J11" s="629"/>
      <c r="K11" s="629"/>
      <c r="L11" s="630"/>
      <c r="M11" s="617"/>
      <c r="N11" s="617" t="s">
        <v>4</v>
      </c>
      <c r="O11" s="638"/>
      <c r="P11" s="639"/>
      <c r="Q11" s="628"/>
      <c r="R11" s="629"/>
      <c r="S11" s="629"/>
      <c r="T11" s="629"/>
      <c r="U11" s="629"/>
      <c r="V11" s="629"/>
      <c r="W11" s="630"/>
    </row>
    <row r="12" spans="2:23" s="30" customFormat="1" ht="20.149999999999999" customHeight="1" x14ac:dyDescent="0.2">
      <c r="B12" s="618"/>
      <c r="C12" s="618"/>
      <c r="D12" s="640"/>
      <c r="E12" s="641"/>
      <c r="F12" s="628"/>
      <c r="G12" s="629"/>
      <c r="H12" s="629"/>
      <c r="I12" s="629"/>
      <c r="J12" s="629"/>
      <c r="K12" s="629"/>
      <c r="L12" s="630"/>
      <c r="M12" s="618"/>
      <c r="N12" s="618"/>
      <c r="O12" s="640"/>
      <c r="P12" s="641"/>
      <c r="Q12" s="628"/>
      <c r="R12" s="629"/>
      <c r="S12" s="629"/>
      <c r="T12" s="629"/>
      <c r="U12" s="629"/>
      <c r="V12" s="629"/>
      <c r="W12" s="630"/>
    </row>
    <row r="13" spans="2:23" s="30" customFormat="1" ht="17.149999999999999" customHeight="1" x14ac:dyDescent="0.2">
      <c r="B13" s="634" t="s">
        <v>5</v>
      </c>
      <c r="C13" s="635"/>
      <c r="D13" s="636" t="s">
        <v>353</v>
      </c>
      <c r="E13" s="637"/>
      <c r="F13" s="628"/>
      <c r="G13" s="629"/>
      <c r="H13" s="629"/>
      <c r="I13" s="629"/>
      <c r="J13" s="629"/>
      <c r="K13" s="629"/>
      <c r="L13" s="630"/>
      <c r="M13" s="634" t="s">
        <v>5</v>
      </c>
      <c r="N13" s="635"/>
      <c r="O13" s="636"/>
      <c r="P13" s="637"/>
      <c r="Q13" s="628"/>
      <c r="R13" s="629"/>
      <c r="S13" s="629"/>
      <c r="T13" s="629"/>
      <c r="U13" s="629"/>
      <c r="V13" s="629"/>
      <c r="W13" s="630"/>
    </row>
    <row r="14" spans="2:23" s="30" customFormat="1" ht="17.149999999999999" customHeight="1" x14ac:dyDescent="0.2">
      <c r="B14" s="634" t="s">
        <v>49</v>
      </c>
      <c r="C14" s="635"/>
      <c r="D14" s="636" t="s">
        <v>353</v>
      </c>
      <c r="E14" s="637"/>
      <c r="F14" s="628"/>
      <c r="G14" s="629"/>
      <c r="H14" s="629"/>
      <c r="I14" s="629"/>
      <c r="J14" s="629"/>
      <c r="K14" s="629"/>
      <c r="L14" s="630"/>
      <c r="M14" s="634" t="s">
        <v>49</v>
      </c>
      <c r="N14" s="635"/>
      <c r="O14" s="636"/>
      <c r="P14" s="637"/>
      <c r="Q14" s="628"/>
      <c r="R14" s="629"/>
      <c r="S14" s="629"/>
      <c r="T14" s="629"/>
      <c r="U14" s="629"/>
      <c r="V14" s="629"/>
      <c r="W14" s="630"/>
    </row>
    <row r="15" spans="2:23" s="30" customFormat="1" ht="17.149999999999999" customHeight="1" x14ac:dyDescent="0.2">
      <c r="B15" s="652" t="s">
        <v>280</v>
      </c>
      <c r="C15" s="634" t="s">
        <v>279</v>
      </c>
      <c r="D15" s="635"/>
      <c r="E15" s="194"/>
      <c r="F15" s="628"/>
      <c r="G15" s="629"/>
      <c r="H15" s="629"/>
      <c r="I15" s="629"/>
      <c r="J15" s="629"/>
      <c r="K15" s="629"/>
      <c r="L15" s="630"/>
      <c r="M15" s="652" t="s">
        <v>280</v>
      </c>
      <c r="N15" s="634" t="s">
        <v>279</v>
      </c>
      <c r="O15" s="635"/>
      <c r="P15" s="194"/>
      <c r="Q15" s="628"/>
      <c r="R15" s="629"/>
      <c r="S15" s="629"/>
      <c r="T15" s="629"/>
      <c r="U15" s="629"/>
      <c r="V15" s="629"/>
      <c r="W15" s="630"/>
    </row>
    <row r="16" spans="2:23" s="30" customFormat="1" ht="17.149999999999999" customHeight="1" x14ac:dyDescent="0.2">
      <c r="B16" s="653"/>
      <c r="C16" s="634" t="s">
        <v>281</v>
      </c>
      <c r="D16" s="635"/>
      <c r="E16" s="194" t="s">
        <v>683</v>
      </c>
      <c r="F16" s="628"/>
      <c r="G16" s="629"/>
      <c r="H16" s="629"/>
      <c r="I16" s="629"/>
      <c r="J16" s="629"/>
      <c r="K16" s="629"/>
      <c r="L16" s="630"/>
      <c r="M16" s="653"/>
      <c r="N16" s="634" t="s">
        <v>281</v>
      </c>
      <c r="O16" s="635"/>
      <c r="P16" s="194"/>
      <c r="Q16" s="628"/>
      <c r="R16" s="629"/>
      <c r="S16" s="629"/>
      <c r="T16" s="629"/>
      <c r="U16" s="629"/>
      <c r="V16" s="629"/>
      <c r="W16" s="630"/>
    </row>
    <row r="17" spans="2:23" s="30" customFormat="1" ht="17.149999999999999" customHeight="1" x14ac:dyDescent="0.2">
      <c r="B17" s="634" t="s">
        <v>29</v>
      </c>
      <c r="C17" s="635"/>
      <c r="D17" s="654" t="s">
        <v>684</v>
      </c>
      <c r="E17" s="591"/>
      <c r="F17" s="631"/>
      <c r="G17" s="632"/>
      <c r="H17" s="632"/>
      <c r="I17" s="632"/>
      <c r="J17" s="632"/>
      <c r="K17" s="632"/>
      <c r="L17" s="633"/>
      <c r="M17" s="634" t="s">
        <v>29</v>
      </c>
      <c r="N17" s="635"/>
      <c r="O17" s="654"/>
      <c r="P17" s="591"/>
      <c r="Q17" s="631"/>
      <c r="R17" s="632"/>
      <c r="S17" s="632"/>
      <c r="T17" s="632"/>
      <c r="U17" s="632"/>
      <c r="V17" s="632"/>
      <c r="W17" s="633"/>
    </row>
    <row r="18" spans="2:23" s="30" customFormat="1" ht="17.149999999999999" customHeight="1" x14ac:dyDescent="0.2">
      <c r="B18" s="634" t="s">
        <v>7</v>
      </c>
      <c r="C18" s="664"/>
      <c r="D18" s="664"/>
      <c r="E18" s="229" t="s">
        <v>1064</v>
      </c>
      <c r="F18" s="180"/>
      <c r="G18" s="180"/>
      <c r="H18" s="180"/>
      <c r="I18" s="180"/>
      <c r="J18" s="180"/>
      <c r="K18" s="180"/>
      <c r="L18" s="181"/>
      <c r="M18" s="634" t="s">
        <v>7</v>
      </c>
      <c r="N18" s="664"/>
      <c r="O18" s="635"/>
      <c r="P18" s="211"/>
      <c r="Q18" s="180"/>
      <c r="R18" s="180"/>
      <c r="S18" s="180"/>
      <c r="T18" s="180"/>
      <c r="U18" s="180"/>
      <c r="V18" s="180"/>
      <c r="W18" s="181"/>
    </row>
    <row r="19" spans="2:23" s="30" customFormat="1" ht="17.149999999999999" customHeight="1" x14ac:dyDescent="0.2">
      <c r="B19" s="661" t="s">
        <v>54</v>
      </c>
      <c r="C19" s="662"/>
      <c r="D19" s="663"/>
      <c r="E19" s="658" t="s">
        <v>989</v>
      </c>
      <c r="F19" s="659"/>
      <c r="G19" s="659"/>
      <c r="H19" s="659"/>
      <c r="I19" s="659"/>
      <c r="J19" s="659"/>
      <c r="K19" s="659"/>
      <c r="L19" s="660"/>
      <c r="M19" s="661" t="s">
        <v>54</v>
      </c>
      <c r="N19" s="662"/>
      <c r="O19" s="663"/>
      <c r="P19" s="658"/>
      <c r="Q19" s="659"/>
      <c r="R19" s="659"/>
      <c r="S19" s="659"/>
      <c r="T19" s="659"/>
      <c r="U19" s="659"/>
      <c r="V19" s="659"/>
      <c r="W19" s="660"/>
    </row>
    <row r="20" spans="2:23" s="30" customFormat="1" ht="17.149999999999999" customHeight="1" x14ac:dyDescent="0.2">
      <c r="B20" s="655" t="s">
        <v>283</v>
      </c>
      <c r="C20" s="656"/>
      <c r="D20" s="657"/>
      <c r="E20" s="658" t="s">
        <v>981</v>
      </c>
      <c r="F20" s="659"/>
      <c r="G20" s="659"/>
      <c r="H20" s="593"/>
      <c r="I20" s="593"/>
      <c r="J20" s="593"/>
      <c r="K20" s="593"/>
      <c r="L20" s="594"/>
      <c r="M20" s="655" t="s">
        <v>283</v>
      </c>
      <c r="N20" s="656"/>
      <c r="O20" s="657"/>
      <c r="P20" s="658"/>
      <c r="Q20" s="659"/>
      <c r="R20" s="659"/>
      <c r="S20" s="593"/>
      <c r="T20" s="593"/>
      <c r="U20" s="593"/>
      <c r="V20" s="593"/>
      <c r="W20" s="594"/>
    </row>
    <row r="21" spans="2:23" s="30" customFormat="1" ht="17.149999999999999" customHeight="1" x14ac:dyDescent="0.2">
      <c r="B21" s="655" t="s">
        <v>303</v>
      </c>
      <c r="C21" s="656"/>
      <c r="D21" s="657"/>
      <c r="E21" s="658" t="s">
        <v>981</v>
      </c>
      <c r="F21" s="659"/>
      <c r="G21" s="659"/>
      <c r="H21" s="668" t="s">
        <v>8</v>
      </c>
      <c r="I21" s="669"/>
      <c r="J21" s="665"/>
      <c r="K21" s="666"/>
      <c r="L21" s="667"/>
      <c r="M21" s="655" t="s">
        <v>303</v>
      </c>
      <c r="N21" s="656"/>
      <c r="O21" s="657"/>
      <c r="P21" s="658"/>
      <c r="Q21" s="659"/>
      <c r="R21" s="659"/>
      <c r="S21" s="668" t="s">
        <v>8</v>
      </c>
      <c r="T21" s="669"/>
      <c r="U21" s="665"/>
      <c r="V21" s="666"/>
      <c r="W21" s="667"/>
    </row>
    <row r="22" spans="2:23" s="30" customFormat="1" ht="17.149999999999999" customHeight="1" x14ac:dyDescent="0.2">
      <c r="B22" s="634" t="s">
        <v>50</v>
      </c>
      <c r="C22" s="635"/>
      <c r="D22" s="670" t="s">
        <v>989</v>
      </c>
      <c r="E22" s="671"/>
      <c r="F22" s="671"/>
      <c r="G22" s="671"/>
      <c r="H22" s="671"/>
      <c r="I22" s="671"/>
      <c r="J22" s="671"/>
      <c r="K22" s="671"/>
      <c r="L22" s="672"/>
      <c r="M22" s="634" t="s">
        <v>50</v>
      </c>
      <c r="N22" s="635"/>
      <c r="O22" s="670"/>
      <c r="P22" s="671"/>
      <c r="Q22" s="671"/>
      <c r="R22" s="671"/>
      <c r="S22" s="671"/>
      <c r="T22" s="671"/>
      <c r="U22" s="671"/>
      <c r="V22" s="671"/>
      <c r="W22" s="672"/>
    </row>
    <row r="23" spans="2:23" s="30" customFormat="1" ht="20.149999999999999" customHeight="1" x14ac:dyDescent="0.2">
      <c r="B23" s="616" t="s">
        <v>51</v>
      </c>
      <c r="C23" s="616" t="s">
        <v>47</v>
      </c>
      <c r="D23" s="638">
        <f>O5</f>
        <v>0</v>
      </c>
      <c r="E23" s="639"/>
      <c r="F23" s="649"/>
      <c r="G23" s="650"/>
      <c r="H23" s="650"/>
      <c r="I23" s="650"/>
      <c r="J23" s="650"/>
      <c r="K23" s="650"/>
      <c r="L23" s="651"/>
      <c r="M23" s="616" t="s">
        <v>51</v>
      </c>
      <c r="N23" s="616" t="s">
        <v>47</v>
      </c>
      <c r="O23" s="638"/>
      <c r="P23" s="639"/>
      <c r="Q23" s="628"/>
      <c r="R23" s="629"/>
      <c r="S23" s="629"/>
      <c r="T23" s="629"/>
      <c r="U23" s="629"/>
      <c r="V23" s="629"/>
      <c r="W23" s="630"/>
    </row>
    <row r="24" spans="2:23" s="30" customFormat="1" ht="20.149999999999999" customHeight="1" x14ac:dyDescent="0.2">
      <c r="B24" s="617"/>
      <c r="C24" s="618"/>
      <c r="D24" s="640"/>
      <c r="E24" s="641"/>
      <c r="F24" s="628"/>
      <c r="G24" s="629"/>
      <c r="H24" s="629"/>
      <c r="I24" s="629"/>
      <c r="J24" s="629"/>
      <c r="K24" s="629"/>
      <c r="L24" s="630"/>
      <c r="M24" s="617"/>
      <c r="N24" s="618"/>
      <c r="O24" s="640"/>
      <c r="P24" s="641"/>
      <c r="Q24" s="628"/>
      <c r="R24" s="629"/>
      <c r="S24" s="629"/>
      <c r="T24" s="629"/>
      <c r="U24" s="629"/>
      <c r="V24" s="629"/>
      <c r="W24" s="630"/>
    </row>
    <row r="25" spans="2:23" s="30" customFormat="1" ht="20.149999999999999" customHeight="1" x14ac:dyDescent="0.2">
      <c r="B25" s="617"/>
      <c r="C25" s="617" t="s">
        <v>2</v>
      </c>
      <c r="D25" s="645"/>
      <c r="E25" s="646"/>
      <c r="F25" s="628"/>
      <c r="G25" s="629"/>
      <c r="H25" s="629"/>
      <c r="I25" s="629"/>
      <c r="J25" s="629"/>
      <c r="K25" s="629"/>
      <c r="L25" s="630"/>
      <c r="M25" s="617"/>
      <c r="N25" s="617" t="s">
        <v>2</v>
      </c>
      <c r="O25" s="645"/>
      <c r="P25" s="646"/>
      <c r="Q25" s="628"/>
      <c r="R25" s="629"/>
      <c r="S25" s="629"/>
      <c r="T25" s="629"/>
      <c r="U25" s="629"/>
      <c r="V25" s="629"/>
      <c r="W25" s="630"/>
    </row>
    <row r="26" spans="2:23" s="30" customFormat="1" ht="20.149999999999999" customHeight="1" x14ac:dyDescent="0.2">
      <c r="B26" s="618"/>
      <c r="C26" s="618"/>
      <c r="D26" s="647"/>
      <c r="E26" s="648"/>
      <c r="F26" s="628"/>
      <c r="G26" s="629"/>
      <c r="H26" s="629"/>
      <c r="I26" s="629"/>
      <c r="J26" s="629"/>
      <c r="K26" s="629"/>
      <c r="L26" s="630"/>
      <c r="M26" s="618"/>
      <c r="N26" s="618"/>
      <c r="O26" s="647"/>
      <c r="P26" s="648"/>
      <c r="Q26" s="628"/>
      <c r="R26" s="629"/>
      <c r="S26" s="629"/>
      <c r="T26" s="629"/>
      <c r="U26" s="629"/>
      <c r="V26" s="629"/>
      <c r="W26" s="630"/>
    </row>
    <row r="27" spans="2:23" s="30" customFormat="1" ht="20.149999999999999" customHeight="1" x14ac:dyDescent="0.2">
      <c r="B27" s="617" t="s">
        <v>48</v>
      </c>
      <c r="C27" s="617" t="s">
        <v>3</v>
      </c>
      <c r="D27" s="638"/>
      <c r="E27" s="639"/>
      <c r="F27" s="628"/>
      <c r="G27" s="629"/>
      <c r="H27" s="629"/>
      <c r="I27" s="629"/>
      <c r="J27" s="629"/>
      <c r="K27" s="629"/>
      <c r="L27" s="630"/>
      <c r="M27" s="617" t="s">
        <v>48</v>
      </c>
      <c r="N27" s="617" t="s">
        <v>3</v>
      </c>
      <c r="O27" s="638"/>
      <c r="P27" s="639"/>
      <c r="Q27" s="628"/>
      <c r="R27" s="629"/>
      <c r="S27" s="629"/>
      <c r="T27" s="629"/>
      <c r="U27" s="629"/>
      <c r="V27" s="629"/>
      <c r="W27" s="630"/>
    </row>
    <row r="28" spans="2:23" s="30" customFormat="1" ht="20.149999999999999" customHeight="1" x14ac:dyDescent="0.2">
      <c r="B28" s="617"/>
      <c r="C28" s="618"/>
      <c r="D28" s="640"/>
      <c r="E28" s="641"/>
      <c r="F28" s="628"/>
      <c r="G28" s="629"/>
      <c r="H28" s="629"/>
      <c r="I28" s="629"/>
      <c r="J28" s="629"/>
      <c r="K28" s="629"/>
      <c r="L28" s="630"/>
      <c r="M28" s="617"/>
      <c r="N28" s="618"/>
      <c r="O28" s="640"/>
      <c r="P28" s="641"/>
      <c r="Q28" s="628"/>
      <c r="R28" s="629"/>
      <c r="S28" s="629"/>
      <c r="T28" s="629"/>
      <c r="U28" s="629"/>
      <c r="V28" s="629"/>
      <c r="W28" s="630"/>
    </row>
    <row r="29" spans="2:23" s="30" customFormat="1" ht="20.149999999999999" customHeight="1" x14ac:dyDescent="0.2">
      <c r="B29" s="617"/>
      <c r="C29" s="617" t="s">
        <v>4</v>
      </c>
      <c r="D29" s="638"/>
      <c r="E29" s="639"/>
      <c r="F29" s="628"/>
      <c r="G29" s="629"/>
      <c r="H29" s="629"/>
      <c r="I29" s="629"/>
      <c r="J29" s="629"/>
      <c r="K29" s="629"/>
      <c r="L29" s="630"/>
      <c r="M29" s="617"/>
      <c r="N29" s="617" t="s">
        <v>4</v>
      </c>
      <c r="O29" s="638"/>
      <c r="P29" s="639"/>
      <c r="Q29" s="628"/>
      <c r="R29" s="629"/>
      <c r="S29" s="629"/>
      <c r="T29" s="629"/>
      <c r="U29" s="629"/>
      <c r="V29" s="629"/>
      <c r="W29" s="630"/>
    </row>
    <row r="30" spans="2:23" s="30" customFormat="1" ht="19.5" customHeight="1" x14ac:dyDescent="0.2">
      <c r="B30" s="618"/>
      <c r="C30" s="618"/>
      <c r="D30" s="640"/>
      <c r="E30" s="641"/>
      <c r="F30" s="628"/>
      <c r="G30" s="629"/>
      <c r="H30" s="629"/>
      <c r="I30" s="629"/>
      <c r="J30" s="629"/>
      <c r="K30" s="629"/>
      <c r="L30" s="630"/>
      <c r="M30" s="618"/>
      <c r="N30" s="618"/>
      <c r="O30" s="640"/>
      <c r="P30" s="641"/>
      <c r="Q30" s="628"/>
      <c r="R30" s="629"/>
      <c r="S30" s="629"/>
      <c r="T30" s="629"/>
      <c r="U30" s="629"/>
      <c r="V30" s="629"/>
      <c r="W30" s="630"/>
    </row>
    <row r="31" spans="2:23" s="30" customFormat="1" ht="17.149999999999999" customHeight="1" x14ac:dyDescent="0.2">
      <c r="B31" s="634" t="s">
        <v>5</v>
      </c>
      <c r="C31" s="635"/>
      <c r="D31" s="636"/>
      <c r="E31" s="637"/>
      <c r="F31" s="628"/>
      <c r="G31" s="629"/>
      <c r="H31" s="629"/>
      <c r="I31" s="629"/>
      <c r="J31" s="629"/>
      <c r="K31" s="629"/>
      <c r="L31" s="630"/>
      <c r="M31" s="634" t="s">
        <v>5</v>
      </c>
      <c r="N31" s="635"/>
      <c r="O31" s="636"/>
      <c r="P31" s="637"/>
      <c r="Q31" s="628"/>
      <c r="R31" s="629"/>
      <c r="S31" s="629"/>
      <c r="T31" s="629"/>
      <c r="U31" s="629"/>
      <c r="V31" s="629"/>
      <c r="W31" s="630"/>
    </row>
    <row r="32" spans="2:23" s="30" customFormat="1" ht="17.149999999999999" customHeight="1" x14ac:dyDescent="0.2">
      <c r="B32" s="634" t="s">
        <v>49</v>
      </c>
      <c r="C32" s="635"/>
      <c r="D32" s="636"/>
      <c r="E32" s="637"/>
      <c r="F32" s="628"/>
      <c r="G32" s="629"/>
      <c r="H32" s="629"/>
      <c r="I32" s="629"/>
      <c r="J32" s="629"/>
      <c r="K32" s="629"/>
      <c r="L32" s="630"/>
      <c r="M32" s="634" t="s">
        <v>49</v>
      </c>
      <c r="N32" s="635"/>
      <c r="O32" s="636"/>
      <c r="P32" s="637"/>
      <c r="Q32" s="628"/>
      <c r="R32" s="629"/>
      <c r="S32" s="629"/>
      <c r="T32" s="629"/>
      <c r="U32" s="629"/>
      <c r="V32" s="629"/>
      <c r="W32" s="630"/>
    </row>
    <row r="33" spans="2:24" s="30" customFormat="1" ht="17.149999999999999" customHeight="1" x14ac:dyDescent="0.2">
      <c r="B33" s="652" t="s">
        <v>280</v>
      </c>
      <c r="C33" s="634" t="s">
        <v>279</v>
      </c>
      <c r="D33" s="635"/>
      <c r="E33" s="194"/>
      <c r="F33" s="628"/>
      <c r="G33" s="629"/>
      <c r="H33" s="629"/>
      <c r="I33" s="629"/>
      <c r="J33" s="629"/>
      <c r="K33" s="629"/>
      <c r="L33" s="630"/>
      <c r="M33" s="652" t="s">
        <v>280</v>
      </c>
      <c r="N33" s="634" t="s">
        <v>279</v>
      </c>
      <c r="O33" s="635"/>
      <c r="P33" s="194"/>
      <c r="Q33" s="628"/>
      <c r="R33" s="629"/>
      <c r="S33" s="629"/>
      <c r="T33" s="629"/>
      <c r="U33" s="629"/>
      <c r="V33" s="629"/>
      <c r="W33" s="630"/>
    </row>
    <row r="34" spans="2:24" s="30" customFormat="1" ht="17.149999999999999" customHeight="1" x14ac:dyDescent="0.2">
      <c r="B34" s="653"/>
      <c r="C34" s="634" t="s">
        <v>281</v>
      </c>
      <c r="D34" s="635"/>
      <c r="E34" s="194"/>
      <c r="F34" s="628"/>
      <c r="G34" s="629"/>
      <c r="H34" s="629"/>
      <c r="I34" s="629"/>
      <c r="J34" s="629"/>
      <c r="K34" s="629"/>
      <c r="L34" s="630"/>
      <c r="M34" s="653"/>
      <c r="N34" s="634" t="s">
        <v>281</v>
      </c>
      <c r="O34" s="635"/>
      <c r="P34" s="194"/>
      <c r="Q34" s="628"/>
      <c r="R34" s="629"/>
      <c r="S34" s="629"/>
      <c r="T34" s="629"/>
      <c r="U34" s="629"/>
      <c r="V34" s="629"/>
      <c r="W34" s="630"/>
    </row>
    <row r="35" spans="2:24" s="30" customFormat="1" ht="17.149999999999999" customHeight="1" x14ac:dyDescent="0.2">
      <c r="B35" s="634" t="s">
        <v>29</v>
      </c>
      <c r="C35" s="635"/>
      <c r="D35" s="654"/>
      <c r="E35" s="591"/>
      <c r="F35" s="631"/>
      <c r="G35" s="632"/>
      <c r="H35" s="632"/>
      <c r="I35" s="632"/>
      <c r="J35" s="632"/>
      <c r="K35" s="632"/>
      <c r="L35" s="633"/>
      <c r="M35" s="634" t="s">
        <v>29</v>
      </c>
      <c r="N35" s="635"/>
      <c r="O35" s="654"/>
      <c r="P35" s="591"/>
      <c r="Q35" s="631"/>
      <c r="R35" s="632"/>
      <c r="S35" s="632"/>
      <c r="T35" s="632"/>
      <c r="U35" s="632"/>
      <c r="V35" s="632"/>
      <c r="W35" s="633"/>
    </row>
    <row r="36" spans="2:24" s="30" customFormat="1" ht="17.149999999999999" customHeight="1" x14ac:dyDescent="0.2">
      <c r="B36" s="634" t="s">
        <v>7</v>
      </c>
      <c r="C36" s="664"/>
      <c r="D36" s="664"/>
      <c r="E36" s="211"/>
      <c r="F36" s="180"/>
      <c r="G36" s="180"/>
      <c r="H36" s="180"/>
      <c r="I36" s="180"/>
      <c r="J36" s="180"/>
      <c r="K36" s="180"/>
      <c r="L36" s="181"/>
      <c r="M36" s="634" t="s">
        <v>7</v>
      </c>
      <c r="N36" s="664"/>
      <c r="O36" s="635"/>
      <c r="P36" s="211"/>
      <c r="Q36" s="180"/>
      <c r="R36" s="180"/>
      <c r="S36" s="180"/>
      <c r="T36" s="180"/>
      <c r="U36" s="180"/>
      <c r="V36" s="180"/>
      <c r="W36" s="181"/>
    </row>
    <row r="37" spans="2:24" s="30" customFormat="1" ht="17.149999999999999" customHeight="1" x14ac:dyDescent="0.2">
      <c r="B37" s="661" t="s">
        <v>54</v>
      </c>
      <c r="C37" s="662"/>
      <c r="D37" s="663"/>
      <c r="E37" s="658"/>
      <c r="F37" s="659"/>
      <c r="G37" s="659"/>
      <c r="H37" s="659"/>
      <c r="I37" s="659"/>
      <c r="J37" s="659"/>
      <c r="K37" s="659"/>
      <c r="L37" s="660"/>
      <c r="M37" s="661" t="s">
        <v>54</v>
      </c>
      <c r="N37" s="662"/>
      <c r="O37" s="663"/>
      <c r="P37" s="658"/>
      <c r="Q37" s="659"/>
      <c r="R37" s="659"/>
      <c r="S37" s="659"/>
      <c r="T37" s="659"/>
      <c r="U37" s="659"/>
      <c r="V37" s="659"/>
      <c r="W37" s="660"/>
    </row>
    <row r="38" spans="2:24" s="30" customFormat="1" ht="17.149999999999999" customHeight="1" x14ac:dyDescent="0.2">
      <c r="B38" s="655" t="s">
        <v>283</v>
      </c>
      <c r="C38" s="656"/>
      <c r="D38" s="657"/>
      <c r="E38" s="658"/>
      <c r="F38" s="659"/>
      <c r="G38" s="659"/>
      <c r="H38" s="593"/>
      <c r="I38" s="593"/>
      <c r="J38" s="593"/>
      <c r="K38" s="593"/>
      <c r="L38" s="594"/>
      <c r="M38" s="655" t="s">
        <v>283</v>
      </c>
      <c r="N38" s="656"/>
      <c r="O38" s="657"/>
      <c r="P38" s="658"/>
      <c r="Q38" s="659"/>
      <c r="R38" s="659"/>
      <c r="S38" s="593"/>
      <c r="T38" s="593"/>
      <c r="U38" s="593"/>
      <c r="V38" s="593"/>
      <c r="W38" s="594"/>
    </row>
    <row r="39" spans="2:24" s="30" customFormat="1" ht="17.149999999999999" customHeight="1" x14ac:dyDescent="0.2">
      <c r="B39" s="655" t="s">
        <v>303</v>
      </c>
      <c r="C39" s="656"/>
      <c r="D39" s="657"/>
      <c r="E39" s="658"/>
      <c r="F39" s="659"/>
      <c r="G39" s="659"/>
      <c r="H39" s="668" t="s">
        <v>8</v>
      </c>
      <c r="I39" s="669"/>
      <c r="J39" s="665"/>
      <c r="K39" s="666"/>
      <c r="L39" s="667"/>
      <c r="M39" s="655" t="s">
        <v>303</v>
      </c>
      <c r="N39" s="656"/>
      <c r="O39" s="657"/>
      <c r="P39" s="658"/>
      <c r="Q39" s="659"/>
      <c r="R39" s="659"/>
      <c r="S39" s="668" t="s">
        <v>8</v>
      </c>
      <c r="T39" s="669"/>
      <c r="U39" s="665"/>
      <c r="V39" s="666"/>
      <c r="W39" s="667"/>
    </row>
    <row r="40" spans="2:24" s="30" customFormat="1" ht="17.149999999999999" customHeight="1" x14ac:dyDescent="0.2">
      <c r="B40" s="634" t="s">
        <v>50</v>
      </c>
      <c r="C40" s="635"/>
      <c r="D40" s="670"/>
      <c r="E40" s="671"/>
      <c r="F40" s="671"/>
      <c r="G40" s="671"/>
      <c r="H40" s="671"/>
      <c r="I40" s="671"/>
      <c r="J40" s="671"/>
      <c r="K40" s="671"/>
      <c r="L40" s="672"/>
      <c r="M40" s="634" t="s">
        <v>50</v>
      </c>
      <c r="N40" s="635"/>
      <c r="O40" s="670"/>
      <c r="P40" s="671"/>
      <c r="Q40" s="671"/>
      <c r="R40" s="671"/>
      <c r="S40" s="671"/>
      <c r="T40" s="671"/>
      <c r="U40" s="671"/>
      <c r="V40" s="671"/>
      <c r="W40" s="672"/>
    </row>
    <row r="41" spans="2:24" s="30" customFormat="1" ht="15" customHeight="1" x14ac:dyDescent="0.2">
      <c r="B41" s="99"/>
      <c r="C41" s="673" t="s">
        <v>305</v>
      </c>
      <c r="D41" s="674"/>
      <c r="E41" s="674"/>
      <c r="F41" s="674"/>
      <c r="G41" s="674"/>
      <c r="H41" s="674"/>
      <c r="I41" s="674"/>
      <c r="J41" s="674"/>
      <c r="K41" s="674"/>
      <c r="L41" s="674"/>
      <c r="M41" s="99"/>
      <c r="N41" s="100" t="s">
        <v>258</v>
      </c>
      <c r="O41" s="99"/>
      <c r="P41" s="101"/>
      <c r="Q41" s="101"/>
      <c r="R41" s="101"/>
      <c r="S41" s="101"/>
      <c r="T41" s="101"/>
      <c r="U41" s="101"/>
      <c r="V41" s="101"/>
      <c r="W41" s="101"/>
    </row>
    <row r="42" spans="2:24" s="30" customFormat="1" ht="15" customHeight="1" x14ac:dyDescent="0.2">
      <c r="B42" s="99"/>
      <c r="C42" s="675"/>
      <c r="D42" s="675"/>
      <c r="E42" s="675"/>
      <c r="F42" s="675"/>
      <c r="G42" s="675"/>
      <c r="H42" s="675"/>
      <c r="I42" s="675"/>
      <c r="J42" s="675"/>
      <c r="K42" s="675"/>
      <c r="L42" s="675"/>
      <c r="M42" s="99"/>
      <c r="N42" s="100" t="s">
        <v>284</v>
      </c>
      <c r="O42" s="101"/>
      <c r="P42" s="101"/>
      <c r="Q42" s="101"/>
      <c r="R42" s="101"/>
      <c r="S42" s="101"/>
      <c r="T42" s="101"/>
      <c r="U42" s="101"/>
      <c r="V42" s="101"/>
      <c r="W42" s="101"/>
    </row>
    <row r="43" spans="2:24" ht="15" customHeight="1" x14ac:dyDescent="0.2">
      <c r="B43" s="98"/>
      <c r="C43" s="225" t="s">
        <v>304</v>
      </c>
      <c r="D43" s="225"/>
      <c r="E43" s="226"/>
      <c r="M43" s="30"/>
      <c r="N43" s="225" t="s">
        <v>544</v>
      </c>
      <c r="O43" s="33"/>
      <c r="P43" s="32"/>
      <c r="Q43" s="30"/>
      <c r="R43" s="30"/>
      <c r="S43" s="30"/>
      <c r="T43" s="30"/>
      <c r="U43" s="30"/>
      <c r="W43" s="101"/>
      <c r="X43" s="30"/>
    </row>
    <row r="44" spans="2:24" ht="15" customHeight="1" x14ac:dyDescent="0.2">
      <c r="C44" s="225" t="s">
        <v>428</v>
      </c>
      <c r="D44" s="225"/>
      <c r="M44" s="30"/>
      <c r="N44" s="225" t="s">
        <v>545</v>
      </c>
      <c r="O44" s="33"/>
      <c r="P44" s="30"/>
      <c r="Q44" s="30"/>
      <c r="R44" s="30"/>
      <c r="S44" s="30"/>
      <c r="T44" s="30"/>
      <c r="U44" s="30"/>
      <c r="V44" s="30"/>
      <c r="W44" s="30"/>
      <c r="X44" s="30"/>
    </row>
    <row r="45" spans="2:24" ht="15.65" customHeight="1" x14ac:dyDescent="0.2">
      <c r="C45" s="225" t="s">
        <v>572</v>
      </c>
      <c r="N45" s="225" t="s">
        <v>471</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BA7E2D04-D815-4484-86D3-4AC47DA84B29}">
      <formula1>INDIRECT(D9)</formula1>
    </dataValidation>
    <dataValidation type="list" allowBlank="1" showInputMessage="1" showErrorMessage="1" sqref="D14:E14 D32:E32 O14:P14 O32:P32" xr:uid="{D6674551-8C3C-4C60-A80F-8FB0578AFAA7}">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F224151-25FC-44FA-A6B5-384899FE4BA1}">
          <x14:formula1>
            <xm:f>'(参考)リスト'!$G$16:$G$20</xm:f>
          </x14:formula1>
          <xm:sqref>D17:E17 D35:E35 O17:P17 O35:P35</xm:sqref>
        </x14:dataValidation>
        <x14:dataValidation type="list" allowBlank="1" showInputMessage="1" showErrorMessage="1" xr:uid="{2D31EC2F-7643-459C-A611-1E82904CFC5C}">
          <x14:formula1>
            <xm:f>'(参考)リスト'!$B$16:$B$20</xm:f>
          </x14:formula1>
          <xm:sqref>D9:E10 D27:E28 O9:P10 O27:P28</xm:sqref>
        </x14:dataValidation>
        <x14:dataValidation type="list" allowBlank="1" showInputMessage="1" showErrorMessage="1" xr:uid="{63A1B119-2B07-4D70-894D-E2B60F884F60}">
          <x14:formula1>
            <xm:f>'(参考)リスト'!$F$16:$F$21</xm:f>
          </x14:formula1>
          <xm:sqref>E15:E16 E33:E34 P15:P16 P33:P34</xm:sqref>
        </x14:dataValidation>
        <x14:dataValidation type="list" allowBlank="1" showInputMessage="1" showErrorMessage="1" xr:uid="{465493A9-238C-42AE-9C50-95326346BDF7}">
          <x14:formula1>
            <xm:f>'(参考)リスト'!$D$16:$D$18</xm:f>
          </x14:formula1>
          <xm:sqref>D13:E13 D31:E31 O13:P13 O31:P31</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1A2F5-A248-4B74-9F39-7F73377646F5}">
  <dimension ref="B1:Z59"/>
  <sheetViews>
    <sheetView showGridLines="0" showZeros="0" view="pageBreakPreview" zoomScaleNormal="100" zoomScaleSheetLayoutView="100" workbookViewId="0">
      <selection activeCell="E3" sqref="E3:H3"/>
    </sheetView>
  </sheetViews>
  <sheetFormatPr defaultColWidth="7.6328125" defaultRowHeight="27.9" customHeight="1" x14ac:dyDescent="0.2"/>
  <cols>
    <col min="1" max="1" width="7" style="29" customWidth="1"/>
    <col min="2" max="2" width="7.36328125" style="29" customWidth="1"/>
    <col min="3" max="3" width="5.90625" style="29" customWidth="1"/>
    <col min="4" max="6" width="6.90625" style="29" customWidth="1"/>
    <col min="7" max="8" width="5.90625" style="29" customWidth="1"/>
    <col min="9" max="9" width="8.90625" style="29" customWidth="1"/>
    <col min="10" max="10" width="7.36328125" style="29" customWidth="1"/>
    <col min="11" max="11" width="5.90625" style="29" customWidth="1"/>
    <col min="12" max="14" width="6.81640625" style="29" customWidth="1"/>
    <col min="15" max="16" width="5.90625" style="29" customWidth="1"/>
    <col min="17" max="17" width="8.90625" style="29" customWidth="1"/>
    <col min="18" max="18" width="7.36328125" style="29" customWidth="1"/>
    <col min="19" max="19" width="5.90625" style="29" customWidth="1"/>
    <col min="20" max="22" width="6.81640625" style="29" customWidth="1"/>
    <col min="23" max="24" width="5.90625" style="29" customWidth="1"/>
    <col min="25" max="25" width="8.90625" style="29" customWidth="1"/>
    <col min="26" max="16384" width="7.6328125" style="29"/>
  </cols>
  <sheetData>
    <row r="1" spans="2:25" ht="9" customHeight="1" x14ac:dyDescent="0.2"/>
    <row r="2" spans="2:25" ht="18" customHeight="1" x14ac:dyDescent="0.2">
      <c r="B2" s="110" t="s">
        <v>345</v>
      </c>
      <c r="C2" s="98"/>
      <c r="D2" s="98"/>
      <c r="E2" s="98"/>
      <c r="F2" s="98"/>
      <c r="G2" s="98"/>
      <c r="H2" s="98"/>
      <c r="I2" s="98"/>
      <c r="J2" s="98"/>
      <c r="K2" s="98"/>
      <c r="L2" s="98"/>
      <c r="M2" s="98"/>
      <c r="N2" s="98"/>
      <c r="O2" s="98"/>
      <c r="P2" s="98"/>
      <c r="Q2" s="98"/>
      <c r="R2" s="98"/>
      <c r="S2" s="98"/>
      <c r="T2" s="98"/>
      <c r="U2" s="98"/>
      <c r="V2" s="98"/>
      <c r="W2" s="98"/>
      <c r="X2" s="98"/>
      <c r="Y2" s="98"/>
    </row>
    <row r="3" spans="2:25" ht="15" customHeight="1" x14ac:dyDescent="0.2">
      <c r="B3" s="707" t="s">
        <v>53</v>
      </c>
      <c r="C3" s="707"/>
      <c r="D3" s="707"/>
      <c r="E3" s="708" t="s">
        <v>1337</v>
      </c>
      <c r="F3" s="708"/>
      <c r="G3" s="708"/>
      <c r="H3" s="708"/>
      <c r="I3" s="622" t="s">
        <v>45</v>
      </c>
      <c r="J3" s="685"/>
      <c r="K3" s="623"/>
      <c r="L3" s="624" t="s">
        <v>621</v>
      </c>
      <c r="M3" s="625"/>
      <c r="N3" s="626"/>
      <c r="O3" s="610" t="s">
        <v>267</v>
      </c>
      <c r="P3" s="610"/>
      <c r="Q3" s="610"/>
      <c r="R3" s="704" t="s">
        <v>635</v>
      </c>
      <c r="S3" s="705"/>
      <c r="T3" s="706"/>
      <c r="U3" s="692" t="s">
        <v>271</v>
      </c>
      <c r="V3" s="693"/>
      <c r="W3" s="696">
        <v>45271</v>
      </c>
      <c r="X3" s="697"/>
      <c r="Y3" s="698"/>
    </row>
    <row r="4" spans="2:25" ht="15" customHeight="1" x14ac:dyDescent="0.2">
      <c r="B4" s="702" t="s">
        <v>46</v>
      </c>
      <c r="C4" s="702"/>
      <c r="D4" s="702"/>
      <c r="E4" s="703" t="s">
        <v>632</v>
      </c>
      <c r="F4" s="703"/>
      <c r="G4" s="703"/>
      <c r="H4" s="703"/>
      <c r="I4" s="622" t="s">
        <v>52</v>
      </c>
      <c r="J4" s="685"/>
      <c r="K4" s="623"/>
      <c r="L4" s="624" t="s">
        <v>580</v>
      </c>
      <c r="M4" s="625"/>
      <c r="N4" s="626"/>
      <c r="O4" s="610" t="s">
        <v>268</v>
      </c>
      <c r="P4" s="610"/>
      <c r="Q4" s="610"/>
      <c r="R4" s="704" t="s">
        <v>636</v>
      </c>
      <c r="S4" s="705"/>
      <c r="T4" s="706"/>
      <c r="U4" s="694"/>
      <c r="V4" s="695"/>
      <c r="W4" s="699"/>
      <c r="X4" s="700"/>
      <c r="Y4" s="701"/>
    </row>
    <row r="5" spans="2:25" ht="15" customHeight="1" x14ac:dyDescent="0.2">
      <c r="B5" s="622" t="s">
        <v>245</v>
      </c>
      <c r="C5" s="685"/>
      <c r="D5" s="623"/>
      <c r="E5" s="102" t="s">
        <v>648</v>
      </c>
      <c r="F5" s="622" t="s">
        <v>244</v>
      </c>
      <c r="G5" s="685"/>
      <c r="H5" s="623"/>
      <c r="I5" s="195">
        <v>101</v>
      </c>
      <c r="J5" s="622" t="s">
        <v>245</v>
      </c>
      <c r="K5" s="685"/>
      <c r="L5" s="623"/>
      <c r="M5" s="102" t="s">
        <v>648</v>
      </c>
      <c r="N5" s="622" t="s">
        <v>244</v>
      </c>
      <c r="O5" s="685"/>
      <c r="P5" s="623"/>
      <c r="Q5" s="195">
        <v>102</v>
      </c>
      <c r="R5" s="622" t="s">
        <v>245</v>
      </c>
      <c r="S5" s="685"/>
      <c r="T5" s="623"/>
      <c r="U5" s="102" t="s">
        <v>651</v>
      </c>
      <c r="V5" s="622" t="s">
        <v>244</v>
      </c>
      <c r="W5" s="685"/>
      <c r="X5" s="623"/>
      <c r="Y5" s="195">
        <v>101</v>
      </c>
    </row>
    <row r="6" spans="2:25" ht="15" customHeight="1" x14ac:dyDescent="0.2">
      <c r="B6" s="622" t="s">
        <v>243</v>
      </c>
      <c r="C6" s="685"/>
      <c r="D6" s="212" t="s">
        <v>389</v>
      </c>
      <c r="E6" s="686" t="s">
        <v>391</v>
      </c>
      <c r="F6" s="687"/>
      <c r="G6" s="622" t="s">
        <v>242</v>
      </c>
      <c r="H6" s="623"/>
      <c r="I6" s="230" t="s">
        <v>509</v>
      </c>
      <c r="J6" s="622" t="s">
        <v>243</v>
      </c>
      <c r="K6" s="685"/>
      <c r="L6" s="212" t="s">
        <v>389</v>
      </c>
      <c r="M6" s="686" t="s">
        <v>392</v>
      </c>
      <c r="N6" s="687"/>
      <c r="O6" s="622" t="s">
        <v>242</v>
      </c>
      <c r="P6" s="623"/>
      <c r="Q6" s="195" t="s">
        <v>509</v>
      </c>
      <c r="R6" s="622" t="s">
        <v>243</v>
      </c>
      <c r="S6" s="685"/>
      <c r="T6" s="212" t="s">
        <v>389</v>
      </c>
      <c r="U6" s="686" t="s">
        <v>392</v>
      </c>
      <c r="V6" s="687"/>
      <c r="W6" s="622" t="s">
        <v>242</v>
      </c>
      <c r="X6" s="623"/>
      <c r="Y6" s="195" t="s">
        <v>509</v>
      </c>
    </row>
    <row r="7" spans="2:25" ht="15" customHeight="1" x14ac:dyDescent="0.2">
      <c r="B7" s="622" t="s">
        <v>241</v>
      </c>
      <c r="C7" s="685"/>
      <c r="D7" s="686" t="s">
        <v>408</v>
      </c>
      <c r="E7" s="688"/>
      <c r="F7" s="688"/>
      <c r="G7" s="688"/>
      <c r="H7" s="688"/>
      <c r="I7" s="687"/>
      <c r="J7" s="622" t="s">
        <v>241</v>
      </c>
      <c r="K7" s="685"/>
      <c r="L7" s="686" t="s">
        <v>409</v>
      </c>
      <c r="M7" s="688"/>
      <c r="N7" s="688"/>
      <c r="O7" s="688"/>
      <c r="P7" s="688"/>
      <c r="Q7" s="687"/>
      <c r="R7" s="622" t="s">
        <v>241</v>
      </c>
      <c r="S7" s="685"/>
      <c r="T7" s="686" t="s">
        <v>409</v>
      </c>
      <c r="U7" s="688"/>
      <c r="V7" s="688"/>
      <c r="W7" s="688"/>
      <c r="X7" s="688"/>
      <c r="Y7" s="687"/>
    </row>
    <row r="8" spans="2:25" ht="15" customHeight="1" x14ac:dyDescent="0.2">
      <c r="B8" s="683" t="s">
        <v>253</v>
      </c>
      <c r="C8" s="683"/>
      <c r="D8" s="213" t="s">
        <v>1070</v>
      </c>
      <c r="E8" s="173" t="s">
        <v>239</v>
      </c>
      <c r="F8" s="684" t="s">
        <v>1071</v>
      </c>
      <c r="G8" s="684"/>
      <c r="H8" s="684"/>
      <c r="I8" s="684"/>
      <c r="J8" s="683" t="s">
        <v>253</v>
      </c>
      <c r="K8" s="683"/>
      <c r="L8" s="213" t="s">
        <v>1070</v>
      </c>
      <c r="M8" s="173" t="s">
        <v>239</v>
      </c>
      <c r="N8" s="684" t="s">
        <v>1072</v>
      </c>
      <c r="O8" s="684"/>
      <c r="P8" s="684"/>
      <c r="Q8" s="684"/>
      <c r="R8" s="683" t="s">
        <v>253</v>
      </c>
      <c r="S8" s="683"/>
      <c r="T8" s="213" t="s">
        <v>1073</v>
      </c>
      <c r="U8" s="173" t="s">
        <v>239</v>
      </c>
      <c r="V8" s="684" t="s">
        <v>1074</v>
      </c>
      <c r="W8" s="684"/>
      <c r="X8" s="684"/>
      <c r="Y8" s="684"/>
    </row>
    <row r="9" spans="2:25" s="30" customFormat="1" ht="14.15" customHeight="1" x14ac:dyDescent="0.2">
      <c r="B9" s="689"/>
      <c r="C9" s="689"/>
      <c r="D9" s="689"/>
      <c r="E9" s="689"/>
      <c r="F9" s="689"/>
      <c r="G9" s="689"/>
      <c r="H9" s="689"/>
      <c r="I9" s="689"/>
      <c r="J9" s="681"/>
      <c r="K9" s="681"/>
      <c r="L9" s="681"/>
      <c r="M9" s="681"/>
      <c r="N9" s="681"/>
      <c r="O9" s="681"/>
      <c r="P9" s="681"/>
      <c r="Q9" s="681"/>
      <c r="R9" s="690"/>
      <c r="S9" s="690"/>
      <c r="T9" s="690"/>
      <c r="U9" s="690"/>
      <c r="V9" s="690"/>
      <c r="W9" s="690"/>
      <c r="X9" s="690"/>
      <c r="Y9" s="691"/>
    </row>
    <row r="10" spans="2:25" s="30" customFormat="1" ht="14.15" customHeight="1" x14ac:dyDescent="0.2">
      <c r="B10" s="680"/>
      <c r="C10" s="680"/>
      <c r="D10" s="680"/>
      <c r="E10" s="680"/>
      <c r="F10" s="680"/>
      <c r="G10" s="680"/>
      <c r="H10" s="680"/>
      <c r="I10" s="680"/>
      <c r="J10" s="681"/>
      <c r="K10" s="681"/>
      <c r="L10" s="681"/>
      <c r="M10" s="681"/>
      <c r="N10" s="681"/>
      <c r="O10" s="681"/>
      <c r="P10" s="681"/>
      <c r="Q10" s="681"/>
      <c r="R10" s="690"/>
      <c r="S10" s="690"/>
      <c r="T10" s="690"/>
      <c r="U10" s="690"/>
      <c r="V10" s="690"/>
      <c r="W10" s="690"/>
      <c r="X10" s="690"/>
      <c r="Y10" s="691"/>
    </row>
    <row r="11" spans="2:25" s="30" customFormat="1" ht="14.15" customHeight="1" x14ac:dyDescent="0.2">
      <c r="B11" s="680"/>
      <c r="C11" s="680"/>
      <c r="D11" s="680"/>
      <c r="E11" s="680"/>
      <c r="F11" s="680"/>
      <c r="G11" s="680"/>
      <c r="H11" s="680"/>
      <c r="I11" s="680"/>
      <c r="J11" s="681"/>
      <c r="K11" s="681"/>
      <c r="L11" s="681"/>
      <c r="M11" s="681"/>
      <c r="N11" s="681"/>
      <c r="O11" s="681"/>
      <c r="P11" s="681"/>
      <c r="Q11" s="681"/>
      <c r="R11" s="690"/>
      <c r="S11" s="690"/>
      <c r="T11" s="690"/>
      <c r="U11" s="690"/>
      <c r="V11" s="690"/>
      <c r="W11" s="690"/>
      <c r="X11" s="690"/>
      <c r="Y11" s="691"/>
    </row>
    <row r="12" spans="2:25" s="30" customFormat="1" ht="14.15" customHeight="1" x14ac:dyDescent="0.2">
      <c r="B12" s="680"/>
      <c r="C12" s="680"/>
      <c r="D12" s="680"/>
      <c r="E12" s="680"/>
      <c r="F12" s="680"/>
      <c r="G12" s="680"/>
      <c r="H12" s="680"/>
      <c r="I12" s="680"/>
      <c r="J12" s="681"/>
      <c r="K12" s="681"/>
      <c r="L12" s="681"/>
      <c r="M12" s="681"/>
      <c r="N12" s="681"/>
      <c r="O12" s="681"/>
      <c r="P12" s="681"/>
      <c r="Q12" s="681"/>
      <c r="R12" s="690"/>
      <c r="S12" s="690"/>
      <c r="T12" s="690"/>
      <c r="U12" s="690"/>
      <c r="V12" s="690"/>
      <c r="W12" s="690"/>
      <c r="X12" s="690"/>
      <c r="Y12" s="691"/>
    </row>
    <row r="13" spans="2:25" s="30" customFormat="1" ht="14.15" customHeight="1" x14ac:dyDescent="0.2">
      <c r="B13" s="680"/>
      <c r="C13" s="680"/>
      <c r="D13" s="680"/>
      <c r="E13" s="680"/>
      <c r="F13" s="680"/>
      <c r="G13" s="680"/>
      <c r="H13" s="680"/>
      <c r="I13" s="680"/>
      <c r="J13" s="681"/>
      <c r="K13" s="681"/>
      <c r="L13" s="681"/>
      <c r="M13" s="681"/>
      <c r="N13" s="681"/>
      <c r="O13" s="681"/>
      <c r="P13" s="681"/>
      <c r="Q13" s="681"/>
      <c r="R13" s="690"/>
      <c r="S13" s="690"/>
      <c r="T13" s="690"/>
      <c r="U13" s="690"/>
      <c r="V13" s="690"/>
      <c r="W13" s="690"/>
      <c r="X13" s="690"/>
      <c r="Y13" s="691"/>
    </row>
    <row r="14" spans="2:25" s="30" customFormat="1" ht="14.15" customHeight="1" x14ac:dyDescent="0.2">
      <c r="B14" s="680"/>
      <c r="C14" s="680"/>
      <c r="D14" s="680"/>
      <c r="E14" s="680"/>
      <c r="F14" s="680"/>
      <c r="G14" s="680"/>
      <c r="H14" s="680"/>
      <c r="I14" s="680"/>
      <c r="J14" s="681"/>
      <c r="K14" s="681"/>
      <c r="L14" s="681"/>
      <c r="M14" s="681"/>
      <c r="N14" s="681"/>
      <c r="O14" s="681"/>
      <c r="P14" s="681"/>
      <c r="Q14" s="681"/>
      <c r="R14" s="690"/>
      <c r="S14" s="690"/>
      <c r="T14" s="690"/>
      <c r="U14" s="690"/>
      <c r="V14" s="690"/>
      <c r="W14" s="690"/>
      <c r="X14" s="690"/>
      <c r="Y14" s="691"/>
    </row>
    <row r="15" spans="2:25" s="30" customFormat="1" ht="14.15" customHeight="1" x14ac:dyDescent="0.2">
      <c r="B15" s="680"/>
      <c r="C15" s="680"/>
      <c r="D15" s="680"/>
      <c r="E15" s="680"/>
      <c r="F15" s="680"/>
      <c r="G15" s="680"/>
      <c r="H15" s="680"/>
      <c r="I15" s="680"/>
      <c r="J15" s="681"/>
      <c r="K15" s="681"/>
      <c r="L15" s="681"/>
      <c r="M15" s="681"/>
      <c r="N15" s="681"/>
      <c r="O15" s="681"/>
      <c r="P15" s="681"/>
      <c r="Q15" s="681"/>
      <c r="R15" s="690"/>
      <c r="S15" s="690"/>
      <c r="T15" s="690"/>
      <c r="U15" s="690"/>
      <c r="V15" s="690"/>
      <c r="W15" s="690"/>
      <c r="X15" s="690"/>
      <c r="Y15" s="691"/>
    </row>
    <row r="16" spans="2:25" s="30" customFormat="1" ht="14.15" customHeight="1" x14ac:dyDescent="0.2">
      <c r="B16" s="680"/>
      <c r="C16" s="680"/>
      <c r="D16" s="680"/>
      <c r="E16" s="680"/>
      <c r="F16" s="680"/>
      <c r="G16" s="680"/>
      <c r="H16" s="680"/>
      <c r="I16" s="680"/>
      <c r="J16" s="681"/>
      <c r="K16" s="681"/>
      <c r="L16" s="681"/>
      <c r="M16" s="681"/>
      <c r="N16" s="681"/>
      <c r="O16" s="681"/>
      <c r="P16" s="681"/>
      <c r="Q16" s="681"/>
      <c r="R16" s="690"/>
      <c r="S16" s="690"/>
      <c r="T16" s="690"/>
      <c r="U16" s="690"/>
      <c r="V16" s="690"/>
      <c r="W16" s="690"/>
      <c r="X16" s="690"/>
      <c r="Y16" s="691"/>
    </row>
    <row r="17" spans="2:25" s="30" customFormat="1" ht="14.15" customHeight="1" x14ac:dyDescent="0.2">
      <c r="B17" s="680"/>
      <c r="C17" s="680"/>
      <c r="D17" s="680"/>
      <c r="E17" s="680"/>
      <c r="F17" s="680"/>
      <c r="G17" s="680"/>
      <c r="H17" s="680"/>
      <c r="I17" s="680"/>
      <c r="J17" s="681"/>
      <c r="K17" s="681"/>
      <c r="L17" s="681"/>
      <c r="M17" s="681"/>
      <c r="N17" s="681"/>
      <c r="O17" s="681"/>
      <c r="P17" s="681"/>
      <c r="Q17" s="681"/>
      <c r="R17" s="690"/>
      <c r="S17" s="690"/>
      <c r="T17" s="690"/>
      <c r="U17" s="690"/>
      <c r="V17" s="690"/>
      <c r="W17" s="690"/>
      <c r="X17" s="690"/>
      <c r="Y17" s="691"/>
    </row>
    <row r="18" spans="2:25" s="30" customFormat="1" ht="14.15" customHeight="1" x14ac:dyDescent="0.2">
      <c r="B18" s="680"/>
      <c r="C18" s="680"/>
      <c r="D18" s="680"/>
      <c r="E18" s="680"/>
      <c r="F18" s="680"/>
      <c r="G18" s="680"/>
      <c r="H18" s="680"/>
      <c r="I18" s="680"/>
      <c r="J18" s="681"/>
      <c r="K18" s="681"/>
      <c r="L18" s="681"/>
      <c r="M18" s="681"/>
      <c r="N18" s="681"/>
      <c r="O18" s="681"/>
      <c r="P18" s="681"/>
      <c r="Q18" s="681"/>
      <c r="R18" s="690"/>
      <c r="S18" s="690"/>
      <c r="T18" s="690"/>
      <c r="U18" s="690"/>
      <c r="V18" s="690"/>
      <c r="W18" s="690"/>
      <c r="X18" s="690"/>
      <c r="Y18" s="691"/>
    </row>
    <row r="19" spans="2:25" s="30" customFormat="1" ht="14.15" customHeight="1" x14ac:dyDescent="0.2">
      <c r="B19" s="680"/>
      <c r="C19" s="680"/>
      <c r="D19" s="680"/>
      <c r="E19" s="680"/>
      <c r="F19" s="680"/>
      <c r="G19" s="680"/>
      <c r="H19" s="680"/>
      <c r="I19" s="680"/>
      <c r="J19" s="681"/>
      <c r="K19" s="681"/>
      <c r="L19" s="681"/>
      <c r="M19" s="681"/>
      <c r="N19" s="681"/>
      <c r="O19" s="681"/>
      <c r="P19" s="681"/>
      <c r="Q19" s="681"/>
      <c r="R19" s="690"/>
      <c r="S19" s="690"/>
      <c r="T19" s="690"/>
      <c r="U19" s="690"/>
      <c r="V19" s="690"/>
      <c r="W19" s="690"/>
      <c r="X19" s="690"/>
      <c r="Y19" s="691"/>
    </row>
    <row r="20" spans="2:25" s="30" customFormat="1" ht="14.15" customHeight="1" x14ac:dyDescent="0.2">
      <c r="B20" s="680"/>
      <c r="C20" s="680"/>
      <c r="D20" s="680"/>
      <c r="E20" s="680"/>
      <c r="F20" s="680"/>
      <c r="G20" s="680"/>
      <c r="H20" s="680"/>
      <c r="I20" s="680"/>
      <c r="J20" s="681"/>
      <c r="K20" s="681"/>
      <c r="L20" s="681"/>
      <c r="M20" s="681"/>
      <c r="N20" s="681"/>
      <c r="O20" s="681"/>
      <c r="P20" s="681"/>
      <c r="Q20" s="681"/>
      <c r="R20" s="690"/>
      <c r="S20" s="690"/>
      <c r="T20" s="690"/>
      <c r="U20" s="690"/>
      <c r="V20" s="690"/>
      <c r="W20" s="690"/>
      <c r="X20" s="690"/>
      <c r="Y20" s="691"/>
    </row>
    <row r="21" spans="2:25" s="30" customFormat="1" ht="14.15" customHeight="1" x14ac:dyDescent="0.2">
      <c r="B21" s="680"/>
      <c r="C21" s="680"/>
      <c r="D21" s="680"/>
      <c r="E21" s="680"/>
      <c r="F21" s="680"/>
      <c r="G21" s="680"/>
      <c r="H21" s="680"/>
      <c r="I21" s="680"/>
      <c r="J21" s="681"/>
      <c r="K21" s="681"/>
      <c r="L21" s="681"/>
      <c r="M21" s="681"/>
      <c r="N21" s="681"/>
      <c r="O21" s="681"/>
      <c r="P21" s="681"/>
      <c r="Q21" s="681"/>
      <c r="R21" s="690"/>
      <c r="S21" s="690"/>
      <c r="T21" s="690"/>
      <c r="U21" s="690"/>
      <c r="V21" s="690"/>
      <c r="W21" s="690"/>
      <c r="X21" s="690"/>
      <c r="Y21" s="691"/>
    </row>
    <row r="22" spans="2:25" ht="15" customHeight="1" x14ac:dyDescent="0.2">
      <c r="B22" s="622" t="s">
        <v>245</v>
      </c>
      <c r="C22" s="685"/>
      <c r="D22" s="623"/>
      <c r="E22" s="102" t="s">
        <v>652</v>
      </c>
      <c r="F22" s="622" t="s">
        <v>244</v>
      </c>
      <c r="G22" s="685"/>
      <c r="H22" s="623"/>
      <c r="I22" s="195">
        <v>101</v>
      </c>
      <c r="J22" s="622" t="s">
        <v>245</v>
      </c>
      <c r="K22" s="685"/>
      <c r="L22" s="623"/>
      <c r="M22" s="102" t="s">
        <v>655</v>
      </c>
      <c r="N22" s="622" t="s">
        <v>244</v>
      </c>
      <c r="O22" s="685"/>
      <c r="P22" s="623"/>
      <c r="Q22" s="195">
        <v>101</v>
      </c>
      <c r="R22" s="622" t="s">
        <v>245</v>
      </c>
      <c r="S22" s="685"/>
      <c r="T22" s="623"/>
      <c r="U22" s="102" t="s">
        <v>659</v>
      </c>
      <c r="V22" s="622" t="s">
        <v>244</v>
      </c>
      <c r="W22" s="685"/>
      <c r="X22" s="623"/>
      <c r="Y22" s="195">
        <v>101</v>
      </c>
    </row>
    <row r="23" spans="2:25" ht="15" customHeight="1" x14ac:dyDescent="0.2">
      <c r="B23" s="622" t="s">
        <v>243</v>
      </c>
      <c r="C23" s="685"/>
      <c r="D23" s="212" t="s">
        <v>389</v>
      </c>
      <c r="E23" s="686" t="s">
        <v>391</v>
      </c>
      <c r="F23" s="687"/>
      <c r="G23" s="622" t="s">
        <v>242</v>
      </c>
      <c r="H23" s="623"/>
      <c r="I23" s="195" t="s">
        <v>509</v>
      </c>
      <c r="J23" s="622" t="s">
        <v>243</v>
      </c>
      <c r="K23" s="685"/>
      <c r="L23" s="212" t="s">
        <v>389</v>
      </c>
      <c r="M23" s="686" t="s">
        <v>391</v>
      </c>
      <c r="N23" s="687"/>
      <c r="O23" s="622" t="s">
        <v>242</v>
      </c>
      <c r="P23" s="623"/>
      <c r="Q23" s="195" t="s">
        <v>509</v>
      </c>
      <c r="R23" s="622" t="s">
        <v>243</v>
      </c>
      <c r="S23" s="685"/>
      <c r="T23" s="212" t="s">
        <v>389</v>
      </c>
      <c r="U23" s="686" t="s">
        <v>391</v>
      </c>
      <c r="V23" s="687"/>
      <c r="W23" s="622" t="s">
        <v>242</v>
      </c>
      <c r="X23" s="623"/>
      <c r="Y23" s="230" t="s">
        <v>404</v>
      </c>
    </row>
    <row r="24" spans="2:25" ht="15" customHeight="1" x14ac:dyDescent="0.2">
      <c r="B24" s="622" t="s">
        <v>241</v>
      </c>
      <c r="C24" s="685"/>
      <c r="D24" s="686" t="s">
        <v>408</v>
      </c>
      <c r="E24" s="688"/>
      <c r="F24" s="688"/>
      <c r="G24" s="688"/>
      <c r="H24" s="688"/>
      <c r="I24" s="687"/>
      <c r="J24" s="622" t="s">
        <v>241</v>
      </c>
      <c r="K24" s="685"/>
      <c r="L24" s="686" t="s">
        <v>408</v>
      </c>
      <c r="M24" s="688"/>
      <c r="N24" s="688"/>
      <c r="O24" s="688"/>
      <c r="P24" s="688"/>
      <c r="Q24" s="687"/>
      <c r="R24" s="622" t="s">
        <v>241</v>
      </c>
      <c r="S24" s="685"/>
      <c r="T24" s="686" t="s">
        <v>409</v>
      </c>
      <c r="U24" s="688"/>
      <c r="V24" s="688"/>
      <c r="W24" s="688"/>
      <c r="X24" s="688"/>
      <c r="Y24" s="687"/>
    </row>
    <row r="25" spans="2:25" ht="15" customHeight="1" x14ac:dyDescent="0.2">
      <c r="B25" s="683" t="s">
        <v>253</v>
      </c>
      <c r="C25" s="683"/>
      <c r="D25" s="213" t="s">
        <v>1070</v>
      </c>
      <c r="E25" s="173" t="s">
        <v>239</v>
      </c>
      <c r="F25" s="684" t="s">
        <v>1071</v>
      </c>
      <c r="G25" s="684"/>
      <c r="H25" s="684"/>
      <c r="I25" s="684"/>
      <c r="J25" s="683" t="s">
        <v>253</v>
      </c>
      <c r="K25" s="683"/>
      <c r="L25" s="213" t="s">
        <v>1070</v>
      </c>
      <c r="M25" s="173" t="s">
        <v>239</v>
      </c>
      <c r="N25" s="684" t="s">
        <v>1075</v>
      </c>
      <c r="O25" s="684"/>
      <c r="P25" s="684"/>
      <c r="Q25" s="684"/>
      <c r="R25" s="683" t="s">
        <v>253</v>
      </c>
      <c r="S25" s="683"/>
      <c r="T25" s="213" t="s">
        <v>1073</v>
      </c>
      <c r="U25" s="173" t="s">
        <v>239</v>
      </c>
      <c r="V25" s="684" t="s">
        <v>1076</v>
      </c>
      <c r="W25" s="684"/>
      <c r="X25" s="684"/>
      <c r="Y25" s="684"/>
    </row>
    <row r="26" spans="2:25" s="30" customFormat="1" ht="14.15" customHeight="1" x14ac:dyDescent="0.2">
      <c r="B26" s="689"/>
      <c r="C26" s="689"/>
      <c r="D26" s="689"/>
      <c r="E26" s="689"/>
      <c r="F26" s="689"/>
      <c r="G26" s="689"/>
      <c r="H26" s="689"/>
      <c r="I26" s="689"/>
      <c r="J26" s="681"/>
      <c r="K26" s="681"/>
      <c r="L26" s="681"/>
      <c r="M26" s="681"/>
      <c r="N26" s="681"/>
      <c r="O26" s="681"/>
      <c r="P26" s="681"/>
      <c r="Q26" s="681"/>
      <c r="R26" s="690"/>
      <c r="S26" s="690"/>
      <c r="T26" s="690"/>
      <c r="U26" s="690"/>
      <c r="V26" s="690"/>
      <c r="W26" s="690"/>
      <c r="X26" s="690"/>
      <c r="Y26" s="691"/>
    </row>
    <row r="27" spans="2:25" s="30" customFormat="1" ht="14.15" customHeight="1" x14ac:dyDescent="0.2">
      <c r="B27" s="680"/>
      <c r="C27" s="680"/>
      <c r="D27" s="680"/>
      <c r="E27" s="680"/>
      <c r="F27" s="680"/>
      <c r="G27" s="680"/>
      <c r="H27" s="680"/>
      <c r="I27" s="680"/>
      <c r="J27" s="681"/>
      <c r="K27" s="681"/>
      <c r="L27" s="681"/>
      <c r="M27" s="681"/>
      <c r="N27" s="681"/>
      <c r="O27" s="681"/>
      <c r="P27" s="681"/>
      <c r="Q27" s="681"/>
      <c r="R27" s="690"/>
      <c r="S27" s="690"/>
      <c r="T27" s="690"/>
      <c r="U27" s="690"/>
      <c r="V27" s="690"/>
      <c r="W27" s="690"/>
      <c r="X27" s="690"/>
      <c r="Y27" s="691"/>
    </row>
    <row r="28" spans="2:25" s="30" customFormat="1" ht="14.15" customHeight="1" x14ac:dyDescent="0.2">
      <c r="B28" s="680"/>
      <c r="C28" s="680"/>
      <c r="D28" s="680"/>
      <c r="E28" s="680"/>
      <c r="F28" s="680"/>
      <c r="G28" s="680"/>
      <c r="H28" s="680"/>
      <c r="I28" s="680"/>
      <c r="J28" s="681"/>
      <c r="K28" s="681"/>
      <c r="L28" s="681"/>
      <c r="M28" s="681"/>
      <c r="N28" s="681"/>
      <c r="O28" s="681"/>
      <c r="P28" s="681"/>
      <c r="Q28" s="681"/>
      <c r="R28" s="690"/>
      <c r="S28" s="690"/>
      <c r="T28" s="690"/>
      <c r="U28" s="690"/>
      <c r="V28" s="690"/>
      <c r="W28" s="690"/>
      <c r="X28" s="690"/>
      <c r="Y28" s="691"/>
    </row>
    <row r="29" spans="2:25" s="30" customFormat="1" ht="14.15" customHeight="1" x14ac:dyDescent="0.2">
      <c r="B29" s="680"/>
      <c r="C29" s="680"/>
      <c r="D29" s="680"/>
      <c r="E29" s="680"/>
      <c r="F29" s="680"/>
      <c r="G29" s="680"/>
      <c r="H29" s="680"/>
      <c r="I29" s="680"/>
      <c r="J29" s="681"/>
      <c r="K29" s="681"/>
      <c r="L29" s="681"/>
      <c r="M29" s="681"/>
      <c r="N29" s="681"/>
      <c r="O29" s="681"/>
      <c r="P29" s="681"/>
      <c r="Q29" s="681"/>
      <c r="R29" s="690"/>
      <c r="S29" s="690"/>
      <c r="T29" s="690"/>
      <c r="U29" s="690"/>
      <c r="V29" s="690"/>
      <c r="W29" s="690"/>
      <c r="X29" s="690"/>
      <c r="Y29" s="691"/>
    </row>
    <row r="30" spans="2:25" s="30" customFormat="1" ht="14.15" customHeight="1" x14ac:dyDescent="0.2">
      <c r="B30" s="680"/>
      <c r="C30" s="680"/>
      <c r="D30" s="680"/>
      <c r="E30" s="680"/>
      <c r="F30" s="680"/>
      <c r="G30" s="680"/>
      <c r="H30" s="680"/>
      <c r="I30" s="680"/>
      <c r="J30" s="681"/>
      <c r="K30" s="681"/>
      <c r="L30" s="681"/>
      <c r="M30" s="681"/>
      <c r="N30" s="681"/>
      <c r="O30" s="681"/>
      <c r="P30" s="681"/>
      <c r="Q30" s="681"/>
      <c r="R30" s="690"/>
      <c r="S30" s="690"/>
      <c r="T30" s="690"/>
      <c r="U30" s="690"/>
      <c r="V30" s="690"/>
      <c r="W30" s="690"/>
      <c r="X30" s="690"/>
      <c r="Y30" s="691"/>
    </row>
    <row r="31" spans="2:25" s="30" customFormat="1" ht="14.15" customHeight="1" x14ac:dyDescent="0.2">
      <c r="B31" s="680"/>
      <c r="C31" s="680"/>
      <c r="D31" s="680"/>
      <c r="E31" s="680"/>
      <c r="F31" s="680"/>
      <c r="G31" s="680"/>
      <c r="H31" s="680"/>
      <c r="I31" s="680"/>
      <c r="J31" s="681"/>
      <c r="K31" s="681"/>
      <c r="L31" s="681"/>
      <c r="M31" s="681"/>
      <c r="N31" s="681"/>
      <c r="O31" s="681"/>
      <c r="P31" s="681"/>
      <c r="Q31" s="681"/>
      <c r="R31" s="690"/>
      <c r="S31" s="690"/>
      <c r="T31" s="690"/>
      <c r="U31" s="690"/>
      <c r="V31" s="690"/>
      <c r="W31" s="690"/>
      <c r="X31" s="690"/>
      <c r="Y31" s="691"/>
    </row>
    <row r="32" spans="2:25" s="30" customFormat="1" ht="14.15" customHeight="1" x14ac:dyDescent="0.2">
      <c r="B32" s="680"/>
      <c r="C32" s="680"/>
      <c r="D32" s="680"/>
      <c r="E32" s="680"/>
      <c r="F32" s="680"/>
      <c r="G32" s="680"/>
      <c r="H32" s="680"/>
      <c r="I32" s="680"/>
      <c r="J32" s="681"/>
      <c r="K32" s="681"/>
      <c r="L32" s="681"/>
      <c r="M32" s="681"/>
      <c r="N32" s="681"/>
      <c r="O32" s="681"/>
      <c r="P32" s="681"/>
      <c r="Q32" s="681"/>
      <c r="R32" s="690"/>
      <c r="S32" s="690"/>
      <c r="T32" s="690"/>
      <c r="U32" s="690"/>
      <c r="V32" s="690"/>
      <c r="W32" s="690"/>
      <c r="X32" s="690"/>
      <c r="Y32" s="691"/>
    </row>
    <row r="33" spans="2:25" s="30" customFormat="1" ht="14.15" customHeight="1" x14ac:dyDescent="0.2">
      <c r="B33" s="680"/>
      <c r="C33" s="680"/>
      <c r="D33" s="680"/>
      <c r="E33" s="680"/>
      <c r="F33" s="680"/>
      <c r="G33" s="680"/>
      <c r="H33" s="680"/>
      <c r="I33" s="680"/>
      <c r="J33" s="681"/>
      <c r="K33" s="681"/>
      <c r="L33" s="681"/>
      <c r="M33" s="681"/>
      <c r="N33" s="681"/>
      <c r="O33" s="681"/>
      <c r="P33" s="681"/>
      <c r="Q33" s="681"/>
      <c r="R33" s="690"/>
      <c r="S33" s="690"/>
      <c r="T33" s="690"/>
      <c r="U33" s="690"/>
      <c r="V33" s="690"/>
      <c r="W33" s="690"/>
      <c r="X33" s="690"/>
      <c r="Y33" s="691"/>
    </row>
    <row r="34" spans="2:25" s="30" customFormat="1" ht="14.15" customHeight="1" x14ac:dyDescent="0.2">
      <c r="B34" s="680"/>
      <c r="C34" s="680"/>
      <c r="D34" s="680"/>
      <c r="E34" s="680"/>
      <c r="F34" s="680"/>
      <c r="G34" s="680"/>
      <c r="H34" s="680"/>
      <c r="I34" s="680"/>
      <c r="J34" s="681"/>
      <c r="K34" s="681"/>
      <c r="L34" s="681"/>
      <c r="M34" s="681"/>
      <c r="N34" s="681"/>
      <c r="O34" s="681"/>
      <c r="P34" s="681"/>
      <c r="Q34" s="681"/>
      <c r="R34" s="690"/>
      <c r="S34" s="690"/>
      <c r="T34" s="690"/>
      <c r="U34" s="690"/>
      <c r="V34" s="690"/>
      <c r="W34" s="690"/>
      <c r="X34" s="690"/>
      <c r="Y34" s="691"/>
    </row>
    <row r="35" spans="2:25" s="30" customFormat="1" ht="14.15" customHeight="1" x14ac:dyDescent="0.2">
      <c r="B35" s="680"/>
      <c r="C35" s="680"/>
      <c r="D35" s="680"/>
      <c r="E35" s="680"/>
      <c r="F35" s="680"/>
      <c r="G35" s="680"/>
      <c r="H35" s="680"/>
      <c r="I35" s="680"/>
      <c r="J35" s="681"/>
      <c r="K35" s="681"/>
      <c r="L35" s="681"/>
      <c r="M35" s="681"/>
      <c r="N35" s="681"/>
      <c r="O35" s="681"/>
      <c r="P35" s="681"/>
      <c r="Q35" s="681"/>
      <c r="R35" s="690"/>
      <c r="S35" s="690"/>
      <c r="T35" s="690"/>
      <c r="U35" s="690"/>
      <c r="V35" s="690"/>
      <c r="W35" s="690"/>
      <c r="X35" s="690"/>
      <c r="Y35" s="691"/>
    </row>
    <row r="36" spans="2:25" s="30" customFormat="1" ht="14.15" customHeight="1" x14ac:dyDescent="0.2">
      <c r="B36" s="680"/>
      <c r="C36" s="680"/>
      <c r="D36" s="680"/>
      <c r="E36" s="680"/>
      <c r="F36" s="680"/>
      <c r="G36" s="680"/>
      <c r="H36" s="680"/>
      <c r="I36" s="680"/>
      <c r="J36" s="681"/>
      <c r="K36" s="681"/>
      <c r="L36" s="681"/>
      <c r="M36" s="681"/>
      <c r="N36" s="681"/>
      <c r="O36" s="681"/>
      <c r="P36" s="681"/>
      <c r="Q36" s="681"/>
      <c r="R36" s="690"/>
      <c r="S36" s="690"/>
      <c r="T36" s="690"/>
      <c r="U36" s="690"/>
      <c r="V36" s="690"/>
      <c r="W36" s="690"/>
      <c r="X36" s="690"/>
      <c r="Y36" s="691"/>
    </row>
    <row r="37" spans="2:25" s="30" customFormat="1" ht="14.15" customHeight="1" x14ac:dyDescent="0.2">
      <c r="B37" s="680"/>
      <c r="C37" s="680"/>
      <c r="D37" s="680"/>
      <c r="E37" s="680"/>
      <c r="F37" s="680"/>
      <c r="G37" s="680"/>
      <c r="H37" s="680"/>
      <c r="I37" s="680"/>
      <c r="J37" s="681"/>
      <c r="K37" s="681"/>
      <c r="L37" s="681"/>
      <c r="M37" s="681"/>
      <c r="N37" s="681"/>
      <c r="O37" s="681"/>
      <c r="P37" s="681"/>
      <c r="Q37" s="681"/>
      <c r="R37" s="690"/>
      <c r="S37" s="690"/>
      <c r="T37" s="690"/>
      <c r="U37" s="690"/>
      <c r="V37" s="690"/>
      <c r="W37" s="690"/>
      <c r="X37" s="690"/>
      <c r="Y37" s="691"/>
    </row>
    <row r="38" spans="2:25" s="30" customFormat="1" ht="14.15" customHeight="1" x14ac:dyDescent="0.2">
      <c r="B38" s="680"/>
      <c r="C38" s="680"/>
      <c r="D38" s="680"/>
      <c r="E38" s="680"/>
      <c r="F38" s="680"/>
      <c r="G38" s="680"/>
      <c r="H38" s="680"/>
      <c r="I38" s="680"/>
      <c r="J38" s="681"/>
      <c r="K38" s="681"/>
      <c r="L38" s="681"/>
      <c r="M38" s="681"/>
      <c r="N38" s="681"/>
      <c r="O38" s="681"/>
      <c r="P38" s="681"/>
      <c r="Q38" s="681"/>
      <c r="R38" s="690"/>
      <c r="S38" s="690"/>
      <c r="T38" s="690"/>
      <c r="U38" s="690"/>
      <c r="V38" s="690"/>
      <c r="W38" s="690"/>
      <c r="X38" s="690"/>
      <c r="Y38" s="691"/>
    </row>
    <row r="39" spans="2:25" ht="15" customHeight="1" x14ac:dyDescent="0.2">
      <c r="B39" s="622" t="s">
        <v>245</v>
      </c>
      <c r="C39" s="685"/>
      <c r="D39" s="623"/>
      <c r="E39" s="102" t="s">
        <v>662</v>
      </c>
      <c r="F39" s="622" t="s">
        <v>244</v>
      </c>
      <c r="G39" s="685"/>
      <c r="H39" s="623"/>
      <c r="I39" s="195">
        <v>101</v>
      </c>
      <c r="J39" s="622" t="s">
        <v>245</v>
      </c>
      <c r="K39" s="685"/>
      <c r="L39" s="623"/>
      <c r="M39" s="102" t="s">
        <v>667</v>
      </c>
      <c r="N39" s="622" t="s">
        <v>244</v>
      </c>
      <c r="O39" s="685"/>
      <c r="P39" s="623"/>
      <c r="Q39" s="195">
        <v>101</v>
      </c>
      <c r="R39" s="622" t="s">
        <v>245</v>
      </c>
      <c r="S39" s="685"/>
      <c r="T39" s="623"/>
      <c r="U39" s="102" t="s">
        <v>667</v>
      </c>
      <c r="V39" s="622" t="s">
        <v>244</v>
      </c>
      <c r="W39" s="685"/>
      <c r="X39" s="623"/>
      <c r="Y39" s="195">
        <v>102</v>
      </c>
    </row>
    <row r="40" spans="2:25" ht="15" customHeight="1" x14ac:dyDescent="0.2">
      <c r="B40" s="622" t="s">
        <v>243</v>
      </c>
      <c r="C40" s="685"/>
      <c r="D40" s="212" t="s">
        <v>389</v>
      </c>
      <c r="E40" s="686" t="s">
        <v>391</v>
      </c>
      <c r="F40" s="687"/>
      <c r="G40" s="622" t="s">
        <v>242</v>
      </c>
      <c r="H40" s="623"/>
      <c r="I40" s="195" t="s">
        <v>509</v>
      </c>
      <c r="J40" s="622" t="s">
        <v>243</v>
      </c>
      <c r="K40" s="685"/>
      <c r="L40" s="212" t="s">
        <v>389</v>
      </c>
      <c r="M40" s="686" t="s">
        <v>392</v>
      </c>
      <c r="N40" s="687"/>
      <c r="O40" s="622" t="s">
        <v>242</v>
      </c>
      <c r="P40" s="623"/>
      <c r="Q40" s="195" t="s">
        <v>509</v>
      </c>
      <c r="R40" s="622" t="s">
        <v>243</v>
      </c>
      <c r="S40" s="685"/>
      <c r="T40" s="212" t="s">
        <v>389</v>
      </c>
      <c r="U40" s="686" t="s">
        <v>391</v>
      </c>
      <c r="V40" s="687"/>
      <c r="W40" s="622" t="s">
        <v>242</v>
      </c>
      <c r="X40" s="623"/>
      <c r="Y40" s="230" t="s">
        <v>404</v>
      </c>
    </row>
    <row r="41" spans="2:25" ht="15" customHeight="1" x14ac:dyDescent="0.2">
      <c r="B41" s="622" t="s">
        <v>241</v>
      </c>
      <c r="C41" s="685"/>
      <c r="D41" s="686" t="s">
        <v>408</v>
      </c>
      <c r="E41" s="688"/>
      <c r="F41" s="688"/>
      <c r="G41" s="688"/>
      <c r="H41" s="688"/>
      <c r="I41" s="687"/>
      <c r="J41" s="622" t="s">
        <v>241</v>
      </c>
      <c r="K41" s="685"/>
      <c r="L41" s="686" t="s">
        <v>409</v>
      </c>
      <c r="M41" s="688"/>
      <c r="N41" s="688"/>
      <c r="O41" s="688"/>
      <c r="P41" s="688"/>
      <c r="Q41" s="687"/>
      <c r="R41" s="622" t="s">
        <v>241</v>
      </c>
      <c r="S41" s="685"/>
      <c r="T41" s="686" t="s">
        <v>409</v>
      </c>
      <c r="U41" s="688"/>
      <c r="V41" s="688"/>
      <c r="W41" s="688"/>
      <c r="X41" s="688"/>
      <c r="Y41" s="687"/>
    </row>
    <row r="42" spans="2:25" ht="15" customHeight="1" x14ac:dyDescent="0.2">
      <c r="B42" s="683" t="s">
        <v>253</v>
      </c>
      <c r="C42" s="683"/>
      <c r="D42" s="213" t="s">
        <v>1070</v>
      </c>
      <c r="E42" s="173" t="s">
        <v>239</v>
      </c>
      <c r="F42" s="684" t="s">
        <v>1071</v>
      </c>
      <c r="G42" s="684"/>
      <c r="H42" s="684"/>
      <c r="I42" s="684"/>
      <c r="J42" s="683" t="s">
        <v>253</v>
      </c>
      <c r="K42" s="683"/>
      <c r="L42" s="213" t="s">
        <v>1070</v>
      </c>
      <c r="M42" s="173" t="s">
        <v>239</v>
      </c>
      <c r="N42" s="684" t="s">
        <v>1077</v>
      </c>
      <c r="O42" s="684"/>
      <c r="P42" s="684"/>
      <c r="Q42" s="684"/>
      <c r="R42" s="683" t="s">
        <v>253</v>
      </c>
      <c r="S42" s="683"/>
      <c r="T42" s="213" t="s">
        <v>1073</v>
      </c>
      <c r="U42" s="173" t="s">
        <v>239</v>
      </c>
      <c r="V42" s="684" t="s">
        <v>1076</v>
      </c>
      <c r="W42" s="684"/>
      <c r="X42" s="684"/>
      <c r="Y42" s="684"/>
    </row>
    <row r="43" spans="2:25" s="30" customFormat="1" ht="14.15" customHeight="1" x14ac:dyDescent="0.2">
      <c r="B43" s="680"/>
      <c r="C43" s="680"/>
      <c r="D43" s="680"/>
      <c r="E43" s="680"/>
      <c r="F43" s="680"/>
      <c r="G43" s="680"/>
      <c r="H43" s="680"/>
      <c r="I43" s="680"/>
      <c r="J43" s="681"/>
      <c r="K43" s="681"/>
      <c r="L43" s="681"/>
      <c r="M43" s="681"/>
      <c r="N43" s="681"/>
      <c r="O43" s="681"/>
      <c r="P43" s="681"/>
      <c r="Q43" s="681"/>
      <c r="R43" s="682"/>
      <c r="S43" s="682"/>
      <c r="T43" s="682"/>
      <c r="U43" s="682"/>
      <c r="V43" s="682"/>
      <c r="W43" s="682"/>
      <c r="X43" s="682"/>
      <c r="Y43" s="682"/>
    </row>
    <row r="44" spans="2:25" s="30" customFormat="1" ht="14.15" customHeight="1" x14ac:dyDescent="0.2">
      <c r="B44" s="680"/>
      <c r="C44" s="680"/>
      <c r="D44" s="680"/>
      <c r="E44" s="680"/>
      <c r="F44" s="680"/>
      <c r="G44" s="680"/>
      <c r="H44" s="680"/>
      <c r="I44" s="680"/>
      <c r="J44" s="681"/>
      <c r="K44" s="681"/>
      <c r="L44" s="681"/>
      <c r="M44" s="681"/>
      <c r="N44" s="681"/>
      <c r="O44" s="681"/>
      <c r="P44" s="681"/>
      <c r="Q44" s="681"/>
      <c r="R44" s="682"/>
      <c r="S44" s="682"/>
      <c r="T44" s="682"/>
      <c r="U44" s="682"/>
      <c r="V44" s="682"/>
      <c r="W44" s="682"/>
      <c r="X44" s="682"/>
      <c r="Y44" s="682"/>
    </row>
    <row r="45" spans="2:25" s="30" customFormat="1" ht="14.15" customHeight="1" x14ac:dyDescent="0.2">
      <c r="B45" s="680"/>
      <c r="C45" s="680"/>
      <c r="D45" s="680"/>
      <c r="E45" s="680"/>
      <c r="F45" s="680"/>
      <c r="G45" s="680"/>
      <c r="H45" s="680"/>
      <c r="I45" s="680"/>
      <c r="J45" s="681"/>
      <c r="K45" s="681"/>
      <c r="L45" s="681"/>
      <c r="M45" s="681"/>
      <c r="N45" s="681"/>
      <c r="O45" s="681"/>
      <c r="P45" s="681"/>
      <c r="Q45" s="681"/>
      <c r="R45" s="682"/>
      <c r="S45" s="682"/>
      <c r="T45" s="682"/>
      <c r="U45" s="682"/>
      <c r="V45" s="682"/>
      <c r="W45" s="682"/>
      <c r="X45" s="682"/>
      <c r="Y45" s="682"/>
    </row>
    <row r="46" spans="2:25" s="30" customFormat="1" ht="14.15" customHeight="1" x14ac:dyDescent="0.2">
      <c r="B46" s="680"/>
      <c r="C46" s="680"/>
      <c r="D46" s="680"/>
      <c r="E46" s="680"/>
      <c r="F46" s="680"/>
      <c r="G46" s="680"/>
      <c r="H46" s="680"/>
      <c r="I46" s="680"/>
      <c r="J46" s="681"/>
      <c r="K46" s="681"/>
      <c r="L46" s="681"/>
      <c r="M46" s="681"/>
      <c r="N46" s="681"/>
      <c r="O46" s="681"/>
      <c r="P46" s="681"/>
      <c r="Q46" s="681"/>
      <c r="R46" s="682"/>
      <c r="S46" s="682"/>
      <c r="T46" s="682"/>
      <c r="U46" s="682"/>
      <c r="V46" s="682"/>
      <c r="W46" s="682"/>
      <c r="X46" s="682"/>
      <c r="Y46" s="682"/>
    </row>
    <row r="47" spans="2:25" s="30" customFormat="1" ht="14.15" customHeight="1" x14ac:dyDescent="0.2">
      <c r="B47" s="680"/>
      <c r="C47" s="680"/>
      <c r="D47" s="680"/>
      <c r="E47" s="680"/>
      <c r="F47" s="680"/>
      <c r="G47" s="680"/>
      <c r="H47" s="680"/>
      <c r="I47" s="680"/>
      <c r="J47" s="681"/>
      <c r="K47" s="681"/>
      <c r="L47" s="681"/>
      <c r="M47" s="681"/>
      <c r="N47" s="681"/>
      <c r="O47" s="681"/>
      <c r="P47" s="681"/>
      <c r="Q47" s="681"/>
      <c r="R47" s="682"/>
      <c r="S47" s="682"/>
      <c r="T47" s="682"/>
      <c r="U47" s="682"/>
      <c r="V47" s="682"/>
      <c r="W47" s="682"/>
      <c r="X47" s="682"/>
      <c r="Y47" s="682"/>
    </row>
    <row r="48" spans="2:25" s="30" customFormat="1" ht="14.15" customHeight="1" x14ac:dyDescent="0.2">
      <c r="B48" s="680"/>
      <c r="C48" s="680"/>
      <c r="D48" s="680"/>
      <c r="E48" s="680"/>
      <c r="F48" s="680"/>
      <c r="G48" s="680"/>
      <c r="H48" s="680"/>
      <c r="I48" s="680"/>
      <c r="J48" s="681"/>
      <c r="K48" s="681"/>
      <c r="L48" s="681"/>
      <c r="M48" s="681"/>
      <c r="N48" s="681"/>
      <c r="O48" s="681"/>
      <c r="P48" s="681"/>
      <c r="Q48" s="681"/>
      <c r="R48" s="682"/>
      <c r="S48" s="682"/>
      <c r="T48" s="682"/>
      <c r="U48" s="682"/>
      <c r="V48" s="682"/>
      <c r="W48" s="682"/>
      <c r="X48" s="682"/>
      <c r="Y48" s="682"/>
    </row>
    <row r="49" spans="2:26" s="30" customFormat="1" ht="14.15" customHeight="1" x14ac:dyDescent="0.2">
      <c r="B49" s="680"/>
      <c r="C49" s="680"/>
      <c r="D49" s="680"/>
      <c r="E49" s="680"/>
      <c r="F49" s="680"/>
      <c r="G49" s="680"/>
      <c r="H49" s="680"/>
      <c r="I49" s="680"/>
      <c r="J49" s="681"/>
      <c r="K49" s="681"/>
      <c r="L49" s="681"/>
      <c r="M49" s="681"/>
      <c r="N49" s="681"/>
      <c r="O49" s="681"/>
      <c r="P49" s="681"/>
      <c r="Q49" s="681"/>
      <c r="R49" s="682"/>
      <c r="S49" s="682"/>
      <c r="T49" s="682"/>
      <c r="U49" s="682"/>
      <c r="V49" s="682"/>
      <c r="W49" s="682"/>
      <c r="X49" s="682"/>
      <c r="Y49" s="682"/>
    </row>
    <row r="50" spans="2:26" s="30" customFormat="1" ht="14.15" customHeight="1" x14ac:dyDescent="0.2">
      <c r="B50" s="680"/>
      <c r="C50" s="680"/>
      <c r="D50" s="680"/>
      <c r="E50" s="680"/>
      <c r="F50" s="680"/>
      <c r="G50" s="680"/>
      <c r="H50" s="680"/>
      <c r="I50" s="680"/>
      <c r="J50" s="681"/>
      <c r="K50" s="681"/>
      <c r="L50" s="681"/>
      <c r="M50" s="681"/>
      <c r="N50" s="681"/>
      <c r="O50" s="681"/>
      <c r="P50" s="681"/>
      <c r="Q50" s="681"/>
      <c r="R50" s="682"/>
      <c r="S50" s="682"/>
      <c r="T50" s="682"/>
      <c r="U50" s="682"/>
      <c r="V50" s="682"/>
      <c r="W50" s="682"/>
      <c r="X50" s="682"/>
      <c r="Y50" s="682"/>
    </row>
    <row r="51" spans="2:26" s="30" customFormat="1" ht="14.15" customHeight="1" x14ac:dyDescent="0.2">
      <c r="B51" s="680"/>
      <c r="C51" s="680"/>
      <c r="D51" s="680"/>
      <c r="E51" s="680"/>
      <c r="F51" s="680"/>
      <c r="G51" s="680"/>
      <c r="H51" s="680"/>
      <c r="I51" s="680"/>
      <c r="J51" s="681"/>
      <c r="K51" s="681"/>
      <c r="L51" s="681"/>
      <c r="M51" s="681"/>
      <c r="N51" s="681"/>
      <c r="O51" s="681"/>
      <c r="P51" s="681"/>
      <c r="Q51" s="681"/>
      <c r="R51" s="682"/>
      <c r="S51" s="682"/>
      <c r="T51" s="682"/>
      <c r="U51" s="682"/>
      <c r="V51" s="682"/>
      <c r="W51" s="682"/>
      <c r="X51" s="682"/>
      <c r="Y51" s="682"/>
    </row>
    <row r="52" spans="2:26" s="30" customFormat="1" ht="14.15" customHeight="1" x14ac:dyDescent="0.2">
      <c r="B52" s="680"/>
      <c r="C52" s="680"/>
      <c r="D52" s="680"/>
      <c r="E52" s="680"/>
      <c r="F52" s="680"/>
      <c r="G52" s="680"/>
      <c r="H52" s="680"/>
      <c r="I52" s="680"/>
      <c r="J52" s="681"/>
      <c r="K52" s="681"/>
      <c r="L52" s="681"/>
      <c r="M52" s="681"/>
      <c r="N52" s="681"/>
      <c r="O52" s="681"/>
      <c r="P52" s="681"/>
      <c r="Q52" s="681"/>
      <c r="R52" s="682"/>
      <c r="S52" s="682"/>
      <c r="T52" s="682"/>
      <c r="U52" s="682"/>
      <c r="V52" s="682"/>
      <c r="W52" s="682"/>
      <c r="X52" s="682"/>
      <c r="Y52" s="682"/>
    </row>
    <row r="53" spans="2:26" s="30" customFormat="1" ht="14.15" customHeight="1" x14ac:dyDescent="0.2">
      <c r="B53" s="680"/>
      <c r="C53" s="680"/>
      <c r="D53" s="680"/>
      <c r="E53" s="680"/>
      <c r="F53" s="680"/>
      <c r="G53" s="680"/>
      <c r="H53" s="680"/>
      <c r="I53" s="680"/>
      <c r="J53" s="681"/>
      <c r="K53" s="681"/>
      <c r="L53" s="681"/>
      <c r="M53" s="681"/>
      <c r="N53" s="681"/>
      <c r="O53" s="681"/>
      <c r="P53" s="681"/>
      <c r="Q53" s="681"/>
      <c r="R53" s="682"/>
      <c r="S53" s="682"/>
      <c r="T53" s="682"/>
      <c r="U53" s="682"/>
      <c r="V53" s="682"/>
      <c r="W53" s="682"/>
      <c r="X53" s="682"/>
      <c r="Y53" s="682"/>
    </row>
    <row r="54" spans="2:26" s="30" customFormat="1" ht="14.15" customHeight="1" x14ac:dyDescent="0.2">
      <c r="B54" s="680"/>
      <c r="C54" s="680"/>
      <c r="D54" s="680"/>
      <c r="E54" s="680"/>
      <c r="F54" s="680"/>
      <c r="G54" s="680"/>
      <c r="H54" s="680"/>
      <c r="I54" s="680"/>
      <c r="J54" s="681"/>
      <c r="K54" s="681"/>
      <c r="L54" s="681"/>
      <c r="M54" s="681"/>
      <c r="N54" s="681"/>
      <c r="O54" s="681"/>
      <c r="P54" s="681"/>
      <c r="Q54" s="681"/>
      <c r="R54" s="682"/>
      <c r="S54" s="682"/>
      <c r="T54" s="682"/>
      <c r="U54" s="682"/>
      <c r="V54" s="682"/>
      <c r="W54" s="682"/>
      <c r="X54" s="682"/>
      <c r="Y54" s="682"/>
    </row>
    <row r="55" spans="2:26" s="30" customFormat="1" ht="14.15" customHeight="1" x14ac:dyDescent="0.2">
      <c r="B55" s="680"/>
      <c r="C55" s="680"/>
      <c r="D55" s="680"/>
      <c r="E55" s="680"/>
      <c r="F55" s="680"/>
      <c r="G55" s="680"/>
      <c r="H55" s="680"/>
      <c r="I55" s="680"/>
      <c r="J55" s="681"/>
      <c r="K55" s="681"/>
      <c r="L55" s="681"/>
      <c r="M55" s="681"/>
      <c r="N55" s="681"/>
      <c r="O55" s="681"/>
      <c r="P55" s="681"/>
      <c r="Q55" s="681"/>
      <c r="R55" s="682"/>
      <c r="S55" s="682"/>
      <c r="T55" s="682"/>
      <c r="U55" s="682"/>
      <c r="V55" s="682"/>
      <c r="W55" s="682"/>
      <c r="X55" s="682"/>
      <c r="Y55" s="682"/>
    </row>
    <row r="56" spans="2:26" s="30" customFormat="1" ht="14.15" customHeight="1" x14ac:dyDescent="0.2">
      <c r="B56" s="103"/>
      <c r="C56" s="103"/>
      <c r="D56" s="106" t="s">
        <v>285</v>
      </c>
      <c r="E56" s="103"/>
      <c r="F56" s="103"/>
      <c r="G56" s="103"/>
      <c r="H56" s="103"/>
      <c r="I56" s="103"/>
      <c r="J56" s="99"/>
      <c r="K56" s="99"/>
      <c r="L56" s="99"/>
      <c r="M56" s="99"/>
      <c r="N56" s="99"/>
      <c r="O56" s="99"/>
      <c r="P56" s="99"/>
      <c r="Q56" s="99"/>
      <c r="R56" s="104"/>
      <c r="S56" s="104"/>
      <c r="T56" s="104"/>
      <c r="U56" s="104"/>
      <c r="V56" s="104"/>
      <c r="W56" s="104"/>
      <c r="X56" s="104"/>
      <c r="Y56" s="104"/>
    </row>
    <row r="57" spans="2:26" s="30" customFormat="1" ht="15" customHeight="1" x14ac:dyDescent="0.2">
      <c r="B57" s="99"/>
      <c r="C57" s="99"/>
      <c r="D57" s="105" t="s">
        <v>263</v>
      </c>
      <c r="E57" s="101"/>
      <c r="F57" s="101"/>
      <c r="G57" s="101"/>
      <c r="H57" s="101"/>
      <c r="I57" s="101"/>
      <c r="J57" s="101"/>
      <c r="K57" s="101"/>
      <c r="L57" s="101"/>
      <c r="M57" s="101"/>
      <c r="N57" s="101"/>
      <c r="O57" s="99"/>
      <c r="P57" s="105"/>
      <c r="Q57" s="101"/>
      <c r="R57" s="101"/>
      <c r="S57" s="101"/>
      <c r="T57" s="101"/>
      <c r="U57" s="101"/>
      <c r="V57" s="101"/>
      <c r="W57" s="101"/>
      <c r="X57" s="101"/>
      <c r="Y57" s="101"/>
    </row>
    <row r="58" spans="2:26" ht="15" customHeight="1" x14ac:dyDescent="0.2">
      <c r="D58" s="33" t="s">
        <v>460</v>
      </c>
      <c r="E58" s="33"/>
      <c r="F58" s="32"/>
      <c r="G58" s="30"/>
      <c r="H58" s="30"/>
      <c r="I58" s="30"/>
      <c r="J58" s="30"/>
      <c r="K58" s="30"/>
      <c r="L58" s="225" t="s">
        <v>572</v>
      </c>
      <c r="M58" s="30"/>
      <c r="N58" s="30"/>
      <c r="O58" s="30"/>
      <c r="P58" s="32"/>
      <c r="Q58" s="33"/>
      <c r="R58" s="32"/>
      <c r="S58" s="30"/>
      <c r="T58" s="30"/>
      <c r="U58" s="30"/>
      <c r="V58" s="30"/>
      <c r="W58" s="30"/>
      <c r="X58" s="30"/>
      <c r="Y58" s="30"/>
      <c r="Z58" s="30"/>
    </row>
    <row r="59" spans="2:26" ht="27.9" customHeight="1" x14ac:dyDescent="0.2">
      <c r="D59" s="32"/>
      <c r="E59" s="33"/>
      <c r="F59" s="30"/>
      <c r="G59" s="30"/>
      <c r="H59" s="30"/>
      <c r="I59" s="30"/>
      <c r="J59" s="30"/>
      <c r="K59" s="30"/>
      <c r="L59" s="30"/>
      <c r="M59" s="30"/>
      <c r="N59" s="30"/>
      <c r="O59" s="30"/>
      <c r="P59" s="32"/>
      <c r="Q59" s="33"/>
      <c r="R59" s="30"/>
      <c r="S59" s="30"/>
      <c r="T59" s="30"/>
      <c r="U59" s="30"/>
      <c r="V59" s="30"/>
      <c r="W59" s="30"/>
      <c r="X59" s="30"/>
      <c r="Y59" s="30"/>
      <c r="Z59" s="30"/>
    </row>
  </sheetData>
  <mergeCells count="104">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9:I21"/>
    <mergeCell ref="J9:Q21"/>
    <mergeCell ref="R9:Y21"/>
    <mergeCell ref="B22:D22"/>
    <mergeCell ref="F22:H22"/>
    <mergeCell ref="J22:L22"/>
    <mergeCell ref="N22:P22"/>
    <mergeCell ref="R22:T22"/>
    <mergeCell ref="V22:X22"/>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26:I38"/>
    <mergeCell ref="J26:Q38"/>
    <mergeCell ref="R26:Y38"/>
    <mergeCell ref="B39:D39"/>
    <mergeCell ref="F39:H39"/>
    <mergeCell ref="J39:L39"/>
    <mergeCell ref="N39:P39"/>
    <mergeCell ref="R39:T39"/>
    <mergeCell ref="V39:X39"/>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43:I55"/>
    <mergeCell ref="J43:Q55"/>
    <mergeCell ref="R43:Y55"/>
    <mergeCell ref="B42:C42"/>
    <mergeCell ref="F42:I42"/>
    <mergeCell ref="J42:K42"/>
    <mergeCell ref="N42:Q42"/>
    <mergeCell ref="R42:S42"/>
    <mergeCell ref="V42:Y42"/>
  </mergeCells>
  <phoneticPr fontId="8"/>
  <dataValidations count="1">
    <dataValidation type="list" allowBlank="1" showInputMessage="1" showErrorMessage="1" sqref="E6:F6 M6:N6 U6:V6 E23:F23 M23:N23 U23:V23 E40:F40 M40:N40 U40:V40" xr:uid="{618082B6-59F7-405A-981F-DDB77920F99D}">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9A9983C-7CF2-4769-9DC8-98D1FB67BCE3}">
          <x14:formula1>
            <xm:f>'(参考)リスト'!$E$51:$E$56</xm:f>
          </x14:formula1>
          <xm:sqref>D7:I7 L7:Q7 T7:Y7 D24:I24 L24:Q24 T24:Y24 D41:I41 L41:Q41 T41:Y41</xm:sqref>
        </x14:dataValidation>
        <x14:dataValidation type="list" allowBlank="1" showInputMessage="1" showErrorMessage="1" xr:uid="{BABC14F6-B7ED-4FD0-B7B9-85680FA09393}">
          <x14:formula1>
            <xm:f>'(参考)リスト'!$D$51:$D$53</xm:f>
          </x14:formula1>
          <xm:sqref>I6 Q6 Y6 I23 Q23 Y23 I40 Q40 Y40</xm:sqref>
        </x14:dataValidation>
        <x14:dataValidation type="list" allowBlank="1" showInputMessage="1" showErrorMessage="1" xr:uid="{9CF228E8-C7F8-42B4-8CA8-5843CC9BEC33}">
          <x14:formula1>
            <xm:f>'(参考)リスト'!$F$51:$F$52</xm:f>
          </x14:formula1>
          <xm:sqref>D8 L8 T8 D25 L25 T25 D42 L42 T42</xm:sqref>
        </x14:dataValidation>
        <x14:dataValidation type="list" allowBlank="1" showInputMessage="1" showErrorMessage="1" xr:uid="{A206B72D-9730-49A1-8260-63D0E38FDB91}">
          <x14:formula1>
            <xm:f>'(参考)リスト'!$B$51:$B$54</xm:f>
          </x14:formula1>
          <xm:sqref>D6 L6 T6 D23 L23 T23 D40 L40 T40</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Z59"/>
  <sheetViews>
    <sheetView showGridLines="0" showZeros="0" view="pageBreakPreview" zoomScaleNormal="100" zoomScaleSheetLayoutView="100" workbookViewId="0">
      <selection activeCell="D7" sqref="D7:I7"/>
    </sheetView>
  </sheetViews>
  <sheetFormatPr defaultColWidth="7.6328125" defaultRowHeight="27.9" customHeight="1" x14ac:dyDescent="0.2"/>
  <cols>
    <col min="1" max="1" width="7" style="29" customWidth="1"/>
    <col min="2" max="2" width="7.36328125" style="29" customWidth="1"/>
    <col min="3" max="3" width="5.90625" style="29" customWidth="1"/>
    <col min="4" max="6" width="6.90625" style="29" customWidth="1"/>
    <col min="7" max="8" width="5.90625" style="29" customWidth="1"/>
    <col min="9" max="9" width="8.90625" style="29" customWidth="1"/>
    <col min="10" max="10" width="7.36328125" style="29" customWidth="1"/>
    <col min="11" max="11" width="5.90625" style="29" customWidth="1"/>
    <col min="12" max="14" width="6.81640625" style="29" customWidth="1"/>
    <col min="15" max="16" width="5.90625" style="29" customWidth="1"/>
    <col min="17" max="17" width="8.90625" style="29" customWidth="1"/>
    <col min="18" max="18" width="7.36328125" style="29" customWidth="1"/>
    <col min="19" max="19" width="5.90625" style="29" customWidth="1"/>
    <col min="20" max="22" width="6.81640625" style="29" customWidth="1"/>
    <col min="23" max="24" width="5.90625" style="29" customWidth="1"/>
    <col min="25" max="25" width="8.90625" style="29" customWidth="1"/>
    <col min="26" max="16384" width="7.6328125" style="29"/>
  </cols>
  <sheetData>
    <row r="1" spans="2:25" ht="9" customHeight="1" x14ac:dyDescent="0.2"/>
    <row r="2" spans="2:25" ht="18" customHeight="1" x14ac:dyDescent="0.2">
      <c r="B2" s="110" t="s">
        <v>345</v>
      </c>
      <c r="C2" s="98"/>
      <c r="D2" s="98"/>
      <c r="E2" s="98"/>
      <c r="F2" s="98"/>
      <c r="G2" s="98"/>
      <c r="H2" s="98"/>
      <c r="I2" s="98"/>
      <c r="J2" s="98"/>
      <c r="K2" s="98"/>
      <c r="L2" s="98"/>
      <c r="M2" s="98"/>
      <c r="N2" s="98"/>
      <c r="O2" s="98"/>
      <c r="P2" s="98"/>
      <c r="Q2" s="98"/>
      <c r="R2" s="98"/>
      <c r="S2" s="98"/>
      <c r="T2" s="98"/>
      <c r="U2" s="98"/>
      <c r="V2" s="98"/>
      <c r="W2" s="98"/>
      <c r="X2" s="98"/>
      <c r="Y2" s="98"/>
    </row>
    <row r="3" spans="2:25" ht="15" customHeight="1" x14ac:dyDescent="0.2">
      <c r="B3" s="707" t="s">
        <v>53</v>
      </c>
      <c r="C3" s="707"/>
      <c r="D3" s="707"/>
      <c r="E3" s="708" t="s">
        <v>1337</v>
      </c>
      <c r="F3" s="708"/>
      <c r="G3" s="708"/>
      <c r="H3" s="708"/>
      <c r="I3" s="622" t="s">
        <v>45</v>
      </c>
      <c r="J3" s="685"/>
      <c r="K3" s="623"/>
      <c r="L3" s="624" t="s">
        <v>621</v>
      </c>
      <c r="M3" s="625"/>
      <c r="N3" s="626"/>
      <c r="O3" s="610" t="s">
        <v>267</v>
      </c>
      <c r="P3" s="610"/>
      <c r="Q3" s="610"/>
      <c r="R3" s="704" t="s">
        <v>635</v>
      </c>
      <c r="S3" s="705"/>
      <c r="T3" s="706"/>
      <c r="U3" s="692" t="s">
        <v>271</v>
      </c>
      <c r="V3" s="693"/>
      <c r="W3" s="696">
        <v>45271</v>
      </c>
      <c r="X3" s="697"/>
      <c r="Y3" s="698"/>
    </row>
    <row r="4" spans="2:25" ht="15" customHeight="1" x14ac:dyDescent="0.2">
      <c r="B4" s="702" t="s">
        <v>46</v>
      </c>
      <c r="C4" s="702"/>
      <c r="D4" s="702"/>
      <c r="E4" s="703" t="s">
        <v>632</v>
      </c>
      <c r="F4" s="703"/>
      <c r="G4" s="703"/>
      <c r="H4" s="703"/>
      <c r="I4" s="622" t="s">
        <v>52</v>
      </c>
      <c r="J4" s="685"/>
      <c r="K4" s="623"/>
      <c r="L4" s="624" t="s">
        <v>580</v>
      </c>
      <c r="M4" s="625"/>
      <c r="N4" s="626"/>
      <c r="O4" s="610" t="s">
        <v>268</v>
      </c>
      <c r="P4" s="610"/>
      <c r="Q4" s="610"/>
      <c r="R4" s="704" t="s">
        <v>636</v>
      </c>
      <c r="S4" s="705"/>
      <c r="T4" s="706"/>
      <c r="U4" s="694"/>
      <c r="V4" s="695"/>
      <c r="W4" s="699"/>
      <c r="X4" s="700"/>
      <c r="Y4" s="701"/>
    </row>
    <row r="5" spans="2:25" ht="15" customHeight="1" x14ac:dyDescent="0.2">
      <c r="B5" s="622" t="s">
        <v>245</v>
      </c>
      <c r="C5" s="685"/>
      <c r="D5" s="623"/>
      <c r="E5" s="102" t="s">
        <v>670</v>
      </c>
      <c r="F5" s="622" t="s">
        <v>244</v>
      </c>
      <c r="G5" s="685"/>
      <c r="H5" s="623"/>
      <c r="I5" s="195">
        <v>101</v>
      </c>
      <c r="J5" s="622" t="s">
        <v>245</v>
      </c>
      <c r="K5" s="685"/>
      <c r="L5" s="623"/>
      <c r="M5" s="102" t="s">
        <v>671</v>
      </c>
      <c r="N5" s="622" t="s">
        <v>244</v>
      </c>
      <c r="O5" s="685"/>
      <c r="P5" s="623"/>
      <c r="Q5" s="195">
        <v>101</v>
      </c>
      <c r="R5" s="622" t="s">
        <v>245</v>
      </c>
      <c r="S5" s="685"/>
      <c r="T5" s="623"/>
      <c r="U5" s="102" t="s">
        <v>672</v>
      </c>
      <c r="V5" s="622" t="s">
        <v>244</v>
      </c>
      <c r="W5" s="685"/>
      <c r="X5" s="623"/>
      <c r="Y5" s="195">
        <v>101</v>
      </c>
    </row>
    <row r="6" spans="2:25" ht="15" customHeight="1" x14ac:dyDescent="0.2">
      <c r="B6" s="622" t="s">
        <v>243</v>
      </c>
      <c r="C6" s="685"/>
      <c r="D6" s="212" t="s">
        <v>389</v>
      </c>
      <c r="E6" s="686" t="s">
        <v>391</v>
      </c>
      <c r="F6" s="687"/>
      <c r="G6" s="622" t="s">
        <v>242</v>
      </c>
      <c r="H6" s="623"/>
      <c r="I6" s="195" t="s">
        <v>509</v>
      </c>
      <c r="J6" s="622" t="s">
        <v>243</v>
      </c>
      <c r="K6" s="685"/>
      <c r="L6" s="212" t="s">
        <v>389</v>
      </c>
      <c r="M6" s="686" t="s">
        <v>392</v>
      </c>
      <c r="N6" s="687"/>
      <c r="O6" s="622" t="s">
        <v>242</v>
      </c>
      <c r="P6" s="623"/>
      <c r="Q6" s="195" t="s">
        <v>509</v>
      </c>
      <c r="R6" s="622" t="s">
        <v>243</v>
      </c>
      <c r="S6" s="685"/>
      <c r="T6" s="212" t="s">
        <v>389</v>
      </c>
      <c r="U6" s="686" t="s">
        <v>392</v>
      </c>
      <c r="V6" s="687"/>
      <c r="W6" s="622" t="s">
        <v>242</v>
      </c>
      <c r="X6" s="623"/>
      <c r="Y6" s="195" t="s">
        <v>509</v>
      </c>
    </row>
    <row r="7" spans="2:25" ht="15" customHeight="1" x14ac:dyDescent="0.2">
      <c r="B7" s="622" t="s">
        <v>241</v>
      </c>
      <c r="C7" s="685"/>
      <c r="D7" s="686" t="s">
        <v>408</v>
      </c>
      <c r="E7" s="688"/>
      <c r="F7" s="688"/>
      <c r="G7" s="688"/>
      <c r="H7" s="688"/>
      <c r="I7" s="687"/>
      <c r="J7" s="622" t="s">
        <v>241</v>
      </c>
      <c r="K7" s="685"/>
      <c r="L7" s="686" t="s">
        <v>409</v>
      </c>
      <c r="M7" s="688"/>
      <c r="N7" s="688"/>
      <c r="O7" s="688"/>
      <c r="P7" s="688"/>
      <c r="Q7" s="687"/>
      <c r="R7" s="622" t="s">
        <v>241</v>
      </c>
      <c r="S7" s="685"/>
      <c r="T7" s="686" t="s">
        <v>409</v>
      </c>
      <c r="U7" s="688"/>
      <c r="V7" s="688"/>
      <c r="W7" s="688"/>
      <c r="X7" s="688"/>
      <c r="Y7" s="687"/>
    </row>
    <row r="8" spans="2:25" ht="15" customHeight="1" x14ac:dyDescent="0.2">
      <c r="B8" s="683" t="s">
        <v>253</v>
      </c>
      <c r="C8" s="683"/>
      <c r="D8" s="213" t="s">
        <v>1070</v>
      </c>
      <c r="E8" s="173" t="s">
        <v>240</v>
      </c>
      <c r="F8" s="684" t="s">
        <v>1071</v>
      </c>
      <c r="G8" s="684"/>
      <c r="H8" s="684"/>
      <c r="I8" s="684"/>
      <c r="J8" s="683" t="s">
        <v>253</v>
      </c>
      <c r="K8" s="683"/>
      <c r="L8" s="213" t="s">
        <v>1070</v>
      </c>
      <c r="M8" s="173" t="s">
        <v>239</v>
      </c>
      <c r="N8" s="684" t="s">
        <v>1077</v>
      </c>
      <c r="O8" s="684"/>
      <c r="P8" s="684"/>
      <c r="Q8" s="684"/>
      <c r="R8" s="683" t="s">
        <v>253</v>
      </c>
      <c r="S8" s="683"/>
      <c r="T8" s="213" t="s">
        <v>1070</v>
      </c>
      <c r="U8" s="173" t="s">
        <v>239</v>
      </c>
      <c r="V8" s="684" t="s">
        <v>1078</v>
      </c>
      <c r="W8" s="684"/>
      <c r="X8" s="684"/>
      <c r="Y8" s="684"/>
    </row>
    <row r="9" spans="2:25" s="30" customFormat="1" ht="14.15" customHeight="1" x14ac:dyDescent="0.2">
      <c r="B9" s="689"/>
      <c r="C9" s="689"/>
      <c r="D9" s="689"/>
      <c r="E9" s="689"/>
      <c r="F9" s="689"/>
      <c r="G9" s="689"/>
      <c r="H9" s="689"/>
      <c r="I9" s="689"/>
      <c r="J9" s="681"/>
      <c r="K9" s="681"/>
      <c r="L9" s="681"/>
      <c r="M9" s="681"/>
      <c r="N9" s="681"/>
      <c r="O9" s="681"/>
      <c r="P9" s="681"/>
      <c r="Q9" s="681"/>
      <c r="R9" s="690"/>
      <c r="S9" s="690"/>
      <c r="T9" s="690"/>
      <c r="U9" s="690"/>
      <c r="V9" s="690"/>
      <c r="W9" s="690"/>
      <c r="X9" s="690"/>
      <c r="Y9" s="691"/>
    </row>
    <row r="10" spans="2:25" s="30" customFormat="1" ht="14.15" customHeight="1" x14ac:dyDescent="0.2">
      <c r="B10" s="680"/>
      <c r="C10" s="680"/>
      <c r="D10" s="680"/>
      <c r="E10" s="680"/>
      <c r="F10" s="680"/>
      <c r="G10" s="680"/>
      <c r="H10" s="680"/>
      <c r="I10" s="680"/>
      <c r="J10" s="681"/>
      <c r="K10" s="681"/>
      <c r="L10" s="681"/>
      <c r="M10" s="681"/>
      <c r="N10" s="681"/>
      <c r="O10" s="681"/>
      <c r="P10" s="681"/>
      <c r="Q10" s="681"/>
      <c r="R10" s="690"/>
      <c r="S10" s="690"/>
      <c r="T10" s="690"/>
      <c r="U10" s="690"/>
      <c r="V10" s="690"/>
      <c r="W10" s="690"/>
      <c r="X10" s="690"/>
      <c r="Y10" s="691"/>
    </row>
    <row r="11" spans="2:25" s="30" customFormat="1" ht="14.15" customHeight="1" x14ac:dyDescent="0.2">
      <c r="B11" s="680"/>
      <c r="C11" s="680"/>
      <c r="D11" s="680"/>
      <c r="E11" s="680"/>
      <c r="F11" s="680"/>
      <c r="G11" s="680"/>
      <c r="H11" s="680"/>
      <c r="I11" s="680"/>
      <c r="J11" s="681"/>
      <c r="K11" s="681"/>
      <c r="L11" s="681"/>
      <c r="M11" s="681"/>
      <c r="N11" s="681"/>
      <c r="O11" s="681"/>
      <c r="P11" s="681"/>
      <c r="Q11" s="681"/>
      <c r="R11" s="690"/>
      <c r="S11" s="690"/>
      <c r="T11" s="690"/>
      <c r="U11" s="690"/>
      <c r="V11" s="690"/>
      <c r="W11" s="690"/>
      <c r="X11" s="690"/>
      <c r="Y11" s="691"/>
    </row>
    <row r="12" spans="2:25" s="30" customFormat="1" ht="14.15" customHeight="1" x14ac:dyDescent="0.2">
      <c r="B12" s="680"/>
      <c r="C12" s="680"/>
      <c r="D12" s="680"/>
      <c r="E12" s="680"/>
      <c r="F12" s="680"/>
      <c r="G12" s="680"/>
      <c r="H12" s="680"/>
      <c r="I12" s="680"/>
      <c r="J12" s="681"/>
      <c r="K12" s="681"/>
      <c r="L12" s="681"/>
      <c r="M12" s="681"/>
      <c r="N12" s="681"/>
      <c r="O12" s="681"/>
      <c r="P12" s="681"/>
      <c r="Q12" s="681"/>
      <c r="R12" s="690"/>
      <c r="S12" s="690"/>
      <c r="T12" s="690"/>
      <c r="U12" s="690"/>
      <c r="V12" s="690"/>
      <c r="W12" s="690"/>
      <c r="X12" s="690"/>
      <c r="Y12" s="691"/>
    </row>
    <row r="13" spans="2:25" s="30" customFormat="1" ht="14.15" customHeight="1" x14ac:dyDescent="0.2">
      <c r="B13" s="680"/>
      <c r="C13" s="680"/>
      <c r="D13" s="680"/>
      <c r="E13" s="680"/>
      <c r="F13" s="680"/>
      <c r="G13" s="680"/>
      <c r="H13" s="680"/>
      <c r="I13" s="680"/>
      <c r="J13" s="681"/>
      <c r="K13" s="681"/>
      <c r="L13" s="681"/>
      <c r="M13" s="681"/>
      <c r="N13" s="681"/>
      <c r="O13" s="681"/>
      <c r="P13" s="681"/>
      <c r="Q13" s="681"/>
      <c r="R13" s="690"/>
      <c r="S13" s="690"/>
      <c r="T13" s="690"/>
      <c r="U13" s="690"/>
      <c r="V13" s="690"/>
      <c r="W13" s="690"/>
      <c r="X13" s="690"/>
      <c r="Y13" s="691"/>
    </row>
    <row r="14" spans="2:25" s="30" customFormat="1" ht="14.15" customHeight="1" x14ac:dyDescent="0.2">
      <c r="B14" s="680"/>
      <c r="C14" s="680"/>
      <c r="D14" s="680"/>
      <c r="E14" s="680"/>
      <c r="F14" s="680"/>
      <c r="G14" s="680"/>
      <c r="H14" s="680"/>
      <c r="I14" s="680"/>
      <c r="J14" s="681"/>
      <c r="K14" s="681"/>
      <c r="L14" s="681"/>
      <c r="M14" s="681"/>
      <c r="N14" s="681"/>
      <c r="O14" s="681"/>
      <c r="P14" s="681"/>
      <c r="Q14" s="681"/>
      <c r="R14" s="690"/>
      <c r="S14" s="690"/>
      <c r="T14" s="690"/>
      <c r="U14" s="690"/>
      <c r="V14" s="690"/>
      <c r="W14" s="690"/>
      <c r="X14" s="690"/>
      <c r="Y14" s="691"/>
    </row>
    <row r="15" spans="2:25" s="30" customFormat="1" ht="14.15" customHeight="1" x14ac:dyDescent="0.2">
      <c r="B15" s="680"/>
      <c r="C15" s="680"/>
      <c r="D15" s="680"/>
      <c r="E15" s="680"/>
      <c r="F15" s="680"/>
      <c r="G15" s="680"/>
      <c r="H15" s="680"/>
      <c r="I15" s="680"/>
      <c r="J15" s="681"/>
      <c r="K15" s="681"/>
      <c r="L15" s="681"/>
      <c r="M15" s="681"/>
      <c r="N15" s="681"/>
      <c r="O15" s="681"/>
      <c r="P15" s="681"/>
      <c r="Q15" s="681"/>
      <c r="R15" s="690"/>
      <c r="S15" s="690"/>
      <c r="T15" s="690"/>
      <c r="U15" s="690"/>
      <c r="V15" s="690"/>
      <c r="W15" s="690"/>
      <c r="X15" s="690"/>
      <c r="Y15" s="691"/>
    </row>
    <row r="16" spans="2:25" s="30" customFormat="1" ht="14.15" customHeight="1" x14ac:dyDescent="0.2">
      <c r="B16" s="680"/>
      <c r="C16" s="680"/>
      <c r="D16" s="680"/>
      <c r="E16" s="680"/>
      <c r="F16" s="680"/>
      <c r="G16" s="680"/>
      <c r="H16" s="680"/>
      <c r="I16" s="680"/>
      <c r="J16" s="681"/>
      <c r="K16" s="681"/>
      <c r="L16" s="681"/>
      <c r="M16" s="681"/>
      <c r="N16" s="681"/>
      <c r="O16" s="681"/>
      <c r="P16" s="681"/>
      <c r="Q16" s="681"/>
      <c r="R16" s="690"/>
      <c r="S16" s="690"/>
      <c r="T16" s="690"/>
      <c r="U16" s="690"/>
      <c r="V16" s="690"/>
      <c r="W16" s="690"/>
      <c r="X16" s="690"/>
      <c r="Y16" s="691"/>
    </row>
    <row r="17" spans="2:25" s="30" customFormat="1" ht="14.15" customHeight="1" x14ac:dyDescent="0.2">
      <c r="B17" s="680"/>
      <c r="C17" s="680"/>
      <c r="D17" s="680"/>
      <c r="E17" s="680"/>
      <c r="F17" s="680"/>
      <c r="G17" s="680"/>
      <c r="H17" s="680"/>
      <c r="I17" s="680"/>
      <c r="J17" s="681"/>
      <c r="K17" s="681"/>
      <c r="L17" s="681"/>
      <c r="M17" s="681"/>
      <c r="N17" s="681"/>
      <c r="O17" s="681"/>
      <c r="P17" s="681"/>
      <c r="Q17" s="681"/>
      <c r="R17" s="690"/>
      <c r="S17" s="690"/>
      <c r="T17" s="690"/>
      <c r="U17" s="690"/>
      <c r="V17" s="690"/>
      <c r="W17" s="690"/>
      <c r="X17" s="690"/>
      <c r="Y17" s="691"/>
    </row>
    <row r="18" spans="2:25" s="30" customFormat="1" ht="14.15" customHeight="1" x14ac:dyDescent="0.2">
      <c r="B18" s="680"/>
      <c r="C18" s="680"/>
      <c r="D18" s="680"/>
      <c r="E18" s="680"/>
      <c r="F18" s="680"/>
      <c r="G18" s="680"/>
      <c r="H18" s="680"/>
      <c r="I18" s="680"/>
      <c r="J18" s="681"/>
      <c r="K18" s="681"/>
      <c r="L18" s="681"/>
      <c r="M18" s="681"/>
      <c r="N18" s="681"/>
      <c r="O18" s="681"/>
      <c r="P18" s="681"/>
      <c r="Q18" s="681"/>
      <c r="R18" s="690"/>
      <c r="S18" s="690"/>
      <c r="T18" s="690"/>
      <c r="U18" s="690"/>
      <c r="V18" s="690"/>
      <c r="W18" s="690"/>
      <c r="X18" s="690"/>
      <c r="Y18" s="691"/>
    </row>
    <row r="19" spans="2:25" s="30" customFormat="1" ht="14.15" customHeight="1" x14ac:dyDescent="0.2">
      <c r="B19" s="680"/>
      <c r="C19" s="680"/>
      <c r="D19" s="680"/>
      <c r="E19" s="680"/>
      <c r="F19" s="680"/>
      <c r="G19" s="680"/>
      <c r="H19" s="680"/>
      <c r="I19" s="680"/>
      <c r="J19" s="681"/>
      <c r="K19" s="681"/>
      <c r="L19" s="681"/>
      <c r="M19" s="681"/>
      <c r="N19" s="681"/>
      <c r="O19" s="681"/>
      <c r="P19" s="681"/>
      <c r="Q19" s="681"/>
      <c r="R19" s="690"/>
      <c r="S19" s="690"/>
      <c r="T19" s="690"/>
      <c r="U19" s="690"/>
      <c r="V19" s="690"/>
      <c r="W19" s="690"/>
      <c r="X19" s="690"/>
      <c r="Y19" s="691"/>
    </row>
    <row r="20" spans="2:25" s="30" customFormat="1" ht="14.15" customHeight="1" x14ac:dyDescent="0.2">
      <c r="B20" s="680"/>
      <c r="C20" s="680"/>
      <c r="D20" s="680"/>
      <c r="E20" s="680"/>
      <c r="F20" s="680"/>
      <c r="G20" s="680"/>
      <c r="H20" s="680"/>
      <c r="I20" s="680"/>
      <c r="J20" s="681"/>
      <c r="K20" s="681"/>
      <c r="L20" s="681"/>
      <c r="M20" s="681"/>
      <c r="N20" s="681"/>
      <c r="O20" s="681"/>
      <c r="P20" s="681"/>
      <c r="Q20" s="681"/>
      <c r="R20" s="690"/>
      <c r="S20" s="690"/>
      <c r="T20" s="690"/>
      <c r="U20" s="690"/>
      <c r="V20" s="690"/>
      <c r="W20" s="690"/>
      <c r="X20" s="690"/>
      <c r="Y20" s="691"/>
    </row>
    <row r="21" spans="2:25" s="30" customFormat="1" ht="14.15" customHeight="1" x14ac:dyDescent="0.2">
      <c r="B21" s="680"/>
      <c r="C21" s="680"/>
      <c r="D21" s="680"/>
      <c r="E21" s="680"/>
      <c r="F21" s="680"/>
      <c r="G21" s="680"/>
      <c r="H21" s="680"/>
      <c r="I21" s="680"/>
      <c r="J21" s="681"/>
      <c r="K21" s="681"/>
      <c r="L21" s="681"/>
      <c r="M21" s="681"/>
      <c r="N21" s="681"/>
      <c r="O21" s="681"/>
      <c r="P21" s="681"/>
      <c r="Q21" s="681"/>
      <c r="R21" s="690"/>
      <c r="S21" s="690"/>
      <c r="T21" s="690"/>
      <c r="U21" s="690"/>
      <c r="V21" s="690"/>
      <c r="W21" s="690"/>
      <c r="X21" s="690"/>
      <c r="Y21" s="691"/>
    </row>
    <row r="22" spans="2:25" ht="15" customHeight="1" x14ac:dyDescent="0.2">
      <c r="B22" s="622" t="s">
        <v>245</v>
      </c>
      <c r="C22" s="685"/>
      <c r="D22" s="623"/>
      <c r="E22" s="102" t="s">
        <v>674</v>
      </c>
      <c r="F22" s="622" t="s">
        <v>244</v>
      </c>
      <c r="G22" s="685"/>
      <c r="H22" s="623"/>
      <c r="I22" s="195">
        <v>101</v>
      </c>
      <c r="J22" s="622" t="s">
        <v>245</v>
      </c>
      <c r="K22" s="685"/>
      <c r="L22" s="623"/>
      <c r="M22" s="102" t="s">
        <v>675</v>
      </c>
      <c r="N22" s="622" t="s">
        <v>244</v>
      </c>
      <c r="O22" s="685"/>
      <c r="P22" s="623"/>
      <c r="Q22" s="195">
        <v>101</v>
      </c>
      <c r="R22" s="622" t="s">
        <v>245</v>
      </c>
      <c r="S22" s="685"/>
      <c r="T22" s="623"/>
      <c r="U22" s="102" t="s">
        <v>676</v>
      </c>
      <c r="V22" s="622" t="s">
        <v>244</v>
      </c>
      <c r="W22" s="685"/>
      <c r="X22" s="623"/>
      <c r="Y22" s="195">
        <v>101</v>
      </c>
    </row>
    <row r="23" spans="2:25" ht="15" customHeight="1" x14ac:dyDescent="0.2">
      <c r="B23" s="622" t="s">
        <v>243</v>
      </c>
      <c r="C23" s="685"/>
      <c r="D23" s="212" t="s">
        <v>389</v>
      </c>
      <c r="E23" s="686" t="s">
        <v>392</v>
      </c>
      <c r="F23" s="687"/>
      <c r="G23" s="622" t="s">
        <v>242</v>
      </c>
      <c r="H23" s="623"/>
      <c r="I23" s="195" t="s">
        <v>509</v>
      </c>
      <c r="J23" s="622" t="s">
        <v>243</v>
      </c>
      <c r="K23" s="685"/>
      <c r="L23" s="212" t="s">
        <v>389</v>
      </c>
      <c r="M23" s="686" t="s">
        <v>392</v>
      </c>
      <c r="N23" s="687"/>
      <c r="O23" s="622" t="s">
        <v>242</v>
      </c>
      <c r="P23" s="623"/>
      <c r="Q23" s="195" t="s">
        <v>509</v>
      </c>
      <c r="R23" s="622" t="s">
        <v>243</v>
      </c>
      <c r="S23" s="685"/>
      <c r="T23" s="212" t="s">
        <v>389</v>
      </c>
      <c r="U23" s="686" t="s">
        <v>392</v>
      </c>
      <c r="V23" s="687"/>
      <c r="W23" s="622" t="s">
        <v>242</v>
      </c>
      <c r="X23" s="623"/>
      <c r="Y23" s="195" t="s">
        <v>509</v>
      </c>
    </row>
    <row r="24" spans="2:25" ht="15" customHeight="1" x14ac:dyDescent="0.2">
      <c r="B24" s="622" t="s">
        <v>241</v>
      </c>
      <c r="C24" s="685"/>
      <c r="D24" s="686" t="s">
        <v>409</v>
      </c>
      <c r="E24" s="688"/>
      <c r="F24" s="688"/>
      <c r="G24" s="688"/>
      <c r="H24" s="688"/>
      <c r="I24" s="687"/>
      <c r="J24" s="622" t="s">
        <v>241</v>
      </c>
      <c r="K24" s="685"/>
      <c r="L24" s="686" t="s">
        <v>409</v>
      </c>
      <c r="M24" s="688"/>
      <c r="N24" s="688"/>
      <c r="O24" s="688"/>
      <c r="P24" s="688"/>
      <c r="Q24" s="687"/>
      <c r="R24" s="622" t="s">
        <v>241</v>
      </c>
      <c r="S24" s="685"/>
      <c r="T24" s="686" t="s">
        <v>409</v>
      </c>
      <c r="U24" s="688"/>
      <c r="V24" s="688"/>
      <c r="W24" s="688"/>
      <c r="X24" s="688"/>
      <c r="Y24" s="687"/>
    </row>
    <row r="25" spans="2:25" ht="15" customHeight="1" x14ac:dyDescent="0.2">
      <c r="B25" s="683" t="s">
        <v>253</v>
      </c>
      <c r="C25" s="683"/>
      <c r="D25" s="213" t="s">
        <v>1070</v>
      </c>
      <c r="E25" s="173" t="s">
        <v>239</v>
      </c>
      <c r="F25" s="684" t="s">
        <v>1077</v>
      </c>
      <c r="G25" s="684"/>
      <c r="H25" s="684"/>
      <c r="I25" s="684"/>
      <c r="J25" s="683" t="s">
        <v>253</v>
      </c>
      <c r="K25" s="683"/>
      <c r="L25" s="213" t="s">
        <v>1070</v>
      </c>
      <c r="M25" s="173" t="s">
        <v>239</v>
      </c>
      <c r="N25" s="684" t="s">
        <v>1077</v>
      </c>
      <c r="O25" s="684"/>
      <c r="P25" s="684"/>
      <c r="Q25" s="684"/>
      <c r="R25" s="683" t="s">
        <v>253</v>
      </c>
      <c r="S25" s="683"/>
      <c r="T25" s="213" t="s">
        <v>1070</v>
      </c>
      <c r="U25" s="173" t="s">
        <v>239</v>
      </c>
      <c r="V25" s="684" t="s">
        <v>1078</v>
      </c>
      <c r="W25" s="684"/>
      <c r="X25" s="684"/>
      <c r="Y25" s="684"/>
    </row>
    <row r="26" spans="2:25" s="30" customFormat="1" ht="14.15" customHeight="1" x14ac:dyDescent="0.2">
      <c r="B26" s="689"/>
      <c r="C26" s="689"/>
      <c r="D26" s="689"/>
      <c r="E26" s="689"/>
      <c r="F26" s="689"/>
      <c r="G26" s="689"/>
      <c r="H26" s="689"/>
      <c r="I26" s="689"/>
      <c r="J26" s="681"/>
      <c r="K26" s="681"/>
      <c r="L26" s="681"/>
      <c r="M26" s="681"/>
      <c r="N26" s="681"/>
      <c r="O26" s="681"/>
      <c r="P26" s="681"/>
      <c r="Q26" s="681"/>
      <c r="R26" s="690"/>
      <c r="S26" s="690"/>
      <c r="T26" s="690"/>
      <c r="U26" s="690"/>
      <c r="V26" s="690"/>
      <c r="W26" s="690"/>
      <c r="X26" s="690"/>
      <c r="Y26" s="691"/>
    </row>
    <row r="27" spans="2:25" s="30" customFormat="1" ht="14.15" customHeight="1" x14ac:dyDescent="0.2">
      <c r="B27" s="680"/>
      <c r="C27" s="680"/>
      <c r="D27" s="680"/>
      <c r="E27" s="680"/>
      <c r="F27" s="680"/>
      <c r="G27" s="680"/>
      <c r="H27" s="680"/>
      <c r="I27" s="680"/>
      <c r="J27" s="681"/>
      <c r="K27" s="681"/>
      <c r="L27" s="681"/>
      <c r="M27" s="681"/>
      <c r="N27" s="681"/>
      <c r="O27" s="681"/>
      <c r="P27" s="681"/>
      <c r="Q27" s="681"/>
      <c r="R27" s="690"/>
      <c r="S27" s="690"/>
      <c r="T27" s="690"/>
      <c r="U27" s="690"/>
      <c r="V27" s="690"/>
      <c r="W27" s="690"/>
      <c r="X27" s="690"/>
      <c r="Y27" s="691"/>
    </row>
    <row r="28" spans="2:25" s="30" customFormat="1" ht="14.15" customHeight="1" x14ac:dyDescent="0.2">
      <c r="B28" s="680"/>
      <c r="C28" s="680"/>
      <c r="D28" s="680"/>
      <c r="E28" s="680"/>
      <c r="F28" s="680"/>
      <c r="G28" s="680"/>
      <c r="H28" s="680"/>
      <c r="I28" s="680"/>
      <c r="J28" s="681"/>
      <c r="K28" s="681"/>
      <c r="L28" s="681"/>
      <c r="M28" s="681"/>
      <c r="N28" s="681"/>
      <c r="O28" s="681"/>
      <c r="P28" s="681"/>
      <c r="Q28" s="681"/>
      <c r="R28" s="690"/>
      <c r="S28" s="690"/>
      <c r="T28" s="690"/>
      <c r="U28" s="690"/>
      <c r="V28" s="690"/>
      <c r="W28" s="690"/>
      <c r="X28" s="690"/>
      <c r="Y28" s="691"/>
    </row>
    <row r="29" spans="2:25" s="30" customFormat="1" ht="14.15" customHeight="1" x14ac:dyDescent="0.2">
      <c r="B29" s="680"/>
      <c r="C29" s="680"/>
      <c r="D29" s="680"/>
      <c r="E29" s="680"/>
      <c r="F29" s="680"/>
      <c r="G29" s="680"/>
      <c r="H29" s="680"/>
      <c r="I29" s="680"/>
      <c r="J29" s="681"/>
      <c r="K29" s="681"/>
      <c r="L29" s="681"/>
      <c r="M29" s="681"/>
      <c r="N29" s="681"/>
      <c r="O29" s="681"/>
      <c r="P29" s="681"/>
      <c r="Q29" s="681"/>
      <c r="R29" s="690"/>
      <c r="S29" s="690"/>
      <c r="T29" s="690"/>
      <c r="U29" s="690"/>
      <c r="V29" s="690"/>
      <c r="W29" s="690"/>
      <c r="X29" s="690"/>
      <c r="Y29" s="691"/>
    </row>
    <row r="30" spans="2:25" s="30" customFormat="1" ht="14.15" customHeight="1" x14ac:dyDescent="0.2">
      <c r="B30" s="680"/>
      <c r="C30" s="680"/>
      <c r="D30" s="680"/>
      <c r="E30" s="680"/>
      <c r="F30" s="680"/>
      <c r="G30" s="680"/>
      <c r="H30" s="680"/>
      <c r="I30" s="680"/>
      <c r="J30" s="681"/>
      <c r="K30" s="681"/>
      <c r="L30" s="681"/>
      <c r="M30" s="681"/>
      <c r="N30" s="681"/>
      <c r="O30" s="681"/>
      <c r="P30" s="681"/>
      <c r="Q30" s="681"/>
      <c r="R30" s="690"/>
      <c r="S30" s="690"/>
      <c r="T30" s="690"/>
      <c r="U30" s="690"/>
      <c r="V30" s="690"/>
      <c r="W30" s="690"/>
      <c r="X30" s="690"/>
      <c r="Y30" s="691"/>
    </row>
    <row r="31" spans="2:25" s="30" customFormat="1" ht="14.15" customHeight="1" x14ac:dyDescent="0.2">
      <c r="B31" s="680"/>
      <c r="C31" s="680"/>
      <c r="D31" s="680"/>
      <c r="E31" s="680"/>
      <c r="F31" s="680"/>
      <c r="G31" s="680"/>
      <c r="H31" s="680"/>
      <c r="I31" s="680"/>
      <c r="J31" s="681"/>
      <c r="K31" s="681"/>
      <c r="L31" s="681"/>
      <c r="M31" s="681"/>
      <c r="N31" s="681"/>
      <c r="O31" s="681"/>
      <c r="P31" s="681"/>
      <c r="Q31" s="681"/>
      <c r="R31" s="690"/>
      <c r="S31" s="690"/>
      <c r="T31" s="690"/>
      <c r="U31" s="690"/>
      <c r="V31" s="690"/>
      <c r="W31" s="690"/>
      <c r="X31" s="690"/>
      <c r="Y31" s="691"/>
    </row>
    <row r="32" spans="2:25" s="30" customFormat="1" ht="14.15" customHeight="1" x14ac:dyDescent="0.2">
      <c r="B32" s="680"/>
      <c r="C32" s="680"/>
      <c r="D32" s="680"/>
      <c r="E32" s="680"/>
      <c r="F32" s="680"/>
      <c r="G32" s="680"/>
      <c r="H32" s="680"/>
      <c r="I32" s="680"/>
      <c r="J32" s="681"/>
      <c r="K32" s="681"/>
      <c r="L32" s="681"/>
      <c r="M32" s="681"/>
      <c r="N32" s="681"/>
      <c r="O32" s="681"/>
      <c r="P32" s="681"/>
      <c r="Q32" s="681"/>
      <c r="R32" s="690"/>
      <c r="S32" s="690"/>
      <c r="T32" s="690"/>
      <c r="U32" s="690"/>
      <c r="V32" s="690"/>
      <c r="W32" s="690"/>
      <c r="X32" s="690"/>
      <c r="Y32" s="691"/>
    </row>
    <row r="33" spans="2:25" s="30" customFormat="1" ht="14.15" customHeight="1" x14ac:dyDescent="0.2">
      <c r="B33" s="680"/>
      <c r="C33" s="680"/>
      <c r="D33" s="680"/>
      <c r="E33" s="680"/>
      <c r="F33" s="680"/>
      <c r="G33" s="680"/>
      <c r="H33" s="680"/>
      <c r="I33" s="680"/>
      <c r="J33" s="681"/>
      <c r="K33" s="681"/>
      <c r="L33" s="681"/>
      <c r="M33" s="681"/>
      <c r="N33" s="681"/>
      <c r="O33" s="681"/>
      <c r="P33" s="681"/>
      <c r="Q33" s="681"/>
      <c r="R33" s="690"/>
      <c r="S33" s="690"/>
      <c r="T33" s="690"/>
      <c r="U33" s="690"/>
      <c r="V33" s="690"/>
      <c r="W33" s="690"/>
      <c r="X33" s="690"/>
      <c r="Y33" s="691"/>
    </row>
    <row r="34" spans="2:25" s="30" customFormat="1" ht="14.15" customHeight="1" x14ac:dyDescent="0.2">
      <c r="B34" s="680"/>
      <c r="C34" s="680"/>
      <c r="D34" s="680"/>
      <c r="E34" s="680"/>
      <c r="F34" s="680"/>
      <c r="G34" s="680"/>
      <c r="H34" s="680"/>
      <c r="I34" s="680"/>
      <c r="J34" s="681"/>
      <c r="K34" s="681"/>
      <c r="L34" s="681"/>
      <c r="M34" s="681"/>
      <c r="N34" s="681"/>
      <c r="O34" s="681"/>
      <c r="P34" s="681"/>
      <c r="Q34" s="681"/>
      <c r="R34" s="690"/>
      <c r="S34" s="690"/>
      <c r="T34" s="690"/>
      <c r="U34" s="690"/>
      <c r="V34" s="690"/>
      <c r="W34" s="690"/>
      <c r="X34" s="690"/>
      <c r="Y34" s="691"/>
    </row>
    <row r="35" spans="2:25" s="30" customFormat="1" ht="14.15" customHeight="1" x14ac:dyDescent="0.2">
      <c r="B35" s="680"/>
      <c r="C35" s="680"/>
      <c r="D35" s="680"/>
      <c r="E35" s="680"/>
      <c r="F35" s="680"/>
      <c r="G35" s="680"/>
      <c r="H35" s="680"/>
      <c r="I35" s="680"/>
      <c r="J35" s="681"/>
      <c r="K35" s="681"/>
      <c r="L35" s="681"/>
      <c r="M35" s="681"/>
      <c r="N35" s="681"/>
      <c r="O35" s="681"/>
      <c r="P35" s="681"/>
      <c r="Q35" s="681"/>
      <c r="R35" s="690"/>
      <c r="S35" s="690"/>
      <c r="T35" s="690"/>
      <c r="U35" s="690"/>
      <c r="V35" s="690"/>
      <c r="W35" s="690"/>
      <c r="X35" s="690"/>
      <c r="Y35" s="691"/>
    </row>
    <row r="36" spans="2:25" s="30" customFormat="1" ht="14.15" customHeight="1" x14ac:dyDescent="0.2">
      <c r="B36" s="680"/>
      <c r="C36" s="680"/>
      <c r="D36" s="680"/>
      <c r="E36" s="680"/>
      <c r="F36" s="680"/>
      <c r="G36" s="680"/>
      <c r="H36" s="680"/>
      <c r="I36" s="680"/>
      <c r="J36" s="681"/>
      <c r="K36" s="681"/>
      <c r="L36" s="681"/>
      <c r="M36" s="681"/>
      <c r="N36" s="681"/>
      <c r="O36" s="681"/>
      <c r="P36" s="681"/>
      <c r="Q36" s="681"/>
      <c r="R36" s="690"/>
      <c r="S36" s="690"/>
      <c r="T36" s="690"/>
      <c r="U36" s="690"/>
      <c r="V36" s="690"/>
      <c r="W36" s="690"/>
      <c r="X36" s="690"/>
      <c r="Y36" s="691"/>
    </row>
    <row r="37" spans="2:25" s="30" customFormat="1" ht="14.15" customHeight="1" x14ac:dyDescent="0.2">
      <c r="B37" s="680"/>
      <c r="C37" s="680"/>
      <c r="D37" s="680"/>
      <c r="E37" s="680"/>
      <c r="F37" s="680"/>
      <c r="G37" s="680"/>
      <c r="H37" s="680"/>
      <c r="I37" s="680"/>
      <c r="J37" s="681"/>
      <c r="K37" s="681"/>
      <c r="L37" s="681"/>
      <c r="M37" s="681"/>
      <c r="N37" s="681"/>
      <c r="O37" s="681"/>
      <c r="P37" s="681"/>
      <c r="Q37" s="681"/>
      <c r="R37" s="690"/>
      <c r="S37" s="690"/>
      <c r="T37" s="690"/>
      <c r="U37" s="690"/>
      <c r="V37" s="690"/>
      <c r="W37" s="690"/>
      <c r="X37" s="690"/>
      <c r="Y37" s="691"/>
    </row>
    <row r="38" spans="2:25" s="30" customFormat="1" ht="14.15" customHeight="1" x14ac:dyDescent="0.2">
      <c r="B38" s="680"/>
      <c r="C38" s="680"/>
      <c r="D38" s="680"/>
      <c r="E38" s="680"/>
      <c r="F38" s="680"/>
      <c r="G38" s="680"/>
      <c r="H38" s="680"/>
      <c r="I38" s="680"/>
      <c r="J38" s="681"/>
      <c r="K38" s="681"/>
      <c r="L38" s="681"/>
      <c r="M38" s="681"/>
      <c r="N38" s="681"/>
      <c r="O38" s="681"/>
      <c r="P38" s="681"/>
      <c r="Q38" s="681"/>
      <c r="R38" s="690"/>
      <c r="S38" s="690"/>
      <c r="T38" s="690"/>
      <c r="U38" s="690"/>
      <c r="V38" s="690"/>
      <c r="W38" s="690"/>
      <c r="X38" s="690"/>
      <c r="Y38" s="691"/>
    </row>
    <row r="39" spans="2:25" ht="15" customHeight="1" x14ac:dyDescent="0.2">
      <c r="B39" s="622" t="s">
        <v>245</v>
      </c>
      <c r="C39" s="685"/>
      <c r="D39" s="623"/>
      <c r="E39" s="102" t="s">
        <v>676</v>
      </c>
      <c r="F39" s="622" t="s">
        <v>244</v>
      </c>
      <c r="G39" s="685"/>
      <c r="H39" s="623"/>
      <c r="I39" s="195">
        <v>102</v>
      </c>
      <c r="J39" s="622" t="s">
        <v>245</v>
      </c>
      <c r="K39" s="685"/>
      <c r="L39" s="623"/>
      <c r="M39" s="102" t="s">
        <v>676</v>
      </c>
      <c r="N39" s="622" t="s">
        <v>244</v>
      </c>
      <c r="O39" s="685"/>
      <c r="P39" s="623"/>
      <c r="Q39" s="195">
        <v>103</v>
      </c>
      <c r="R39" s="622" t="s">
        <v>245</v>
      </c>
      <c r="S39" s="685"/>
      <c r="T39" s="623"/>
      <c r="U39" s="102" t="s">
        <v>677</v>
      </c>
      <c r="V39" s="622" t="s">
        <v>244</v>
      </c>
      <c r="W39" s="685"/>
      <c r="X39" s="623"/>
      <c r="Y39" s="195">
        <v>101</v>
      </c>
    </row>
    <row r="40" spans="2:25" ht="15" customHeight="1" x14ac:dyDescent="0.2">
      <c r="B40" s="622" t="s">
        <v>243</v>
      </c>
      <c r="C40" s="685"/>
      <c r="D40" s="212" t="s">
        <v>389</v>
      </c>
      <c r="E40" s="686" t="s">
        <v>391</v>
      </c>
      <c r="F40" s="687"/>
      <c r="G40" s="622" t="s">
        <v>242</v>
      </c>
      <c r="H40" s="623"/>
      <c r="I40" s="195" t="s">
        <v>509</v>
      </c>
      <c r="J40" s="622" t="s">
        <v>243</v>
      </c>
      <c r="K40" s="685"/>
      <c r="L40" s="212" t="s">
        <v>389</v>
      </c>
      <c r="M40" s="686" t="s">
        <v>392</v>
      </c>
      <c r="N40" s="687"/>
      <c r="O40" s="622" t="s">
        <v>242</v>
      </c>
      <c r="P40" s="623"/>
      <c r="Q40" s="195" t="s">
        <v>509</v>
      </c>
      <c r="R40" s="622" t="s">
        <v>243</v>
      </c>
      <c r="S40" s="685"/>
      <c r="T40" s="212" t="s">
        <v>389</v>
      </c>
      <c r="U40" s="686" t="s">
        <v>392</v>
      </c>
      <c r="V40" s="687"/>
      <c r="W40" s="622" t="s">
        <v>242</v>
      </c>
      <c r="X40" s="623"/>
      <c r="Y40" s="195" t="s">
        <v>509</v>
      </c>
    </row>
    <row r="41" spans="2:25" ht="15" customHeight="1" x14ac:dyDescent="0.2">
      <c r="B41" s="622" t="s">
        <v>241</v>
      </c>
      <c r="C41" s="685"/>
      <c r="D41" s="686" t="s">
        <v>408</v>
      </c>
      <c r="E41" s="688"/>
      <c r="F41" s="688"/>
      <c r="G41" s="688"/>
      <c r="H41" s="688"/>
      <c r="I41" s="687"/>
      <c r="J41" s="622" t="s">
        <v>241</v>
      </c>
      <c r="K41" s="685"/>
      <c r="L41" s="686" t="s">
        <v>409</v>
      </c>
      <c r="M41" s="688"/>
      <c r="N41" s="688"/>
      <c r="O41" s="688"/>
      <c r="P41" s="688"/>
      <c r="Q41" s="687"/>
      <c r="R41" s="622" t="s">
        <v>241</v>
      </c>
      <c r="S41" s="685"/>
      <c r="T41" s="686" t="s">
        <v>409</v>
      </c>
      <c r="U41" s="688"/>
      <c r="V41" s="688"/>
      <c r="W41" s="688"/>
      <c r="X41" s="688"/>
      <c r="Y41" s="687"/>
    </row>
    <row r="42" spans="2:25" ht="15" customHeight="1" x14ac:dyDescent="0.2">
      <c r="B42" s="683" t="s">
        <v>253</v>
      </c>
      <c r="C42" s="683"/>
      <c r="D42" s="213" t="s">
        <v>1070</v>
      </c>
      <c r="E42" s="173" t="s">
        <v>239</v>
      </c>
      <c r="F42" s="684" t="s">
        <v>1071</v>
      </c>
      <c r="G42" s="684"/>
      <c r="H42" s="684"/>
      <c r="I42" s="684"/>
      <c r="J42" s="683" t="s">
        <v>253</v>
      </c>
      <c r="K42" s="683"/>
      <c r="L42" s="213" t="s">
        <v>1070</v>
      </c>
      <c r="M42" s="173" t="s">
        <v>239</v>
      </c>
      <c r="N42" s="684" t="s">
        <v>1079</v>
      </c>
      <c r="O42" s="684"/>
      <c r="P42" s="684"/>
      <c r="Q42" s="684"/>
      <c r="R42" s="683" t="s">
        <v>253</v>
      </c>
      <c r="S42" s="683"/>
      <c r="T42" s="213" t="s">
        <v>1070</v>
      </c>
      <c r="U42" s="173" t="s">
        <v>239</v>
      </c>
      <c r="V42" s="684" t="s">
        <v>1079</v>
      </c>
      <c r="W42" s="684"/>
      <c r="X42" s="684"/>
      <c r="Y42" s="684"/>
    </row>
    <row r="43" spans="2:25" s="30" customFormat="1" ht="14.15" customHeight="1" x14ac:dyDescent="0.2">
      <c r="B43" s="680"/>
      <c r="C43" s="680"/>
      <c r="D43" s="680"/>
      <c r="E43" s="680"/>
      <c r="F43" s="680"/>
      <c r="G43" s="680"/>
      <c r="H43" s="680"/>
      <c r="I43" s="680"/>
      <c r="J43" s="681"/>
      <c r="K43" s="681"/>
      <c r="L43" s="681"/>
      <c r="M43" s="681"/>
      <c r="N43" s="681"/>
      <c r="O43" s="681"/>
      <c r="P43" s="681"/>
      <c r="Q43" s="681"/>
      <c r="R43" s="682"/>
      <c r="S43" s="682"/>
      <c r="T43" s="682"/>
      <c r="U43" s="682"/>
      <c r="V43" s="682"/>
      <c r="W43" s="682"/>
      <c r="X43" s="682"/>
      <c r="Y43" s="682"/>
    </row>
    <row r="44" spans="2:25" s="30" customFormat="1" ht="14.15" customHeight="1" x14ac:dyDescent="0.2">
      <c r="B44" s="680"/>
      <c r="C44" s="680"/>
      <c r="D44" s="680"/>
      <c r="E44" s="680"/>
      <c r="F44" s="680"/>
      <c r="G44" s="680"/>
      <c r="H44" s="680"/>
      <c r="I44" s="680"/>
      <c r="J44" s="681"/>
      <c r="K44" s="681"/>
      <c r="L44" s="681"/>
      <c r="M44" s="681"/>
      <c r="N44" s="681"/>
      <c r="O44" s="681"/>
      <c r="P44" s="681"/>
      <c r="Q44" s="681"/>
      <c r="R44" s="682"/>
      <c r="S44" s="682"/>
      <c r="T44" s="682"/>
      <c r="U44" s="682"/>
      <c r="V44" s="682"/>
      <c r="W44" s="682"/>
      <c r="X44" s="682"/>
      <c r="Y44" s="682"/>
    </row>
    <row r="45" spans="2:25" s="30" customFormat="1" ht="14.15" customHeight="1" x14ac:dyDescent="0.2">
      <c r="B45" s="680"/>
      <c r="C45" s="680"/>
      <c r="D45" s="680"/>
      <c r="E45" s="680"/>
      <c r="F45" s="680"/>
      <c r="G45" s="680"/>
      <c r="H45" s="680"/>
      <c r="I45" s="680"/>
      <c r="J45" s="681"/>
      <c r="K45" s="681"/>
      <c r="L45" s="681"/>
      <c r="M45" s="681"/>
      <c r="N45" s="681"/>
      <c r="O45" s="681"/>
      <c r="P45" s="681"/>
      <c r="Q45" s="681"/>
      <c r="R45" s="682"/>
      <c r="S45" s="682"/>
      <c r="T45" s="682"/>
      <c r="U45" s="682"/>
      <c r="V45" s="682"/>
      <c r="W45" s="682"/>
      <c r="X45" s="682"/>
      <c r="Y45" s="682"/>
    </row>
    <row r="46" spans="2:25" s="30" customFormat="1" ht="14.15" customHeight="1" x14ac:dyDescent="0.2">
      <c r="B46" s="680"/>
      <c r="C46" s="680"/>
      <c r="D46" s="680"/>
      <c r="E46" s="680"/>
      <c r="F46" s="680"/>
      <c r="G46" s="680"/>
      <c r="H46" s="680"/>
      <c r="I46" s="680"/>
      <c r="J46" s="681"/>
      <c r="K46" s="681"/>
      <c r="L46" s="681"/>
      <c r="M46" s="681"/>
      <c r="N46" s="681"/>
      <c r="O46" s="681"/>
      <c r="P46" s="681"/>
      <c r="Q46" s="681"/>
      <c r="R46" s="682"/>
      <c r="S46" s="682"/>
      <c r="T46" s="682"/>
      <c r="U46" s="682"/>
      <c r="V46" s="682"/>
      <c r="W46" s="682"/>
      <c r="X46" s="682"/>
      <c r="Y46" s="682"/>
    </row>
    <row r="47" spans="2:25" s="30" customFormat="1" ht="14.15" customHeight="1" x14ac:dyDescent="0.2">
      <c r="B47" s="680"/>
      <c r="C47" s="680"/>
      <c r="D47" s="680"/>
      <c r="E47" s="680"/>
      <c r="F47" s="680"/>
      <c r="G47" s="680"/>
      <c r="H47" s="680"/>
      <c r="I47" s="680"/>
      <c r="J47" s="681"/>
      <c r="K47" s="681"/>
      <c r="L47" s="681"/>
      <c r="M47" s="681"/>
      <c r="N47" s="681"/>
      <c r="O47" s="681"/>
      <c r="P47" s="681"/>
      <c r="Q47" s="681"/>
      <c r="R47" s="682"/>
      <c r="S47" s="682"/>
      <c r="T47" s="682"/>
      <c r="U47" s="682"/>
      <c r="V47" s="682"/>
      <c r="W47" s="682"/>
      <c r="X47" s="682"/>
      <c r="Y47" s="682"/>
    </row>
    <row r="48" spans="2:25" s="30" customFormat="1" ht="14.15" customHeight="1" x14ac:dyDescent="0.2">
      <c r="B48" s="680"/>
      <c r="C48" s="680"/>
      <c r="D48" s="680"/>
      <c r="E48" s="680"/>
      <c r="F48" s="680"/>
      <c r="G48" s="680"/>
      <c r="H48" s="680"/>
      <c r="I48" s="680"/>
      <c r="J48" s="681"/>
      <c r="K48" s="681"/>
      <c r="L48" s="681"/>
      <c r="M48" s="681"/>
      <c r="N48" s="681"/>
      <c r="O48" s="681"/>
      <c r="P48" s="681"/>
      <c r="Q48" s="681"/>
      <c r="R48" s="682"/>
      <c r="S48" s="682"/>
      <c r="T48" s="682"/>
      <c r="U48" s="682"/>
      <c r="V48" s="682"/>
      <c r="W48" s="682"/>
      <c r="X48" s="682"/>
      <c r="Y48" s="682"/>
    </row>
    <row r="49" spans="2:26" s="30" customFormat="1" ht="14.15" customHeight="1" x14ac:dyDescent="0.2">
      <c r="B49" s="680"/>
      <c r="C49" s="680"/>
      <c r="D49" s="680"/>
      <c r="E49" s="680"/>
      <c r="F49" s="680"/>
      <c r="G49" s="680"/>
      <c r="H49" s="680"/>
      <c r="I49" s="680"/>
      <c r="J49" s="681"/>
      <c r="K49" s="681"/>
      <c r="L49" s="681"/>
      <c r="M49" s="681"/>
      <c r="N49" s="681"/>
      <c r="O49" s="681"/>
      <c r="P49" s="681"/>
      <c r="Q49" s="681"/>
      <c r="R49" s="682"/>
      <c r="S49" s="682"/>
      <c r="T49" s="682"/>
      <c r="U49" s="682"/>
      <c r="V49" s="682"/>
      <c r="W49" s="682"/>
      <c r="X49" s="682"/>
      <c r="Y49" s="682"/>
    </row>
    <row r="50" spans="2:26" s="30" customFormat="1" ht="14.15" customHeight="1" x14ac:dyDescent="0.2">
      <c r="B50" s="680"/>
      <c r="C50" s="680"/>
      <c r="D50" s="680"/>
      <c r="E50" s="680"/>
      <c r="F50" s="680"/>
      <c r="G50" s="680"/>
      <c r="H50" s="680"/>
      <c r="I50" s="680"/>
      <c r="J50" s="681"/>
      <c r="K50" s="681"/>
      <c r="L50" s="681"/>
      <c r="M50" s="681"/>
      <c r="N50" s="681"/>
      <c r="O50" s="681"/>
      <c r="P50" s="681"/>
      <c r="Q50" s="681"/>
      <c r="R50" s="682"/>
      <c r="S50" s="682"/>
      <c r="T50" s="682"/>
      <c r="U50" s="682"/>
      <c r="V50" s="682"/>
      <c r="W50" s="682"/>
      <c r="X50" s="682"/>
      <c r="Y50" s="682"/>
    </row>
    <row r="51" spans="2:26" s="30" customFormat="1" ht="14.15" customHeight="1" x14ac:dyDescent="0.2">
      <c r="B51" s="680"/>
      <c r="C51" s="680"/>
      <c r="D51" s="680"/>
      <c r="E51" s="680"/>
      <c r="F51" s="680"/>
      <c r="G51" s="680"/>
      <c r="H51" s="680"/>
      <c r="I51" s="680"/>
      <c r="J51" s="681"/>
      <c r="K51" s="681"/>
      <c r="L51" s="681"/>
      <c r="M51" s="681"/>
      <c r="N51" s="681"/>
      <c r="O51" s="681"/>
      <c r="P51" s="681"/>
      <c r="Q51" s="681"/>
      <c r="R51" s="682"/>
      <c r="S51" s="682"/>
      <c r="T51" s="682"/>
      <c r="U51" s="682"/>
      <c r="V51" s="682"/>
      <c r="W51" s="682"/>
      <c r="X51" s="682"/>
      <c r="Y51" s="682"/>
    </row>
    <row r="52" spans="2:26" s="30" customFormat="1" ht="14.15" customHeight="1" x14ac:dyDescent="0.2">
      <c r="B52" s="680"/>
      <c r="C52" s="680"/>
      <c r="D52" s="680"/>
      <c r="E52" s="680"/>
      <c r="F52" s="680"/>
      <c r="G52" s="680"/>
      <c r="H52" s="680"/>
      <c r="I52" s="680"/>
      <c r="J52" s="681"/>
      <c r="K52" s="681"/>
      <c r="L52" s="681"/>
      <c r="M52" s="681"/>
      <c r="N52" s="681"/>
      <c r="O52" s="681"/>
      <c r="P52" s="681"/>
      <c r="Q52" s="681"/>
      <c r="R52" s="682"/>
      <c r="S52" s="682"/>
      <c r="T52" s="682"/>
      <c r="U52" s="682"/>
      <c r="V52" s="682"/>
      <c r="W52" s="682"/>
      <c r="X52" s="682"/>
      <c r="Y52" s="682"/>
    </row>
    <row r="53" spans="2:26" s="30" customFormat="1" ht="14.15" customHeight="1" x14ac:dyDescent="0.2">
      <c r="B53" s="680"/>
      <c r="C53" s="680"/>
      <c r="D53" s="680"/>
      <c r="E53" s="680"/>
      <c r="F53" s="680"/>
      <c r="G53" s="680"/>
      <c r="H53" s="680"/>
      <c r="I53" s="680"/>
      <c r="J53" s="681"/>
      <c r="K53" s="681"/>
      <c r="L53" s="681"/>
      <c r="M53" s="681"/>
      <c r="N53" s="681"/>
      <c r="O53" s="681"/>
      <c r="P53" s="681"/>
      <c r="Q53" s="681"/>
      <c r="R53" s="682"/>
      <c r="S53" s="682"/>
      <c r="T53" s="682"/>
      <c r="U53" s="682"/>
      <c r="V53" s="682"/>
      <c r="W53" s="682"/>
      <c r="X53" s="682"/>
      <c r="Y53" s="682"/>
    </row>
    <row r="54" spans="2:26" s="30" customFormat="1" ht="14.15" customHeight="1" x14ac:dyDescent="0.2">
      <c r="B54" s="680"/>
      <c r="C54" s="680"/>
      <c r="D54" s="680"/>
      <c r="E54" s="680"/>
      <c r="F54" s="680"/>
      <c r="G54" s="680"/>
      <c r="H54" s="680"/>
      <c r="I54" s="680"/>
      <c r="J54" s="681"/>
      <c r="K54" s="681"/>
      <c r="L54" s="681"/>
      <c r="M54" s="681"/>
      <c r="N54" s="681"/>
      <c r="O54" s="681"/>
      <c r="P54" s="681"/>
      <c r="Q54" s="681"/>
      <c r="R54" s="682"/>
      <c r="S54" s="682"/>
      <c r="T54" s="682"/>
      <c r="U54" s="682"/>
      <c r="V54" s="682"/>
      <c r="W54" s="682"/>
      <c r="X54" s="682"/>
      <c r="Y54" s="682"/>
    </row>
    <row r="55" spans="2:26" s="30" customFormat="1" ht="14.15" customHeight="1" x14ac:dyDescent="0.2">
      <c r="B55" s="680"/>
      <c r="C55" s="680"/>
      <c r="D55" s="680"/>
      <c r="E55" s="680"/>
      <c r="F55" s="680"/>
      <c r="G55" s="680"/>
      <c r="H55" s="680"/>
      <c r="I55" s="680"/>
      <c r="J55" s="681"/>
      <c r="K55" s="681"/>
      <c r="L55" s="681"/>
      <c r="M55" s="681"/>
      <c r="N55" s="681"/>
      <c r="O55" s="681"/>
      <c r="P55" s="681"/>
      <c r="Q55" s="681"/>
      <c r="R55" s="682"/>
      <c r="S55" s="682"/>
      <c r="T55" s="682"/>
      <c r="U55" s="682"/>
      <c r="V55" s="682"/>
      <c r="W55" s="682"/>
      <c r="X55" s="682"/>
      <c r="Y55" s="682"/>
    </row>
    <row r="56" spans="2:26" s="30" customFormat="1" ht="14.15" customHeight="1" x14ac:dyDescent="0.2">
      <c r="B56" s="103"/>
      <c r="C56" s="103"/>
      <c r="D56" s="106" t="s">
        <v>285</v>
      </c>
      <c r="E56" s="103"/>
      <c r="F56" s="103"/>
      <c r="G56" s="103"/>
      <c r="H56" s="103"/>
      <c r="I56" s="103"/>
      <c r="J56" s="99"/>
      <c r="K56" s="99"/>
      <c r="L56" s="99"/>
      <c r="M56" s="99"/>
      <c r="N56" s="99"/>
      <c r="O56" s="99"/>
      <c r="P56" s="99"/>
      <c r="Q56" s="99"/>
      <c r="R56" s="104"/>
      <c r="S56" s="104"/>
      <c r="T56" s="104"/>
      <c r="U56" s="104"/>
      <c r="V56" s="104"/>
      <c r="W56" s="104"/>
      <c r="X56" s="104"/>
      <c r="Y56" s="104"/>
    </row>
    <row r="57" spans="2:26" s="30" customFormat="1" ht="15" customHeight="1" x14ac:dyDescent="0.2">
      <c r="B57" s="99"/>
      <c r="C57" s="99"/>
      <c r="D57" s="105" t="s">
        <v>263</v>
      </c>
      <c r="E57" s="101"/>
      <c r="F57" s="101"/>
      <c r="G57" s="101"/>
      <c r="H57" s="101"/>
      <c r="I57" s="101"/>
      <c r="J57" s="101"/>
      <c r="K57" s="101"/>
      <c r="L57" s="101"/>
      <c r="M57" s="101"/>
      <c r="N57" s="101"/>
      <c r="O57" s="99"/>
      <c r="P57" s="105"/>
      <c r="Q57" s="101"/>
      <c r="R57" s="101"/>
      <c r="S57" s="101"/>
      <c r="T57" s="101"/>
      <c r="U57" s="101"/>
      <c r="V57" s="101"/>
      <c r="W57" s="101"/>
      <c r="X57" s="101"/>
      <c r="Y57" s="101"/>
    </row>
    <row r="58" spans="2:26" ht="15" customHeight="1" x14ac:dyDescent="0.2">
      <c r="D58" s="33" t="s">
        <v>460</v>
      </c>
      <c r="E58" s="33"/>
      <c r="F58" s="32"/>
      <c r="G58" s="30"/>
      <c r="H58" s="30"/>
      <c r="I58" s="30"/>
      <c r="J58" s="30"/>
      <c r="K58" s="30"/>
      <c r="L58" s="225" t="s">
        <v>572</v>
      </c>
      <c r="M58" s="30"/>
      <c r="N58" s="30"/>
      <c r="O58" s="30"/>
      <c r="P58" s="32"/>
      <c r="Q58" s="33"/>
      <c r="R58" s="32"/>
      <c r="S58" s="30"/>
      <c r="T58" s="30"/>
      <c r="U58" s="30"/>
      <c r="V58" s="30"/>
      <c r="W58" s="30"/>
      <c r="X58" s="30"/>
      <c r="Y58" s="30"/>
      <c r="Z58" s="30"/>
    </row>
    <row r="59" spans="2:26" ht="27.9" customHeight="1" x14ac:dyDescent="0.2">
      <c r="D59" s="32"/>
      <c r="E59" s="33"/>
      <c r="F59" s="30"/>
      <c r="G59" s="30"/>
      <c r="H59" s="30"/>
      <c r="I59" s="30"/>
      <c r="J59" s="30"/>
      <c r="K59" s="30"/>
      <c r="L59" s="30"/>
      <c r="M59" s="30"/>
      <c r="N59" s="30"/>
      <c r="O59" s="30"/>
      <c r="P59" s="32"/>
      <c r="Q59" s="33"/>
      <c r="R59" s="30"/>
      <c r="S59" s="30"/>
      <c r="T59" s="30"/>
      <c r="U59" s="30"/>
      <c r="V59" s="30"/>
      <c r="W59" s="30"/>
      <c r="X59" s="30"/>
      <c r="Y59" s="30"/>
      <c r="Z59" s="30"/>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dataValidations count="1">
    <dataValidation type="list" allowBlank="1" showInputMessage="1" showErrorMessage="1" sqref="E6:F6 M6:N6 U6:V6 E23:F23 M23:N23 U23:V23 E40:F40 M40:N40 U40:V40" xr:uid="{00000000-0002-0000-0A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1000000}">
          <x14:formula1>
            <xm:f>'(参考)リスト'!$B$51:$B$54</xm:f>
          </x14:formula1>
          <xm:sqref>D6 L6 T6 D23 L23 T23 D40 L40 T40</xm:sqref>
        </x14:dataValidation>
        <x14:dataValidation type="list" allowBlank="1" showInputMessage="1" showErrorMessage="1" xr:uid="{00000000-0002-0000-0A00-000002000000}">
          <x14:formula1>
            <xm:f>'(参考)リスト'!$F$51:$F$52</xm:f>
          </x14:formula1>
          <xm:sqref>D8 L8 T8 D25 L25 T25 D42 L42 T42</xm:sqref>
        </x14:dataValidation>
        <x14:dataValidation type="list" allowBlank="1" showInputMessage="1" showErrorMessage="1" xr:uid="{00000000-0002-0000-0A00-000003000000}">
          <x14:formula1>
            <xm:f>'(参考)リスト'!$D$51:$D$53</xm:f>
          </x14:formula1>
          <xm:sqref>I6 Q6 Y6 I23 Q23 Y23 I40 Q40 Y40</xm:sqref>
        </x14:dataValidation>
        <x14:dataValidation type="list" allowBlank="1" showInputMessage="1" showErrorMessage="1" xr:uid="{00000000-0002-0000-0A00-000004000000}">
          <x14:formula1>
            <xm:f>'(参考)リスト'!$E$51:$E$56</xm:f>
          </x14:formula1>
          <xm:sqref>D7:I7 L7:Q7 T7:Y7 D24:I24 L24:Q24 T24:Y24 D41:I41 L41:Q41 T41:Y41</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63455-A29F-457D-8E19-8FDE71D14927}">
  <dimension ref="B1:Z59"/>
  <sheetViews>
    <sheetView showGridLines="0" showZeros="0" view="pageBreakPreview" zoomScaleNormal="100" zoomScaleSheetLayoutView="100" workbookViewId="0">
      <selection activeCell="E3" sqref="E3:H3"/>
    </sheetView>
  </sheetViews>
  <sheetFormatPr defaultColWidth="7.6328125" defaultRowHeight="27.9" customHeight="1" x14ac:dyDescent="0.2"/>
  <cols>
    <col min="1" max="1" width="7" style="29" customWidth="1"/>
    <col min="2" max="2" width="7.36328125" style="29" customWidth="1"/>
    <col min="3" max="3" width="5.90625" style="29" customWidth="1"/>
    <col min="4" max="6" width="6.90625" style="29" customWidth="1"/>
    <col min="7" max="8" width="5.90625" style="29" customWidth="1"/>
    <col min="9" max="9" width="8.90625" style="29" customWidth="1"/>
    <col min="10" max="10" width="7.36328125" style="29" customWidth="1"/>
    <col min="11" max="11" width="5.90625" style="29" customWidth="1"/>
    <col min="12" max="14" width="6.81640625" style="29" customWidth="1"/>
    <col min="15" max="16" width="5.90625" style="29" customWidth="1"/>
    <col min="17" max="17" width="8.90625" style="29" customWidth="1"/>
    <col min="18" max="18" width="7.36328125" style="29" customWidth="1"/>
    <col min="19" max="19" width="5.90625" style="29" customWidth="1"/>
    <col min="20" max="22" width="6.81640625" style="29" customWidth="1"/>
    <col min="23" max="24" width="5.90625" style="29" customWidth="1"/>
    <col min="25" max="25" width="8.90625" style="29" customWidth="1"/>
    <col min="26" max="16384" width="7.6328125" style="29"/>
  </cols>
  <sheetData>
    <row r="1" spans="2:25" ht="9" customHeight="1" x14ac:dyDescent="0.2"/>
    <row r="2" spans="2:25" ht="18" customHeight="1" x14ac:dyDescent="0.2">
      <c r="B2" s="110" t="s">
        <v>345</v>
      </c>
      <c r="C2" s="98"/>
      <c r="D2" s="98"/>
      <c r="E2" s="98"/>
      <c r="F2" s="98"/>
      <c r="G2" s="98"/>
      <c r="H2" s="98"/>
      <c r="I2" s="98"/>
      <c r="J2" s="98"/>
      <c r="K2" s="98"/>
      <c r="L2" s="98"/>
      <c r="M2" s="98"/>
      <c r="N2" s="98"/>
      <c r="O2" s="98"/>
      <c r="P2" s="98"/>
      <c r="Q2" s="98"/>
      <c r="R2" s="98"/>
      <c r="S2" s="98"/>
      <c r="T2" s="98"/>
      <c r="U2" s="98"/>
      <c r="V2" s="98"/>
      <c r="W2" s="98"/>
      <c r="X2" s="98"/>
      <c r="Y2" s="98"/>
    </row>
    <row r="3" spans="2:25" ht="15" customHeight="1" x14ac:dyDescent="0.2">
      <c r="B3" s="707" t="s">
        <v>53</v>
      </c>
      <c r="C3" s="707"/>
      <c r="D3" s="707"/>
      <c r="E3" s="708" t="s">
        <v>1337</v>
      </c>
      <c r="F3" s="708"/>
      <c r="G3" s="708"/>
      <c r="H3" s="708"/>
      <c r="I3" s="622" t="s">
        <v>45</v>
      </c>
      <c r="J3" s="685"/>
      <c r="K3" s="623"/>
      <c r="L3" s="624" t="s">
        <v>621</v>
      </c>
      <c r="M3" s="625"/>
      <c r="N3" s="626"/>
      <c r="O3" s="610" t="s">
        <v>267</v>
      </c>
      <c r="P3" s="610"/>
      <c r="Q3" s="610"/>
      <c r="R3" s="704" t="s">
        <v>635</v>
      </c>
      <c r="S3" s="705"/>
      <c r="T3" s="706"/>
      <c r="U3" s="692" t="s">
        <v>271</v>
      </c>
      <c r="V3" s="693"/>
      <c r="W3" s="696">
        <v>45271</v>
      </c>
      <c r="X3" s="697"/>
      <c r="Y3" s="698"/>
    </row>
    <row r="4" spans="2:25" ht="15" customHeight="1" x14ac:dyDescent="0.2">
      <c r="B4" s="702" t="s">
        <v>46</v>
      </c>
      <c r="C4" s="702"/>
      <c r="D4" s="702"/>
      <c r="E4" s="703" t="s">
        <v>632</v>
      </c>
      <c r="F4" s="703"/>
      <c r="G4" s="703"/>
      <c r="H4" s="703"/>
      <c r="I4" s="622" t="s">
        <v>52</v>
      </c>
      <c r="J4" s="685"/>
      <c r="K4" s="623"/>
      <c r="L4" s="624" t="s">
        <v>580</v>
      </c>
      <c r="M4" s="625"/>
      <c r="N4" s="626"/>
      <c r="O4" s="610" t="s">
        <v>268</v>
      </c>
      <c r="P4" s="610"/>
      <c r="Q4" s="610"/>
      <c r="R4" s="704" t="s">
        <v>636</v>
      </c>
      <c r="S4" s="705"/>
      <c r="T4" s="706"/>
      <c r="U4" s="694"/>
      <c r="V4" s="695"/>
      <c r="W4" s="699"/>
      <c r="X4" s="700"/>
      <c r="Y4" s="701"/>
    </row>
    <row r="5" spans="2:25" ht="15" customHeight="1" x14ac:dyDescent="0.2">
      <c r="B5" s="622" t="s">
        <v>245</v>
      </c>
      <c r="C5" s="685"/>
      <c r="D5" s="623"/>
      <c r="E5" s="102" t="s">
        <v>677</v>
      </c>
      <c r="F5" s="622" t="s">
        <v>244</v>
      </c>
      <c r="G5" s="685"/>
      <c r="H5" s="623"/>
      <c r="I5" s="195">
        <v>102</v>
      </c>
      <c r="J5" s="622" t="s">
        <v>245</v>
      </c>
      <c r="K5" s="685"/>
      <c r="L5" s="623"/>
      <c r="M5" s="102" t="s">
        <v>678</v>
      </c>
      <c r="N5" s="622" t="s">
        <v>244</v>
      </c>
      <c r="O5" s="685"/>
      <c r="P5" s="623"/>
      <c r="Q5" s="195">
        <v>101</v>
      </c>
      <c r="R5" s="622" t="s">
        <v>245</v>
      </c>
      <c r="S5" s="685"/>
      <c r="T5" s="623"/>
      <c r="U5" s="102" t="s">
        <v>678</v>
      </c>
      <c r="V5" s="622" t="s">
        <v>244</v>
      </c>
      <c r="W5" s="685"/>
      <c r="X5" s="623"/>
      <c r="Y5" s="195">
        <v>102</v>
      </c>
    </row>
    <row r="6" spans="2:25" ht="15" customHeight="1" x14ac:dyDescent="0.2">
      <c r="B6" s="622" t="s">
        <v>243</v>
      </c>
      <c r="C6" s="685"/>
      <c r="D6" s="212" t="s">
        <v>389</v>
      </c>
      <c r="E6" s="686" t="s">
        <v>392</v>
      </c>
      <c r="F6" s="687"/>
      <c r="G6" s="622" t="s">
        <v>242</v>
      </c>
      <c r="H6" s="623"/>
      <c r="I6" s="195" t="s">
        <v>509</v>
      </c>
      <c r="J6" s="622" t="s">
        <v>243</v>
      </c>
      <c r="K6" s="685"/>
      <c r="L6" s="212" t="s">
        <v>389</v>
      </c>
      <c r="M6" s="686" t="s">
        <v>392</v>
      </c>
      <c r="N6" s="687"/>
      <c r="O6" s="622" t="s">
        <v>242</v>
      </c>
      <c r="P6" s="623"/>
      <c r="Q6" s="195" t="s">
        <v>509</v>
      </c>
      <c r="R6" s="622" t="s">
        <v>243</v>
      </c>
      <c r="S6" s="685"/>
      <c r="T6" s="212" t="s">
        <v>389</v>
      </c>
      <c r="U6" s="686" t="s">
        <v>392</v>
      </c>
      <c r="V6" s="687"/>
      <c r="W6" s="622" t="s">
        <v>242</v>
      </c>
      <c r="X6" s="623"/>
      <c r="Y6" s="195" t="s">
        <v>509</v>
      </c>
    </row>
    <row r="7" spans="2:25" ht="15" customHeight="1" x14ac:dyDescent="0.2">
      <c r="B7" s="622" t="s">
        <v>241</v>
      </c>
      <c r="C7" s="685"/>
      <c r="D7" s="686" t="s">
        <v>409</v>
      </c>
      <c r="E7" s="688"/>
      <c r="F7" s="688"/>
      <c r="G7" s="688"/>
      <c r="H7" s="688"/>
      <c r="I7" s="687"/>
      <c r="J7" s="622" t="s">
        <v>241</v>
      </c>
      <c r="K7" s="685"/>
      <c r="L7" s="686" t="s">
        <v>409</v>
      </c>
      <c r="M7" s="688"/>
      <c r="N7" s="688"/>
      <c r="O7" s="688"/>
      <c r="P7" s="688"/>
      <c r="Q7" s="687"/>
      <c r="R7" s="622" t="s">
        <v>241</v>
      </c>
      <c r="S7" s="685"/>
      <c r="T7" s="686" t="s">
        <v>409</v>
      </c>
      <c r="U7" s="688"/>
      <c r="V7" s="688"/>
      <c r="W7" s="688"/>
      <c r="X7" s="688"/>
      <c r="Y7" s="687"/>
    </row>
    <row r="8" spans="2:25" ht="15" customHeight="1" x14ac:dyDescent="0.2">
      <c r="B8" s="683" t="s">
        <v>253</v>
      </c>
      <c r="C8" s="683"/>
      <c r="D8" s="213" t="s">
        <v>1070</v>
      </c>
      <c r="E8" s="173" t="s">
        <v>239</v>
      </c>
      <c r="F8" s="684" t="s">
        <v>1077</v>
      </c>
      <c r="G8" s="684"/>
      <c r="H8" s="684"/>
      <c r="I8" s="684"/>
      <c r="J8" s="683" t="s">
        <v>253</v>
      </c>
      <c r="K8" s="683"/>
      <c r="L8" s="213" t="s">
        <v>1070</v>
      </c>
      <c r="M8" s="173" t="s">
        <v>239</v>
      </c>
      <c r="N8" s="684" t="s">
        <v>1072</v>
      </c>
      <c r="O8" s="684"/>
      <c r="P8" s="684"/>
      <c r="Q8" s="684"/>
      <c r="R8" s="683" t="s">
        <v>253</v>
      </c>
      <c r="S8" s="683"/>
      <c r="T8" s="213" t="s">
        <v>1070</v>
      </c>
      <c r="U8" s="173" t="s">
        <v>239</v>
      </c>
      <c r="V8" s="684" t="s">
        <v>1077</v>
      </c>
      <c r="W8" s="684"/>
      <c r="X8" s="684"/>
      <c r="Y8" s="684"/>
    </row>
    <row r="9" spans="2:25" s="30" customFormat="1" ht="14.15" customHeight="1" x14ac:dyDescent="0.2">
      <c r="B9" s="689"/>
      <c r="C9" s="689"/>
      <c r="D9" s="689"/>
      <c r="E9" s="689"/>
      <c r="F9" s="689"/>
      <c r="G9" s="689"/>
      <c r="H9" s="689"/>
      <c r="I9" s="689"/>
      <c r="J9" s="681"/>
      <c r="K9" s="681"/>
      <c r="L9" s="681"/>
      <c r="M9" s="681"/>
      <c r="N9" s="681"/>
      <c r="O9" s="681"/>
      <c r="P9" s="681"/>
      <c r="Q9" s="681"/>
      <c r="R9" s="690"/>
      <c r="S9" s="690"/>
      <c r="T9" s="690"/>
      <c r="U9" s="690"/>
      <c r="V9" s="690"/>
      <c r="W9" s="690"/>
      <c r="X9" s="690"/>
      <c r="Y9" s="691"/>
    </row>
    <row r="10" spans="2:25" s="30" customFormat="1" ht="14.15" customHeight="1" x14ac:dyDescent="0.2">
      <c r="B10" s="680"/>
      <c r="C10" s="680"/>
      <c r="D10" s="680"/>
      <c r="E10" s="680"/>
      <c r="F10" s="680"/>
      <c r="G10" s="680"/>
      <c r="H10" s="680"/>
      <c r="I10" s="680"/>
      <c r="J10" s="681"/>
      <c r="K10" s="681"/>
      <c r="L10" s="681"/>
      <c r="M10" s="681"/>
      <c r="N10" s="681"/>
      <c r="O10" s="681"/>
      <c r="P10" s="681"/>
      <c r="Q10" s="681"/>
      <c r="R10" s="690"/>
      <c r="S10" s="690"/>
      <c r="T10" s="690"/>
      <c r="U10" s="690"/>
      <c r="V10" s="690"/>
      <c r="W10" s="690"/>
      <c r="X10" s="690"/>
      <c r="Y10" s="691"/>
    </row>
    <row r="11" spans="2:25" s="30" customFormat="1" ht="14.15" customHeight="1" x14ac:dyDescent="0.2">
      <c r="B11" s="680"/>
      <c r="C11" s="680"/>
      <c r="D11" s="680"/>
      <c r="E11" s="680"/>
      <c r="F11" s="680"/>
      <c r="G11" s="680"/>
      <c r="H11" s="680"/>
      <c r="I11" s="680"/>
      <c r="J11" s="681"/>
      <c r="K11" s="681"/>
      <c r="L11" s="681"/>
      <c r="M11" s="681"/>
      <c r="N11" s="681"/>
      <c r="O11" s="681"/>
      <c r="P11" s="681"/>
      <c r="Q11" s="681"/>
      <c r="R11" s="690"/>
      <c r="S11" s="690"/>
      <c r="T11" s="690"/>
      <c r="U11" s="690"/>
      <c r="V11" s="690"/>
      <c r="W11" s="690"/>
      <c r="X11" s="690"/>
      <c r="Y11" s="691"/>
    </row>
    <row r="12" spans="2:25" s="30" customFormat="1" ht="14.15" customHeight="1" x14ac:dyDescent="0.2">
      <c r="B12" s="680"/>
      <c r="C12" s="680"/>
      <c r="D12" s="680"/>
      <c r="E12" s="680"/>
      <c r="F12" s="680"/>
      <c r="G12" s="680"/>
      <c r="H12" s="680"/>
      <c r="I12" s="680"/>
      <c r="J12" s="681"/>
      <c r="K12" s="681"/>
      <c r="L12" s="681"/>
      <c r="M12" s="681"/>
      <c r="N12" s="681"/>
      <c r="O12" s="681"/>
      <c r="P12" s="681"/>
      <c r="Q12" s="681"/>
      <c r="R12" s="690"/>
      <c r="S12" s="690"/>
      <c r="T12" s="690"/>
      <c r="U12" s="690"/>
      <c r="V12" s="690"/>
      <c r="W12" s="690"/>
      <c r="X12" s="690"/>
      <c r="Y12" s="691"/>
    </row>
    <row r="13" spans="2:25" s="30" customFormat="1" ht="14.15" customHeight="1" x14ac:dyDescent="0.2">
      <c r="B13" s="680"/>
      <c r="C13" s="680"/>
      <c r="D13" s="680"/>
      <c r="E13" s="680"/>
      <c r="F13" s="680"/>
      <c r="G13" s="680"/>
      <c r="H13" s="680"/>
      <c r="I13" s="680"/>
      <c r="J13" s="681"/>
      <c r="K13" s="681"/>
      <c r="L13" s="681"/>
      <c r="M13" s="681"/>
      <c r="N13" s="681"/>
      <c r="O13" s="681"/>
      <c r="P13" s="681"/>
      <c r="Q13" s="681"/>
      <c r="R13" s="690"/>
      <c r="S13" s="690"/>
      <c r="T13" s="690"/>
      <c r="U13" s="690"/>
      <c r="V13" s="690"/>
      <c r="W13" s="690"/>
      <c r="X13" s="690"/>
      <c r="Y13" s="691"/>
    </row>
    <row r="14" spans="2:25" s="30" customFormat="1" ht="14.15" customHeight="1" x14ac:dyDescent="0.2">
      <c r="B14" s="680"/>
      <c r="C14" s="680"/>
      <c r="D14" s="680"/>
      <c r="E14" s="680"/>
      <c r="F14" s="680"/>
      <c r="G14" s="680"/>
      <c r="H14" s="680"/>
      <c r="I14" s="680"/>
      <c r="J14" s="681"/>
      <c r="K14" s="681"/>
      <c r="L14" s="681"/>
      <c r="M14" s="681"/>
      <c r="N14" s="681"/>
      <c r="O14" s="681"/>
      <c r="P14" s="681"/>
      <c r="Q14" s="681"/>
      <c r="R14" s="690"/>
      <c r="S14" s="690"/>
      <c r="T14" s="690"/>
      <c r="U14" s="690"/>
      <c r="V14" s="690"/>
      <c r="W14" s="690"/>
      <c r="X14" s="690"/>
      <c r="Y14" s="691"/>
    </row>
    <row r="15" spans="2:25" s="30" customFormat="1" ht="14.15" customHeight="1" x14ac:dyDescent="0.2">
      <c r="B15" s="680"/>
      <c r="C15" s="680"/>
      <c r="D15" s="680"/>
      <c r="E15" s="680"/>
      <c r="F15" s="680"/>
      <c r="G15" s="680"/>
      <c r="H15" s="680"/>
      <c r="I15" s="680"/>
      <c r="J15" s="681"/>
      <c r="K15" s="681"/>
      <c r="L15" s="681"/>
      <c r="M15" s="681"/>
      <c r="N15" s="681"/>
      <c r="O15" s="681"/>
      <c r="P15" s="681"/>
      <c r="Q15" s="681"/>
      <c r="R15" s="690"/>
      <c r="S15" s="690"/>
      <c r="T15" s="690"/>
      <c r="U15" s="690"/>
      <c r="V15" s="690"/>
      <c r="W15" s="690"/>
      <c r="X15" s="690"/>
      <c r="Y15" s="691"/>
    </row>
    <row r="16" spans="2:25" s="30" customFormat="1" ht="14.15" customHeight="1" x14ac:dyDescent="0.2">
      <c r="B16" s="680"/>
      <c r="C16" s="680"/>
      <c r="D16" s="680"/>
      <c r="E16" s="680"/>
      <c r="F16" s="680"/>
      <c r="G16" s="680"/>
      <c r="H16" s="680"/>
      <c r="I16" s="680"/>
      <c r="J16" s="681"/>
      <c r="K16" s="681"/>
      <c r="L16" s="681"/>
      <c r="M16" s="681"/>
      <c r="N16" s="681"/>
      <c r="O16" s="681"/>
      <c r="P16" s="681"/>
      <c r="Q16" s="681"/>
      <c r="R16" s="690"/>
      <c r="S16" s="690"/>
      <c r="T16" s="690"/>
      <c r="U16" s="690"/>
      <c r="V16" s="690"/>
      <c r="W16" s="690"/>
      <c r="X16" s="690"/>
      <c r="Y16" s="691"/>
    </row>
    <row r="17" spans="2:25" s="30" customFormat="1" ht="14.15" customHeight="1" x14ac:dyDescent="0.2">
      <c r="B17" s="680"/>
      <c r="C17" s="680"/>
      <c r="D17" s="680"/>
      <c r="E17" s="680"/>
      <c r="F17" s="680"/>
      <c r="G17" s="680"/>
      <c r="H17" s="680"/>
      <c r="I17" s="680"/>
      <c r="J17" s="681"/>
      <c r="K17" s="681"/>
      <c r="L17" s="681"/>
      <c r="M17" s="681"/>
      <c r="N17" s="681"/>
      <c r="O17" s="681"/>
      <c r="P17" s="681"/>
      <c r="Q17" s="681"/>
      <c r="R17" s="690"/>
      <c r="S17" s="690"/>
      <c r="T17" s="690"/>
      <c r="U17" s="690"/>
      <c r="V17" s="690"/>
      <c r="W17" s="690"/>
      <c r="X17" s="690"/>
      <c r="Y17" s="691"/>
    </row>
    <row r="18" spans="2:25" s="30" customFormat="1" ht="14.15" customHeight="1" x14ac:dyDescent="0.2">
      <c r="B18" s="680"/>
      <c r="C18" s="680"/>
      <c r="D18" s="680"/>
      <c r="E18" s="680"/>
      <c r="F18" s="680"/>
      <c r="G18" s="680"/>
      <c r="H18" s="680"/>
      <c r="I18" s="680"/>
      <c r="J18" s="681"/>
      <c r="K18" s="681"/>
      <c r="L18" s="681"/>
      <c r="M18" s="681"/>
      <c r="N18" s="681"/>
      <c r="O18" s="681"/>
      <c r="P18" s="681"/>
      <c r="Q18" s="681"/>
      <c r="R18" s="690"/>
      <c r="S18" s="690"/>
      <c r="T18" s="690"/>
      <c r="U18" s="690"/>
      <c r="V18" s="690"/>
      <c r="W18" s="690"/>
      <c r="X18" s="690"/>
      <c r="Y18" s="691"/>
    </row>
    <row r="19" spans="2:25" s="30" customFormat="1" ht="14.15" customHeight="1" x14ac:dyDescent="0.2">
      <c r="B19" s="680"/>
      <c r="C19" s="680"/>
      <c r="D19" s="680"/>
      <c r="E19" s="680"/>
      <c r="F19" s="680"/>
      <c r="G19" s="680"/>
      <c r="H19" s="680"/>
      <c r="I19" s="680"/>
      <c r="J19" s="681"/>
      <c r="K19" s="681"/>
      <c r="L19" s="681"/>
      <c r="M19" s="681"/>
      <c r="N19" s="681"/>
      <c r="O19" s="681"/>
      <c r="P19" s="681"/>
      <c r="Q19" s="681"/>
      <c r="R19" s="690"/>
      <c r="S19" s="690"/>
      <c r="T19" s="690"/>
      <c r="U19" s="690"/>
      <c r="V19" s="690"/>
      <c r="W19" s="690"/>
      <c r="X19" s="690"/>
      <c r="Y19" s="691"/>
    </row>
    <row r="20" spans="2:25" s="30" customFormat="1" ht="14.15" customHeight="1" x14ac:dyDescent="0.2">
      <c r="B20" s="680"/>
      <c r="C20" s="680"/>
      <c r="D20" s="680"/>
      <c r="E20" s="680"/>
      <c r="F20" s="680"/>
      <c r="G20" s="680"/>
      <c r="H20" s="680"/>
      <c r="I20" s="680"/>
      <c r="J20" s="681"/>
      <c r="K20" s="681"/>
      <c r="L20" s="681"/>
      <c r="M20" s="681"/>
      <c r="N20" s="681"/>
      <c r="O20" s="681"/>
      <c r="P20" s="681"/>
      <c r="Q20" s="681"/>
      <c r="R20" s="690"/>
      <c r="S20" s="690"/>
      <c r="T20" s="690"/>
      <c r="U20" s="690"/>
      <c r="V20" s="690"/>
      <c r="W20" s="690"/>
      <c r="X20" s="690"/>
      <c r="Y20" s="691"/>
    </row>
    <row r="21" spans="2:25" s="30" customFormat="1" ht="14.15" customHeight="1" x14ac:dyDescent="0.2">
      <c r="B21" s="680"/>
      <c r="C21" s="680"/>
      <c r="D21" s="680"/>
      <c r="E21" s="680"/>
      <c r="F21" s="680"/>
      <c r="G21" s="680"/>
      <c r="H21" s="680"/>
      <c r="I21" s="680"/>
      <c r="J21" s="681"/>
      <c r="K21" s="681"/>
      <c r="L21" s="681"/>
      <c r="M21" s="681"/>
      <c r="N21" s="681"/>
      <c r="O21" s="681"/>
      <c r="P21" s="681"/>
      <c r="Q21" s="681"/>
      <c r="R21" s="690"/>
      <c r="S21" s="690"/>
      <c r="T21" s="690"/>
      <c r="U21" s="690"/>
      <c r="V21" s="690"/>
      <c r="W21" s="690"/>
      <c r="X21" s="690"/>
      <c r="Y21" s="691"/>
    </row>
    <row r="22" spans="2:25" ht="15" customHeight="1" x14ac:dyDescent="0.2">
      <c r="B22" s="622" t="s">
        <v>245</v>
      </c>
      <c r="C22" s="685"/>
      <c r="D22" s="623"/>
      <c r="E22" s="102" t="s">
        <v>679</v>
      </c>
      <c r="F22" s="622" t="s">
        <v>244</v>
      </c>
      <c r="G22" s="685"/>
      <c r="H22" s="623"/>
      <c r="I22" s="195">
        <v>101</v>
      </c>
      <c r="J22" s="622" t="s">
        <v>245</v>
      </c>
      <c r="K22" s="685"/>
      <c r="L22" s="623"/>
      <c r="M22" s="102" t="s">
        <v>679</v>
      </c>
      <c r="N22" s="622" t="s">
        <v>244</v>
      </c>
      <c r="O22" s="685"/>
      <c r="P22" s="623"/>
      <c r="Q22" s="195">
        <v>102</v>
      </c>
      <c r="R22" s="622" t="s">
        <v>245</v>
      </c>
      <c r="S22" s="685"/>
      <c r="T22" s="623"/>
      <c r="U22" s="102" t="s">
        <v>679</v>
      </c>
      <c r="V22" s="622" t="s">
        <v>244</v>
      </c>
      <c r="W22" s="685"/>
      <c r="X22" s="623"/>
      <c r="Y22" s="195">
        <v>103</v>
      </c>
    </row>
    <row r="23" spans="2:25" ht="15" customHeight="1" x14ac:dyDescent="0.2">
      <c r="B23" s="622" t="s">
        <v>243</v>
      </c>
      <c r="C23" s="685"/>
      <c r="D23" s="212" t="s">
        <v>389</v>
      </c>
      <c r="E23" s="686" t="s">
        <v>392</v>
      </c>
      <c r="F23" s="687"/>
      <c r="G23" s="622" t="s">
        <v>242</v>
      </c>
      <c r="H23" s="623"/>
      <c r="I23" s="195" t="s">
        <v>509</v>
      </c>
      <c r="J23" s="622" t="s">
        <v>243</v>
      </c>
      <c r="K23" s="685"/>
      <c r="L23" s="212" t="s">
        <v>389</v>
      </c>
      <c r="M23" s="686" t="s">
        <v>391</v>
      </c>
      <c r="N23" s="687"/>
      <c r="O23" s="622" t="s">
        <v>242</v>
      </c>
      <c r="P23" s="623"/>
      <c r="Q23" s="195" t="s">
        <v>509</v>
      </c>
      <c r="R23" s="622" t="s">
        <v>243</v>
      </c>
      <c r="S23" s="685"/>
      <c r="T23" s="212" t="s">
        <v>389</v>
      </c>
      <c r="U23" s="686" t="s">
        <v>391</v>
      </c>
      <c r="V23" s="687"/>
      <c r="W23" s="622" t="s">
        <v>242</v>
      </c>
      <c r="X23" s="623"/>
      <c r="Y23" s="195" t="s">
        <v>509</v>
      </c>
    </row>
    <row r="24" spans="2:25" ht="15" customHeight="1" x14ac:dyDescent="0.2">
      <c r="B24" s="622" t="s">
        <v>241</v>
      </c>
      <c r="C24" s="685"/>
      <c r="D24" s="686" t="s">
        <v>409</v>
      </c>
      <c r="E24" s="688"/>
      <c r="F24" s="688"/>
      <c r="G24" s="688"/>
      <c r="H24" s="688"/>
      <c r="I24" s="687"/>
      <c r="J24" s="622" t="s">
        <v>241</v>
      </c>
      <c r="K24" s="685"/>
      <c r="L24" s="686" t="s">
        <v>408</v>
      </c>
      <c r="M24" s="688"/>
      <c r="N24" s="688"/>
      <c r="O24" s="688"/>
      <c r="P24" s="688"/>
      <c r="Q24" s="687"/>
      <c r="R24" s="622" t="s">
        <v>241</v>
      </c>
      <c r="S24" s="685"/>
      <c r="T24" s="686" t="s">
        <v>408</v>
      </c>
      <c r="U24" s="688"/>
      <c r="V24" s="688"/>
      <c r="W24" s="688"/>
      <c r="X24" s="688"/>
      <c r="Y24" s="687"/>
    </row>
    <row r="25" spans="2:25" ht="15" customHeight="1" x14ac:dyDescent="0.2">
      <c r="B25" s="683" t="s">
        <v>253</v>
      </c>
      <c r="C25" s="683"/>
      <c r="D25" s="213" t="s">
        <v>1070</v>
      </c>
      <c r="E25" s="173" t="s">
        <v>239</v>
      </c>
      <c r="F25" s="684" t="s">
        <v>1078</v>
      </c>
      <c r="G25" s="684"/>
      <c r="H25" s="684"/>
      <c r="I25" s="684"/>
      <c r="J25" s="683" t="s">
        <v>253</v>
      </c>
      <c r="K25" s="683"/>
      <c r="L25" s="213" t="s">
        <v>1070</v>
      </c>
      <c r="M25" s="173" t="s">
        <v>239</v>
      </c>
      <c r="N25" s="684" t="s">
        <v>1075</v>
      </c>
      <c r="O25" s="684"/>
      <c r="P25" s="684"/>
      <c r="Q25" s="684"/>
      <c r="R25" s="683" t="s">
        <v>253</v>
      </c>
      <c r="S25" s="683"/>
      <c r="T25" s="213" t="s">
        <v>1070</v>
      </c>
      <c r="U25" s="173" t="s">
        <v>239</v>
      </c>
      <c r="V25" s="684" t="s">
        <v>1075</v>
      </c>
      <c r="W25" s="684"/>
      <c r="X25" s="684"/>
      <c r="Y25" s="684"/>
    </row>
    <row r="26" spans="2:25" s="30" customFormat="1" ht="14.15" customHeight="1" x14ac:dyDescent="0.2">
      <c r="B26" s="689"/>
      <c r="C26" s="689"/>
      <c r="D26" s="689"/>
      <c r="E26" s="689"/>
      <c r="F26" s="689"/>
      <c r="G26" s="689"/>
      <c r="H26" s="689"/>
      <c r="I26" s="689"/>
      <c r="J26" s="681"/>
      <c r="K26" s="681"/>
      <c r="L26" s="681"/>
      <c r="M26" s="681"/>
      <c r="N26" s="681"/>
      <c r="O26" s="681"/>
      <c r="P26" s="681"/>
      <c r="Q26" s="681"/>
      <c r="R26" s="690"/>
      <c r="S26" s="690"/>
      <c r="T26" s="690"/>
      <c r="U26" s="690"/>
      <c r="V26" s="690"/>
      <c r="W26" s="690"/>
      <c r="X26" s="690"/>
      <c r="Y26" s="691"/>
    </row>
    <row r="27" spans="2:25" s="30" customFormat="1" ht="14.15" customHeight="1" x14ac:dyDescent="0.2">
      <c r="B27" s="680"/>
      <c r="C27" s="680"/>
      <c r="D27" s="680"/>
      <c r="E27" s="680"/>
      <c r="F27" s="680"/>
      <c r="G27" s="680"/>
      <c r="H27" s="680"/>
      <c r="I27" s="680"/>
      <c r="J27" s="681"/>
      <c r="K27" s="681"/>
      <c r="L27" s="681"/>
      <c r="M27" s="681"/>
      <c r="N27" s="681"/>
      <c r="O27" s="681"/>
      <c r="P27" s="681"/>
      <c r="Q27" s="681"/>
      <c r="R27" s="690"/>
      <c r="S27" s="690"/>
      <c r="T27" s="690"/>
      <c r="U27" s="690"/>
      <c r="V27" s="690"/>
      <c r="W27" s="690"/>
      <c r="X27" s="690"/>
      <c r="Y27" s="691"/>
    </row>
    <row r="28" spans="2:25" s="30" customFormat="1" ht="14.15" customHeight="1" x14ac:dyDescent="0.2">
      <c r="B28" s="680"/>
      <c r="C28" s="680"/>
      <c r="D28" s="680"/>
      <c r="E28" s="680"/>
      <c r="F28" s="680"/>
      <c r="G28" s="680"/>
      <c r="H28" s="680"/>
      <c r="I28" s="680"/>
      <c r="J28" s="681"/>
      <c r="K28" s="681"/>
      <c r="L28" s="681"/>
      <c r="M28" s="681"/>
      <c r="N28" s="681"/>
      <c r="O28" s="681"/>
      <c r="P28" s="681"/>
      <c r="Q28" s="681"/>
      <c r="R28" s="690"/>
      <c r="S28" s="690"/>
      <c r="T28" s="690"/>
      <c r="U28" s="690"/>
      <c r="V28" s="690"/>
      <c r="W28" s="690"/>
      <c r="X28" s="690"/>
      <c r="Y28" s="691"/>
    </row>
    <row r="29" spans="2:25" s="30" customFormat="1" ht="14.15" customHeight="1" x14ac:dyDescent="0.2">
      <c r="B29" s="680"/>
      <c r="C29" s="680"/>
      <c r="D29" s="680"/>
      <c r="E29" s="680"/>
      <c r="F29" s="680"/>
      <c r="G29" s="680"/>
      <c r="H29" s="680"/>
      <c r="I29" s="680"/>
      <c r="J29" s="681"/>
      <c r="K29" s="681"/>
      <c r="L29" s="681"/>
      <c r="M29" s="681"/>
      <c r="N29" s="681"/>
      <c r="O29" s="681"/>
      <c r="P29" s="681"/>
      <c r="Q29" s="681"/>
      <c r="R29" s="690"/>
      <c r="S29" s="690"/>
      <c r="T29" s="690"/>
      <c r="U29" s="690"/>
      <c r="V29" s="690"/>
      <c r="W29" s="690"/>
      <c r="X29" s="690"/>
      <c r="Y29" s="691"/>
    </row>
    <row r="30" spans="2:25" s="30" customFormat="1" ht="14.15" customHeight="1" x14ac:dyDescent="0.2">
      <c r="B30" s="680"/>
      <c r="C30" s="680"/>
      <c r="D30" s="680"/>
      <c r="E30" s="680"/>
      <c r="F30" s="680"/>
      <c r="G30" s="680"/>
      <c r="H30" s="680"/>
      <c r="I30" s="680"/>
      <c r="J30" s="681"/>
      <c r="K30" s="681"/>
      <c r="L30" s="681"/>
      <c r="M30" s="681"/>
      <c r="N30" s="681"/>
      <c r="O30" s="681"/>
      <c r="P30" s="681"/>
      <c r="Q30" s="681"/>
      <c r="R30" s="690"/>
      <c r="S30" s="690"/>
      <c r="T30" s="690"/>
      <c r="U30" s="690"/>
      <c r="V30" s="690"/>
      <c r="W30" s="690"/>
      <c r="X30" s="690"/>
      <c r="Y30" s="691"/>
    </row>
    <row r="31" spans="2:25" s="30" customFormat="1" ht="14.15" customHeight="1" x14ac:dyDescent="0.2">
      <c r="B31" s="680"/>
      <c r="C31" s="680"/>
      <c r="D31" s="680"/>
      <c r="E31" s="680"/>
      <c r="F31" s="680"/>
      <c r="G31" s="680"/>
      <c r="H31" s="680"/>
      <c r="I31" s="680"/>
      <c r="J31" s="681"/>
      <c r="K31" s="681"/>
      <c r="L31" s="681"/>
      <c r="M31" s="681"/>
      <c r="N31" s="681"/>
      <c r="O31" s="681"/>
      <c r="P31" s="681"/>
      <c r="Q31" s="681"/>
      <c r="R31" s="690"/>
      <c r="S31" s="690"/>
      <c r="T31" s="690"/>
      <c r="U31" s="690"/>
      <c r="V31" s="690"/>
      <c r="W31" s="690"/>
      <c r="X31" s="690"/>
      <c r="Y31" s="691"/>
    </row>
    <row r="32" spans="2:25" s="30" customFormat="1" ht="14.15" customHeight="1" x14ac:dyDescent="0.2">
      <c r="B32" s="680"/>
      <c r="C32" s="680"/>
      <c r="D32" s="680"/>
      <c r="E32" s="680"/>
      <c r="F32" s="680"/>
      <c r="G32" s="680"/>
      <c r="H32" s="680"/>
      <c r="I32" s="680"/>
      <c r="J32" s="681"/>
      <c r="K32" s="681"/>
      <c r="L32" s="681"/>
      <c r="M32" s="681"/>
      <c r="N32" s="681"/>
      <c r="O32" s="681"/>
      <c r="P32" s="681"/>
      <c r="Q32" s="681"/>
      <c r="R32" s="690"/>
      <c r="S32" s="690"/>
      <c r="T32" s="690"/>
      <c r="U32" s="690"/>
      <c r="V32" s="690"/>
      <c r="W32" s="690"/>
      <c r="X32" s="690"/>
      <c r="Y32" s="691"/>
    </row>
    <row r="33" spans="2:25" s="30" customFormat="1" ht="14.15" customHeight="1" x14ac:dyDescent="0.2">
      <c r="B33" s="680"/>
      <c r="C33" s="680"/>
      <c r="D33" s="680"/>
      <c r="E33" s="680"/>
      <c r="F33" s="680"/>
      <c r="G33" s="680"/>
      <c r="H33" s="680"/>
      <c r="I33" s="680"/>
      <c r="J33" s="681"/>
      <c r="K33" s="681"/>
      <c r="L33" s="681"/>
      <c r="M33" s="681"/>
      <c r="N33" s="681"/>
      <c r="O33" s="681"/>
      <c r="P33" s="681"/>
      <c r="Q33" s="681"/>
      <c r="R33" s="690"/>
      <c r="S33" s="690"/>
      <c r="T33" s="690"/>
      <c r="U33" s="690"/>
      <c r="V33" s="690"/>
      <c r="W33" s="690"/>
      <c r="X33" s="690"/>
      <c r="Y33" s="691"/>
    </row>
    <row r="34" spans="2:25" s="30" customFormat="1" ht="14.15" customHeight="1" x14ac:dyDescent="0.2">
      <c r="B34" s="680"/>
      <c r="C34" s="680"/>
      <c r="D34" s="680"/>
      <c r="E34" s="680"/>
      <c r="F34" s="680"/>
      <c r="G34" s="680"/>
      <c r="H34" s="680"/>
      <c r="I34" s="680"/>
      <c r="J34" s="681"/>
      <c r="K34" s="681"/>
      <c r="L34" s="681"/>
      <c r="M34" s="681"/>
      <c r="N34" s="681"/>
      <c r="O34" s="681"/>
      <c r="P34" s="681"/>
      <c r="Q34" s="681"/>
      <c r="R34" s="690"/>
      <c r="S34" s="690"/>
      <c r="T34" s="690"/>
      <c r="U34" s="690"/>
      <c r="V34" s="690"/>
      <c r="W34" s="690"/>
      <c r="X34" s="690"/>
      <c r="Y34" s="691"/>
    </row>
    <row r="35" spans="2:25" s="30" customFormat="1" ht="14.15" customHeight="1" x14ac:dyDescent="0.2">
      <c r="B35" s="680"/>
      <c r="C35" s="680"/>
      <c r="D35" s="680"/>
      <c r="E35" s="680"/>
      <c r="F35" s="680"/>
      <c r="G35" s="680"/>
      <c r="H35" s="680"/>
      <c r="I35" s="680"/>
      <c r="J35" s="681"/>
      <c r="K35" s="681"/>
      <c r="L35" s="681"/>
      <c r="M35" s="681"/>
      <c r="N35" s="681"/>
      <c r="O35" s="681"/>
      <c r="P35" s="681"/>
      <c r="Q35" s="681"/>
      <c r="R35" s="690"/>
      <c r="S35" s="690"/>
      <c r="T35" s="690"/>
      <c r="U35" s="690"/>
      <c r="V35" s="690"/>
      <c r="W35" s="690"/>
      <c r="X35" s="690"/>
      <c r="Y35" s="691"/>
    </row>
    <row r="36" spans="2:25" s="30" customFormat="1" ht="14.15" customHeight="1" x14ac:dyDescent="0.2">
      <c r="B36" s="680"/>
      <c r="C36" s="680"/>
      <c r="D36" s="680"/>
      <c r="E36" s="680"/>
      <c r="F36" s="680"/>
      <c r="G36" s="680"/>
      <c r="H36" s="680"/>
      <c r="I36" s="680"/>
      <c r="J36" s="681"/>
      <c r="K36" s="681"/>
      <c r="L36" s="681"/>
      <c r="M36" s="681"/>
      <c r="N36" s="681"/>
      <c r="O36" s="681"/>
      <c r="P36" s="681"/>
      <c r="Q36" s="681"/>
      <c r="R36" s="690"/>
      <c r="S36" s="690"/>
      <c r="T36" s="690"/>
      <c r="U36" s="690"/>
      <c r="V36" s="690"/>
      <c r="W36" s="690"/>
      <c r="X36" s="690"/>
      <c r="Y36" s="691"/>
    </row>
    <row r="37" spans="2:25" s="30" customFormat="1" ht="14.15" customHeight="1" x14ac:dyDescent="0.2">
      <c r="B37" s="680"/>
      <c r="C37" s="680"/>
      <c r="D37" s="680"/>
      <c r="E37" s="680"/>
      <c r="F37" s="680"/>
      <c r="G37" s="680"/>
      <c r="H37" s="680"/>
      <c r="I37" s="680"/>
      <c r="J37" s="681"/>
      <c r="K37" s="681"/>
      <c r="L37" s="681"/>
      <c r="M37" s="681"/>
      <c r="N37" s="681"/>
      <c r="O37" s="681"/>
      <c r="P37" s="681"/>
      <c r="Q37" s="681"/>
      <c r="R37" s="690"/>
      <c r="S37" s="690"/>
      <c r="T37" s="690"/>
      <c r="U37" s="690"/>
      <c r="V37" s="690"/>
      <c r="W37" s="690"/>
      <c r="X37" s="690"/>
      <c r="Y37" s="691"/>
    </row>
    <row r="38" spans="2:25" s="30" customFormat="1" ht="14.15" customHeight="1" x14ac:dyDescent="0.2">
      <c r="B38" s="680"/>
      <c r="C38" s="680"/>
      <c r="D38" s="680"/>
      <c r="E38" s="680"/>
      <c r="F38" s="680"/>
      <c r="G38" s="680"/>
      <c r="H38" s="680"/>
      <c r="I38" s="680"/>
      <c r="J38" s="681"/>
      <c r="K38" s="681"/>
      <c r="L38" s="681"/>
      <c r="M38" s="681"/>
      <c r="N38" s="681"/>
      <c r="O38" s="681"/>
      <c r="P38" s="681"/>
      <c r="Q38" s="681"/>
      <c r="R38" s="690"/>
      <c r="S38" s="690"/>
      <c r="T38" s="690"/>
      <c r="U38" s="690"/>
      <c r="V38" s="690"/>
      <c r="W38" s="690"/>
      <c r="X38" s="690"/>
      <c r="Y38" s="691"/>
    </row>
    <row r="39" spans="2:25" ht="15" customHeight="1" x14ac:dyDescent="0.2">
      <c r="B39" s="622" t="s">
        <v>245</v>
      </c>
      <c r="C39" s="685"/>
      <c r="D39" s="623"/>
      <c r="E39" s="102" t="s">
        <v>679</v>
      </c>
      <c r="F39" s="622" t="s">
        <v>244</v>
      </c>
      <c r="G39" s="685"/>
      <c r="H39" s="623"/>
      <c r="I39" s="195">
        <v>104</v>
      </c>
      <c r="J39" s="622" t="s">
        <v>245</v>
      </c>
      <c r="K39" s="685"/>
      <c r="L39" s="623"/>
      <c r="M39" s="102" t="s">
        <v>680</v>
      </c>
      <c r="N39" s="622" t="s">
        <v>244</v>
      </c>
      <c r="O39" s="685"/>
      <c r="P39" s="623"/>
      <c r="Q39" s="195">
        <v>101</v>
      </c>
      <c r="R39" s="622" t="s">
        <v>245</v>
      </c>
      <c r="S39" s="685"/>
      <c r="T39" s="623"/>
      <c r="U39" s="102" t="s">
        <v>680</v>
      </c>
      <c r="V39" s="622" t="s">
        <v>244</v>
      </c>
      <c r="W39" s="685"/>
      <c r="X39" s="623"/>
      <c r="Y39" s="195">
        <v>102</v>
      </c>
    </row>
    <row r="40" spans="2:25" ht="15" customHeight="1" x14ac:dyDescent="0.2">
      <c r="B40" s="622" t="s">
        <v>243</v>
      </c>
      <c r="C40" s="685"/>
      <c r="D40" s="212" t="s">
        <v>389</v>
      </c>
      <c r="E40" s="686" t="s">
        <v>392</v>
      </c>
      <c r="F40" s="687"/>
      <c r="G40" s="622" t="s">
        <v>242</v>
      </c>
      <c r="H40" s="623"/>
      <c r="I40" s="195" t="s">
        <v>509</v>
      </c>
      <c r="J40" s="622" t="s">
        <v>243</v>
      </c>
      <c r="K40" s="685"/>
      <c r="L40" s="212" t="s">
        <v>389</v>
      </c>
      <c r="M40" s="686" t="s">
        <v>392</v>
      </c>
      <c r="N40" s="687"/>
      <c r="O40" s="622" t="s">
        <v>242</v>
      </c>
      <c r="P40" s="623"/>
      <c r="Q40" s="195" t="s">
        <v>509</v>
      </c>
      <c r="R40" s="622" t="s">
        <v>243</v>
      </c>
      <c r="S40" s="685"/>
      <c r="T40" s="212" t="s">
        <v>389</v>
      </c>
      <c r="U40" s="686" t="s">
        <v>391</v>
      </c>
      <c r="V40" s="687"/>
      <c r="W40" s="622" t="s">
        <v>242</v>
      </c>
      <c r="X40" s="623"/>
      <c r="Y40" s="195" t="s">
        <v>509</v>
      </c>
    </row>
    <row r="41" spans="2:25" ht="15" customHeight="1" x14ac:dyDescent="0.2">
      <c r="B41" s="622" t="s">
        <v>241</v>
      </c>
      <c r="C41" s="685"/>
      <c r="D41" s="686" t="s">
        <v>409</v>
      </c>
      <c r="E41" s="688"/>
      <c r="F41" s="688"/>
      <c r="G41" s="688"/>
      <c r="H41" s="688"/>
      <c r="I41" s="687"/>
      <c r="J41" s="622" t="s">
        <v>241</v>
      </c>
      <c r="K41" s="685"/>
      <c r="L41" s="686" t="s">
        <v>409</v>
      </c>
      <c r="M41" s="688"/>
      <c r="N41" s="688"/>
      <c r="O41" s="688"/>
      <c r="P41" s="688"/>
      <c r="Q41" s="687"/>
      <c r="R41" s="622" t="s">
        <v>241</v>
      </c>
      <c r="S41" s="685"/>
      <c r="T41" s="686" t="s">
        <v>408</v>
      </c>
      <c r="U41" s="688"/>
      <c r="V41" s="688"/>
      <c r="W41" s="688"/>
      <c r="X41" s="688"/>
      <c r="Y41" s="687"/>
    </row>
    <row r="42" spans="2:25" ht="15" customHeight="1" x14ac:dyDescent="0.2">
      <c r="B42" s="683" t="s">
        <v>253</v>
      </c>
      <c r="C42" s="683"/>
      <c r="D42" s="213" t="s">
        <v>1070</v>
      </c>
      <c r="E42" s="173" t="s">
        <v>239</v>
      </c>
      <c r="F42" s="684" t="s">
        <v>1077</v>
      </c>
      <c r="G42" s="684"/>
      <c r="H42" s="684"/>
      <c r="I42" s="684"/>
      <c r="J42" s="683" t="s">
        <v>253</v>
      </c>
      <c r="K42" s="683"/>
      <c r="L42" s="213" t="s">
        <v>1070</v>
      </c>
      <c r="M42" s="173" t="s">
        <v>239</v>
      </c>
      <c r="N42" s="684" t="s">
        <v>1072</v>
      </c>
      <c r="O42" s="684"/>
      <c r="P42" s="684"/>
      <c r="Q42" s="684"/>
      <c r="R42" s="683" t="s">
        <v>253</v>
      </c>
      <c r="S42" s="683"/>
      <c r="T42" s="213" t="s">
        <v>1070</v>
      </c>
      <c r="U42" s="173" t="s">
        <v>239</v>
      </c>
      <c r="V42" s="684" t="s">
        <v>1075</v>
      </c>
      <c r="W42" s="684"/>
      <c r="X42" s="684"/>
      <c r="Y42" s="684"/>
    </row>
    <row r="43" spans="2:25" s="30" customFormat="1" ht="14.15" customHeight="1" x14ac:dyDescent="0.2">
      <c r="B43" s="680"/>
      <c r="C43" s="680"/>
      <c r="D43" s="680"/>
      <c r="E43" s="680"/>
      <c r="F43" s="680"/>
      <c r="G43" s="680"/>
      <c r="H43" s="680"/>
      <c r="I43" s="680"/>
      <c r="J43" s="681"/>
      <c r="K43" s="681"/>
      <c r="L43" s="681"/>
      <c r="M43" s="681"/>
      <c r="N43" s="681"/>
      <c r="O43" s="681"/>
      <c r="P43" s="681"/>
      <c r="Q43" s="681"/>
      <c r="R43" s="682"/>
      <c r="S43" s="682"/>
      <c r="T43" s="682"/>
      <c r="U43" s="682"/>
      <c r="V43" s="682"/>
      <c r="W43" s="682"/>
      <c r="X43" s="682"/>
      <c r="Y43" s="682"/>
    </row>
    <row r="44" spans="2:25" s="30" customFormat="1" ht="14.15" customHeight="1" x14ac:dyDescent="0.2">
      <c r="B44" s="680"/>
      <c r="C44" s="680"/>
      <c r="D44" s="680"/>
      <c r="E44" s="680"/>
      <c r="F44" s="680"/>
      <c r="G44" s="680"/>
      <c r="H44" s="680"/>
      <c r="I44" s="680"/>
      <c r="J44" s="681"/>
      <c r="K44" s="681"/>
      <c r="L44" s="681"/>
      <c r="M44" s="681"/>
      <c r="N44" s="681"/>
      <c r="O44" s="681"/>
      <c r="P44" s="681"/>
      <c r="Q44" s="681"/>
      <c r="R44" s="682"/>
      <c r="S44" s="682"/>
      <c r="T44" s="682"/>
      <c r="U44" s="682"/>
      <c r="V44" s="682"/>
      <c r="W44" s="682"/>
      <c r="X44" s="682"/>
      <c r="Y44" s="682"/>
    </row>
    <row r="45" spans="2:25" s="30" customFormat="1" ht="14.15" customHeight="1" x14ac:dyDescent="0.2">
      <c r="B45" s="680"/>
      <c r="C45" s="680"/>
      <c r="D45" s="680"/>
      <c r="E45" s="680"/>
      <c r="F45" s="680"/>
      <c r="G45" s="680"/>
      <c r="H45" s="680"/>
      <c r="I45" s="680"/>
      <c r="J45" s="681"/>
      <c r="K45" s="681"/>
      <c r="L45" s="681"/>
      <c r="M45" s="681"/>
      <c r="N45" s="681"/>
      <c r="O45" s="681"/>
      <c r="P45" s="681"/>
      <c r="Q45" s="681"/>
      <c r="R45" s="682"/>
      <c r="S45" s="682"/>
      <c r="T45" s="682"/>
      <c r="U45" s="682"/>
      <c r="V45" s="682"/>
      <c r="W45" s="682"/>
      <c r="X45" s="682"/>
      <c r="Y45" s="682"/>
    </row>
    <row r="46" spans="2:25" s="30" customFormat="1" ht="14.15" customHeight="1" x14ac:dyDescent="0.2">
      <c r="B46" s="680"/>
      <c r="C46" s="680"/>
      <c r="D46" s="680"/>
      <c r="E46" s="680"/>
      <c r="F46" s="680"/>
      <c r="G46" s="680"/>
      <c r="H46" s="680"/>
      <c r="I46" s="680"/>
      <c r="J46" s="681"/>
      <c r="K46" s="681"/>
      <c r="L46" s="681"/>
      <c r="M46" s="681"/>
      <c r="N46" s="681"/>
      <c r="O46" s="681"/>
      <c r="P46" s="681"/>
      <c r="Q46" s="681"/>
      <c r="R46" s="682"/>
      <c r="S46" s="682"/>
      <c r="T46" s="682"/>
      <c r="U46" s="682"/>
      <c r="V46" s="682"/>
      <c r="W46" s="682"/>
      <c r="X46" s="682"/>
      <c r="Y46" s="682"/>
    </row>
    <row r="47" spans="2:25" s="30" customFormat="1" ht="14.15" customHeight="1" x14ac:dyDescent="0.2">
      <c r="B47" s="680"/>
      <c r="C47" s="680"/>
      <c r="D47" s="680"/>
      <c r="E47" s="680"/>
      <c r="F47" s="680"/>
      <c r="G47" s="680"/>
      <c r="H47" s="680"/>
      <c r="I47" s="680"/>
      <c r="J47" s="681"/>
      <c r="K47" s="681"/>
      <c r="L47" s="681"/>
      <c r="M47" s="681"/>
      <c r="N47" s="681"/>
      <c r="O47" s="681"/>
      <c r="P47" s="681"/>
      <c r="Q47" s="681"/>
      <c r="R47" s="682"/>
      <c r="S47" s="682"/>
      <c r="T47" s="682"/>
      <c r="U47" s="682"/>
      <c r="V47" s="682"/>
      <c r="W47" s="682"/>
      <c r="X47" s="682"/>
      <c r="Y47" s="682"/>
    </row>
    <row r="48" spans="2:25" s="30" customFormat="1" ht="14.15" customHeight="1" x14ac:dyDescent="0.2">
      <c r="B48" s="680"/>
      <c r="C48" s="680"/>
      <c r="D48" s="680"/>
      <c r="E48" s="680"/>
      <c r="F48" s="680"/>
      <c r="G48" s="680"/>
      <c r="H48" s="680"/>
      <c r="I48" s="680"/>
      <c r="J48" s="681"/>
      <c r="K48" s="681"/>
      <c r="L48" s="681"/>
      <c r="M48" s="681"/>
      <c r="N48" s="681"/>
      <c r="O48" s="681"/>
      <c r="P48" s="681"/>
      <c r="Q48" s="681"/>
      <c r="R48" s="682"/>
      <c r="S48" s="682"/>
      <c r="T48" s="682"/>
      <c r="U48" s="682"/>
      <c r="V48" s="682"/>
      <c r="W48" s="682"/>
      <c r="X48" s="682"/>
      <c r="Y48" s="682"/>
    </row>
    <row r="49" spans="2:26" s="30" customFormat="1" ht="14.15" customHeight="1" x14ac:dyDescent="0.2">
      <c r="B49" s="680"/>
      <c r="C49" s="680"/>
      <c r="D49" s="680"/>
      <c r="E49" s="680"/>
      <c r="F49" s="680"/>
      <c r="G49" s="680"/>
      <c r="H49" s="680"/>
      <c r="I49" s="680"/>
      <c r="J49" s="681"/>
      <c r="K49" s="681"/>
      <c r="L49" s="681"/>
      <c r="M49" s="681"/>
      <c r="N49" s="681"/>
      <c r="O49" s="681"/>
      <c r="P49" s="681"/>
      <c r="Q49" s="681"/>
      <c r="R49" s="682"/>
      <c r="S49" s="682"/>
      <c r="T49" s="682"/>
      <c r="U49" s="682"/>
      <c r="V49" s="682"/>
      <c r="W49" s="682"/>
      <c r="X49" s="682"/>
      <c r="Y49" s="682"/>
    </row>
    <row r="50" spans="2:26" s="30" customFormat="1" ht="14.15" customHeight="1" x14ac:dyDescent="0.2">
      <c r="B50" s="680"/>
      <c r="C50" s="680"/>
      <c r="D50" s="680"/>
      <c r="E50" s="680"/>
      <c r="F50" s="680"/>
      <c r="G50" s="680"/>
      <c r="H50" s="680"/>
      <c r="I50" s="680"/>
      <c r="J50" s="681"/>
      <c r="K50" s="681"/>
      <c r="L50" s="681"/>
      <c r="M50" s="681"/>
      <c r="N50" s="681"/>
      <c r="O50" s="681"/>
      <c r="P50" s="681"/>
      <c r="Q50" s="681"/>
      <c r="R50" s="682"/>
      <c r="S50" s="682"/>
      <c r="T50" s="682"/>
      <c r="U50" s="682"/>
      <c r="V50" s="682"/>
      <c r="W50" s="682"/>
      <c r="X50" s="682"/>
      <c r="Y50" s="682"/>
    </row>
    <row r="51" spans="2:26" s="30" customFormat="1" ht="14.15" customHeight="1" x14ac:dyDescent="0.2">
      <c r="B51" s="680"/>
      <c r="C51" s="680"/>
      <c r="D51" s="680"/>
      <c r="E51" s="680"/>
      <c r="F51" s="680"/>
      <c r="G51" s="680"/>
      <c r="H51" s="680"/>
      <c r="I51" s="680"/>
      <c r="J51" s="681"/>
      <c r="K51" s="681"/>
      <c r="L51" s="681"/>
      <c r="M51" s="681"/>
      <c r="N51" s="681"/>
      <c r="O51" s="681"/>
      <c r="P51" s="681"/>
      <c r="Q51" s="681"/>
      <c r="R51" s="682"/>
      <c r="S51" s="682"/>
      <c r="T51" s="682"/>
      <c r="U51" s="682"/>
      <c r="V51" s="682"/>
      <c r="W51" s="682"/>
      <c r="X51" s="682"/>
      <c r="Y51" s="682"/>
    </row>
    <row r="52" spans="2:26" s="30" customFormat="1" ht="14.15" customHeight="1" x14ac:dyDescent="0.2">
      <c r="B52" s="680"/>
      <c r="C52" s="680"/>
      <c r="D52" s="680"/>
      <c r="E52" s="680"/>
      <c r="F52" s="680"/>
      <c r="G52" s="680"/>
      <c r="H52" s="680"/>
      <c r="I52" s="680"/>
      <c r="J52" s="681"/>
      <c r="K52" s="681"/>
      <c r="L52" s="681"/>
      <c r="M52" s="681"/>
      <c r="N52" s="681"/>
      <c r="O52" s="681"/>
      <c r="P52" s="681"/>
      <c r="Q52" s="681"/>
      <c r="R52" s="682"/>
      <c r="S52" s="682"/>
      <c r="T52" s="682"/>
      <c r="U52" s="682"/>
      <c r="V52" s="682"/>
      <c r="W52" s="682"/>
      <c r="X52" s="682"/>
      <c r="Y52" s="682"/>
    </row>
    <row r="53" spans="2:26" s="30" customFormat="1" ht="14.15" customHeight="1" x14ac:dyDescent="0.2">
      <c r="B53" s="680"/>
      <c r="C53" s="680"/>
      <c r="D53" s="680"/>
      <c r="E53" s="680"/>
      <c r="F53" s="680"/>
      <c r="G53" s="680"/>
      <c r="H53" s="680"/>
      <c r="I53" s="680"/>
      <c r="J53" s="681"/>
      <c r="K53" s="681"/>
      <c r="L53" s="681"/>
      <c r="M53" s="681"/>
      <c r="N53" s="681"/>
      <c r="O53" s="681"/>
      <c r="P53" s="681"/>
      <c r="Q53" s="681"/>
      <c r="R53" s="682"/>
      <c r="S53" s="682"/>
      <c r="T53" s="682"/>
      <c r="U53" s="682"/>
      <c r="V53" s="682"/>
      <c r="W53" s="682"/>
      <c r="X53" s="682"/>
      <c r="Y53" s="682"/>
    </row>
    <row r="54" spans="2:26" s="30" customFormat="1" ht="14.15" customHeight="1" x14ac:dyDescent="0.2">
      <c r="B54" s="680"/>
      <c r="C54" s="680"/>
      <c r="D54" s="680"/>
      <c r="E54" s="680"/>
      <c r="F54" s="680"/>
      <c r="G54" s="680"/>
      <c r="H54" s="680"/>
      <c r="I54" s="680"/>
      <c r="J54" s="681"/>
      <c r="K54" s="681"/>
      <c r="L54" s="681"/>
      <c r="M54" s="681"/>
      <c r="N54" s="681"/>
      <c r="O54" s="681"/>
      <c r="P54" s="681"/>
      <c r="Q54" s="681"/>
      <c r="R54" s="682"/>
      <c r="S54" s="682"/>
      <c r="T54" s="682"/>
      <c r="U54" s="682"/>
      <c r="V54" s="682"/>
      <c r="W54" s="682"/>
      <c r="X54" s="682"/>
      <c r="Y54" s="682"/>
    </row>
    <row r="55" spans="2:26" s="30" customFormat="1" ht="14.15" customHeight="1" x14ac:dyDescent="0.2">
      <c r="B55" s="680"/>
      <c r="C55" s="680"/>
      <c r="D55" s="680"/>
      <c r="E55" s="680"/>
      <c r="F55" s="680"/>
      <c r="G55" s="680"/>
      <c r="H55" s="680"/>
      <c r="I55" s="680"/>
      <c r="J55" s="681"/>
      <c r="K55" s="681"/>
      <c r="L55" s="681"/>
      <c r="M55" s="681"/>
      <c r="N55" s="681"/>
      <c r="O55" s="681"/>
      <c r="P55" s="681"/>
      <c r="Q55" s="681"/>
      <c r="R55" s="682"/>
      <c r="S55" s="682"/>
      <c r="T55" s="682"/>
      <c r="U55" s="682"/>
      <c r="V55" s="682"/>
      <c r="W55" s="682"/>
      <c r="X55" s="682"/>
      <c r="Y55" s="682"/>
    </row>
    <row r="56" spans="2:26" s="30" customFormat="1" ht="14.15" customHeight="1" x14ac:dyDescent="0.2">
      <c r="B56" s="103"/>
      <c r="C56" s="103"/>
      <c r="D56" s="106" t="s">
        <v>285</v>
      </c>
      <c r="E56" s="103"/>
      <c r="F56" s="103"/>
      <c r="G56" s="103"/>
      <c r="H56" s="103"/>
      <c r="I56" s="103"/>
      <c r="J56" s="99"/>
      <c r="K56" s="99"/>
      <c r="L56" s="99"/>
      <c r="M56" s="99"/>
      <c r="N56" s="99"/>
      <c r="O56" s="99"/>
      <c r="P56" s="99"/>
      <c r="Q56" s="99"/>
      <c r="R56" s="104"/>
      <c r="S56" s="104"/>
      <c r="T56" s="104"/>
      <c r="U56" s="104"/>
      <c r="V56" s="104"/>
      <c r="W56" s="104"/>
      <c r="X56" s="104"/>
      <c r="Y56" s="104"/>
    </row>
    <row r="57" spans="2:26" s="30" customFormat="1" ht="15" customHeight="1" x14ac:dyDescent="0.2">
      <c r="B57" s="99"/>
      <c r="C57" s="99"/>
      <c r="D57" s="105" t="s">
        <v>263</v>
      </c>
      <c r="E57" s="101"/>
      <c r="F57" s="101"/>
      <c r="G57" s="101"/>
      <c r="H57" s="101"/>
      <c r="I57" s="101"/>
      <c r="J57" s="101"/>
      <c r="K57" s="101"/>
      <c r="L57" s="101"/>
      <c r="M57" s="101"/>
      <c r="N57" s="101"/>
      <c r="O57" s="99"/>
      <c r="P57" s="105"/>
      <c r="Q57" s="101"/>
      <c r="R57" s="101"/>
      <c r="S57" s="101"/>
      <c r="T57" s="101"/>
      <c r="U57" s="101"/>
      <c r="V57" s="101"/>
      <c r="W57" s="101"/>
      <c r="X57" s="101"/>
      <c r="Y57" s="101"/>
    </row>
    <row r="58" spans="2:26" ht="15" customHeight="1" x14ac:dyDescent="0.2">
      <c r="D58" s="33" t="s">
        <v>460</v>
      </c>
      <c r="E58" s="33"/>
      <c r="F58" s="32"/>
      <c r="G58" s="30"/>
      <c r="H58" s="30"/>
      <c r="I58" s="30"/>
      <c r="J58" s="30"/>
      <c r="K58" s="30"/>
      <c r="L58" s="225" t="s">
        <v>572</v>
      </c>
      <c r="M58" s="30"/>
      <c r="N58" s="30"/>
      <c r="O58" s="30"/>
      <c r="P58" s="32"/>
      <c r="Q58" s="33"/>
      <c r="R58" s="32"/>
      <c r="S58" s="30"/>
      <c r="T58" s="30"/>
      <c r="U58" s="30"/>
      <c r="V58" s="30"/>
      <c r="W58" s="30"/>
      <c r="X58" s="30"/>
      <c r="Y58" s="30"/>
      <c r="Z58" s="30"/>
    </row>
    <row r="59" spans="2:26" ht="27.9" customHeight="1" x14ac:dyDescent="0.2">
      <c r="D59" s="32"/>
      <c r="E59" s="33"/>
      <c r="F59" s="30"/>
      <c r="G59" s="30"/>
      <c r="H59" s="30"/>
      <c r="I59" s="30"/>
      <c r="J59" s="30"/>
      <c r="K59" s="30"/>
      <c r="L59" s="30"/>
      <c r="M59" s="30"/>
      <c r="N59" s="30"/>
      <c r="O59" s="30"/>
      <c r="P59" s="32"/>
      <c r="Q59" s="33"/>
      <c r="R59" s="30"/>
      <c r="S59" s="30"/>
      <c r="T59" s="30"/>
      <c r="U59" s="30"/>
      <c r="V59" s="30"/>
      <c r="W59" s="30"/>
      <c r="X59" s="30"/>
      <c r="Y59" s="30"/>
      <c r="Z59" s="30"/>
    </row>
  </sheetData>
  <mergeCells count="104">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9:I21"/>
    <mergeCell ref="J9:Q21"/>
    <mergeCell ref="R9:Y21"/>
    <mergeCell ref="B22:D22"/>
    <mergeCell ref="F22:H22"/>
    <mergeCell ref="J22:L22"/>
    <mergeCell ref="N22:P22"/>
    <mergeCell ref="R22:T22"/>
    <mergeCell ref="V22:X22"/>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26:I38"/>
    <mergeCell ref="J26:Q38"/>
    <mergeCell ref="R26:Y38"/>
    <mergeCell ref="B39:D39"/>
    <mergeCell ref="F39:H39"/>
    <mergeCell ref="J39:L39"/>
    <mergeCell ref="N39:P39"/>
    <mergeCell ref="R39:T39"/>
    <mergeCell ref="V39:X39"/>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43:I55"/>
    <mergeCell ref="J43:Q55"/>
    <mergeCell ref="R43:Y55"/>
    <mergeCell ref="B42:C42"/>
    <mergeCell ref="F42:I42"/>
    <mergeCell ref="J42:K42"/>
    <mergeCell ref="N42:Q42"/>
    <mergeCell ref="R42:S42"/>
    <mergeCell ref="V42:Y42"/>
  </mergeCells>
  <phoneticPr fontId="8"/>
  <dataValidations count="1">
    <dataValidation type="list" allowBlank="1" showInputMessage="1" showErrorMessage="1" sqref="E6:F6 M6:N6 U6:V6 E23:F23 M23:N23 U23:V23 E40:F40 M40:N40 U40:V40" xr:uid="{968FCD39-2781-46B8-ACDE-1BF200EF6389}">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375141C-E988-45A7-A63D-596D647B9E92}">
          <x14:formula1>
            <xm:f>'(参考)リスト'!$E$51:$E$56</xm:f>
          </x14:formula1>
          <xm:sqref>D7:I7 L7:Q7 T7:Y7 D24:I24 L24:Q24 T24:Y24 D41:I41 L41:Q41 T41:Y41</xm:sqref>
        </x14:dataValidation>
        <x14:dataValidation type="list" allowBlank="1" showInputMessage="1" showErrorMessage="1" xr:uid="{4F7B0579-B787-4A8C-AD28-9AA6C6A2A12E}">
          <x14:formula1>
            <xm:f>'(参考)リスト'!$D$51:$D$53</xm:f>
          </x14:formula1>
          <xm:sqref>I6 Q6 Y6 I23 Q23 Y23 I40 Q40 Y40</xm:sqref>
        </x14:dataValidation>
        <x14:dataValidation type="list" allowBlank="1" showInputMessage="1" showErrorMessage="1" xr:uid="{DFA6B374-1E7C-4EE6-9096-BE5EBAB363B7}">
          <x14:formula1>
            <xm:f>'(参考)リスト'!$F$51:$F$52</xm:f>
          </x14:formula1>
          <xm:sqref>D8 L8 T8 D25 L25 T25 D42 L42 T42</xm:sqref>
        </x14:dataValidation>
        <x14:dataValidation type="list" allowBlank="1" showInputMessage="1" showErrorMessage="1" xr:uid="{1F11777B-6121-443C-82B2-CCAE27CBFD53}">
          <x14:formula1>
            <xm:f>'(参考)リスト'!$B$51:$B$54</xm:f>
          </x14:formula1>
          <xm:sqref>D6 L6 T6 D23 L23 T23 D40 L40 T40</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EEDC1-B680-4681-99DC-9250A0CE2D4F}">
  <dimension ref="B1:Z59"/>
  <sheetViews>
    <sheetView showGridLines="0" showZeros="0" view="pageBreakPreview" zoomScaleNormal="100" zoomScaleSheetLayoutView="100" workbookViewId="0">
      <selection activeCell="E3" sqref="E3:H3"/>
    </sheetView>
  </sheetViews>
  <sheetFormatPr defaultColWidth="7.6328125" defaultRowHeight="27.9" customHeight="1" x14ac:dyDescent="0.2"/>
  <cols>
    <col min="1" max="1" width="7" style="29" customWidth="1"/>
    <col min="2" max="2" width="7.36328125" style="29" customWidth="1"/>
    <col min="3" max="3" width="5.90625" style="29" customWidth="1"/>
    <col min="4" max="6" width="6.90625" style="29" customWidth="1"/>
    <col min="7" max="8" width="5.90625" style="29" customWidth="1"/>
    <col min="9" max="9" width="8.90625" style="29" customWidth="1"/>
    <col min="10" max="10" width="7.36328125" style="29" customWidth="1"/>
    <col min="11" max="11" width="5.90625" style="29" customWidth="1"/>
    <col min="12" max="14" width="6.81640625" style="29" customWidth="1"/>
    <col min="15" max="16" width="5.90625" style="29" customWidth="1"/>
    <col min="17" max="17" width="8.90625" style="29" customWidth="1"/>
    <col min="18" max="18" width="7.36328125" style="29" customWidth="1"/>
    <col min="19" max="19" width="5.90625" style="29" customWidth="1"/>
    <col min="20" max="22" width="6.81640625" style="29" customWidth="1"/>
    <col min="23" max="24" width="5.90625" style="29" customWidth="1"/>
    <col min="25" max="25" width="8.90625" style="29" customWidth="1"/>
    <col min="26" max="16384" width="7.6328125" style="29"/>
  </cols>
  <sheetData>
    <row r="1" spans="2:25" ht="9" customHeight="1" x14ac:dyDescent="0.2"/>
    <row r="2" spans="2:25" ht="18" customHeight="1" x14ac:dyDescent="0.2">
      <c r="B2" s="110" t="s">
        <v>345</v>
      </c>
      <c r="C2" s="98"/>
      <c r="D2" s="98"/>
      <c r="E2" s="98"/>
      <c r="F2" s="98"/>
      <c r="G2" s="98"/>
      <c r="H2" s="98"/>
      <c r="I2" s="98"/>
      <c r="J2" s="98"/>
      <c r="K2" s="98"/>
      <c r="L2" s="98"/>
      <c r="M2" s="98"/>
      <c r="N2" s="98"/>
      <c r="O2" s="98"/>
      <c r="P2" s="98"/>
      <c r="Q2" s="98"/>
      <c r="R2" s="98"/>
      <c r="S2" s="98"/>
      <c r="T2" s="98"/>
      <c r="U2" s="98"/>
      <c r="V2" s="98"/>
      <c r="W2" s="98"/>
      <c r="X2" s="98"/>
      <c r="Y2" s="98"/>
    </row>
    <row r="3" spans="2:25" ht="15" customHeight="1" x14ac:dyDescent="0.2">
      <c r="B3" s="707" t="s">
        <v>53</v>
      </c>
      <c r="C3" s="707"/>
      <c r="D3" s="707"/>
      <c r="E3" s="708" t="s">
        <v>1337</v>
      </c>
      <c r="F3" s="708"/>
      <c r="G3" s="708"/>
      <c r="H3" s="708"/>
      <c r="I3" s="622" t="s">
        <v>45</v>
      </c>
      <c r="J3" s="685"/>
      <c r="K3" s="623"/>
      <c r="L3" s="624" t="s">
        <v>621</v>
      </c>
      <c r="M3" s="625"/>
      <c r="N3" s="626"/>
      <c r="O3" s="610" t="s">
        <v>267</v>
      </c>
      <c r="P3" s="610"/>
      <c r="Q3" s="610"/>
      <c r="R3" s="704" t="s">
        <v>635</v>
      </c>
      <c r="S3" s="705"/>
      <c r="T3" s="706"/>
      <c r="U3" s="692" t="s">
        <v>271</v>
      </c>
      <c r="V3" s="693"/>
      <c r="W3" s="696">
        <v>45271</v>
      </c>
      <c r="X3" s="697"/>
      <c r="Y3" s="698"/>
    </row>
    <row r="4" spans="2:25" ht="15" customHeight="1" x14ac:dyDescent="0.2">
      <c r="B4" s="702" t="s">
        <v>46</v>
      </c>
      <c r="C4" s="702"/>
      <c r="D4" s="702"/>
      <c r="E4" s="703" t="s">
        <v>632</v>
      </c>
      <c r="F4" s="703"/>
      <c r="G4" s="703"/>
      <c r="H4" s="703"/>
      <c r="I4" s="622" t="s">
        <v>52</v>
      </c>
      <c r="J4" s="685"/>
      <c r="K4" s="623"/>
      <c r="L4" s="624" t="s">
        <v>580</v>
      </c>
      <c r="M4" s="625"/>
      <c r="N4" s="626"/>
      <c r="O4" s="610" t="s">
        <v>268</v>
      </c>
      <c r="P4" s="610"/>
      <c r="Q4" s="610"/>
      <c r="R4" s="704" t="s">
        <v>636</v>
      </c>
      <c r="S4" s="705"/>
      <c r="T4" s="706"/>
      <c r="U4" s="694"/>
      <c r="V4" s="695"/>
      <c r="W4" s="699"/>
      <c r="X4" s="700"/>
      <c r="Y4" s="701"/>
    </row>
    <row r="5" spans="2:25" ht="15" customHeight="1" x14ac:dyDescent="0.2">
      <c r="B5" s="622" t="s">
        <v>245</v>
      </c>
      <c r="C5" s="685"/>
      <c r="D5" s="623"/>
      <c r="E5" s="102" t="s">
        <v>680</v>
      </c>
      <c r="F5" s="622" t="s">
        <v>244</v>
      </c>
      <c r="G5" s="685"/>
      <c r="H5" s="623"/>
      <c r="I5" s="195">
        <v>103</v>
      </c>
      <c r="J5" s="622" t="s">
        <v>245</v>
      </c>
      <c r="K5" s="685"/>
      <c r="L5" s="623"/>
      <c r="M5" s="102" t="s">
        <v>681</v>
      </c>
      <c r="N5" s="622" t="s">
        <v>244</v>
      </c>
      <c r="O5" s="685"/>
      <c r="P5" s="623"/>
      <c r="Q5" s="195">
        <v>101</v>
      </c>
      <c r="R5" s="622" t="s">
        <v>245</v>
      </c>
      <c r="S5" s="685"/>
      <c r="T5" s="623"/>
      <c r="U5" s="102" t="s">
        <v>681</v>
      </c>
      <c r="V5" s="622" t="s">
        <v>244</v>
      </c>
      <c r="W5" s="685"/>
      <c r="X5" s="623"/>
      <c r="Y5" s="195">
        <v>102</v>
      </c>
    </row>
    <row r="6" spans="2:25" ht="15" customHeight="1" x14ac:dyDescent="0.2">
      <c r="B6" s="622" t="s">
        <v>243</v>
      </c>
      <c r="C6" s="685"/>
      <c r="D6" s="212" t="s">
        <v>389</v>
      </c>
      <c r="E6" s="686" t="s">
        <v>391</v>
      </c>
      <c r="F6" s="687"/>
      <c r="G6" s="622" t="s">
        <v>242</v>
      </c>
      <c r="H6" s="623"/>
      <c r="I6" s="195" t="s">
        <v>509</v>
      </c>
      <c r="J6" s="622" t="s">
        <v>243</v>
      </c>
      <c r="K6" s="685"/>
      <c r="L6" s="212" t="s">
        <v>389</v>
      </c>
      <c r="M6" s="686" t="s">
        <v>391</v>
      </c>
      <c r="N6" s="687"/>
      <c r="O6" s="622" t="s">
        <v>242</v>
      </c>
      <c r="P6" s="623"/>
      <c r="Q6" s="195" t="s">
        <v>509</v>
      </c>
      <c r="R6" s="622" t="s">
        <v>243</v>
      </c>
      <c r="S6" s="685"/>
      <c r="T6" s="212" t="s">
        <v>389</v>
      </c>
      <c r="U6" s="686" t="s">
        <v>391</v>
      </c>
      <c r="V6" s="687"/>
      <c r="W6" s="622" t="s">
        <v>242</v>
      </c>
      <c r="X6" s="623"/>
      <c r="Y6" s="195" t="s">
        <v>509</v>
      </c>
    </row>
    <row r="7" spans="2:25" ht="15" customHeight="1" x14ac:dyDescent="0.2">
      <c r="B7" s="622" t="s">
        <v>241</v>
      </c>
      <c r="C7" s="685"/>
      <c r="D7" s="686" t="s">
        <v>406</v>
      </c>
      <c r="E7" s="688"/>
      <c r="F7" s="688"/>
      <c r="G7" s="688"/>
      <c r="H7" s="688"/>
      <c r="I7" s="687"/>
      <c r="J7" s="622" t="s">
        <v>241</v>
      </c>
      <c r="K7" s="685"/>
      <c r="L7" s="686" t="s">
        <v>408</v>
      </c>
      <c r="M7" s="688"/>
      <c r="N7" s="688"/>
      <c r="O7" s="688"/>
      <c r="P7" s="688"/>
      <c r="Q7" s="687"/>
      <c r="R7" s="622" t="s">
        <v>241</v>
      </c>
      <c r="S7" s="685"/>
      <c r="T7" s="686" t="s">
        <v>406</v>
      </c>
      <c r="U7" s="688"/>
      <c r="V7" s="688"/>
      <c r="W7" s="688"/>
      <c r="X7" s="688"/>
      <c r="Y7" s="687"/>
    </row>
    <row r="8" spans="2:25" ht="15" customHeight="1" x14ac:dyDescent="0.2">
      <c r="B8" s="683" t="s">
        <v>253</v>
      </c>
      <c r="C8" s="683"/>
      <c r="D8" s="213" t="s">
        <v>1070</v>
      </c>
      <c r="E8" s="173" t="s">
        <v>239</v>
      </c>
      <c r="F8" s="684" t="s">
        <v>1080</v>
      </c>
      <c r="G8" s="684"/>
      <c r="H8" s="684"/>
      <c r="I8" s="684"/>
      <c r="J8" s="683" t="s">
        <v>253</v>
      </c>
      <c r="K8" s="683"/>
      <c r="L8" s="213" t="s">
        <v>1070</v>
      </c>
      <c r="M8" s="173" t="s">
        <v>239</v>
      </c>
      <c r="N8" s="684" t="s">
        <v>1081</v>
      </c>
      <c r="O8" s="684"/>
      <c r="P8" s="684"/>
      <c r="Q8" s="684"/>
      <c r="R8" s="683" t="s">
        <v>253</v>
      </c>
      <c r="S8" s="683"/>
      <c r="T8" s="213" t="s">
        <v>1070</v>
      </c>
      <c r="U8" s="173" t="s">
        <v>239</v>
      </c>
      <c r="V8" s="684" t="s">
        <v>1082</v>
      </c>
      <c r="W8" s="684"/>
      <c r="X8" s="684"/>
      <c r="Y8" s="684"/>
    </row>
    <row r="9" spans="2:25" s="30" customFormat="1" ht="14.15" customHeight="1" x14ac:dyDescent="0.2">
      <c r="B9" s="689"/>
      <c r="C9" s="689"/>
      <c r="D9" s="689"/>
      <c r="E9" s="689"/>
      <c r="F9" s="689"/>
      <c r="G9" s="689"/>
      <c r="H9" s="689"/>
      <c r="I9" s="689"/>
      <c r="J9" s="681"/>
      <c r="K9" s="681"/>
      <c r="L9" s="681"/>
      <c r="M9" s="681"/>
      <c r="N9" s="681"/>
      <c r="O9" s="681"/>
      <c r="P9" s="681"/>
      <c r="Q9" s="681"/>
      <c r="R9" s="690"/>
      <c r="S9" s="690"/>
      <c r="T9" s="690"/>
      <c r="U9" s="690"/>
      <c r="V9" s="690"/>
      <c r="W9" s="690"/>
      <c r="X9" s="690"/>
      <c r="Y9" s="691"/>
    </row>
    <row r="10" spans="2:25" s="30" customFormat="1" ht="14.15" customHeight="1" x14ac:dyDescent="0.2">
      <c r="B10" s="680"/>
      <c r="C10" s="680"/>
      <c r="D10" s="680"/>
      <c r="E10" s="680"/>
      <c r="F10" s="680"/>
      <c r="G10" s="680"/>
      <c r="H10" s="680"/>
      <c r="I10" s="680"/>
      <c r="J10" s="681"/>
      <c r="K10" s="681"/>
      <c r="L10" s="681"/>
      <c r="M10" s="681"/>
      <c r="N10" s="681"/>
      <c r="O10" s="681"/>
      <c r="P10" s="681"/>
      <c r="Q10" s="681"/>
      <c r="R10" s="690"/>
      <c r="S10" s="690"/>
      <c r="T10" s="690"/>
      <c r="U10" s="690"/>
      <c r="V10" s="690"/>
      <c r="W10" s="690"/>
      <c r="X10" s="690"/>
      <c r="Y10" s="691"/>
    </row>
    <row r="11" spans="2:25" s="30" customFormat="1" ht="14.15" customHeight="1" x14ac:dyDescent="0.2">
      <c r="B11" s="680"/>
      <c r="C11" s="680"/>
      <c r="D11" s="680"/>
      <c r="E11" s="680"/>
      <c r="F11" s="680"/>
      <c r="G11" s="680"/>
      <c r="H11" s="680"/>
      <c r="I11" s="680"/>
      <c r="J11" s="681"/>
      <c r="K11" s="681"/>
      <c r="L11" s="681"/>
      <c r="M11" s="681"/>
      <c r="N11" s="681"/>
      <c r="O11" s="681"/>
      <c r="P11" s="681"/>
      <c r="Q11" s="681"/>
      <c r="R11" s="690"/>
      <c r="S11" s="690"/>
      <c r="T11" s="690"/>
      <c r="U11" s="690"/>
      <c r="V11" s="690"/>
      <c r="W11" s="690"/>
      <c r="X11" s="690"/>
      <c r="Y11" s="691"/>
    </row>
    <row r="12" spans="2:25" s="30" customFormat="1" ht="14.15" customHeight="1" x14ac:dyDescent="0.2">
      <c r="B12" s="680"/>
      <c r="C12" s="680"/>
      <c r="D12" s="680"/>
      <c r="E12" s="680"/>
      <c r="F12" s="680"/>
      <c r="G12" s="680"/>
      <c r="H12" s="680"/>
      <c r="I12" s="680"/>
      <c r="J12" s="681"/>
      <c r="K12" s="681"/>
      <c r="L12" s="681"/>
      <c r="M12" s="681"/>
      <c r="N12" s="681"/>
      <c r="O12" s="681"/>
      <c r="P12" s="681"/>
      <c r="Q12" s="681"/>
      <c r="R12" s="690"/>
      <c r="S12" s="690"/>
      <c r="T12" s="690"/>
      <c r="U12" s="690"/>
      <c r="V12" s="690"/>
      <c r="W12" s="690"/>
      <c r="X12" s="690"/>
      <c r="Y12" s="691"/>
    </row>
    <row r="13" spans="2:25" s="30" customFormat="1" ht="14.15" customHeight="1" x14ac:dyDescent="0.2">
      <c r="B13" s="680"/>
      <c r="C13" s="680"/>
      <c r="D13" s="680"/>
      <c r="E13" s="680"/>
      <c r="F13" s="680"/>
      <c r="G13" s="680"/>
      <c r="H13" s="680"/>
      <c r="I13" s="680"/>
      <c r="J13" s="681"/>
      <c r="K13" s="681"/>
      <c r="L13" s="681"/>
      <c r="M13" s="681"/>
      <c r="N13" s="681"/>
      <c r="O13" s="681"/>
      <c r="P13" s="681"/>
      <c r="Q13" s="681"/>
      <c r="R13" s="690"/>
      <c r="S13" s="690"/>
      <c r="T13" s="690"/>
      <c r="U13" s="690"/>
      <c r="V13" s="690"/>
      <c r="W13" s="690"/>
      <c r="X13" s="690"/>
      <c r="Y13" s="691"/>
    </row>
    <row r="14" spans="2:25" s="30" customFormat="1" ht="14.15" customHeight="1" x14ac:dyDescent="0.2">
      <c r="B14" s="680"/>
      <c r="C14" s="680"/>
      <c r="D14" s="680"/>
      <c r="E14" s="680"/>
      <c r="F14" s="680"/>
      <c r="G14" s="680"/>
      <c r="H14" s="680"/>
      <c r="I14" s="680"/>
      <c r="J14" s="681"/>
      <c r="K14" s="681"/>
      <c r="L14" s="681"/>
      <c r="M14" s="681"/>
      <c r="N14" s="681"/>
      <c r="O14" s="681"/>
      <c r="P14" s="681"/>
      <c r="Q14" s="681"/>
      <c r="R14" s="690"/>
      <c r="S14" s="690"/>
      <c r="T14" s="690"/>
      <c r="U14" s="690"/>
      <c r="V14" s="690"/>
      <c r="W14" s="690"/>
      <c r="X14" s="690"/>
      <c r="Y14" s="691"/>
    </row>
    <row r="15" spans="2:25" s="30" customFormat="1" ht="14.15" customHeight="1" x14ac:dyDescent="0.2">
      <c r="B15" s="680"/>
      <c r="C15" s="680"/>
      <c r="D15" s="680"/>
      <c r="E15" s="680"/>
      <c r="F15" s="680"/>
      <c r="G15" s="680"/>
      <c r="H15" s="680"/>
      <c r="I15" s="680"/>
      <c r="J15" s="681"/>
      <c r="K15" s="681"/>
      <c r="L15" s="681"/>
      <c r="M15" s="681"/>
      <c r="N15" s="681"/>
      <c r="O15" s="681"/>
      <c r="P15" s="681"/>
      <c r="Q15" s="681"/>
      <c r="R15" s="690"/>
      <c r="S15" s="690"/>
      <c r="T15" s="690"/>
      <c r="U15" s="690"/>
      <c r="V15" s="690"/>
      <c r="W15" s="690"/>
      <c r="X15" s="690"/>
      <c r="Y15" s="691"/>
    </row>
    <row r="16" spans="2:25" s="30" customFormat="1" ht="14.15" customHeight="1" x14ac:dyDescent="0.2">
      <c r="B16" s="680"/>
      <c r="C16" s="680"/>
      <c r="D16" s="680"/>
      <c r="E16" s="680"/>
      <c r="F16" s="680"/>
      <c r="G16" s="680"/>
      <c r="H16" s="680"/>
      <c r="I16" s="680"/>
      <c r="J16" s="681"/>
      <c r="K16" s="681"/>
      <c r="L16" s="681"/>
      <c r="M16" s="681"/>
      <c r="N16" s="681"/>
      <c r="O16" s="681"/>
      <c r="P16" s="681"/>
      <c r="Q16" s="681"/>
      <c r="R16" s="690"/>
      <c r="S16" s="690"/>
      <c r="T16" s="690"/>
      <c r="U16" s="690"/>
      <c r="V16" s="690"/>
      <c r="W16" s="690"/>
      <c r="X16" s="690"/>
      <c r="Y16" s="691"/>
    </row>
    <row r="17" spans="2:25" s="30" customFormat="1" ht="14.15" customHeight="1" x14ac:dyDescent="0.2">
      <c r="B17" s="680"/>
      <c r="C17" s="680"/>
      <c r="D17" s="680"/>
      <c r="E17" s="680"/>
      <c r="F17" s="680"/>
      <c r="G17" s="680"/>
      <c r="H17" s="680"/>
      <c r="I17" s="680"/>
      <c r="J17" s="681"/>
      <c r="K17" s="681"/>
      <c r="L17" s="681"/>
      <c r="M17" s="681"/>
      <c r="N17" s="681"/>
      <c r="O17" s="681"/>
      <c r="P17" s="681"/>
      <c r="Q17" s="681"/>
      <c r="R17" s="690"/>
      <c r="S17" s="690"/>
      <c r="T17" s="690"/>
      <c r="U17" s="690"/>
      <c r="V17" s="690"/>
      <c r="W17" s="690"/>
      <c r="X17" s="690"/>
      <c r="Y17" s="691"/>
    </row>
    <row r="18" spans="2:25" s="30" customFormat="1" ht="14.15" customHeight="1" x14ac:dyDescent="0.2">
      <c r="B18" s="680"/>
      <c r="C18" s="680"/>
      <c r="D18" s="680"/>
      <c r="E18" s="680"/>
      <c r="F18" s="680"/>
      <c r="G18" s="680"/>
      <c r="H18" s="680"/>
      <c r="I18" s="680"/>
      <c r="J18" s="681"/>
      <c r="K18" s="681"/>
      <c r="L18" s="681"/>
      <c r="M18" s="681"/>
      <c r="N18" s="681"/>
      <c r="O18" s="681"/>
      <c r="P18" s="681"/>
      <c r="Q18" s="681"/>
      <c r="R18" s="690"/>
      <c r="S18" s="690"/>
      <c r="T18" s="690"/>
      <c r="U18" s="690"/>
      <c r="V18" s="690"/>
      <c r="W18" s="690"/>
      <c r="X18" s="690"/>
      <c r="Y18" s="691"/>
    </row>
    <row r="19" spans="2:25" s="30" customFormat="1" ht="14.15" customHeight="1" x14ac:dyDescent="0.2">
      <c r="B19" s="680"/>
      <c r="C19" s="680"/>
      <c r="D19" s="680"/>
      <c r="E19" s="680"/>
      <c r="F19" s="680"/>
      <c r="G19" s="680"/>
      <c r="H19" s="680"/>
      <c r="I19" s="680"/>
      <c r="J19" s="681"/>
      <c r="K19" s="681"/>
      <c r="L19" s="681"/>
      <c r="M19" s="681"/>
      <c r="N19" s="681"/>
      <c r="O19" s="681"/>
      <c r="P19" s="681"/>
      <c r="Q19" s="681"/>
      <c r="R19" s="690"/>
      <c r="S19" s="690"/>
      <c r="T19" s="690"/>
      <c r="U19" s="690"/>
      <c r="V19" s="690"/>
      <c r="W19" s="690"/>
      <c r="X19" s="690"/>
      <c r="Y19" s="691"/>
    </row>
    <row r="20" spans="2:25" s="30" customFormat="1" ht="14.15" customHeight="1" x14ac:dyDescent="0.2">
      <c r="B20" s="680"/>
      <c r="C20" s="680"/>
      <c r="D20" s="680"/>
      <c r="E20" s="680"/>
      <c r="F20" s="680"/>
      <c r="G20" s="680"/>
      <c r="H20" s="680"/>
      <c r="I20" s="680"/>
      <c r="J20" s="681"/>
      <c r="K20" s="681"/>
      <c r="L20" s="681"/>
      <c r="M20" s="681"/>
      <c r="N20" s="681"/>
      <c r="O20" s="681"/>
      <c r="P20" s="681"/>
      <c r="Q20" s="681"/>
      <c r="R20" s="690"/>
      <c r="S20" s="690"/>
      <c r="T20" s="690"/>
      <c r="U20" s="690"/>
      <c r="V20" s="690"/>
      <c r="W20" s="690"/>
      <c r="X20" s="690"/>
      <c r="Y20" s="691"/>
    </row>
    <row r="21" spans="2:25" s="30" customFormat="1" ht="14.15" customHeight="1" x14ac:dyDescent="0.2">
      <c r="B21" s="680"/>
      <c r="C21" s="680"/>
      <c r="D21" s="680"/>
      <c r="E21" s="680"/>
      <c r="F21" s="680"/>
      <c r="G21" s="680"/>
      <c r="H21" s="680"/>
      <c r="I21" s="680"/>
      <c r="J21" s="681"/>
      <c r="K21" s="681"/>
      <c r="L21" s="681"/>
      <c r="M21" s="681"/>
      <c r="N21" s="681"/>
      <c r="O21" s="681"/>
      <c r="P21" s="681"/>
      <c r="Q21" s="681"/>
      <c r="R21" s="690"/>
      <c r="S21" s="690"/>
      <c r="T21" s="690"/>
      <c r="U21" s="690"/>
      <c r="V21" s="690"/>
      <c r="W21" s="690"/>
      <c r="X21" s="690"/>
      <c r="Y21" s="691"/>
    </row>
    <row r="22" spans="2:25" ht="15" customHeight="1" x14ac:dyDescent="0.2">
      <c r="B22" s="622" t="s">
        <v>245</v>
      </c>
      <c r="C22" s="685"/>
      <c r="D22" s="623"/>
      <c r="E22" s="102"/>
      <c r="F22" s="622" t="s">
        <v>244</v>
      </c>
      <c r="G22" s="685"/>
      <c r="H22" s="623"/>
      <c r="I22" s="195"/>
      <c r="J22" s="622" t="s">
        <v>245</v>
      </c>
      <c r="K22" s="685"/>
      <c r="L22" s="623"/>
      <c r="M22" s="102"/>
      <c r="N22" s="622" t="s">
        <v>244</v>
      </c>
      <c r="O22" s="685"/>
      <c r="P22" s="623"/>
      <c r="Q22" s="195"/>
      <c r="R22" s="622" t="s">
        <v>245</v>
      </c>
      <c r="S22" s="685"/>
      <c r="T22" s="623"/>
      <c r="U22" s="102"/>
      <c r="V22" s="622" t="s">
        <v>244</v>
      </c>
      <c r="W22" s="685"/>
      <c r="X22" s="623"/>
      <c r="Y22" s="195"/>
    </row>
    <row r="23" spans="2:25" ht="15" customHeight="1" x14ac:dyDescent="0.2">
      <c r="B23" s="622" t="s">
        <v>243</v>
      </c>
      <c r="C23" s="685"/>
      <c r="D23" s="212"/>
      <c r="E23" s="686"/>
      <c r="F23" s="687"/>
      <c r="G23" s="622" t="s">
        <v>242</v>
      </c>
      <c r="H23" s="623"/>
      <c r="I23" s="195"/>
      <c r="J23" s="622" t="s">
        <v>243</v>
      </c>
      <c r="K23" s="685"/>
      <c r="L23" s="212"/>
      <c r="M23" s="686"/>
      <c r="N23" s="687"/>
      <c r="O23" s="622" t="s">
        <v>242</v>
      </c>
      <c r="P23" s="623"/>
      <c r="Q23" s="195"/>
      <c r="R23" s="622" t="s">
        <v>243</v>
      </c>
      <c r="S23" s="685"/>
      <c r="T23" s="212"/>
      <c r="U23" s="686"/>
      <c r="V23" s="687"/>
      <c r="W23" s="622" t="s">
        <v>242</v>
      </c>
      <c r="X23" s="623"/>
      <c r="Y23" s="195"/>
    </row>
    <row r="24" spans="2:25" ht="15" customHeight="1" x14ac:dyDescent="0.2">
      <c r="B24" s="622" t="s">
        <v>241</v>
      </c>
      <c r="C24" s="685"/>
      <c r="D24" s="686"/>
      <c r="E24" s="688"/>
      <c r="F24" s="688"/>
      <c r="G24" s="688"/>
      <c r="H24" s="688"/>
      <c r="I24" s="687"/>
      <c r="J24" s="622" t="s">
        <v>241</v>
      </c>
      <c r="K24" s="685"/>
      <c r="L24" s="686"/>
      <c r="M24" s="688"/>
      <c r="N24" s="688"/>
      <c r="O24" s="688"/>
      <c r="P24" s="688"/>
      <c r="Q24" s="687"/>
      <c r="R24" s="622" t="s">
        <v>241</v>
      </c>
      <c r="S24" s="685"/>
      <c r="T24" s="686"/>
      <c r="U24" s="688"/>
      <c r="V24" s="688"/>
      <c r="W24" s="688"/>
      <c r="X24" s="688"/>
      <c r="Y24" s="687"/>
    </row>
    <row r="25" spans="2:25" ht="15" customHeight="1" x14ac:dyDescent="0.2">
      <c r="B25" s="683" t="s">
        <v>253</v>
      </c>
      <c r="C25" s="683"/>
      <c r="D25" s="213"/>
      <c r="E25" s="173" t="s">
        <v>239</v>
      </c>
      <c r="F25" s="684"/>
      <c r="G25" s="684"/>
      <c r="H25" s="684"/>
      <c r="I25" s="684"/>
      <c r="J25" s="683" t="s">
        <v>253</v>
      </c>
      <c r="K25" s="683"/>
      <c r="L25" s="213"/>
      <c r="M25" s="173" t="s">
        <v>239</v>
      </c>
      <c r="N25" s="684"/>
      <c r="O25" s="684"/>
      <c r="P25" s="684"/>
      <c r="Q25" s="684"/>
      <c r="R25" s="683" t="s">
        <v>253</v>
      </c>
      <c r="S25" s="683"/>
      <c r="T25" s="213"/>
      <c r="U25" s="173" t="s">
        <v>239</v>
      </c>
      <c r="V25" s="684"/>
      <c r="W25" s="684"/>
      <c r="X25" s="684"/>
      <c r="Y25" s="684"/>
    </row>
    <row r="26" spans="2:25" s="30" customFormat="1" ht="14.15" customHeight="1" x14ac:dyDescent="0.2">
      <c r="B26" s="689"/>
      <c r="C26" s="689"/>
      <c r="D26" s="689"/>
      <c r="E26" s="689"/>
      <c r="F26" s="689"/>
      <c r="G26" s="689"/>
      <c r="H26" s="689"/>
      <c r="I26" s="689"/>
      <c r="J26" s="681"/>
      <c r="K26" s="681"/>
      <c r="L26" s="681"/>
      <c r="M26" s="681"/>
      <c r="N26" s="681"/>
      <c r="O26" s="681"/>
      <c r="P26" s="681"/>
      <c r="Q26" s="681"/>
      <c r="R26" s="690"/>
      <c r="S26" s="690"/>
      <c r="T26" s="690"/>
      <c r="U26" s="690"/>
      <c r="V26" s="690"/>
      <c r="W26" s="690"/>
      <c r="X26" s="690"/>
      <c r="Y26" s="691"/>
    </row>
    <row r="27" spans="2:25" s="30" customFormat="1" ht="14.15" customHeight="1" x14ac:dyDescent="0.2">
      <c r="B27" s="680"/>
      <c r="C27" s="680"/>
      <c r="D27" s="680"/>
      <c r="E27" s="680"/>
      <c r="F27" s="680"/>
      <c r="G27" s="680"/>
      <c r="H27" s="680"/>
      <c r="I27" s="680"/>
      <c r="J27" s="681"/>
      <c r="K27" s="681"/>
      <c r="L27" s="681"/>
      <c r="M27" s="681"/>
      <c r="N27" s="681"/>
      <c r="O27" s="681"/>
      <c r="P27" s="681"/>
      <c r="Q27" s="681"/>
      <c r="R27" s="690"/>
      <c r="S27" s="690"/>
      <c r="T27" s="690"/>
      <c r="U27" s="690"/>
      <c r="V27" s="690"/>
      <c r="W27" s="690"/>
      <c r="X27" s="690"/>
      <c r="Y27" s="691"/>
    </row>
    <row r="28" spans="2:25" s="30" customFormat="1" ht="14.15" customHeight="1" x14ac:dyDescent="0.2">
      <c r="B28" s="680"/>
      <c r="C28" s="680"/>
      <c r="D28" s="680"/>
      <c r="E28" s="680"/>
      <c r="F28" s="680"/>
      <c r="G28" s="680"/>
      <c r="H28" s="680"/>
      <c r="I28" s="680"/>
      <c r="J28" s="681"/>
      <c r="K28" s="681"/>
      <c r="L28" s="681"/>
      <c r="M28" s="681"/>
      <c r="N28" s="681"/>
      <c r="O28" s="681"/>
      <c r="P28" s="681"/>
      <c r="Q28" s="681"/>
      <c r="R28" s="690"/>
      <c r="S28" s="690"/>
      <c r="T28" s="690"/>
      <c r="U28" s="690"/>
      <c r="V28" s="690"/>
      <c r="W28" s="690"/>
      <c r="X28" s="690"/>
      <c r="Y28" s="691"/>
    </row>
    <row r="29" spans="2:25" s="30" customFormat="1" ht="14.15" customHeight="1" x14ac:dyDescent="0.2">
      <c r="B29" s="680"/>
      <c r="C29" s="680"/>
      <c r="D29" s="680"/>
      <c r="E29" s="680"/>
      <c r="F29" s="680"/>
      <c r="G29" s="680"/>
      <c r="H29" s="680"/>
      <c r="I29" s="680"/>
      <c r="J29" s="681"/>
      <c r="K29" s="681"/>
      <c r="L29" s="681"/>
      <c r="M29" s="681"/>
      <c r="N29" s="681"/>
      <c r="O29" s="681"/>
      <c r="P29" s="681"/>
      <c r="Q29" s="681"/>
      <c r="R29" s="690"/>
      <c r="S29" s="690"/>
      <c r="T29" s="690"/>
      <c r="U29" s="690"/>
      <c r="V29" s="690"/>
      <c r="W29" s="690"/>
      <c r="X29" s="690"/>
      <c r="Y29" s="691"/>
    </row>
    <row r="30" spans="2:25" s="30" customFormat="1" ht="14.15" customHeight="1" x14ac:dyDescent="0.2">
      <c r="B30" s="680"/>
      <c r="C30" s="680"/>
      <c r="D30" s="680"/>
      <c r="E30" s="680"/>
      <c r="F30" s="680"/>
      <c r="G30" s="680"/>
      <c r="H30" s="680"/>
      <c r="I30" s="680"/>
      <c r="J30" s="681"/>
      <c r="K30" s="681"/>
      <c r="L30" s="681"/>
      <c r="M30" s="681"/>
      <c r="N30" s="681"/>
      <c r="O30" s="681"/>
      <c r="P30" s="681"/>
      <c r="Q30" s="681"/>
      <c r="R30" s="690"/>
      <c r="S30" s="690"/>
      <c r="T30" s="690"/>
      <c r="U30" s="690"/>
      <c r="V30" s="690"/>
      <c r="W30" s="690"/>
      <c r="X30" s="690"/>
      <c r="Y30" s="691"/>
    </row>
    <row r="31" spans="2:25" s="30" customFormat="1" ht="14.15" customHeight="1" x14ac:dyDescent="0.2">
      <c r="B31" s="680"/>
      <c r="C31" s="680"/>
      <c r="D31" s="680"/>
      <c r="E31" s="680"/>
      <c r="F31" s="680"/>
      <c r="G31" s="680"/>
      <c r="H31" s="680"/>
      <c r="I31" s="680"/>
      <c r="J31" s="681"/>
      <c r="K31" s="681"/>
      <c r="L31" s="681"/>
      <c r="M31" s="681"/>
      <c r="N31" s="681"/>
      <c r="O31" s="681"/>
      <c r="P31" s="681"/>
      <c r="Q31" s="681"/>
      <c r="R31" s="690"/>
      <c r="S31" s="690"/>
      <c r="T31" s="690"/>
      <c r="U31" s="690"/>
      <c r="V31" s="690"/>
      <c r="W31" s="690"/>
      <c r="X31" s="690"/>
      <c r="Y31" s="691"/>
    </row>
    <row r="32" spans="2:25" s="30" customFormat="1" ht="14.15" customHeight="1" x14ac:dyDescent="0.2">
      <c r="B32" s="680"/>
      <c r="C32" s="680"/>
      <c r="D32" s="680"/>
      <c r="E32" s="680"/>
      <c r="F32" s="680"/>
      <c r="G32" s="680"/>
      <c r="H32" s="680"/>
      <c r="I32" s="680"/>
      <c r="J32" s="681"/>
      <c r="K32" s="681"/>
      <c r="L32" s="681"/>
      <c r="M32" s="681"/>
      <c r="N32" s="681"/>
      <c r="O32" s="681"/>
      <c r="P32" s="681"/>
      <c r="Q32" s="681"/>
      <c r="R32" s="690"/>
      <c r="S32" s="690"/>
      <c r="T32" s="690"/>
      <c r="U32" s="690"/>
      <c r="V32" s="690"/>
      <c r="W32" s="690"/>
      <c r="X32" s="690"/>
      <c r="Y32" s="691"/>
    </row>
    <row r="33" spans="2:25" s="30" customFormat="1" ht="14.15" customHeight="1" x14ac:dyDescent="0.2">
      <c r="B33" s="680"/>
      <c r="C33" s="680"/>
      <c r="D33" s="680"/>
      <c r="E33" s="680"/>
      <c r="F33" s="680"/>
      <c r="G33" s="680"/>
      <c r="H33" s="680"/>
      <c r="I33" s="680"/>
      <c r="J33" s="681"/>
      <c r="K33" s="681"/>
      <c r="L33" s="681"/>
      <c r="M33" s="681"/>
      <c r="N33" s="681"/>
      <c r="O33" s="681"/>
      <c r="P33" s="681"/>
      <c r="Q33" s="681"/>
      <c r="R33" s="690"/>
      <c r="S33" s="690"/>
      <c r="T33" s="690"/>
      <c r="U33" s="690"/>
      <c r="V33" s="690"/>
      <c r="W33" s="690"/>
      <c r="X33" s="690"/>
      <c r="Y33" s="691"/>
    </row>
    <row r="34" spans="2:25" s="30" customFormat="1" ht="14.15" customHeight="1" x14ac:dyDescent="0.2">
      <c r="B34" s="680"/>
      <c r="C34" s="680"/>
      <c r="D34" s="680"/>
      <c r="E34" s="680"/>
      <c r="F34" s="680"/>
      <c r="G34" s="680"/>
      <c r="H34" s="680"/>
      <c r="I34" s="680"/>
      <c r="J34" s="681"/>
      <c r="K34" s="681"/>
      <c r="L34" s="681"/>
      <c r="M34" s="681"/>
      <c r="N34" s="681"/>
      <c r="O34" s="681"/>
      <c r="P34" s="681"/>
      <c r="Q34" s="681"/>
      <c r="R34" s="690"/>
      <c r="S34" s="690"/>
      <c r="T34" s="690"/>
      <c r="U34" s="690"/>
      <c r="V34" s="690"/>
      <c r="W34" s="690"/>
      <c r="X34" s="690"/>
      <c r="Y34" s="691"/>
    </row>
    <row r="35" spans="2:25" s="30" customFormat="1" ht="14.15" customHeight="1" x14ac:dyDescent="0.2">
      <c r="B35" s="680"/>
      <c r="C35" s="680"/>
      <c r="D35" s="680"/>
      <c r="E35" s="680"/>
      <c r="F35" s="680"/>
      <c r="G35" s="680"/>
      <c r="H35" s="680"/>
      <c r="I35" s="680"/>
      <c r="J35" s="681"/>
      <c r="K35" s="681"/>
      <c r="L35" s="681"/>
      <c r="M35" s="681"/>
      <c r="N35" s="681"/>
      <c r="O35" s="681"/>
      <c r="P35" s="681"/>
      <c r="Q35" s="681"/>
      <c r="R35" s="690"/>
      <c r="S35" s="690"/>
      <c r="T35" s="690"/>
      <c r="U35" s="690"/>
      <c r="V35" s="690"/>
      <c r="W35" s="690"/>
      <c r="X35" s="690"/>
      <c r="Y35" s="691"/>
    </row>
    <row r="36" spans="2:25" s="30" customFormat="1" ht="14.15" customHeight="1" x14ac:dyDescent="0.2">
      <c r="B36" s="680"/>
      <c r="C36" s="680"/>
      <c r="D36" s="680"/>
      <c r="E36" s="680"/>
      <c r="F36" s="680"/>
      <c r="G36" s="680"/>
      <c r="H36" s="680"/>
      <c r="I36" s="680"/>
      <c r="J36" s="681"/>
      <c r="K36" s="681"/>
      <c r="L36" s="681"/>
      <c r="M36" s="681"/>
      <c r="N36" s="681"/>
      <c r="O36" s="681"/>
      <c r="P36" s="681"/>
      <c r="Q36" s="681"/>
      <c r="R36" s="690"/>
      <c r="S36" s="690"/>
      <c r="T36" s="690"/>
      <c r="U36" s="690"/>
      <c r="V36" s="690"/>
      <c r="W36" s="690"/>
      <c r="X36" s="690"/>
      <c r="Y36" s="691"/>
    </row>
    <row r="37" spans="2:25" s="30" customFormat="1" ht="14.15" customHeight="1" x14ac:dyDescent="0.2">
      <c r="B37" s="680"/>
      <c r="C37" s="680"/>
      <c r="D37" s="680"/>
      <c r="E37" s="680"/>
      <c r="F37" s="680"/>
      <c r="G37" s="680"/>
      <c r="H37" s="680"/>
      <c r="I37" s="680"/>
      <c r="J37" s="681"/>
      <c r="K37" s="681"/>
      <c r="L37" s="681"/>
      <c r="M37" s="681"/>
      <c r="N37" s="681"/>
      <c r="O37" s="681"/>
      <c r="P37" s="681"/>
      <c r="Q37" s="681"/>
      <c r="R37" s="690"/>
      <c r="S37" s="690"/>
      <c r="T37" s="690"/>
      <c r="U37" s="690"/>
      <c r="V37" s="690"/>
      <c r="W37" s="690"/>
      <c r="X37" s="690"/>
      <c r="Y37" s="691"/>
    </row>
    <row r="38" spans="2:25" s="30" customFormat="1" ht="14.15" customHeight="1" x14ac:dyDescent="0.2">
      <c r="B38" s="680"/>
      <c r="C38" s="680"/>
      <c r="D38" s="680"/>
      <c r="E38" s="680"/>
      <c r="F38" s="680"/>
      <c r="G38" s="680"/>
      <c r="H38" s="680"/>
      <c r="I38" s="680"/>
      <c r="J38" s="681"/>
      <c r="K38" s="681"/>
      <c r="L38" s="681"/>
      <c r="M38" s="681"/>
      <c r="N38" s="681"/>
      <c r="O38" s="681"/>
      <c r="P38" s="681"/>
      <c r="Q38" s="681"/>
      <c r="R38" s="690"/>
      <c r="S38" s="690"/>
      <c r="T38" s="690"/>
      <c r="U38" s="690"/>
      <c r="V38" s="690"/>
      <c r="W38" s="690"/>
      <c r="X38" s="690"/>
      <c r="Y38" s="691"/>
    </row>
    <row r="39" spans="2:25" ht="15" customHeight="1" x14ac:dyDescent="0.2">
      <c r="B39" s="622" t="s">
        <v>245</v>
      </c>
      <c r="C39" s="685"/>
      <c r="D39" s="623"/>
      <c r="E39" s="102"/>
      <c r="F39" s="622" t="s">
        <v>244</v>
      </c>
      <c r="G39" s="685"/>
      <c r="H39" s="623"/>
      <c r="I39" s="195"/>
      <c r="J39" s="622" t="s">
        <v>245</v>
      </c>
      <c r="K39" s="685"/>
      <c r="L39" s="623"/>
      <c r="M39" s="102"/>
      <c r="N39" s="622" t="s">
        <v>244</v>
      </c>
      <c r="O39" s="685"/>
      <c r="P39" s="623"/>
      <c r="Q39" s="195"/>
      <c r="R39" s="622" t="s">
        <v>245</v>
      </c>
      <c r="S39" s="685"/>
      <c r="T39" s="623"/>
      <c r="U39" s="102"/>
      <c r="V39" s="622" t="s">
        <v>244</v>
      </c>
      <c r="W39" s="685"/>
      <c r="X39" s="623"/>
      <c r="Y39" s="195"/>
    </row>
    <row r="40" spans="2:25" ht="15" customHeight="1" x14ac:dyDescent="0.2">
      <c r="B40" s="622" t="s">
        <v>243</v>
      </c>
      <c r="C40" s="685"/>
      <c r="D40" s="212"/>
      <c r="E40" s="686"/>
      <c r="F40" s="687"/>
      <c r="G40" s="622" t="s">
        <v>242</v>
      </c>
      <c r="H40" s="623"/>
      <c r="I40" s="195"/>
      <c r="J40" s="622" t="s">
        <v>243</v>
      </c>
      <c r="K40" s="685"/>
      <c r="L40" s="212"/>
      <c r="M40" s="686"/>
      <c r="N40" s="687"/>
      <c r="O40" s="622" t="s">
        <v>242</v>
      </c>
      <c r="P40" s="623"/>
      <c r="Q40" s="195"/>
      <c r="R40" s="622" t="s">
        <v>243</v>
      </c>
      <c r="S40" s="685"/>
      <c r="T40" s="212"/>
      <c r="U40" s="686"/>
      <c r="V40" s="687"/>
      <c r="W40" s="622" t="s">
        <v>242</v>
      </c>
      <c r="X40" s="623"/>
      <c r="Y40" s="195"/>
    </row>
    <row r="41" spans="2:25" ht="15" customHeight="1" x14ac:dyDescent="0.2">
      <c r="B41" s="622" t="s">
        <v>241</v>
      </c>
      <c r="C41" s="685"/>
      <c r="D41" s="686"/>
      <c r="E41" s="688"/>
      <c r="F41" s="688"/>
      <c r="G41" s="688"/>
      <c r="H41" s="688"/>
      <c r="I41" s="687"/>
      <c r="J41" s="622" t="s">
        <v>241</v>
      </c>
      <c r="K41" s="685"/>
      <c r="L41" s="686"/>
      <c r="M41" s="688"/>
      <c r="N41" s="688"/>
      <c r="O41" s="688"/>
      <c r="P41" s="688"/>
      <c r="Q41" s="687"/>
      <c r="R41" s="622" t="s">
        <v>241</v>
      </c>
      <c r="S41" s="685"/>
      <c r="T41" s="686"/>
      <c r="U41" s="688"/>
      <c r="V41" s="688"/>
      <c r="W41" s="688"/>
      <c r="X41" s="688"/>
      <c r="Y41" s="687"/>
    </row>
    <row r="42" spans="2:25" ht="15" customHeight="1" x14ac:dyDescent="0.2">
      <c r="B42" s="683" t="s">
        <v>253</v>
      </c>
      <c r="C42" s="683"/>
      <c r="D42" s="213"/>
      <c r="E42" s="173" t="s">
        <v>239</v>
      </c>
      <c r="F42" s="684"/>
      <c r="G42" s="684"/>
      <c r="H42" s="684"/>
      <c r="I42" s="684"/>
      <c r="J42" s="683" t="s">
        <v>253</v>
      </c>
      <c r="K42" s="683"/>
      <c r="L42" s="213"/>
      <c r="M42" s="173" t="s">
        <v>239</v>
      </c>
      <c r="N42" s="684"/>
      <c r="O42" s="684"/>
      <c r="P42" s="684"/>
      <c r="Q42" s="684"/>
      <c r="R42" s="683" t="s">
        <v>253</v>
      </c>
      <c r="S42" s="683"/>
      <c r="T42" s="213"/>
      <c r="U42" s="173" t="s">
        <v>239</v>
      </c>
      <c r="V42" s="684"/>
      <c r="W42" s="684"/>
      <c r="X42" s="684"/>
      <c r="Y42" s="684"/>
    </row>
    <row r="43" spans="2:25" s="30" customFormat="1" ht="14.15" customHeight="1" x14ac:dyDescent="0.2">
      <c r="B43" s="680"/>
      <c r="C43" s="680"/>
      <c r="D43" s="680"/>
      <c r="E43" s="680"/>
      <c r="F43" s="680"/>
      <c r="G43" s="680"/>
      <c r="H43" s="680"/>
      <c r="I43" s="680"/>
      <c r="J43" s="681"/>
      <c r="K43" s="681"/>
      <c r="L43" s="681"/>
      <c r="M43" s="681"/>
      <c r="N43" s="681"/>
      <c r="O43" s="681"/>
      <c r="P43" s="681"/>
      <c r="Q43" s="681"/>
      <c r="R43" s="682"/>
      <c r="S43" s="682"/>
      <c r="T43" s="682"/>
      <c r="U43" s="682"/>
      <c r="V43" s="682"/>
      <c r="W43" s="682"/>
      <c r="X43" s="682"/>
      <c r="Y43" s="682"/>
    </row>
    <row r="44" spans="2:25" s="30" customFormat="1" ht="14.15" customHeight="1" x14ac:dyDescent="0.2">
      <c r="B44" s="680"/>
      <c r="C44" s="680"/>
      <c r="D44" s="680"/>
      <c r="E44" s="680"/>
      <c r="F44" s="680"/>
      <c r="G44" s="680"/>
      <c r="H44" s="680"/>
      <c r="I44" s="680"/>
      <c r="J44" s="681"/>
      <c r="K44" s="681"/>
      <c r="L44" s="681"/>
      <c r="M44" s="681"/>
      <c r="N44" s="681"/>
      <c r="O44" s="681"/>
      <c r="P44" s="681"/>
      <c r="Q44" s="681"/>
      <c r="R44" s="682"/>
      <c r="S44" s="682"/>
      <c r="T44" s="682"/>
      <c r="U44" s="682"/>
      <c r="V44" s="682"/>
      <c r="W44" s="682"/>
      <c r="X44" s="682"/>
      <c r="Y44" s="682"/>
    </row>
    <row r="45" spans="2:25" s="30" customFormat="1" ht="14.15" customHeight="1" x14ac:dyDescent="0.2">
      <c r="B45" s="680"/>
      <c r="C45" s="680"/>
      <c r="D45" s="680"/>
      <c r="E45" s="680"/>
      <c r="F45" s="680"/>
      <c r="G45" s="680"/>
      <c r="H45" s="680"/>
      <c r="I45" s="680"/>
      <c r="J45" s="681"/>
      <c r="K45" s="681"/>
      <c r="L45" s="681"/>
      <c r="M45" s="681"/>
      <c r="N45" s="681"/>
      <c r="O45" s="681"/>
      <c r="P45" s="681"/>
      <c r="Q45" s="681"/>
      <c r="R45" s="682"/>
      <c r="S45" s="682"/>
      <c r="T45" s="682"/>
      <c r="U45" s="682"/>
      <c r="V45" s="682"/>
      <c r="W45" s="682"/>
      <c r="X45" s="682"/>
      <c r="Y45" s="682"/>
    </row>
    <row r="46" spans="2:25" s="30" customFormat="1" ht="14.15" customHeight="1" x14ac:dyDescent="0.2">
      <c r="B46" s="680"/>
      <c r="C46" s="680"/>
      <c r="D46" s="680"/>
      <c r="E46" s="680"/>
      <c r="F46" s="680"/>
      <c r="G46" s="680"/>
      <c r="H46" s="680"/>
      <c r="I46" s="680"/>
      <c r="J46" s="681"/>
      <c r="K46" s="681"/>
      <c r="L46" s="681"/>
      <c r="M46" s="681"/>
      <c r="N46" s="681"/>
      <c r="O46" s="681"/>
      <c r="P46" s="681"/>
      <c r="Q46" s="681"/>
      <c r="R46" s="682"/>
      <c r="S46" s="682"/>
      <c r="T46" s="682"/>
      <c r="U46" s="682"/>
      <c r="V46" s="682"/>
      <c r="W46" s="682"/>
      <c r="X46" s="682"/>
      <c r="Y46" s="682"/>
    </row>
    <row r="47" spans="2:25" s="30" customFormat="1" ht="14.15" customHeight="1" x14ac:dyDescent="0.2">
      <c r="B47" s="680"/>
      <c r="C47" s="680"/>
      <c r="D47" s="680"/>
      <c r="E47" s="680"/>
      <c r="F47" s="680"/>
      <c r="G47" s="680"/>
      <c r="H47" s="680"/>
      <c r="I47" s="680"/>
      <c r="J47" s="681"/>
      <c r="K47" s="681"/>
      <c r="L47" s="681"/>
      <c r="M47" s="681"/>
      <c r="N47" s="681"/>
      <c r="O47" s="681"/>
      <c r="P47" s="681"/>
      <c r="Q47" s="681"/>
      <c r="R47" s="682"/>
      <c r="S47" s="682"/>
      <c r="T47" s="682"/>
      <c r="U47" s="682"/>
      <c r="V47" s="682"/>
      <c r="W47" s="682"/>
      <c r="X47" s="682"/>
      <c r="Y47" s="682"/>
    </row>
    <row r="48" spans="2:25" s="30" customFormat="1" ht="14.15" customHeight="1" x14ac:dyDescent="0.2">
      <c r="B48" s="680"/>
      <c r="C48" s="680"/>
      <c r="D48" s="680"/>
      <c r="E48" s="680"/>
      <c r="F48" s="680"/>
      <c r="G48" s="680"/>
      <c r="H48" s="680"/>
      <c r="I48" s="680"/>
      <c r="J48" s="681"/>
      <c r="K48" s="681"/>
      <c r="L48" s="681"/>
      <c r="M48" s="681"/>
      <c r="N48" s="681"/>
      <c r="O48" s="681"/>
      <c r="P48" s="681"/>
      <c r="Q48" s="681"/>
      <c r="R48" s="682"/>
      <c r="S48" s="682"/>
      <c r="T48" s="682"/>
      <c r="U48" s="682"/>
      <c r="V48" s="682"/>
      <c r="W48" s="682"/>
      <c r="X48" s="682"/>
      <c r="Y48" s="682"/>
    </row>
    <row r="49" spans="2:26" s="30" customFormat="1" ht="14.15" customHeight="1" x14ac:dyDescent="0.2">
      <c r="B49" s="680"/>
      <c r="C49" s="680"/>
      <c r="D49" s="680"/>
      <c r="E49" s="680"/>
      <c r="F49" s="680"/>
      <c r="G49" s="680"/>
      <c r="H49" s="680"/>
      <c r="I49" s="680"/>
      <c r="J49" s="681"/>
      <c r="K49" s="681"/>
      <c r="L49" s="681"/>
      <c r="M49" s="681"/>
      <c r="N49" s="681"/>
      <c r="O49" s="681"/>
      <c r="P49" s="681"/>
      <c r="Q49" s="681"/>
      <c r="R49" s="682"/>
      <c r="S49" s="682"/>
      <c r="T49" s="682"/>
      <c r="U49" s="682"/>
      <c r="V49" s="682"/>
      <c r="W49" s="682"/>
      <c r="X49" s="682"/>
      <c r="Y49" s="682"/>
    </row>
    <row r="50" spans="2:26" s="30" customFormat="1" ht="14.15" customHeight="1" x14ac:dyDescent="0.2">
      <c r="B50" s="680"/>
      <c r="C50" s="680"/>
      <c r="D50" s="680"/>
      <c r="E50" s="680"/>
      <c r="F50" s="680"/>
      <c r="G50" s="680"/>
      <c r="H50" s="680"/>
      <c r="I50" s="680"/>
      <c r="J50" s="681"/>
      <c r="K50" s="681"/>
      <c r="L50" s="681"/>
      <c r="M50" s="681"/>
      <c r="N50" s="681"/>
      <c r="O50" s="681"/>
      <c r="P50" s="681"/>
      <c r="Q50" s="681"/>
      <c r="R50" s="682"/>
      <c r="S50" s="682"/>
      <c r="T50" s="682"/>
      <c r="U50" s="682"/>
      <c r="V50" s="682"/>
      <c r="W50" s="682"/>
      <c r="X50" s="682"/>
      <c r="Y50" s="682"/>
    </row>
    <row r="51" spans="2:26" s="30" customFormat="1" ht="14.15" customHeight="1" x14ac:dyDescent="0.2">
      <c r="B51" s="680"/>
      <c r="C51" s="680"/>
      <c r="D51" s="680"/>
      <c r="E51" s="680"/>
      <c r="F51" s="680"/>
      <c r="G51" s="680"/>
      <c r="H51" s="680"/>
      <c r="I51" s="680"/>
      <c r="J51" s="681"/>
      <c r="K51" s="681"/>
      <c r="L51" s="681"/>
      <c r="M51" s="681"/>
      <c r="N51" s="681"/>
      <c r="O51" s="681"/>
      <c r="P51" s="681"/>
      <c r="Q51" s="681"/>
      <c r="R51" s="682"/>
      <c r="S51" s="682"/>
      <c r="T51" s="682"/>
      <c r="U51" s="682"/>
      <c r="V51" s="682"/>
      <c r="W51" s="682"/>
      <c r="X51" s="682"/>
      <c r="Y51" s="682"/>
    </row>
    <row r="52" spans="2:26" s="30" customFormat="1" ht="14.15" customHeight="1" x14ac:dyDescent="0.2">
      <c r="B52" s="680"/>
      <c r="C52" s="680"/>
      <c r="D52" s="680"/>
      <c r="E52" s="680"/>
      <c r="F52" s="680"/>
      <c r="G52" s="680"/>
      <c r="H52" s="680"/>
      <c r="I52" s="680"/>
      <c r="J52" s="681"/>
      <c r="K52" s="681"/>
      <c r="L52" s="681"/>
      <c r="M52" s="681"/>
      <c r="N52" s="681"/>
      <c r="O52" s="681"/>
      <c r="P52" s="681"/>
      <c r="Q52" s="681"/>
      <c r="R52" s="682"/>
      <c r="S52" s="682"/>
      <c r="T52" s="682"/>
      <c r="U52" s="682"/>
      <c r="V52" s="682"/>
      <c r="W52" s="682"/>
      <c r="X52" s="682"/>
      <c r="Y52" s="682"/>
    </row>
    <row r="53" spans="2:26" s="30" customFormat="1" ht="14.15" customHeight="1" x14ac:dyDescent="0.2">
      <c r="B53" s="680"/>
      <c r="C53" s="680"/>
      <c r="D53" s="680"/>
      <c r="E53" s="680"/>
      <c r="F53" s="680"/>
      <c r="G53" s="680"/>
      <c r="H53" s="680"/>
      <c r="I53" s="680"/>
      <c r="J53" s="681"/>
      <c r="K53" s="681"/>
      <c r="L53" s="681"/>
      <c r="M53" s="681"/>
      <c r="N53" s="681"/>
      <c r="O53" s="681"/>
      <c r="P53" s="681"/>
      <c r="Q53" s="681"/>
      <c r="R53" s="682"/>
      <c r="S53" s="682"/>
      <c r="T53" s="682"/>
      <c r="U53" s="682"/>
      <c r="V53" s="682"/>
      <c r="W53" s="682"/>
      <c r="X53" s="682"/>
      <c r="Y53" s="682"/>
    </row>
    <row r="54" spans="2:26" s="30" customFormat="1" ht="14.15" customHeight="1" x14ac:dyDescent="0.2">
      <c r="B54" s="680"/>
      <c r="C54" s="680"/>
      <c r="D54" s="680"/>
      <c r="E54" s="680"/>
      <c r="F54" s="680"/>
      <c r="G54" s="680"/>
      <c r="H54" s="680"/>
      <c r="I54" s="680"/>
      <c r="J54" s="681"/>
      <c r="K54" s="681"/>
      <c r="L54" s="681"/>
      <c r="M54" s="681"/>
      <c r="N54" s="681"/>
      <c r="O54" s="681"/>
      <c r="P54" s="681"/>
      <c r="Q54" s="681"/>
      <c r="R54" s="682"/>
      <c r="S54" s="682"/>
      <c r="T54" s="682"/>
      <c r="U54" s="682"/>
      <c r="V54" s="682"/>
      <c r="W54" s="682"/>
      <c r="X54" s="682"/>
      <c r="Y54" s="682"/>
    </row>
    <row r="55" spans="2:26" s="30" customFormat="1" ht="14.15" customHeight="1" x14ac:dyDescent="0.2">
      <c r="B55" s="680"/>
      <c r="C55" s="680"/>
      <c r="D55" s="680"/>
      <c r="E55" s="680"/>
      <c r="F55" s="680"/>
      <c r="G55" s="680"/>
      <c r="H55" s="680"/>
      <c r="I55" s="680"/>
      <c r="J55" s="681"/>
      <c r="K55" s="681"/>
      <c r="L55" s="681"/>
      <c r="M55" s="681"/>
      <c r="N55" s="681"/>
      <c r="O55" s="681"/>
      <c r="P55" s="681"/>
      <c r="Q55" s="681"/>
      <c r="R55" s="682"/>
      <c r="S55" s="682"/>
      <c r="T55" s="682"/>
      <c r="U55" s="682"/>
      <c r="V55" s="682"/>
      <c r="W55" s="682"/>
      <c r="X55" s="682"/>
      <c r="Y55" s="682"/>
    </row>
    <row r="56" spans="2:26" s="30" customFormat="1" ht="14.15" customHeight="1" x14ac:dyDescent="0.2">
      <c r="B56" s="103"/>
      <c r="C56" s="103"/>
      <c r="D56" s="106" t="s">
        <v>285</v>
      </c>
      <c r="E56" s="103"/>
      <c r="F56" s="103"/>
      <c r="G56" s="103"/>
      <c r="H56" s="103"/>
      <c r="I56" s="103"/>
      <c r="J56" s="99"/>
      <c r="K56" s="99"/>
      <c r="L56" s="99"/>
      <c r="M56" s="99"/>
      <c r="N56" s="99"/>
      <c r="O56" s="99"/>
      <c r="P56" s="99"/>
      <c r="Q56" s="99"/>
      <c r="R56" s="104"/>
      <c r="S56" s="104"/>
      <c r="T56" s="104"/>
      <c r="U56" s="104"/>
      <c r="V56" s="104"/>
      <c r="W56" s="104"/>
      <c r="X56" s="104"/>
      <c r="Y56" s="104"/>
    </row>
    <row r="57" spans="2:26" s="30" customFormat="1" ht="15" customHeight="1" x14ac:dyDescent="0.2">
      <c r="B57" s="99"/>
      <c r="C57" s="99"/>
      <c r="D57" s="105" t="s">
        <v>263</v>
      </c>
      <c r="E57" s="101"/>
      <c r="F57" s="101"/>
      <c r="G57" s="101"/>
      <c r="H57" s="101"/>
      <c r="I57" s="101"/>
      <c r="J57" s="101"/>
      <c r="K57" s="101"/>
      <c r="L57" s="101"/>
      <c r="M57" s="101"/>
      <c r="N57" s="101"/>
      <c r="O57" s="99"/>
      <c r="P57" s="105"/>
      <c r="Q57" s="101"/>
      <c r="R57" s="101"/>
      <c r="S57" s="101"/>
      <c r="T57" s="101"/>
      <c r="U57" s="101"/>
      <c r="V57" s="101"/>
      <c r="W57" s="101"/>
      <c r="X57" s="101"/>
      <c r="Y57" s="101"/>
    </row>
    <row r="58" spans="2:26" ht="15" customHeight="1" x14ac:dyDescent="0.2">
      <c r="D58" s="33" t="s">
        <v>460</v>
      </c>
      <c r="E58" s="33"/>
      <c r="F58" s="32"/>
      <c r="G58" s="30"/>
      <c r="H58" s="30"/>
      <c r="I58" s="30"/>
      <c r="J58" s="30"/>
      <c r="K58" s="30"/>
      <c r="L58" s="225" t="s">
        <v>572</v>
      </c>
      <c r="M58" s="30"/>
      <c r="N58" s="30"/>
      <c r="O58" s="30"/>
      <c r="P58" s="32"/>
      <c r="Q58" s="33"/>
      <c r="R58" s="32"/>
      <c r="S58" s="30"/>
      <c r="T58" s="30"/>
      <c r="U58" s="30"/>
      <c r="V58" s="30"/>
      <c r="W58" s="30"/>
      <c r="X58" s="30"/>
      <c r="Y58" s="30"/>
      <c r="Z58" s="30"/>
    </row>
    <row r="59" spans="2:26" ht="27.9" customHeight="1" x14ac:dyDescent="0.2">
      <c r="D59" s="32"/>
      <c r="E59" s="33"/>
      <c r="F59" s="30"/>
      <c r="G59" s="30"/>
      <c r="H59" s="30"/>
      <c r="I59" s="30"/>
      <c r="J59" s="30"/>
      <c r="K59" s="30"/>
      <c r="L59" s="30"/>
      <c r="M59" s="30"/>
      <c r="N59" s="30"/>
      <c r="O59" s="30"/>
      <c r="P59" s="32"/>
      <c r="Q59" s="33"/>
      <c r="R59" s="30"/>
      <c r="S59" s="30"/>
      <c r="T59" s="30"/>
      <c r="U59" s="30"/>
      <c r="V59" s="30"/>
      <c r="W59" s="30"/>
      <c r="X59" s="30"/>
      <c r="Y59" s="30"/>
      <c r="Z59" s="30"/>
    </row>
  </sheetData>
  <mergeCells count="104">
    <mergeCell ref="B43:I55"/>
    <mergeCell ref="J43:Q55"/>
    <mergeCell ref="R43:Y55"/>
    <mergeCell ref="B42:C42"/>
    <mergeCell ref="F42:I42"/>
    <mergeCell ref="J42:K42"/>
    <mergeCell ref="N42:Q42"/>
    <mergeCell ref="R42:S42"/>
    <mergeCell ref="V42:Y42"/>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26:I38"/>
    <mergeCell ref="J26:Q38"/>
    <mergeCell ref="R26:Y38"/>
    <mergeCell ref="B39:D39"/>
    <mergeCell ref="F39:H39"/>
    <mergeCell ref="J39:L39"/>
    <mergeCell ref="N39:P39"/>
    <mergeCell ref="R39:T39"/>
    <mergeCell ref="V39:X39"/>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9:I21"/>
    <mergeCell ref="J9:Q21"/>
    <mergeCell ref="R9:Y21"/>
    <mergeCell ref="B22:D22"/>
    <mergeCell ref="F22:H22"/>
    <mergeCell ref="J22:L22"/>
    <mergeCell ref="N22:P22"/>
    <mergeCell ref="R22:T22"/>
    <mergeCell ref="V22:X22"/>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s>
  <phoneticPr fontId="8"/>
  <dataValidations count="1">
    <dataValidation type="list" allowBlank="1" showInputMessage="1" showErrorMessage="1" sqref="E6:F6 M6:N6 U6:V6 E23:F23 M23:N23 U23:V23 E40:F40 M40:N40 U40:V40" xr:uid="{0CFA4649-FA5C-4CD8-A028-865DB7B2FEE3}">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35FC735-5BBB-43F8-8A9B-B086A08C099B}">
          <x14:formula1>
            <xm:f>'(参考)リスト'!$B$51:$B$54</xm:f>
          </x14:formula1>
          <xm:sqref>D6 L6 T6 D23 L23 T23 D40 L40 T40</xm:sqref>
        </x14:dataValidation>
        <x14:dataValidation type="list" allowBlank="1" showInputMessage="1" showErrorMessage="1" xr:uid="{1F66F1EE-DF73-4DDF-A0E1-30D1DC4DF039}">
          <x14:formula1>
            <xm:f>'(参考)リスト'!$F$51:$F$52</xm:f>
          </x14:formula1>
          <xm:sqref>D8 L8 T8 D25 L25 T25 D42 L42 T42</xm:sqref>
        </x14:dataValidation>
        <x14:dataValidation type="list" allowBlank="1" showInputMessage="1" showErrorMessage="1" xr:uid="{98A5F94D-69E1-4156-9779-E406F6BECEF0}">
          <x14:formula1>
            <xm:f>'(参考)リスト'!$D$51:$D$53</xm:f>
          </x14:formula1>
          <xm:sqref>I6 Q6 Y6 I23 Q23 Y23 I40 Q40 Y40</xm:sqref>
        </x14:dataValidation>
        <x14:dataValidation type="list" allowBlank="1" showInputMessage="1" showErrorMessage="1" xr:uid="{C7FF114E-1FB2-4350-9C27-CEE9D7EFC2BF}">
          <x14:formula1>
            <xm:f>'(参考)リスト'!$E$51:$E$56</xm:f>
          </x14:formula1>
          <xm:sqref>D7:I7 L7:Q7 T7:Y7 D24:I24 L24:Q24 T24:Y24 D41:I41 L41:Q41 T41:Y41</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117" zoomScaleNormal="100" zoomScaleSheetLayoutView="117" workbookViewId="0">
      <selection activeCell="E4" sqref="E4:I4"/>
    </sheetView>
  </sheetViews>
  <sheetFormatPr defaultColWidth="9" defaultRowHeight="12" x14ac:dyDescent="0.2"/>
  <cols>
    <col min="1" max="1" width="1.6328125" style="7" customWidth="1"/>
    <col min="2" max="2" width="3.1796875" style="7" customWidth="1"/>
    <col min="3" max="35" width="4.08984375" style="7" customWidth="1"/>
    <col min="36" max="36" width="1.36328125" style="7" customWidth="1"/>
    <col min="37" max="16384" width="9" style="7"/>
  </cols>
  <sheetData>
    <row r="2" spans="2:35" ht="8.25" customHeight="1" x14ac:dyDescent="0.2"/>
    <row r="3" spans="2:35" ht="24.9" customHeight="1" x14ac:dyDescent="0.2">
      <c r="B3" s="432" t="s">
        <v>346</v>
      </c>
      <c r="C3" s="432"/>
      <c r="D3" s="432"/>
      <c r="E3" s="709"/>
      <c r="F3" s="709"/>
      <c r="G3" s="709"/>
      <c r="H3" s="709"/>
      <c r="I3" s="709"/>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row>
    <row r="4" spans="2:35" ht="20.149999999999999" customHeight="1" x14ac:dyDescent="0.2">
      <c r="B4" s="433" t="s">
        <v>27</v>
      </c>
      <c r="C4" s="433"/>
      <c r="D4" s="710"/>
      <c r="E4" s="434" t="s">
        <v>1337</v>
      </c>
      <c r="F4" s="435"/>
      <c r="G4" s="435"/>
      <c r="H4" s="435"/>
      <c r="I4" s="436"/>
      <c r="J4" s="711" t="s">
        <v>28</v>
      </c>
      <c r="K4" s="437"/>
      <c r="L4" s="437"/>
      <c r="M4" s="712" t="s">
        <v>1066</v>
      </c>
      <c r="N4" s="713"/>
      <c r="O4" s="713"/>
      <c r="P4" s="713"/>
      <c r="Q4" s="713"/>
      <c r="R4" s="713"/>
      <c r="S4" s="445" t="s">
        <v>269</v>
      </c>
      <c r="T4" s="445"/>
      <c r="U4" s="445"/>
      <c r="V4" s="445"/>
      <c r="W4" s="712" t="s">
        <v>1068</v>
      </c>
      <c r="X4" s="712"/>
      <c r="Y4" s="712"/>
      <c r="Z4" s="712"/>
      <c r="AA4" s="712"/>
      <c r="AB4" s="712"/>
      <c r="AC4" s="419" t="s">
        <v>230</v>
      </c>
      <c r="AD4" s="420"/>
      <c r="AE4" s="421"/>
      <c r="AF4" s="715">
        <v>45271</v>
      </c>
      <c r="AG4" s="716"/>
      <c r="AH4" s="716"/>
      <c r="AI4" s="717"/>
    </row>
    <row r="5" spans="2:35" ht="20.149999999999999" customHeight="1" x14ac:dyDescent="0.2">
      <c r="B5" s="441" t="s">
        <v>0</v>
      </c>
      <c r="C5" s="441"/>
      <c r="D5" s="728"/>
      <c r="E5" s="442" t="s">
        <v>1065</v>
      </c>
      <c r="F5" s="443"/>
      <c r="G5" s="443"/>
      <c r="H5" s="443"/>
      <c r="I5" s="444"/>
      <c r="J5" s="729" t="s">
        <v>1</v>
      </c>
      <c r="K5" s="398"/>
      <c r="L5" s="398"/>
      <c r="M5" s="712" t="s">
        <v>1067</v>
      </c>
      <c r="N5" s="713"/>
      <c r="O5" s="713"/>
      <c r="P5" s="713"/>
      <c r="Q5" s="713"/>
      <c r="R5" s="713"/>
      <c r="S5" s="445" t="s">
        <v>270</v>
      </c>
      <c r="T5" s="445"/>
      <c r="U5" s="445"/>
      <c r="V5" s="445"/>
      <c r="W5" s="730" t="s">
        <v>1069</v>
      </c>
      <c r="X5" s="730"/>
      <c r="Y5" s="730"/>
      <c r="Z5" s="730"/>
      <c r="AA5" s="730"/>
      <c r="AB5" s="730"/>
      <c r="AC5" s="694"/>
      <c r="AD5" s="714"/>
      <c r="AE5" s="695"/>
      <c r="AF5" s="718"/>
      <c r="AG5" s="719"/>
      <c r="AH5" s="719"/>
      <c r="AI5" s="720"/>
    </row>
    <row r="6" spans="2:35" ht="26.25" customHeight="1" x14ac:dyDescent="0.25">
      <c r="B6" s="721" t="s">
        <v>31</v>
      </c>
      <c r="C6" s="723" t="s">
        <v>30</v>
      </c>
      <c r="D6" s="724"/>
      <c r="E6" s="724"/>
      <c r="F6" s="724"/>
      <c r="G6" s="724"/>
      <c r="H6" s="724"/>
      <c r="I6" s="724"/>
      <c r="J6" s="724"/>
      <c r="K6" s="724"/>
      <c r="L6" s="724"/>
      <c r="M6" s="724"/>
      <c r="N6" s="724"/>
      <c r="O6" s="724"/>
      <c r="P6" s="724"/>
      <c r="Q6" s="724"/>
      <c r="R6" s="724"/>
      <c r="S6" s="724"/>
      <c r="T6" s="724"/>
      <c r="U6" s="724"/>
      <c r="V6" s="724"/>
      <c r="W6" s="724"/>
      <c r="X6" s="724"/>
      <c r="Y6" s="724"/>
      <c r="Z6" s="724"/>
      <c r="AA6" s="724"/>
      <c r="AB6" s="724"/>
      <c r="AC6" s="724"/>
      <c r="AD6" s="724"/>
      <c r="AE6" s="724"/>
      <c r="AF6" s="724"/>
      <c r="AG6" s="724"/>
      <c r="AH6" s="724"/>
      <c r="AI6" s="725"/>
    </row>
    <row r="7" spans="2:35" ht="35.4" customHeight="1" x14ac:dyDescent="0.2">
      <c r="B7" s="721"/>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2">
      <c r="B8" s="721"/>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2">
      <c r="B9" s="721"/>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2">
      <c r="B10" s="721"/>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2">
      <c r="B11" s="721"/>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2">
      <c r="B12" s="721"/>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2">
      <c r="B13" s="721"/>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2">
      <c r="B14" s="721"/>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2">
      <c r="B15" s="721"/>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2">
      <c r="B16" s="721"/>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2">
      <c r="B17" s="721"/>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2">
      <c r="B18" s="722"/>
      <c r="C18" s="12"/>
      <c r="D18" s="9"/>
      <c r="E18" s="11"/>
      <c r="F18" s="10"/>
      <c r="G18" s="10"/>
      <c r="H18" s="9"/>
      <c r="I18" s="9"/>
      <c r="J18" s="9"/>
      <c r="K18" s="9"/>
      <c r="L18" s="9"/>
      <c r="M18" s="9"/>
      <c r="N18" s="9"/>
      <c r="O18" s="9"/>
      <c r="P18" s="9"/>
      <c r="Q18" s="9"/>
      <c r="R18" s="9"/>
      <c r="S18" s="8"/>
      <c r="T18" s="8"/>
      <c r="U18" s="8"/>
      <c r="V18" s="726" t="s">
        <v>550</v>
      </c>
      <c r="W18" s="726"/>
      <c r="X18" s="726"/>
      <c r="Y18" s="726"/>
      <c r="Z18" s="726"/>
      <c r="AA18" s="726"/>
      <c r="AB18" s="726"/>
      <c r="AC18" s="726"/>
      <c r="AD18" s="726"/>
      <c r="AE18" s="726"/>
      <c r="AF18" s="726"/>
      <c r="AG18" s="726"/>
      <c r="AH18" s="726"/>
      <c r="AI18" s="727"/>
    </row>
    <row r="19" spans="2:35" ht="15" customHeight="1" x14ac:dyDescent="0.2"/>
  </sheetData>
  <mergeCells count="18">
    <mergeCell ref="B6:B18"/>
    <mergeCell ref="C6:AI6"/>
    <mergeCell ref="V18:AI18"/>
    <mergeCell ref="B5:D5"/>
    <mergeCell ref="E5:I5"/>
    <mergeCell ref="J5:L5"/>
    <mergeCell ref="M5:R5"/>
    <mergeCell ref="S5:V5"/>
    <mergeCell ref="W5:AB5"/>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zoomScaleNormal="100" zoomScaleSheetLayoutView="100" workbookViewId="0">
      <selection activeCell="E4" sqref="E4:I4"/>
    </sheetView>
  </sheetViews>
  <sheetFormatPr defaultColWidth="9" defaultRowHeight="12" x14ac:dyDescent="0.2"/>
  <cols>
    <col min="1" max="1" width="1.6328125" style="7" customWidth="1"/>
    <col min="2" max="2" width="3.1796875" style="7" customWidth="1"/>
    <col min="3" max="35" width="4.08984375" style="7" customWidth="1"/>
    <col min="36" max="36" width="1.36328125" style="7" customWidth="1"/>
    <col min="37" max="16384" width="9" style="7"/>
  </cols>
  <sheetData>
    <row r="2" spans="2:35" ht="8.25" customHeight="1" x14ac:dyDescent="0.2"/>
    <row r="3" spans="2:35" ht="24.9" customHeight="1" x14ac:dyDescent="0.2">
      <c r="B3" s="432" t="s">
        <v>347</v>
      </c>
      <c r="C3" s="432"/>
      <c r="D3" s="432"/>
      <c r="E3" s="709"/>
      <c r="F3" s="709"/>
      <c r="G3" s="709"/>
      <c r="H3" s="709"/>
      <c r="I3" s="709"/>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row>
    <row r="4" spans="2:35" ht="20.149999999999999" customHeight="1" x14ac:dyDescent="0.2">
      <c r="B4" s="433" t="s">
        <v>27</v>
      </c>
      <c r="C4" s="433"/>
      <c r="D4" s="710"/>
      <c r="E4" s="434"/>
      <c r="F4" s="435"/>
      <c r="G4" s="435"/>
      <c r="H4" s="435"/>
      <c r="I4" s="436"/>
      <c r="J4" s="711" t="s">
        <v>28</v>
      </c>
      <c r="K4" s="437"/>
      <c r="L4" s="437"/>
      <c r="M4" s="712"/>
      <c r="N4" s="713"/>
      <c r="O4" s="713"/>
      <c r="P4" s="713"/>
      <c r="Q4" s="713"/>
      <c r="R4" s="713"/>
      <c r="S4" s="445" t="s">
        <v>269</v>
      </c>
      <c r="T4" s="445"/>
      <c r="U4" s="445"/>
      <c r="V4" s="445"/>
      <c r="W4" s="731"/>
      <c r="X4" s="731"/>
      <c r="Y4" s="731"/>
      <c r="Z4" s="731"/>
      <c r="AA4" s="731"/>
      <c r="AB4" s="731"/>
      <c r="AC4" s="419" t="s">
        <v>230</v>
      </c>
      <c r="AD4" s="420"/>
      <c r="AE4" s="421"/>
      <c r="AF4" s="715"/>
      <c r="AG4" s="716"/>
      <c r="AH4" s="716"/>
      <c r="AI4" s="717"/>
    </row>
    <row r="5" spans="2:35" ht="20.149999999999999" customHeight="1" x14ac:dyDescent="0.2">
      <c r="B5" s="441" t="s">
        <v>0</v>
      </c>
      <c r="C5" s="441"/>
      <c r="D5" s="728"/>
      <c r="E5" s="442"/>
      <c r="F5" s="443"/>
      <c r="G5" s="443"/>
      <c r="H5" s="443"/>
      <c r="I5" s="444"/>
      <c r="J5" s="729" t="s">
        <v>1</v>
      </c>
      <c r="K5" s="398"/>
      <c r="L5" s="398"/>
      <c r="M5" s="712"/>
      <c r="N5" s="713"/>
      <c r="O5" s="713"/>
      <c r="P5" s="713"/>
      <c r="Q5" s="713"/>
      <c r="R5" s="713"/>
      <c r="S5" s="445" t="s">
        <v>270</v>
      </c>
      <c r="T5" s="445"/>
      <c r="U5" s="445"/>
      <c r="V5" s="445"/>
      <c r="W5" s="731"/>
      <c r="X5" s="731"/>
      <c r="Y5" s="731"/>
      <c r="Z5" s="731"/>
      <c r="AA5" s="731"/>
      <c r="AB5" s="731"/>
      <c r="AC5" s="694"/>
      <c r="AD5" s="714"/>
      <c r="AE5" s="695"/>
      <c r="AF5" s="718"/>
      <c r="AG5" s="719"/>
      <c r="AH5" s="719"/>
      <c r="AI5" s="720"/>
    </row>
    <row r="6" spans="2:35" ht="26.25" customHeight="1" x14ac:dyDescent="0.25">
      <c r="B6" s="721" t="s">
        <v>31</v>
      </c>
      <c r="C6" s="723" t="s">
        <v>30</v>
      </c>
      <c r="D6" s="724"/>
      <c r="E6" s="724"/>
      <c r="F6" s="724"/>
      <c r="G6" s="724"/>
      <c r="H6" s="724"/>
      <c r="I6" s="724"/>
      <c r="J6" s="724"/>
      <c r="K6" s="724"/>
      <c r="L6" s="724"/>
      <c r="M6" s="724"/>
      <c r="N6" s="724"/>
      <c r="O6" s="724"/>
      <c r="P6" s="724"/>
      <c r="Q6" s="724"/>
      <c r="R6" s="724"/>
      <c r="S6" s="724"/>
      <c r="T6" s="724"/>
      <c r="U6" s="724"/>
      <c r="V6" s="724"/>
      <c r="W6" s="724"/>
      <c r="X6" s="724"/>
      <c r="Y6" s="724"/>
      <c r="Z6" s="724"/>
      <c r="AA6" s="724"/>
      <c r="AB6" s="724"/>
      <c r="AC6" s="724"/>
      <c r="AD6" s="724"/>
      <c r="AE6" s="724"/>
      <c r="AF6" s="724"/>
      <c r="AG6" s="724"/>
      <c r="AH6" s="724"/>
      <c r="AI6" s="725"/>
    </row>
    <row r="7" spans="2:35" ht="35.4" customHeight="1" x14ac:dyDescent="0.2">
      <c r="B7" s="721"/>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2">
      <c r="B8" s="721"/>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2">
      <c r="B9" s="721"/>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2">
      <c r="B10" s="721"/>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2">
      <c r="B11" s="721"/>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2">
      <c r="B12" s="721"/>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2">
      <c r="B13" s="721"/>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2">
      <c r="B14" s="721"/>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2">
      <c r="B15" s="721"/>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2">
      <c r="B16" s="721"/>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2">
      <c r="B17" s="721"/>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8.75" customHeight="1" x14ac:dyDescent="0.2">
      <c r="B18" s="722"/>
      <c r="C18" s="12"/>
      <c r="D18" s="9"/>
      <c r="E18" s="11"/>
      <c r="F18" s="10"/>
      <c r="G18" s="10"/>
      <c r="H18" s="9"/>
      <c r="I18" s="9"/>
      <c r="J18" s="9"/>
      <c r="K18" s="9"/>
      <c r="L18" s="9"/>
      <c r="M18" s="9"/>
      <c r="N18" s="9"/>
      <c r="O18" s="9"/>
      <c r="P18" s="9"/>
      <c r="Q18" s="9"/>
      <c r="R18" s="9"/>
      <c r="S18" s="732" t="s">
        <v>576</v>
      </c>
      <c r="T18" s="732"/>
      <c r="U18" s="732"/>
      <c r="V18" s="732"/>
      <c r="W18" s="732"/>
      <c r="X18" s="732"/>
      <c r="Y18" s="732"/>
      <c r="Z18" s="732"/>
      <c r="AA18" s="732"/>
      <c r="AB18" s="732"/>
      <c r="AC18" s="732"/>
      <c r="AD18" s="732"/>
      <c r="AE18" s="732"/>
      <c r="AF18" s="732"/>
      <c r="AG18" s="732"/>
      <c r="AH18" s="732"/>
      <c r="AI18" s="733"/>
    </row>
    <row r="19" spans="2:35" ht="15" customHeight="1" x14ac:dyDescent="0.2"/>
  </sheetData>
  <mergeCells count="18">
    <mergeCell ref="B6:B18"/>
    <mergeCell ref="C6:AI6"/>
    <mergeCell ref="B5:D5"/>
    <mergeCell ref="E5:I5"/>
    <mergeCell ref="J5:L5"/>
    <mergeCell ref="M5:R5"/>
    <mergeCell ref="S5:V5"/>
    <mergeCell ref="W5:AB5"/>
    <mergeCell ref="S18:AI18"/>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9902F-875C-4454-AE41-81A06D7A3B6B}">
  <sheetPr>
    <pageSetUpPr fitToPage="1"/>
  </sheetPr>
  <dimension ref="B2:AI19"/>
  <sheetViews>
    <sheetView showGridLines="0" showZeros="0" view="pageBreakPreview" zoomScale="117" zoomScaleNormal="100" zoomScaleSheetLayoutView="117" workbookViewId="0">
      <selection activeCell="E4" sqref="E4:I4"/>
    </sheetView>
  </sheetViews>
  <sheetFormatPr defaultColWidth="9" defaultRowHeight="12" x14ac:dyDescent="0.2"/>
  <cols>
    <col min="1" max="1" width="1.6328125" style="7" customWidth="1"/>
    <col min="2" max="2" width="3.1796875" style="7" customWidth="1"/>
    <col min="3" max="35" width="4.08984375" style="7" customWidth="1"/>
    <col min="36" max="36" width="1.36328125" style="7" customWidth="1"/>
    <col min="37" max="16384" width="9" style="7"/>
  </cols>
  <sheetData>
    <row r="2" spans="2:35" ht="8.25" customHeight="1" x14ac:dyDescent="0.2"/>
    <row r="3" spans="2:35" ht="24.9" customHeight="1" x14ac:dyDescent="0.2">
      <c r="B3" s="432" t="s">
        <v>346</v>
      </c>
      <c r="C3" s="432"/>
      <c r="D3" s="432"/>
      <c r="E3" s="709"/>
      <c r="F3" s="709"/>
      <c r="G3" s="709"/>
      <c r="H3" s="709"/>
      <c r="I3" s="709"/>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row>
    <row r="4" spans="2:35" ht="20.149999999999999" customHeight="1" x14ac:dyDescent="0.2">
      <c r="B4" s="433" t="s">
        <v>27</v>
      </c>
      <c r="C4" s="433"/>
      <c r="D4" s="710"/>
      <c r="E4" s="434" t="s">
        <v>1337</v>
      </c>
      <c r="F4" s="435"/>
      <c r="G4" s="435"/>
      <c r="H4" s="435"/>
      <c r="I4" s="436"/>
      <c r="J4" s="711" t="s">
        <v>28</v>
      </c>
      <c r="K4" s="437"/>
      <c r="L4" s="437"/>
      <c r="M4" s="712" t="s">
        <v>621</v>
      </c>
      <c r="N4" s="713"/>
      <c r="O4" s="713"/>
      <c r="P4" s="713"/>
      <c r="Q4" s="713"/>
      <c r="R4" s="713"/>
      <c r="S4" s="445" t="s">
        <v>269</v>
      </c>
      <c r="T4" s="445"/>
      <c r="U4" s="445"/>
      <c r="V4" s="445"/>
      <c r="W4" s="712" t="s">
        <v>635</v>
      </c>
      <c r="X4" s="712"/>
      <c r="Y4" s="712"/>
      <c r="Z4" s="712"/>
      <c r="AA4" s="712"/>
      <c r="AB4" s="712"/>
      <c r="AC4" s="419" t="s">
        <v>230</v>
      </c>
      <c r="AD4" s="420"/>
      <c r="AE4" s="421"/>
      <c r="AF4" s="715">
        <v>45271</v>
      </c>
      <c r="AG4" s="716"/>
      <c r="AH4" s="716"/>
      <c r="AI4" s="717"/>
    </row>
    <row r="5" spans="2:35" ht="20.149999999999999" customHeight="1" x14ac:dyDescent="0.2">
      <c r="B5" s="441" t="s">
        <v>0</v>
      </c>
      <c r="C5" s="441"/>
      <c r="D5" s="728"/>
      <c r="E5" s="442" t="s">
        <v>632</v>
      </c>
      <c r="F5" s="443"/>
      <c r="G5" s="443"/>
      <c r="H5" s="443"/>
      <c r="I5" s="444"/>
      <c r="J5" s="729" t="s">
        <v>1</v>
      </c>
      <c r="K5" s="398"/>
      <c r="L5" s="398"/>
      <c r="M5" s="712" t="s">
        <v>580</v>
      </c>
      <c r="N5" s="713"/>
      <c r="O5" s="713"/>
      <c r="P5" s="713"/>
      <c r="Q5" s="713"/>
      <c r="R5" s="713"/>
      <c r="S5" s="445" t="s">
        <v>270</v>
      </c>
      <c r="T5" s="445"/>
      <c r="U5" s="445"/>
      <c r="V5" s="445"/>
      <c r="W5" s="730" t="s">
        <v>636</v>
      </c>
      <c r="X5" s="730"/>
      <c r="Y5" s="730"/>
      <c r="Z5" s="730"/>
      <c r="AA5" s="730"/>
      <c r="AB5" s="730"/>
      <c r="AC5" s="694"/>
      <c r="AD5" s="714"/>
      <c r="AE5" s="695"/>
      <c r="AF5" s="718"/>
      <c r="AG5" s="719"/>
      <c r="AH5" s="719"/>
      <c r="AI5" s="720"/>
    </row>
    <row r="6" spans="2:35" ht="26.25" customHeight="1" x14ac:dyDescent="0.25">
      <c r="B6" s="721" t="s">
        <v>31</v>
      </c>
      <c r="C6" s="723" t="s">
        <v>30</v>
      </c>
      <c r="D6" s="724"/>
      <c r="E6" s="724"/>
      <c r="F6" s="724"/>
      <c r="G6" s="724"/>
      <c r="H6" s="724"/>
      <c r="I6" s="724"/>
      <c r="J6" s="724"/>
      <c r="K6" s="724"/>
      <c r="L6" s="724"/>
      <c r="M6" s="724"/>
      <c r="N6" s="724"/>
      <c r="O6" s="724"/>
      <c r="P6" s="724"/>
      <c r="Q6" s="724"/>
      <c r="R6" s="724"/>
      <c r="S6" s="724"/>
      <c r="T6" s="724"/>
      <c r="U6" s="724"/>
      <c r="V6" s="724"/>
      <c r="W6" s="724"/>
      <c r="X6" s="724"/>
      <c r="Y6" s="724"/>
      <c r="Z6" s="724"/>
      <c r="AA6" s="724"/>
      <c r="AB6" s="724"/>
      <c r="AC6" s="724"/>
      <c r="AD6" s="724"/>
      <c r="AE6" s="724"/>
      <c r="AF6" s="724"/>
      <c r="AG6" s="724"/>
      <c r="AH6" s="724"/>
      <c r="AI6" s="725"/>
    </row>
    <row r="7" spans="2:35" ht="35.4" customHeight="1" x14ac:dyDescent="0.2">
      <c r="B7" s="721"/>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2">
      <c r="B8" s="721"/>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2">
      <c r="B9" s="721"/>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2">
      <c r="B10" s="721"/>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2">
      <c r="B11" s="721"/>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2">
      <c r="B12" s="721"/>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2">
      <c r="B13" s="721"/>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2">
      <c r="B14" s="721"/>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2">
      <c r="B15" s="721"/>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2">
      <c r="B16" s="721"/>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2">
      <c r="B17" s="721"/>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2">
      <c r="B18" s="722"/>
      <c r="C18" s="12"/>
      <c r="D18" s="9"/>
      <c r="E18" s="11"/>
      <c r="F18" s="10"/>
      <c r="G18" s="10"/>
      <c r="H18" s="9"/>
      <c r="I18" s="9"/>
      <c r="J18" s="9"/>
      <c r="K18" s="9"/>
      <c r="L18" s="9"/>
      <c r="M18" s="9"/>
      <c r="N18" s="9"/>
      <c r="O18" s="9"/>
      <c r="P18" s="9"/>
      <c r="Q18" s="9"/>
      <c r="R18" s="9"/>
      <c r="S18" s="8"/>
      <c r="T18" s="8"/>
      <c r="U18" s="8"/>
      <c r="V18" s="726" t="s">
        <v>550</v>
      </c>
      <c r="W18" s="726"/>
      <c r="X18" s="726"/>
      <c r="Y18" s="726"/>
      <c r="Z18" s="726"/>
      <c r="AA18" s="726"/>
      <c r="AB18" s="726"/>
      <c r="AC18" s="726"/>
      <c r="AD18" s="726"/>
      <c r="AE18" s="726"/>
      <c r="AF18" s="726"/>
      <c r="AG18" s="726"/>
      <c r="AH18" s="726"/>
      <c r="AI18" s="727"/>
    </row>
    <row r="19" spans="2:35" ht="15" customHeight="1" x14ac:dyDescent="0.2"/>
  </sheetData>
  <mergeCells count="18">
    <mergeCell ref="S5:V5"/>
    <mergeCell ref="W5:AB5"/>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9B9DA-1B00-4A7F-9C74-7F457C2F8AFA}">
  <sheetPr>
    <pageSetUpPr fitToPage="1"/>
  </sheetPr>
  <dimension ref="B2:AI19"/>
  <sheetViews>
    <sheetView showGridLines="0" showZeros="0" view="pageBreakPreview" zoomScale="117" zoomScaleNormal="100" zoomScaleSheetLayoutView="117" workbookViewId="0">
      <selection activeCell="E4" sqref="E4:I4"/>
    </sheetView>
  </sheetViews>
  <sheetFormatPr defaultColWidth="9" defaultRowHeight="12" x14ac:dyDescent="0.2"/>
  <cols>
    <col min="1" max="1" width="1.6328125" style="7" customWidth="1"/>
    <col min="2" max="2" width="3.1796875" style="7" customWidth="1"/>
    <col min="3" max="35" width="4.08984375" style="7" customWidth="1"/>
    <col min="36" max="36" width="1.36328125" style="7" customWidth="1"/>
    <col min="37" max="16384" width="9" style="7"/>
  </cols>
  <sheetData>
    <row r="2" spans="2:35" ht="8.25" customHeight="1" x14ac:dyDescent="0.2"/>
    <row r="3" spans="2:35" ht="24.9" customHeight="1" x14ac:dyDescent="0.2">
      <c r="B3" s="432" t="s">
        <v>346</v>
      </c>
      <c r="C3" s="432"/>
      <c r="D3" s="432"/>
      <c r="E3" s="709"/>
      <c r="F3" s="709"/>
      <c r="G3" s="709"/>
      <c r="H3" s="709"/>
      <c r="I3" s="709"/>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row>
    <row r="4" spans="2:35" ht="20.149999999999999" customHeight="1" x14ac:dyDescent="0.2">
      <c r="B4" s="433" t="s">
        <v>27</v>
      </c>
      <c r="C4" s="433"/>
      <c r="D4" s="710"/>
      <c r="E4" s="434" t="s">
        <v>1337</v>
      </c>
      <c r="F4" s="435"/>
      <c r="G4" s="435"/>
      <c r="H4" s="435"/>
      <c r="I4" s="436"/>
      <c r="J4" s="711" t="s">
        <v>28</v>
      </c>
      <c r="K4" s="437"/>
      <c r="L4" s="437"/>
      <c r="M4" s="712" t="s">
        <v>621</v>
      </c>
      <c r="N4" s="713"/>
      <c r="O4" s="713"/>
      <c r="P4" s="713"/>
      <c r="Q4" s="713"/>
      <c r="R4" s="713"/>
      <c r="S4" s="445" t="s">
        <v>269</v>
      </c>
      <c r="T4" s="445"/>
      <c r="U4" s="445"/>
      <c r="V4" s="445"/>
      <c r="W4" s="712" t="s">
        <v>635</v>
      </c>
      <c r="X4" s="712"/>
      <c r="Y4" s="712"/>
      <c r="Z4" s="712"/>
      <c r="AA4" s="712"/>
      <c r="AB4" s="712"/>
      <c r="AC4" s="419" t="s">
        <v>230</v>
      </c>
      <c r="AD4" s="420"/>
      <c r="AE4" s="421"/>
      <c r="AF4" s="715">
        <v>45271</v>
      </c>
      <c r="AG4" s="716"/>
      <c r="AH4" s="716"/>
      <c r="AI4" s="717"/>
    </row>
    <row r="5" spans="2:35" ht="20.149999999999999" customHeight="1" x14ac:dyDescent="0.2">
      <c r="B5" s="441" t="s">
        <v>0</v>
      </c>
      <c r="C5" s="441"/>
      <c r="D5" s="728"/>
      <c r="E5" s="442" t="s">
        <v>632</v>
      </c>
      <c r="F5" s="443"/>
      <c r="G5" s="443"/>
      <c r="H5" s="443"/>
      <c r="I5" s="444"/>
      <c r="J5" s="729" t="s">
        <v>1</v>
      </c>
      <c r="K5" s="398"/>
      <c r="L5" s="398"/>
      <c r="M5" s="712" t="s">
        <v>580</v>
      </c>
      <c r="N5" s="713"/>
      <c r="O5" s="713"/>
      <c r="P5" s="713"/>
      <c r="Q5" s="713"/>
      <c r="R5" s="713"/>
      <c r="S5" s="445" t="s">
        <v>270</v>
      </c>
      <c r="T5" s="445"/>
      <c r="U5" s="445"/>
      <c r="V5" s="445"/>
      <c r="W5" s="730" t="s">
        <v>636</v>
      </c>
      <c r="X5" s="730"/>
      <c r="Y5" s="730"/>
      <c r="Z5" s="730"/>
      <c r="AA5" s="730"/>
      <c r="AB5" s="730"/>
      <c r="AC5" s="694"/>
      <c r="AD5" s="714"/>
      <c r="AE5" s="695"/>
      <c r="AF5" s="718"/>
      <c r="AG5" s="719"/>
      <c r="AH5" s="719"/>
      <c r="AI5" s="720"/>
    </row>
    <row r="6" spans="2:35" ht="26.25" customHeight="1" x14ac:dyDescent="0.25">
      <c r="B6" s="721" t="s">
        <v>31</v>
      </c>
      <c r="C6" s="723" t="s">
        <v>30</v>
      </c>
      <c r="D6" s="724"/>
      <c r="E6" s="724"/>
      <c r="F6" s="724"/>
      <c r="G6" s="724"/>
      <c r="H6" s="724"/>
      <c r="I6" s="724"/>
      <c r="J6" s="724"/>
      <c r="K6" s="724"/>
      <c r="L6" s="724"/>
      <c r="M6" s="724"/>
      <c r="N6" s="724"/>
      <c r="O6" s="724"/>
      <c r="P6" s="724"/>
      <c r="Q6" s="724"/>
      <c r="R6" s="724"/>
      <c r="S6" s="724"/>
      <c r="T6" s="724"/>
      <c r="U6" s="724"/>
      <c r="V6" s="724"/>
      <c r="W6" s="724"/>
      <c r="X6" s="724"/>
      <c r="Y6" s="724"/>
      <c r="Z6" s="724"/>
      <c r="AA6" s="724"/>
      <c r="AB6" s="724"/>
      <c r="AC6" s="724"/>
      <c r="AD6" s="724"/>
      <c r="AE6" s="724"/>
      <c r="AF6" s="724"/>
      <c r="AG6" s="724"/>
      <c r="AH6" s="724"/>
      <c r="AI6" s="725"/>
    </row>
    <row r="7" spans="2:35" ht="35.4" customHeight="1" x14ac:dyDescent="0.2">
      <c r="B7" s="721"/>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2">
      <c r="B8" s="721"/>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2">
      <c r="B9" s="721"/>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2">
      <c r="B10" s="721"/>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2">
      <c r="B11" s="721"/>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2">
      <c r="B12" s="721"/>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2">
      <c r="B13" s="721"/>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2">
      <c r="B14" s="721"/>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2">
      <c r="B15" s="721"/>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2">
      <c r="B16" s="721"/>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2">
      <c r="B17" s="721"/>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2">
      <c r="B18" s="722"/>
      <c r="C18" s="12"/>
      <c r="D18" s="9"/>
      <c r="E18" s="11"/>
      <c r="F18" s="10"/>
      <c r="G18" s="10"/>
      <c r="H18" s="9"/>
      <c r="I18" s="9"/>
      <c r="J18" s="9"/>
      <c r="K18" s="9"/>
      <c r="L18" s="9"/>
      <c r="M18" s="9"/>
      <c r="N18" s="9"/>
      <c r="O18" s="9"/>
      <c r="P18" s="9"/>
      <c r="Q18" s="9"/>
      <c r="R18" s="9"/>
      <c r="S18" s="8"/>
      <c r="T18" s="8"/>
      <c r="U18" s="8"/>
      <c r="V18" s="726" t="s">
        <v>550</v>
      </c>
      <c r="W18" s="726"/>
      <c r="X18" s="726"/>
      <c r="Y18" s="726"/>
      <c r="Z18" s="726"/>
      <c r="AA18" s="726"/>
      <c r="AB18" s="726"/>
      <c r="AC18" s="726"/>
      <c r="AD18" s="726"/>
      <c r="AE18" s="726"/>
      <c r="AF18" s="726"/>
      <c r="AG18" s="726"/>
      <c r="AH18" s="726"/>
      <c r="AI18" s="727"/>
    </row>
    <row r="19" spans="2:35" ht="15" customHeight="1" x14ac:dyDescent="0.2"/>
  </sheetData>
  <mergeCells count="18">
    <mergeCell ref="S5:V5"/>
    <mergeCell ref="W5:AB5"/>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FC893-3778-402F-AC30-D9C68567B1B4}">
  <sheetPr>
    <pageSetUpPr fitToPage="1"/>
  </sheetPr>
  <dimension ref="B2:AI19"/>
  <sheetViews>
    <sheetView showGridLines="0" showZeros="0" view="pageBreakPreview" zoomScale="117" zoomScaleNormal="100" zoomScaleSheetLayoutView="117" workbookViewId="0">
      <selection activeCell="E4" sqref="E4:I4"/>
    </sheetView>
  </sheetViews>
  <sheetFormatPr defaultColWidth="9" defaultRowHeight="12" x14ac:dyDescent="0.2"/>
  <cols>
    <col min="1" max="1" width="1.6328125" style="7" customWidth="1"/>
    <col min="2" max="2" width="3.1796875" style="7" customWidth="1"/>
    <col min="3" max="35" width="4.08984375" style="7" customWidth="1"/>
    <col min="36" max="36" width="1.36328125" style="7" customWidth="1"/>
    <col min="37" max="16384" width="9" style="7"/>
  </cols>
  <sheetData>
    <row r="2" spans="2:35" ht="8.25" customHeight="1" x14ac:dyDescent="0.2"/>
    <row r="3" spans="2:35" ht="24.9" customHeight="1" x14ac:dyDescent="0.2">
      <c r="B3" s="432" t="s">
        <v>346</v>
      </c>
      <c r="C3" s="432"/>
      <c r="D3" s="432"/>
      <c r="E3" s="709"/>
      <c r="F3" s="709"/>
      <c r="G3" s="709"/>
      <c r="H3" s="709"/>
      <c r="I3" s="709"/>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row>
    <row r="4" spans="2:35" ht="20.149999999999999" customHeight="1" x14ac:dyDescent="0.2">
      <c r="B4" s="433" t="s">
        <v>27</v>
      </c>
      <c r="C4" s="433"/>
      <c r="D4" s="710"/>
      <c r="E4" s="434" t="s">
        <v>1337</v>
      </c>
      <c r="F4" s="435"/>
      <c r="G4" s="435"/>
      <c r="H4" s="435"/>
      <c r="I4" s="436"/>
      <c r="J4" s="711" t="s">
        <v>28</v>
      </c>
      <c r="K4" s="437"/>
      <c r="L4" s="437"/>
      <c r="M4" s="712" t="s">
        <v>621</v>
      </c>
      <c r="N4" s="713"/>
      <c r="O4" s="713"/>
      <c r="P4" s="713"/>
      <c r="Q4" s="713"/>
      <c r="R4" s="713"/>
      <c r="S4" s="445" t="s">
        <v>269</v>
      </c>
      <c r="T4" s="445"/>
      <c r="U4" s="445"/>
      <c r="V4" s="445"/>
      <c r="W4" s="712" t="s">
        <v>635</v>
      </c>
      <c r="X4" s="712"/>
      <c r="Y4" s="712"/>
      <c r="Z4" s="712"/>
      <c r="AA4" s="712"/>
      <c r="AB4" s="712"/>
      <c r="AC4" s="419" t="s">
        <v>230</v>
      </c>
      <c r="AD4" s="420"/>
      <c r="AE4" s="421"/>
      <c r="AF4" s="715">
        <v>45271</v>
      </c>
      <c r="AG4" s="716"/>
      <c r="AH4" s="716"/>
      <c r="AI4" s="717"/>
    </row>
    <row r="5" spans="2:35" ht="20.149999999999999" customHeight="1" x14ac:dyDescent="0.2">
      <c r="B5" s="441" t="s">
        <v>0</v>
      </c>
      <c r="C5" s="441"/>
      <c r="D5" s="728"/>
      <c r="E5" s="442" t="s">
        <v>632</v>
      </c>
      <c r="F5" s="443"/>
      <c r="G5" s="443"/>
      <c r="H5" s="443"/>
      <c r="I5" s="444"/>
      <c r="J5" s="729" t="s">
        <v>1</v>
      </c>
      <c r="K5" s="398"/>
      <c r="L5" s="398"/>
      <c r="M5" s="712" t="s">
        <v>580</v>
      </c>
      <c r="N5" s="713"/>
      <c r="O5" s="713"/>
      <c r="P5" s="713"/>
      <c r="Q5" s="713"/>
      <c r="R5" s="713"/>
      <c r="S5" s="445" t="s">
        <v>270</v>
      </c>
      <c r="T5" s="445"/>
      <c r="U5" s="445"/>
      <c r="V5" s="445"/>
      <c r="W5" s="730" t="s">
        <v>636</v>
      </c>
      <c r="X5" s="730"/>
      <c r="Y5" s="730"/>
      <c r="Z5" s="730"/>
      <c r="AA5" s="730"/>
      <c r="AB5" s="730"/>
      <c r="AC5" s="694"/>
      <c r="AD5" s="714"/>
      <c r="AE5" s="695"/>
      <c r="AF5" s="718"/>
      <c r="AG5" s="719"/>
      <c r="AH5" s="719"/>
      <c r="AI5" s="720"/>
    </row>
    <row r="6" spans="2:35" ht="26.25" customHeight="1" x14ac:dyDescent="0.25">
      <c r="B6" s="721" t="s">
        <v>31</v>
      </c>
      <c r="C6" s="723" t="s">
        <v>30</v>
      </c>
      <c r="D6" s="724"/>
      <c r="E6" s="724"/>
      <c r="F6" s="724"/>
      <c r="G6" s="724"/>
      <c r="H6" s="724"/>
      <c r="I6" s="724"/>
      <c r="J6" s="724"/>
      <c r="K6" s="724"/>
      <c r="L6" s="724"/>
      <c r="M6" s="724"/>
      <c r="N6" s="724"/>
      <c r="O6" s="724"/>
      <c r="P6" s="724"/>
      <c r="Q6" s="724"/>
      <c r="R6" s="724"/>
      <c r="S6" s="724"/>
      <c r="T6" s="724"/>
      <c r="U6" s="724"/>
      <c r="V6" s="724"/>
      <c r="W6" s="724"/>
      <c r="X6" s="724"/>
      <c r="Y6" s="724"/>
      <c r="Z6" s="724"/>
      <c r="AA6" s="724"/>
      <c r="AB6" s="724"/>
      <c r="AC6" s="724"/>
      <c r="AD6" s="724"/>
      <c r="AE6" s="724"/>
      <c r="AF6" s="724"/>
      <c r="AG6" s="724"/>
      <c r="AH6" s="724"/>
      <c r="AI6" s="725"/>
    </row>
    <row r="7" spans="2:35" ht="35.4" customHeight="1" x14ac:dyDescent="0.2">
      <c r="B7" s="721"/>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2">
      <c r="B8" s="721"/>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2">
      <c r="B9" s="721"/>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2">
      <c r="B10" s="721"/>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2">
      <c r="B11" s="721"/>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2">
      <c r="B12" s="721"/>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2">
      <c r="B13" s="721"/>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2">
      <c r="B14" s="721"/>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2">
      <c r="B15" s="721"/>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2">
      <c r="B16" s="721"/>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2">
      <c r="B17" s="721"/>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2">
      <c r="B18" s="722"/>
      <c r="C18" s="12"/>
      <c r="D18" s="9"/>
      <c r="E18" s="11"/>
      <c r="F18" s="10"/>
      <c r="G18" s="10"/>
      <c r="H18" s="9"/>
      <c r="I18" s="9"/>
      <c r="J18" s="9"/>
      <c r="K18" s="9"/>
      <c r="L18" s="9"/>
      <c r="M18" s="9"/>
      <c r="N18" s="9"/>
      <c r="O18" s="9"/>
      <c r="P18" s="9"/>
      <c r="Q18" s="9"/>
      <c r="R18" s="9"/>
      <c r="S18" s="8"/>
      <c r="T18" s="8"/>
      <c r="U18" s="8"/>
      <c r="V18" s="726" t="s">
        <v>550</v>
      </c>
      <c r="W18" s="726"/>
      <c r="X18" s="726"/>
      <c r="Y18" s="726"/>
      <c r="Z18" s="726"/>
      <c r="AA18" s="726"/>
      <c r="AB18" s="726"/>
      <c r="AC18" s="726"/>
      <c r="AD18" s="726"/>
      <c r="AE18" s="726"/>
      <c r="AF18" s="726"/>
      <c r="AG18" s="726"/>
      <c r="AH18" s="726"/>
      <c r="AI18" s="727"/>
    </row>
    <row r="19" spans="2:35" ht="15" customHeight="1" x14ac:dyDescent="0.2"/>
  </sheetData>
  <mergeCells count="18">
    <mergeCell ref="S5:V5"/>
    <mergeCell ref="W5:AB5"/>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474</v>
      </c>
      <c r="C4" s="433"/>
      <c r="D4" s="710"/>
      <c r="E4" s="806" t="s">
        <v>1337</v>
      </c>
      <c r="F4" s="807"/>
      <c r="G4" s="807"/>
      <c r="H4" s="807"/>
      <c r="I4" s="807"/>
      <c r="J4" s="808"/>
      <c r="K4" s="311" t="s">
        <v>198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PS</v>
      </c>
      <c r="AW5" s="158">
        <f>R7</f>
        <v>0</v>
      </c>
      <c r="AX5" s="159">
        <f>+Y32</f>
        <v>0</v>
      </c>
      <c r="AY5" s="159">
        <f>+Z32</f>
        <v>0</v>
      </c>
      <c r="AZ5" s="159">
        <f>+AA32</f>
        <v>0</v>
      </c>
      <c r="BA5" s="159">
        <f t="shared" ref="BA5" si="0">+AB32</f>
        <v>0</v>
      </c>
      <c r="BB5" s="159">
        <f>+AC32</f>
        <v>0</v>
      </c>
      <c r="BC5" s="159">
        <f t="shared" ref="BC5" si="1">+AD32</f>
        <v>2</v>
      </c>
      <c r="BD5" s="159">
        <f t="shared" ref="BD5:BI5" si="2">+AE32</f>
        <v>0</v>
      </c>
      <c r="BE5" s="159">
        <f t="shared" si="2"/>
        <v>1</v>
      </c>
      <c r="BF5" s="159">
        <f t="shared" si="2"/>
        <v>0</v>
      </c>
      <c r="BG5" s="159">
        <f t="shared" si="2"/>
        <v>0</v>
      </c>
      <c r="BH5" s="159">
        <f t="shared" si="2"/>
        <v>0</v>
      </c>
      <c r="BI5" s="159">
        <f t="shared" si="2"/>
        <v>2</v>
      </c>
      <c r="BJ5" s="159" t="str">
        <f>+Y35</f>
        <v/>
      </c>
      <c r="BK5" s="159" t="str">
        <f t="shared" ref="BK5" si="3">+Z35</f>
        <v/>
      </c>
      <c r="BL5" s="159" t="str">
        <f>+AA35</f>
        <v/>
      </c>
      <c r="BM5" s="159">
        <f>+AC35</f>
        <v>0</v>
      </c>
      <c r="BN5" s="159">
        <f t="shared" ref="BN5:BO5" si="4">+AD35</f>
        <v>2</v>
      </c>
      <c r="BO5" s="159">
        <f t="shared" si="4"/>
        <v>1</v>
      </c>
      <c r="BP5" s="159">
        <f>+AG35</f>
        <v>0</v>
      </c>
      <c r="BQ5" s="159">
        <f>+AH35</f>
        <v>0</v>
      </c>
      <c r="BR5" s="159">
        <f>+AI35</f>
        <v>2</v>
      </c>
      <c r="BS5" s="182" t="str">
        <f>+Y36</f>
        <v>Ⅰ</v>
      </c>
      <c r="BT5" s="182" t="str">
        <f>+AC36</f>
        <v>Ⅲ</v>
      </c>
      <c r="BU5" s="182" t="str">
        <f>+AG36</f>
        <v>Ⅱ</v>
      </c>
      <c r="BV5" s="182" t="str">
        <f>+Y37</f>
        <v>Ⅲ</v>
      </c>
      <c r="BW5" s="160" t="str">
        <f>IF(Y32&gt;0,$R$7,"")</f>
        <v/>
      </c>
      <c r="BX5" s="161" t="str">
        <f>IF(Z32&gt;0,"",IF(AA32&gt;0,$R$7,""))</f>
        <v/>
      </c>
      <c r="BY5" s="161" t="str">
        <f>IF(Y32+Z32&gt;0,"",IF(AA32&gt;0,$R$7,""))</f>
        <v/>
      </c>
      <c r="BZ5" s="161" t="str">
        <f>IF(Y32+Z32+AA32&gt;0,"",IF(AB32&gt;0,$R$7,""))</f>
        <v/>
      </c>
      <c r="CA5" s="162">
        <f t="shared" ref="CA5:CH5" si="5">+AC31</f>
        <v>0</v>
      </c>
      <c r="CB5" s="162">
        <f t="shared" si="5"/>
        <v>0.03</v>
      </c>
      <c r="CC5" s="162">
        <f t="shared" si="5"/>
        <v>0</v>
      </c>
      <c r="CD5" s="162">
        <f t="shared" si="5"/>
        <v>2.5000000000000001E-3</v>
      </c>
      <c r="CE5" s="162">
        <f t="shared" si="5"/>
        <v>0</v>
      </c>
      <c r="CF5" s="162">
        <f t="shared" si="5"/>
        <v>0</v>
      </c>
      <c r="CG5" s="162">
        <f t="shared" si="5"/>
        <v>0</v>
      </c>
      <c r="CH5" s="162">
        <f t="shared" si="5"/>
        <v>8.4749999999999996</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637</v>
      </c>
      <c r="O7" s="756"/>
      <c r="P7" s="784" t="s">
        <v>476</v>
      </c>
      <c r="Q7" s="786"/>
      <c r="R7" s="791"/>
      <c r="S7" s="792"/>
      <c r="T7" s="793"/>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486</v>
      </c>
      <c r="Z10" s="183" t="s">
        <v>487</v>
      </c>
      <c r="AA10" s="183" t="s">
        <v>488</v>
      </c>
      <c r="AB10" s="183" t="s">
        <v>489</v>
      </c>
      <c r="AC10" s="183" t="s">
        <v>486</v>
      </c>
      <c r="AD10" s="183" t="s">
        <v>487</v>
      </c>
      <c r="AE10" s="183" t="s">
        <v>488</v>
      </c>
      <c r="AF10" s="183" t="s">
        <v>489</v>
      </c>
      <c r="AG10" s="183" t="s">
        <v>486</v>
      </c>
      <c r="AH10" s="183" t="s">
        <v>487</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522</v>
      </c>
      <c r="O11" s="772"/>
      <c r="P11" s="771" t="s">
        <v>353</v>
      </c>
      <c r="Q11" s="772"/>
      <c r="R11" s="275" t="s">
        <v>353</v>
      </c>
      <c r="S11" s="275"/>
      <c r="T11" s="275"/>
      <c r="U11" s="771" t="s">
        <v>684</v>
      </c>
      <c r="V11" s="772"/>
      <c r="W11" s="771" t="s">
        <v>683</v>
      </c>
      <c r="X11" s="773"/>
      <c r="Y11" s="188"/>
      <c r="Z11" s="187"/>
      <c r="AA11" s="187"/>
      <c r="AB11" s="187"/>
      <c r="AC11" s="216"/>
      <c r="AD11" s="216"/>
      <c r="AE11" s="216"/>
      <c r="AF11" s="216"/>
      <c r="AG11" s="216"/>
      <c r="AH11" s="216"/>
      <c r="AI11" s="216"/>
      <c r="AJ11" s="216">
        <v>4.8</v>
      </c>
      <c r="AK11" s="787" t="s">
        <v>856</v>
      </c>
      <c r="AL11" s="788"/>
      <c r="AM11" s="788"/>
      <c r="AN11" s="789"/>
      <c r="AO11" s="790"/>
      <c r="AP11" s="3"/>
      <c r="AQ11" s="215">
        <f>IF(P11="材質劣化",2,IF(P11="漏水",3,1))</f>
        <v>3</v>
      </c>
    </row>
    <row r="12" spans="2:86" ht="12" customHeight="1" x14ac:dyDescent="0.2">
      <c r="B12" s="526"/>
      <c r="C12" s="821"/>
      <c r="D12" s="819"/>
      <c r="E12" s="819"/>
      <c r="F12" s="819"/>
      <c r="G12" s="819"/>
      <c r="H12" s="819"/>
      <c r="I12" s="819"/>
      <c r="J12" s="820"/>
      <c r="K12" s="231">
        <v>2</v>
      </c>
      <c r="L12" s="771" t="s">
        <v>562</v>
      </c>
      <c r="M12" s="772"/>
      <c r="N12" s="771" t="s">
        <v>522</v>
      </c>
      <c r="O12" s="772"/>
      <c r="P12" s="771" t="s">
        <v>352</v>
      </c>
      <c r="Q12" s="772"/>
      <c r="R12" s="275" t="s">
        <v>560</v>
      </c>
      <c r="S12" s="275"/>
      <c r="T12" s="275"/>
      <c r="U12" s="771" t="s">
        <v>62</v>
      </c>
      <c r="V12" s="772"/>
      <c r="W12" s="771" t="s">
        <v>62</v>
      </c>
      <c r="X12" s="773"/>
      <c r="Y12" s="188"/>
      <c r="Z12" s="187"/>
      <c r="AA12" s="187"/>
      <c r="AB12" s="187"/>
      <c r="AC12" s="216"/>
      <c r="AD12" s="216">
        <v>0.02</v>
      </c>
      <c r="AE12" s="216"/>
      <c r="AF12" s="216"/>
      <c r="AG12" s="216"/>
      <c r="AH12" s="216"/>
      <c r="AI12" s="216"/>
      <c r="AJ12" s="216"/>
      <c r="AK12" s="758" t="s">
        <v>690</v>
      </c>
      <c r="AL12" s="759"/>
      <c r="AM12" s="759"/>
      <c r="AN12" s="760"/>
      <c r="AO12" s="761"/>
      <c r="AP12" s="3"/>
      <c r="AQ12" s="215">
        <f t="shared" ref="AQ12:AQ30" si="6">IF(P12="材質劣化",2,IF(P12="漏水",3,1))</f>
        <v>2</v>
      </c>
    </row>
    <row r="13" spans="2:86" ht="12" customHeight="1" x14ac:dyDescent="0.2">
      <c r="B13" s="526"/>
      <c r="C13" s="821"/>
      <c r="D13" s="819"/>
      <c r="E13" s="819"/>
      <c r="F13" s="819"/>
      <c r="G13" s="819"/>
      <c r="H13" s="819"/>
      <c r="I13" s="819"/>
      <c r="J13" s="820"/>
      <c r="K13" s="231">
        <v>3</v>
      </c>
      <c r="L13" s="771" t="s">
        <v>562</v>
      </c>
      <c r="M13" s="772"/>
      <c r="N13" s="771" t="s">
        <v>522</v>
      </c>
      <c r="O13" s="772"/>
      <c r="P13" s="771" t="s">
        <v>352</v>
      </c>
      <c r="Q13" s="772"/>
      <c r="R13" s="275" t="s">
        <v>560</v>
      </c>
      <c r="S13" s="275"/>
      <c r="T13" s="275"/>
      <c r="U13" s="771" t="s">
        <v>62</v>
      </c>
      <c r="V13" s="772"/>
      <c r="W13" s="771" t="s">
        <v>62</v>
      </c>
      <c r="X13" s="773"/>
      <c r="Y13" s="188"/>
      <c r="Z13" s="187"/>
      <c r="AA13" s="187"/>
      <c r="AB13" s="187"/>
      <c r="AC13" s="216"/>
      <c r="AD13" s="216">
        <v>0.01</v>
      </c>
      <c r="AE13" s="216"/>
      <c r="AF13" s="216"/>
      <c r="AG13" s="216"/>
      <c r="AH13" s="216"/>
      <c r="AI13" s="216"/>
      <c r="AJ13" s="216"/>
      <c r="AK13" s="758" t="s">
        <v>690</v>
      </c>
      <c r="AL13" s="759"/>
      <c r="AM13" s="759"/>
      <c r="AN13" s="760"/>
      <c r="AO13" s="761"/>
      <c r="AP13" s="3"/>
      <c r="AQ13" s="215">
        <f t="shared" si="6"/>
        <v>2</v>
      </c>
    </row>
    <row r="14" spans="2:86" ht="12" customHeight="1" x14ac:dyDescent="0.2">
      <c r="B14" s="526"/>
      <c r="C14" s="821"/>
      <c r="D14" s="819"/>
      <c r="E14" s="819"/>
      <c r="F14" s="819"/>
      <c r="G14" s="819"/>
      <c r="H14" s="819"/>
      <c r="I14" s="819"/>
      <c r="J14" s="820"/>
      <c r="K14" s="231">
        <v>4</v>
      </c>
      <c r="L14" s="771" t="s">
        <v>562</v>
      </c>
      <c r="M14" s="772"/>
      <c r="N14" s="771" t="s">
        <v>522</v>
      </c>
      <c r="O14" s="772"/>
      <c r="P14" s="771" t="s">
        <v>352</v>
      </c>
      <c r="Q14" s="772"/>
      <c r="R14" s="275" t="s">
        <v>560</v>
      </c>
      <c r="S14" s="275"/>
      <c r="T14" s="275"/>
      <c r="U14" s="771" t="s">
        <v>684</v>
      </c>
      <c r="V14" s="772"/>
      <c r="W14" s="771" t="s">
        <v>683</v>
      </c>
      <c r="X14" s="773"/>
      <c r="Y14" s="188"/>
      <c r="Z14" s="187"/>
      <c r="AA14" s="187"/>
      <c r="AB14" s="187"/>
      <c r="AC14" s="216"/>
      <c r="AD14" s="216"/>
      <c r="AE14" s="216"/>
      <c r="AF14" s="216">
        <v>2.5000000000000001E-3</v>
      </c>
      <c r="AG14" s="216"/>
      <c r="AH14" s="216"/>
      <c r="AI14" s="216"/>
      <c r="AJ14" s="216"/>
      <c r="AK14" s="758" t="s">
        <v>695</v>
      </c>
      <c r="AL14" s="759"/>
      <c r="AM14" s="759"/>
      <c r="AN14" s="760"/>
      <c r="AO14" s="761"/>
      <c r="AP14" s="3"/>
      <c r="AQ14" s="215">
        <f t="shared" si="6"/>
        <v>2</v>
      </c>
    </row>
    <row r="15" spans="2:86" ht="12" customHeight="1" x14ac:dyDescent="0.2">
      <c r="B15" s="526"/>
      <c r="C15" s="821"/>
      <c r="D15" s="819"/>
      <c r="E15" s="819"/>
      <c r="F15" s="819"/>
      <c r="G15" s="819"/>
      <c r="H15" s="819"/>
      <c r="I15" s="819"/>
      <c r="J15" s="820"/>
      <c r="K15" s="231">
        <v>5</v>
      </c>
      <c r="L15" s="771" t="s">
        <v>562</v>
      </c>
      <c r="M15" s="772"/>
      <c r="N15" s="771" t="s">
        <v>522</v>
      </c>
      <c r="O15" s="772"/>
      <c r="P15" s="771" t="s">
        <v>353</v>
      </c>
      <c r="Q15" s="772"/>
      <c r="R15" s="275" t="s">
        <v>353</v>
      </c>
      <c r="S15" s="275"/>
      <c r="T15" s="275"/>
      <c r="U15" s="771" t="s">
        <v>684</v>
      </c>
      <c r="V15" s="772"/>
      <c r="W15" s="771" t="s">
        <v>683</v>
      </c>
      <c r="X15" s="773"/>
      <c r="Y15" s="188"/>
      <c r="Z15" s="187"/>
      <c r="AA15" s="187"/>
      <c r="AB15" s="187"/>
      <c r="AC15" s="216"/>
      <c r="AD15" s="216"/>
      <c r="AE15" s="216"/>
      <c r="AF15" s="216"/>
      <c r="AG15" s="216"/>
      <c r="AH15" s="216"/>
      <c r="AI15" s="216"/>
      <c r="AJ15" s="216">
        <v>3.6749999999999998</v>
      </c>
      <c r="AK15" s="758" t="s">
        <v>856</v>
      </c>
      <c r="AL15" s="759"/>
      <c r="AM15" s="759"/>
      <c r="AN15" s="760"/>
      <c r="AO15" s="761"/>
      <c r="AP15" s="3"/>
      <c r="AQ15" s="215">
        <f t="shared" si="6"/>
        <v>3</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6"/>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6"/>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6"/>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6"/>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6"/>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6"/>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6"/>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6"/>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6"/>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6"/>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6"/>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6"/>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6"/>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6"/>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6"/>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7">SUM(AC11:AC30)</f>
        <v>0</v>
      </c>
      <c r="AD31" s="217">
        <f t="shared" si="7"/>
        <v>0.03</v>
      </c>
      <c r="AE31" s="217">
        <f t="shared" si="7"/>
        <v>0</v>
      </c>
      <c r="AF31" s="217">
        <f t="shared" si="7"/>
        <v>2.5000000000000001E-3</v>
      </c>
      <c r="AG31" s="217">
        <f t="shared" si="7"/>
        <v>0</v>
      </c>
      <c r="AH31" s="217">
        <f t="shared" si="7"/>
        <v>0</v>
      </c>
      <c r="AI31" s="217">
        <f t="shared" si="7"/>
        <v>0</v>
      </c>
      <c r="AJ31" s="217">
        <f t="shared" si="7"/>
        <v>8.4749999999999996</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8">COUNT(AC11:AC30)</f>
        <v>0</v>
      </c>
      <c r="AD32" s="188">
        <f t="shared" si="8"/>
        <v>2</v>
      </c>
      <c r="AE32" s="188">
        <f t="shared" si="8"/>
        <v>0</v>
      </c>
      <c r="AF32" s="188">
        <f t="shared" si="8"/>
        <v>1</v>
      </c>
      <c r="AG32" s="188">
        <f t="shared" si="8"/>
        <v>0</v>
      </c>
      <c r="AH32" s="188">
        <f t="shared" si="8"/>
        <v>0</v>
      </c>
      <c r="AI32" s="188">
        <f t="shared" si="8"/>
        <v>0</v>
      </c>
      <c r="AJ32" s="188">
        <f t="shared" si="8"/>
        <v>2</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Ⅲ</v>
      </c>
      <c r="AD33" s="756"/>
      <c r="AE33" s="756"/>
      <c r="AF33" s="757"/>
      <c r="AG33" s="755" t="str">
        <f>IF(AG32&gt;0,"Ⅳ",IF(AH32&gt;0,"Ⅲ",IF(AI32&gt;0,"Ⅱa",IF(AJ32&gt;0,"Ⅱb","Ⅰ"))))</f>
        <v>Ⅱb</v>
      </c>
      <c r="AH33" s="756"/>
      <c r="AI33" s="756"/>
      <c r="AJ33" s="757"/>
      <c r="AK33" s="765"/>
      <c r="AL33" s="766"/>
      <c r="AM33" s="766"/>
      <c r="AN33" s="766"/>
      <c r="AO33" s="767"/>
      <c r="AP33" s="3"/>
      <c r="AQ33" s="70" t="s">
        <v>333</v>
      </c>
      <c r="AR33" s="70" t="s">
        <v>334</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494</v>
      </c>
      <c r="Z34" s="183" t="s">
        <v>495</v>
      </c>
      <c r="AA34" s="783" t="s">
        <v>496</v>
      </c>
      <c r="AB34" s="783"/>
      <c r="AC34" s="183" t="s">
        <v>494</v>
      </c>
      <c r="AD34" s="183" t="s">
        <v>495</v>
      </c>
      <c r="AE34" s="783" t="s">
        <v>496</v>
      </c>
      <c r="AF34" s="783"/>
      <c r="AG34" s="183" t="s">
        <v>494</v>
      </c>
      <c r="AH34" s="183" t="s">
        <v>495</v>
      </c>
      <c r="AI34" s="783" t="s">
        <v>496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2</v>
      </c>
      <c r="AE35" s="781">
        <f>AE32+AF32</f>
        <v>1</v>
      </c>
      <c r="AF35" s="782"/>
      <c r="AG35" s="188">
        <f>AG32</f>
        <v>0</v>
      </c>
      <c r="AH35" s="188">
        <f>AH32</f>
        <v>0</v>
      </c>
      <c r="AI35" s="781">
        <f>AI32+AJ32</f>
        <v>2</v>
      </c>
      <c r="AJ35" s="782"/>
      <c r="AK35" s="765"/>
      <c r="AL35" s="766"/>
      <c r="AM35" s="766"/>
      <c r="AN35" s="766"/>
      <c r="AO35" s="767"/>
      <c r="AP35" s="3"/>
      <c r="AQ35" s="159">
        <f>+Y32+AC35+AG35</f>
        <v>0</v>
      </c>
      <c r="AR35" s="159">
        <f>+Z32+AD35+AH35</f>
        <v>2</v>
      </c>
      <c r="AS35" s="802">
        <f>+AS34+AE35+AI35</f>
        <v>3</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366</v>
      </c>
      <c r="AD36" s="756"/>
      <c r="AE36" s="756"/>
      <c r="AF36" s="757"/>
      <c r="AG36" s="755" t="s">
        <v>368</v>
      </c>
      <c r="AH36" s="756"/>
      <c r="AI36" s="756"/>
      <c r="AJ36" s="757"/>
      <c r="AK36" s="765"/>
      <c r="AL36" s="766"/>
      <c r="AM36" s="766"/>
      <c r="AN36" s="766"/>
      <c r="AO36" s="767"/>
      <c r="AP36" s="3"/>
      <c r="AQ36" s="385" t="str">
        <f>IF(AQ35&gt;0,"Ⅳ",IF(AR35&gt;0,"Ⅲ",IF(AS35&gt;0,"Ⅱ","Ⅰ")))</f>
        <v>Ⅲ</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366</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AS35:AT35"/>
    <mergeCell ref="AQ34:AR34"/>
    <mergeCell ref="B3:AO3"/>
    <mergeCell ref="B4:D4"/>
    <mergeCell ref="E4:J4"/>
    <mergeCell ref="K4:M4"/>
    <mergeCell ref="N4:S4"/>
    <mergeCell ref="T4:X4"/>
    <mergeCell ref="Y4:AF4"/>
    <mergeCell ref="AG4:AJ5"/>
    <mergeCell ref="AK4:AO5"/>
    <mergeCell ref="B6:B45"/>
    <mergeCell ref="C6:J45"/>
    <mergeCell ref="K6:AO6"/>
    <mergeCell ref="AK7:AO10"/>
    <mergeCell ref="B5:D5"/>
    <mergeCell ref="E5:J5"/>
    <mergeCell ref="K5:M5"/>
    <mergeCell ref="N5:S5"/>
    <mergeCell ref="T5:X5"/>
    <mergeCell ref="Y5:AF5"/>
    <mergeCell ref="K8:K10"/>
    <mergeCell ref="L8:M10"/>
    <mergeCell ref="N8:O10"/>
    <mergeCell ref="P8:Q10"/>
    <mergeCell ref="R8:T10"/>
    <mergeCell ref="AK11:AO11"/>
    <mergeCell ref="K7:M7"/>
    <mergeCell ref="N7:O7"/>
    <mergeCell ref="P7:Q7"/>
    <mergeCell ref="R7:T7"/>
    <mergeCell ref="U7:V10"/>
    <mergeCell ref="W7:X10"/>
    <mergeCell ref="Y7:AB8"/>
    <mergeCell ref="AC7:AJ8"/>
    <mergeCell ref="L11:M11"/>
    <mergeCell ref="N11:O11"/>
    <mergeCell ref="P11:Q11"/>
    <mergeCell ref="R11:T11"/>
    <mergeCell ref="U11:V11"/>
    <mergeCell ref="W11:X11"/>
    <mergeCell ref="Y9:AB9"/>
    <mergeCell ref="AC9:AF9"/>
    <mergeCell ref="AG9:AJ9"/>
    <mergeCell ref="AK12:AO12"/>
    <mergeCell ref="L13:M13"/>
    <mergeCell ref="N13:O13"/>
    <mergeCell ref="P13:Q13"/>
    <mergeCell ref="R13:T13"/>
    <mergeCell ref="U13:V13"/>
    <mergeCell ref="W13:X13"/>
    <mergeCell ref="AK13:AO13"/>
    <mergeCell ref="L12:M12"/>
    <mergeCell ref="N12:O12"/>
    <mergeCell ref="P12:Q12"/>
    <mergeCell ref="R12:T12"/>
    <mergeCell ref="U12:V12"/>
    <mergeCell ref="W12:X12"/>
    <mergeCell ref="AK14:AO14"/>
    <mergeCell ref="L15:M15"/>
    <mergeCell ref="N15:O15"/>
    <mergeCell ref="P15:Q15"/>
    <mergeCell ref="R15:T15"/>
    <mergeCell ref="U15:V15"/>
    <mergeCell ref="W15:X15"/>
    <mergeCell ref="AK15:AO15"/>
    <mergeCell ref="L14:M14"/>
    <mergeCell ref="N14:O14"/>
    <mergeCell ref="P14:Q14"/>
    <mergeCell ref="R14:T14"/>
    <mergeCell ref="U14:V14"/>
    <mergeCell ref="W14:X14"/>
    <mergeCell ref="AK16:AO16"/>
    <mergeCell ref="L17:M17"/>
    <mergeCell ref="N17:O17"/>
    <mergeCell ref="P17:Q17"/>
    <mergeCell ref="R17:T17"/>
    <mergeCell ref="U17:V17"/>
    <mergeCell ref="W17:X17"/>
    <mergeCell ref="AK17:AO17"/>
    <mergeCell ref="L16:M16"/>
    <mergeCell ref="N16:O16"/>
    <mergeCell ref="P16:Q16"/>
    <mergeCell ref="R16:T16"/>
    <mergeCell ref="U16:V16"/>
    <mergeCell ref="W16:X16"/>
    <mergeCell ref="AK18:AO18"/>
    <mergeCell ref="L19:M19"/>
    <mergeCell ref="N19:O19"/>
    <mergeCell ref="P19:Q19"/>
    <mergeCell ref="R19:T19"/>
    <mergeCell ref="U19:V19"/>
    <mergeCell ref="W19:X19"/>
    <mergeCell ref="AK19:AO19"/>
    <mergeCell ref="L18:M18"/>
    <mergeCell ref="N18:O18"/>
    <mergeCell ref="P18:Q18"/>
    <mergeCell ref="R18:T18"/>
    <mergeCell ref="U18:V18"/>
    <mergeCell ref="W18:X18"/>
    <mergeCell ref="AK20:AO20"/>
    <mergeCell ref="L21:M21"/>
    <mergeCell ref="N21:O21"/>
    <mergeCell ref="P21:Q21"/>
    <mergeCell ref="R21:T21"/>
    <mergeCell ref="U21:V21"/>
    <mergeCell ref="W21:X21"/>
    <mergeCell ref="AK21:AO21"/>
    <mergeCell ref="L20:M20"/>
    <mergeCell ref="N20:O20"/>
    <mergeCell ref="P20:Q20"/>
    <mergeCell ref="R20:T20"/>
    <mergeCell ref="U20:V20"/>
    <mergeCell ref="W20:X20"/>
    <mergeCell ref="AK22:AO22"/>
    <mergeCell ref="L23:M23"/>
    <mergeCell ref="N23:O23"/>
    <mergeCell ref="P23:Q23"/>
    <mergeCell ref="R23:T23"/>
    <mergeCell ref="U23:V23"/>
    <mergeCell ref="W23:X23"/>
    <mergeCell ref="AK23:AO23"/>
    <mergeCell ref="L22:M22"/>
    <mergeCell ref="N22:O22"/>
    <mergeCell ref="P22:Q22"/>
    <mergeCell ref="R22:T22"/>
    <mergeCell ref="U22:V22"/>
    <mergeCell ref="W22:X22"/>
    <mergeCell ref="AK24:AO24"/>
    <mergeCell ref="L25:M25"/>
    <mergeCell ref="N25:O25"/>
    <mergeCell ref="P25:Q25"/>
    <mergeCell ref="R25:T25"/>
    <mergeCell ref="U25:V25"/>
    <mergeCell ref="W25:X25"/>
    <mergeCell ref="AK25:AO25"/>
    <mergeCell ref="L24:M24"/>
    <mergeCell ref="N24:O24"/>
    <mergeCell ref="P24:Q24"/>
    <mergeCell ref="R24:T24"/>
    <mergeCell ref="U24:V24"/>
    <mergeCell ref="W24:X24"/>
    <mergeCell ref="AK29:AO29"/>
    <mergeCell ref="L28:M28"/>
    <mergeCell ref="N28:O28"/>
    <mergeCell ref="P28:Q28"/>
    <mergeCell ref="R28:T28"/>
    <mergeCell ref="U28:V28"/>
    <mergeCell ref="W28:X28"/>
    <mergeCell ref="AK26:AO26"/>
    <mergeCell ref="L27:M27"/>
    <mergeCell ref="N27:O27"/>
    <mergeCell ref="P27:Q27"/>
    <mergeCell ref="R27:T27"/>
    <mergeCell ref="U27:V27"/>
    <mergeCell ref="W27:X27"/>
    <mergeCell ref="AK27:AO27"/>
    <mergeCell ref="L26:M26"/>
    <mergeCell ref="N26:O26"/>
    <mergeCell ref="P26:Q26"/>
    <mergeCell ref="R26:T26"/>
    <mergeCell ref="U26:V26"/>
    <mergeCell ref="W26:X26"/>
    <mergeCell ref="K41:AO41"/>
    <mergeCell ref="K44:AO44"/>
    <mergeCell ref="K45:AO45"/>
    <mergeCell ref="AI35:AJ35"/>
    <mergeCell ref="O36:X36"/>
    <mergeCell ref="Y36:AB36"/>
    <mergeCell ref="AC36:AF36"/>
    <mergeCell ref="AG36:AJ36"/>
    <mergeCell ref="O37:X37"/>
    <mergeCell ref="Y37:AJ37"/>
    <mergeCell ref="L34:N37"/>
    <mergeCell ref="O34:X34"/>
    <mergeCell ref="AA34:AB34"/>
    <mergeCell ref="AE34:AF34"/>
    <mergeCell ref="AI34:AJ34"/>
    <mergeCell ref="O35:X35"/>
    <mergeCell ref="AA35:AB35"/>
    <mergeCell ref="AE35:AF35"/>
    <mergeCell ref="K31:K37"/>
    <mergeCell ref="L31:X31"/>
    <mergeCell ref="Y31:AB31"/>
    <mergeCell ref="AK31:AO31"/>
    <mergeCell ref="L32:N33"/>
    <mergeCell ref="O32:X32"/>
    <mergeCell ref="BW2:BZ2"/>
    <mergeCell ref="CA2:CH2"/>
    <mergeCell ref="K38:K39"/>
    <mergeCell ref="L38:AO39"/>
    <mergeCell ref="K40:AO40"/>
    <mergeCell ref="AC33:AF33"/>
    <mergeCell ref="AG33:AJ33"/>
    <mergeCell ref="AK30:AO30"/>
    <mergeCell ref="AK32:AO37"/>
    <mergeCell ref="O33:X33"/>
    <mergeCell ref="Y33:AB33"/>
    <mergeCell ref="L30:M30"/>
    <mergeCell ref="N30:O30"/>
    <mergeCell ref="P30:Q30"/>
    <mergeCell ref="R30:T30"/>
    <mergeCell ref="U30:V30"/>
    <mergeCell ref="W30:X30"/>
    <mergeCell ref="AK28:AO28"/>
    <mergeCell ref="L29:M29"/>
    <mergeCell ref="N29:O29"/>
    <mergeCell ref="P29:Q29"/>
    <mergeCell ref="R29:T29"/>
    <mergeCell ref="U29:V29"/>
    <mergeCell ref="W29:X29"/>
    <mergeCell ref="AQ36:AT36"/>
    <mergeCell ref="CE3:CH3"/>
    <mergeCell ref="AS33:AT33"/>
    <mergeCell ref="AS34:AT34"/>
    <mergeCell ref="BS3:BS4"/>
    <mergeCell ref="BT3:BT4"/>
    <mergeCell ref="BU3:BU4"/>
    <mergeCell ref="BV3:BV4"/>
    <mergeCell ref="BW3:BZ3"/>
    <mergeCell ref="CA3:CD3"/>
    <mergeCell ref="AX3:BA3"/>
    <mergeCell ref="BB3:BE3"/>
    <mergeCell ref="BF3:BI3"/>
    <mergeCell ref="BJ3:BL3"/>
    <mergeCell ref="BM3:BO3"/>
    <mergeCell ref="BP3:BR3"/>
    <mergeCell ref="AU1:AU5"/>
    <mergeCell ref="AV1:AV4"/>
    <mergeCell ref="AW1:AW4"/>
    <mergeCell ref="AX1:BR1"/>
    <mergeCell ref="BS1:BV2"/>
    <mergeCell ref="BW1:CH1"/>
    <mergeCell ref="AX2:BI2"/>
    <mergeCell ref="BJ2:BR2"/>
  </mergeCells>
  <phoneticPr fontId="8"/>
  <conditionalFormatting sqref="Y11:AB30 AG11:AJ30">
    <cfRule type="expression" dxfId="131" priority="4">
      <formula>$AQ11=2</formula>
    </cfRule>
  </conditionalFormatting>
  <conditionalFormatting sqref="Y11:AF30">
    <cfRule type="expression" dxfId="130" priority="2">
      <formula>$AQ11=3</formula>
    </cfRule>
  </conditionalFormatting>
  <conditionalFormatting sqref="AC11:AJ30">
    <cfRule type="expression" dxfId="129" priority="1">
      <formula>$AQ11=1</formula>
    </cfRule>
  </conditionalFormatting>
  <dataValidations count="1">
    <dataValidation type="list" allowBlank="1" showInputMessage="1" showErrorMessage="1" sqref="R11:T30 N11:O30" xr:uid="{00000000-0002-0000-0D00-000000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D00-000001000000}">
          <x14:formula1>
            <xm:f>'(参考)リスト'!$D$16:$D$18</xm:f>
          </x14:formula1>
          <xm:sqref>P11:Q30</xm:sqref>
        </x14:dataValidation>
        <x14:dataValidation type="list" allowBlank="1" showInputMessage="1" showErrorMessage="1" xr:uid="{00000000-0002-0000-0D00-000002000000}">
          <x14:formula1>
            <xm:f>'(参考)リスト'!$G$16:$G$20</xm:f>
          </x14:formula1>
          <xm:sqref>U11:V30</xm:sqref>
        </x14:dataValidation>
        <x14:dataValidation type="list" allowBlank="1" showInputMessage="1" showErrorMessage="1" xr:uid="{00000000-0002-0000-0D00-000003000000}">
          <x14:formula1>
            <xm:f>'(参考)リスト'!$B$16:$B$20</xm:f>
          </x14:formula1>
          <xm:sqref>L11:M30</xm:sqref>
        </x14:dataValidation>
        <x14:dataValidation type="list" allowBlank="1" showInputMessage="1" showErrorMessage="1" xr:uid="{00000000-0002-0000-0D00-000004000000}">
          <x14:formula1>
            <xm:f>'(参考)リスト'!$F$16:$F$21</xm:f>
          </x14:formula1>
          <xm:sqref>W11:X30</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DE41F-C647-4C3C-9AF9-69946D3476E1}">
  <dimension ref="B1:CH52"/>
  <sheetViews>
    <sheetView showGridLines="0" showZeros="0" view="pageBreakPreview" zoomScale="90" zoomScaleNormal="100" zoomScaleSheetLayoutView="90" workbookViewId="0">
      <selection activeCell="W19" sqref="W19:X19"/>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S001</v>
      </c>
      <c r="AW5" s="158">
        <f>R7</f>
        <v>10</v>
      </c>
      <c r="AX5" s="159">
        <f>+Y32</f>
        <v>0</v>
      </c>
      <c r="AY5" s="159">
        <f>+Z32</f>
        <v>0</v>
      </c>
      <c r="AZ5" s="159">
        <f>+AA32</f>
        <v>0</v>
      </c>
      <c r="BA5" s="159">
        <f t="shared" ref="BA5" si="0">+AB32</f>
        <v>0</v>
      </c>
      <c r="BB5" s="159">
        <f>+AC32</f>
        <v>0</v>
      </c>
      <c r="BC5" s="159">
        <f t="shared" ref="BC5:BI5" si="1">+AD32</f>
        <v>0</v>
      </c>
      <c r="BD5" s="159">
        <f t="shared" si="1"/>
        <v>4</v>
      </c>
      <c r="BE5" s="159">
        <f t="shared" si="1"/>
        <v>3</v>
      </c>
      <c r="BF5" s="159">
        <f t="shared" si="1"/>
        <v>0</v>
      </c>
      <c r="BG5" s="159">
        <f t="shared" si="1"/>
        <v>0</v>
      </c>
      <c r="BH5" s="159">
        <f t="shared" si="1"/>
        <v>2</v>
      </c>
      <c r="BI5" s="159">
        <f t="shared" si="1"/>
        <v>2</v>
      </c>
      <c r="BJ5" s="159" t="str">
        <f>+Y35</f>
        <v/>
      </c>
      <c r="BK5" s="159" t="str">
        <f t="shared" ref="BK5" si="2">+Z35</f>
        <v/>
      </c>
      <c r="BL5" s="159" t="str">
        <f>+AA35</f>
        <v/>
      </c>
      <c r="BM5" s="159">
        <f>+AC35</f>
        <v>0</v>
      </c>
      <c r="BN5" s="159">
        <f t="shared" ref="BN5:BO5" si="3">+AD35</f>
        <v>0</v>
      </c>
      <c r="BO5" s="159">
        <f t="shared" si="3"/>
        <v>7</v>
      </c>
      <c r="BP5" s="159">
        <f>+AG35</f>
        <v>0</v>
      </c>
      <c r="BQ5" s="159">
        <f>+AH35</f>
        <v>0</v>
      </c>
      <c r="BR5" s="159">
        <f>+AI35</f>
        <v>4</v>
      </c>
      <c r="BS5" s="182" t="str">
        <f>+Y36</f>
        <v>Ⅰ</v>
      </c>
      <c r="BT5" s="182" t="str">
        <f>+AC36</f>
        <v>Ⅱ</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61.220000000000006</v>
      </c>
      <c r="CD5" s="162">
        <f t="shared" si="4"/>
        <v>17.510000000000002</v>
      </c>
      <c r="CE5" s="162">
        <f t="shared" si="4"/>
        <v>0</v>
      </c>
      <c r="CF5" s="162">
        <f t="shared" si="4"/>
        <v>0</v>
      </c>
      <c r="CG5" s="162">
        <f t="shared" si="4"/>
        <v>5.85</v>
      </c>
      <c r="CH5" s="162">
        <f t="shared" si="4"/>
        <v>4.5</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638</v>
      </c>
      <c r="O7" s="756"/>
      <c r="P7" s="784" t="s">
        <v>476</v>
      </c>
      <c r="Q7" s="786"/>
      <c r="R7" s="791">
        <v>10</v>
      </c>
      <c r="S7" s="792"/>
      <c r="T7" s="793"/>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511</v>
      </c>
      <c r="O11" s="772"/>
      <c r="P11" s="771" t="s">
        <v>352</v>
      </c>
      <c r="Q11" s="772"/>
      <c r="R11" s="275" t="s">
        <v>560</v>
      </c>
      <c r="S11" s="275"/>
      <c r="T11" s="275"/>
      <c r="U11" s="771" t="s">
        <v>684</v>
      </c>
      <c r="V11" s="772"/>
      <c r="W11" s="771" t="s">
        <v>683</v>
      </c>
      <c r="X11" s="773"/>
      <c r="Y11" s="188"/>
      <c r="Z11" s="187"/>
      <c r="AA11" s="187"/>
      <c r="AB11" s="187"/>
      <c r="AC11" s="216"/>
      <c r="AD11" s="216"/>
      <c r="AE11" s="216"/>
      <c r="AF11" s="216">
        <v>0.13</v>
      </c>
      <c r="AG11" s="216"/>
      <c r="AH11" s="216"/>
      <c r="AI11" s="216"/>
      <c r="AJ11" s="216"/>
      <c r="AK11" s="787" t="s">
        <v>695</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511</v>
      </c>
      <c r="O12" s="772"/>
      <c r="P12" s="771" t="s">
        <v>352</v>
      </c>
      <c r="Q12" s="772"/>
      <c r="R12" s="275" t="s">
        <v>560</v>
      </c>
      <c r="S12" s="275"/>
      <c r="T12" s="275"/>
      <c r="U12" s="771" t="s">
        <v>684</v>
      </c>
      <c r="V12" s="772"/>
      <c r="W12" s="771" t="s">
        <v>683</v>
      </c>
      <c r="X12" s="773"/>
      <c r="Y12" s="188"/>
      <c r="Z12" s="187"/>
      <c r="AA12" s="187"/>
      <c r="AB12" s="187"/>
      <c r="AC12" s="216"/>
      <c r="AD12" s="216"/>
      <c r="AE12" s="216"/>
      <c r="AF12" s="216">
        <v>0.28000000000000003</v>
      </c>
      <c r="AG12" s="216"/>
      <c r="AH12" s="216"/>
      <c r="AI12" s="216"/>
      <c r="AJ12" s="216"/>
      <c r="AK12" s="758" t="s">
        <v>695</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511</v>
      </c>
      <c r="O13" s="772"/>
      <c r="P13" s="771" t="s">
        <v>352</v>
      </c>
      <c r="Q13" s="772"/>
      <c r="R13" s="275" t="s">
        <v>560</v>
      </c>
      <c r="S13" s="275"/>
      <c r="T13" s="275"/>
      <c r="U13" s="771" t="s">
        <v>1155</v>
      </c>
      <c r="V13" s="772"/>
      <c r="W13" s="771" t="s">
        <v>683</v>
      </c>
      <c r="X13" s="773"/>
      <c r="Y13" s="188"/>
      <c r="Z13" s="187"/>
      <c r="AA13" s="187"/>
      <c r="AB13" s="187"/>
      <c r="AC13" s="216"/>
      <c r="AD13" s="216"/>
      <c r="AE13" s="216"/>
      <c r="AF13" s="240">
        <v>17.100000000000001</v>
      </c>
      <c r="AG13" s="216"/>
      <c r="AH13" s="216"/>
      <c r="AI13" s="216"/>
      <c r="AJ13" s="216"/>
      <c r="AK13" s="758" t="s">
        <v>700</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513</v>
      </c>
      <c r="O14" s="772"/>
      <c r="P14" s="771" t="s">
        <v>352</v>
      </c>
      <c r="Q14" s="772"/>
      <c r="R14" s="275" t="s">
        <v>560</v>
      </c>
      <c r="S14" s="275"/>
      <c r="T14" s="275"/>
      <c r="U14" s="771" t="s">
        <v>1155</v>
      </c>
      <c r="V14" s="772"/>
      <c r="W14" s="771" t="s">
        <v>702</v>
      </c>
      <c r="X14" s="773"/>
      <c r="Y14" s="188"/>
      <c r="Z14" s="187"/>
      <c r="AA14" s="187"/>
      <c r="AB14" s="187"/>
      <c r="AC14" s="216"/>
      <c r="AD14" s="216"/>
      <c r="AE14" s="216">
        <v>0.12</v>
      </c>
      <c r="AF14" s="216"/>
      <c r="AG14" s="216"/>
      <c r="AH14" s="216"/>
      <c r="AI14" s="216"/>
      <c r="AJ14" s="216"/>
      <c r="AK14" s="758" t="s">
        <v>700</v>
      </c>
      <c r="AL14" s="759"/>
      <c r="AM14" s="759"/>
      <c r="AN14" s="760"/>
      <c r="AO14" s="761"/>
      <c r="AP14" s="3"/>
      <c r="AQ14" s="215">
        <f t="shared" si="5"/>
        <v>2</v>
      </c>
    </row>
    <row r="15" spans="2:86" ht="12" customHeight="1" x14ac:dyDescent="0.2">
      <c r="B15" s="526"/>
      <c r="C15" s="821"/>
      <c r="D15" s="819"/>
      <c r="E15" s="819"/>
      <c r="F15" s="819"/>
      <c r="G15" s="819"/>
      <c r="H15" s="819"/>
      <c r="I15" s="819"/>
      <c r="J15" s="820"/>
      <c r="K15" s="231">
        <v>5</v>
      </c>
      <c r="L15" s="771" t="s">
        <v>562</v>
      </c>
      <c r="M15" s="772"/>
      <c r="N15" s="771" t="s">
        <v>513</v>
      </c>
      <c r="O15" s="772"/>
      <c r="P15" s="771" t="s">
        <v>353</v>
      </c>
      <c r="Q15" s="772"/>
      <c r="R15" s="275" t="s">
        <v>353</v>
      </c>
      <c r="S15" s="275"/>
      <c r="T15" s="275"/>
      <c r="U15" s="771" t="s">
        <v>684</v>
      </c>
      <c r="V15" s="772"/>
      <c r="W15" s="771" t="s">
        <v>683</v>
      </c>
      <c r="X15" s="773"/>
      <c r="Y15" s="188"/>
      <c r="Z15" s="187"/>
      <c r="AA15" s="187"/>
      <c r="AB15" s="187"/>
      <c r="AC15" s="216"/>
      <c r="AD15" s="216"/>
      <c r="AE15" s="216"/>
      <c r="AF15" s="216"/>
      <c r="AG15" s="216"/>
      <c r="AH15" s="216"/>
      <c r="AI15" s="216"/>
      <c r="AJ15" s="216"/>
      <c r="AK15" s="758" t="s">
        <v>809</v>
      </c>
      <c r="AL15" s="759"/>
      <c r="AM15" s="759"/>
      <c r="AN15" s="760"/>
      <c r="AO15" s="761"/>
      <c r="AP15" s="3"/>
      <c r="AQ15" s="215">
        <f t="shared" si="5"/>
        <v>3</v>
      </c>
    </row>
    <row r="16" spans="2:86" ht="12" customHeight="1" x14ac:dyDescent="0.2">
      <c r="B16" s="526"/>
      <c r="C16" s="821"/>
      <c r="D16" s="819"/>
      <c r="E16" s="819"/>
      <c r="F16" s="819"/>
      <c r="G16" s="819"/>
      <c r="H16" s="819"/>
      <c r="I16" s="819"/>
      <c r="J16" s="820"/>
      <c r="K16" s="231">
        <v>6</v>
      </c>
      <c r="L16" s="771" t="s">
        <v>562</v>
      </c>
      <c r="M16" s="772"/>
      <c r="N16" s="771" t="s">
        <v>513</v>
      </c>
      <c r="O16" s="772"/>
      <c r="P16" s="771" t="s">
        <v>352</v>
      </c>
      <c r="Q16" s="772"/>
      <c r="R16" s="275" t="s">
        <v>560</v>
      </c>
      <c r="S16" s="275"/>
      <c r="T16" s="275"/>
      <c r="U16" s="771" t="s">
        <v>684</v>
      </c>
      <c r="V16" s="772"/>
      <c r="W16" s="771" t="s">
        <v>702</v>
      </c>
      <c r="X16" s="773"/>
      <c r="Y16" s="188"/>
      <c r="Z16" s="187"/>
      <c r="AA16" s="187"/>
      <c r="AB16" s="187"/>
      <c r="AC16" s="216"/>
      <c r="AD16" s="216"/>
      <c r="AE16" s="240">
        <v>24</v>
      </c>
      <c r="AF16" s="216"/>
      <c r="AG16" s="216"/>
      <c r="AH16" s="216"/>
      <c r="AI16" s="216"/>
      <c r="AJ16" s="216"/>
      <c r="AK16" s="758" t="s">
        <v>700</v>
      </c>
      <c r="AL16" s="759"/>
      <c r="AM16" s="759"/>
      <c r="AN16" s="760"/>
      <c r="AO16" s="761"/>
      <c r="AP16" s="3"/>
      <c r="AQ16" s="215">
        <f t="shared" si="5"/>
        <v>2</v>
      </c>
    </row>
    <row r="17" spans="2:43" ht="12" customHeight="1" x14ac:dyDescent="0.2">
      <c r="B17" s="526"/>
      <c r="C17" s="821"/>
      <c r="D17" s="819"/>
      <c r="E17" s="819"/>
      <c r="F17" s="819"/>
      <c r="G17" s="819"/>
      <c r="H17" s="819"/>
      <c r="I17" s="819"/>
      <c r="J17" s="820"/>
      <c r="K17" s="231">
        <v>7</v>
      </c>
      <c r="L17" s="771" t="s">
        <v>562</v>
      </c>
      <c r="M17" s="772"/>
      <c r="N17" s="771" t="s">
        <v>513</v>
      </c>
      <c r="O17" s="772"/>
      <c r="P17" s="771" t="s">
        <v>353</v>
      </c>
      <c r="Q17" s="772"/>
      <c r="R17" s="275" t="s">
        <v>353</v>
      </c>
      <c r="S17" s="275"/>
      <c r="T17" s="275"/>
      <c r="U17" s="771" t="s">
        <v>684</v>
      </c>
      <c r="V17" s="772"/>
      <c r="W17" s="771" t="s">
        <v>701</v>
      </c>
      <c r="X17" s="773"/>
      <c r="Y17" s="188"/>
      <c r="Z17" s="187"/>
      <c r="AA17" s="187"/>
      <c r="AB17" s="187"/>
      <c r="AC17" s="216"/>
      <c r="AD17" s="216"/>
      <c r="AE17" s="216"/>
      <c r="AF17" s="216"/>
      <c r="AG17" s="216"/>
      <c r="AH17" s="216"/>
      <c r="AI17" s="216"/>
      <c r="AJ17" s="216"/>
      <c r="AK17" s="758" t="s">
        <v>890</v>
      </c>
      <c r="AL17" s="759"/>
      <c r="AM17" s="759"/>
      <c r="AN17" s="760"/>
      <c r="AO17" s="761"/>
      <c r="AP17" s="3"/>
      <c r="AQ17" s="215">
        <f t="shared" si="5"/>
        <v>3</v>
      </c>
    </row>
    <row r="18" spans="2:43" ht="12" customHeight="1" x14ac:dyDescent="0.2">
      <c r="B18" s="526"/>
      <c r="C18" s="821"/>
      <c r="D18" s="819"/>
      <c r="E18" s="819"/>
      <c r="F18" s="819"/>
      <c r="G18" s="819"/>
      <c r="H18" s="819"/>
      <c r="I18" s="819"/>
      <c r="J18" s="820"/>
      <c r="K18" s="231">
        <v>8</v>
      </c>
      <c r="L18" s="771" t="s">
        <v>1347</v>
      </c>
      <c r="M18" s="772"/>
      <c r="N18" s="771" t="s">
        <v>1354</v>
      </c>
      <c r="O18" s="772"/>
      <c r="P18" s="771" t="s">
        <v>1341</v>
      </c>
      <c r="Q18" s="772"/>
      <c r="R18" s="275" t="s">
        <v>1341</v>
      </c>
      <c r="S18" s="275"/>
      <c r="T18" s="275"/>
      <c r="U18" s="771" t="s">
        <v>1155</v>
      </c>
      <c r="V18" s="772"/>
      <c r="W18" s="771" t="s">
        <v>702</v>
      </c>
      <c r="X18" s="773"/>
      <c r="Y18" s="188"/>
      <c r="Z18" s="187"/>
      <c r="AA18" s="187"/>
      <c r="AB18" s="187"/>
      <c r="AC18" s="216"/>
      <c r="AD18" s="216"/>
      <c r="AE18" s="216"/>
      <c r="AF18" s="216"/>
      <c r="AG18" s="216"/>
      <c r="AH18" s="216"/>
      <c r="AI18" s="216">
        <v>3.1</v>
      </c>
      <c r="AJ18" s="216"/>
      <c r="AK18" s="758" t="s">
        <v>1348</v>
      </c>
      <c r="AL18" s="759"/>
      <c r="AM18" s="759"/>
      <c r="AN18" s="760"/>
      <c r="AO18" s="761"/>
      <c r="AP18" s="3"/>
      <c r="AQ18" s="215">
        <f t="shared" si="5"/>
        <v>3</v>
      </c>
    </row>
    <row r="19" spans="2:43" ht="12" customHeight="1" x14ac:dyDescent="0.2">
      <c r="B19" s="526"/>
      <c r="C19" s="821"/>
      <c r="D19" s="819"/>
      <c r="E19" s="819"/>
      <c r="F19" s="819"/>
      <c r="G19" s="819"/>
      <c r="H19" s="819"/>
      <c r="I19" s="819"/>
      <c r="J19" s="820"/>
      <c r="K19" s="231">
        <v>9</v>
      </c>
      <c r="L19" s="771" t="s">
        <v>1347</v>
      </c>
      <c r="M19" s="772"/>
      <c r="N19" s="771" t="s">
        <v>1354</v>
      </c>
      <c r="O19" s="772"/>
      <c r="P19" s="771" t="s">
        <v>1341</v>
      </c>
      <c r="Q19" s="772"/>
      <c r="R19" s="275" t="s">
        <v>1341</v>
      </c>
      <c r="S19" s="275"/>
      <c r="T19" s="275"/>
      <c r="U19" s="771" t="s">
        <v>1155</v>
      </c>
      <c r="V19" s="772"/>
      <c r="W19" s="771" t="s">
        <v>683</v>
      </c>
      <c r="X19" s="773"/>
      <c r="Y19" s="188"/>
      <c r="Z19" s="187"/>
      <c r="AA19" s="187"/>
      <c r="AB19" s="187"/>
      <c r="AC19" s="216"/>
      <c r="AD19" s="216"/>
      <c r="AE19" s="240"/>
      <c r="AF19" s="216"/>
      <c r="AG19" s="216"/>
      <c r="AH19" s="216"/>
      <c r="AI19" s="216"/>
      <c r="AJ19" s="216">
        <v>2.25</v>
      </c>
      <c r="AK19" s="758" t="s">
        <v>1345</v>
      </c>
      <c r="AL19" s="759"/>
      <c r="AM19" s="759"/>
      <c r="AN19" s="760"/>
      <c r="AO19" s="761"/>
      <c r="AP19" s="3"/>
      <c r="AQ19" s="215">
        <f t="shared" si="5"/>
        <v>3</v>
      </c>
    </row>
    <row r="20" spans="2:43" ht="12" customHeight="1" x14ac:dyDescent="0.2">
      <c r="B20" s="526"/>
      <c r="C20" s="821"/>
      <c r="D20" s="819"/>
      <c r="E20" s="819"/>
      <c r="F20" s="819"/>
      <c r="G20" s="819"/>
      <c r="H20" s="819"/>
      <c r="I20" s="819"/>
      <c r="J20" s="820"/>
      <c r="K20" s="231">
        <v>10</v>
      </c>
      <c r="L20" s="771" t="s">
        <v>1347</v>
      </c>
      <c r="M20" s="772"/>
      <c r="N20" s="771" t="s">
        <v>1354</v>
      </c>
      <c r="O20" s="772"/>
      <c r="P20" s="771" t="s">
        <v>1353</v>
      </c>
      <c r="Q20" s="772"/>
      <c r="R20" s="275" t="s">
        <v>1352</v>
      </c>
      <c r="S20" s="275"/>
      <c r="T20" s="275"/>
      <c r="U20" s="771" t="s">
        <v>1155</v>
      </c>
      <c r="V20" s="772"/>
      <c r="W20" s="771" t="s">
        <v>702</v>
      </c>
      <c r="X20" s="773"/>
      <c r="Y20" s="188"/>
      <c r="Z20" s="187"/>
      <c r="AA20" s="187"/>
      <c r="AB20" s="187"/>
      <c r="AC20" s="216"/>
      <c r="AD20" s="216"/>
      <c r="AE20" s="240">
        <v>26</v>
      </c>
      <c r="AF20" s="216"/>
      <c r="AG20" s="216"/>
      <c r="AH20" s="216"/>
      <c r="AI20" s="216"/>
      <c r="AJ20" s="216"/>
      <c r="AK20" s="758" t="s">
        <v>1351</v>
      </c>
      <c r="AL20" s="759"/>
      <c r="AM20" s="759"/>
      <c r="AN20" s="760"/>
      <c r="AO20" s="761"/>
      <c r="AP20" s="3"/>
      <c r="AQ20" s="215">
        <f t="shared" si="5"/>
        <v>2</v>
      </c>
    </row>
    <row r="21" spans="2:43" ht="12" customHeight="1" x14ac:dyDescent="0.2">
      <c r="B21" s="526"/>
      <c r="C21" s="821"/>
      <c r="D21" s="819"/>
      <c r="E21" s="819"/>
      <c r="F21" s="819"/>
      <c r="G21" s="819"/>
      <c r="H21" s="819"/>
      <c r="I21" s="819"/>
      <c r="J21" s="820"/>
      <c r="K21" s="231">
        <v>11</v>
      </c>
      <c r="L21" s="771" t="s">
        <v>1347</v>
      </c>
      <c r="M21" s="772"/>
      <c r="N21" s="771" t="s">
        <v>1346</v>
      </c>
      <c r="O21" s="772"/>
      <c r="P21" s="771" t="s">
        <v>1353</v>
      </c>
      <c r="Q21" s="772"/>
      <c r="R21" s="275" t="s">
        <v>1352</v>
      </c>
      <c r="S21" s="275"/>
      <c r="T21" s="275"/>
      <c r="U21" s="771" t="s">
        <v>1155</v>
      </c>
      <c r="V21" s="772"/>
      <c r="W21" s="771" t="s">
        <v>702</v>
      </c>
      <c r="X21" s="773"/>
      <c r="Y21" s="188"/>
      <c r="Z21" s="187"/>
      <c r="AA21" s="187"/>
      <c r="AB21" s="187"/>
      <c r="AC21" s="216"/>
      <c r="AD21" s="216"/>
      <c r="AE21" s="244">
        <v>11.1</v>
      </c>
      <c r="AF21" s="216"/>
      <c r="AG21" s="216"/>
      <c r="AH21" s="216"/>
      <c r="AI21" s="216"/>
      <c r="AJ21" s="216"/>
      <c r="AK21" s="758" t="s">
        <v>1351</v>
      </c>
      <c r="AL21" s="759"/>
      <c r="AM21" s="759"/>
      <c r="AN21" s="760"/>
      <c r="AO21" s="761"/>
      <c r="AP21" s="3"/>
      <c r="AQ21" s="215">
        <f t="shared" si="5"/>
        <v>2</v>
      </c>
    </row>
    <row r="22" spans="2:43" ht="12" customHeight="1" x14ac:dyDescent="0.2">
      <c r="B22" s="526"/>
      <c r="C22" s="821"/>
      <c r="D22" s="819"/>
      <c r="E22" s="819"/>
      <c r="F22" s="819"/>
      <c r="G22" s="819"/>
      <c r="H22" s="819"/>
      <c r="I22" s="819"/>
      <c r="J22" s="820"/>
      <c r="K22" s="231">
        <v>12</v>
      </c>
      <c r="L22" s="771" t="s">
        <v>1347</v>
      </c>
      <c r="M22" s="772"/>
      <c r="N22" s="771" t="s">
        <v>1350</v>
      </c>
      <c r="O22" s="772"/>
      <c r="P22" s="771" t="s">
        <v>1341</v>
      </c>
      <c r="Q22" s="772"/>
      <c r="R22" s="275" t="s">
        <v>1341</v>
      </c>
      <c r="S22" s="275"/>
      <c r="T22" s="275"/>
      <c r="U22" s="771" t="s">
        <v>62</v>
      </c>
      <c r="V22" s="772"/>
      <c r="W22" s="771" t="s">
        <v>62</v>
      </c>
      <c r="X22" s="773"/>
      <c r="Y22" s="188"/>
      <c r="Z22" s="187"/>
      <c r="AA22" s="187"/>
      <c r="AB22" s="187"/>
      <c r="AC22" s="216"/>
      <c r="AD22" s="216"/>
      <c r="AE22" s="216"/>
      <c r="AF22" s="216"/>
      <c r="AG22" s="216"/>
      <c r="AH22" s="216"/>
      <c r="AI22" s="216"/>
      <c r="AJ22" s="216"/>
      <c r="AK22" s="758" t="s">
        <v>1349</v>
      </c>
      <c r="AL22" s="759"/>
      <c r="AM22" s="759"/>
      <c r="AN22" s="760"/>
      <c r="AO22" s="761"/>
      <c r="AP22" s="3"/>
      <c r="AQ22" s="215">
        <f t="shared" si="5"/>
        <v>3</v>
      </c>
    </row>
    <row r="23" spans="2:43" ht="12" customHeight="1" x14ac:dyDescent="0.2">
      <c r="B23" s="526"/>
      <c r="C23" s="821"/>
      <c r="D23" s="819"/>
      <c r="E23" s="819"/>
      <c r="F23" s="819"/>
      <c r="G23" s="819"/>
      <c r="H23" s="819"/>
      <c r="I23" s="819"/>
      <c r="J23" s="820"/>
      <c r="K23" s="231">
        <v>13</v>
      </c>
      <c r="L23" s="771" t="s">
        <v>1347</v>
      </c>
      <c r="M23" s="772"/>
      <c r="N23" s="771" t="s">
        <v>1346</v>
      </c>
      <c r="O23" s="772"/>
      <c r="P23" s="771" t="s">
        <v>1341</v>
      </c>
      <c r="Q23" s="772"/>
      <c r="R23" s="275" t="s">
        <v>1341</v>
      </c>
      <c r="S23" s="275"/>
      <c r="T23" s="275"/>
      <c r="U23" s="771" t="s">
        <v>1155</v>
      </c>
      <c r="V23" s="772"/>
      <c r="W23" s="771" t="s">
        <v>702</v>
      </c>
      <c r="X23" s="773"/>
      <c r="Y23" s="188"/>
      <c r="Z23" s="187"/>
      <c r="AA23" s="187"/>
      <c r="AB23" s="187"/>
      <c r="AC23" s="216"/>
      <c r="AD23" s="216"/>
      <c r="AE23" s="216"/>
      <c r="AF23" s="216"/>
      <c r="AG23" s="216"/>
      <c r="AH23" s="216"/>
      <c r="AI23" s="216">
        <v>2.75</v>
      </c>
      <c r="AJ23" s="216"/>
      <c r="AK23" s="758" t="s">
        <v>1348</v>
      </c>
      <c r="AL23" s="759"/>
      <c r="AM23" s="759"/>
      <c r="AN23" s="760"/>
      <c r="AO23" s="761"/>
      <c r="AP23" s="3"/>
      <c r="AQ23" s="215">
        <f t="shared" si="5"/>
        <v>3</v>
      </c>
    </row>
    <row r="24" spans="2:43" ht="12" customHeight="1" x14ac:dyDescent="0.2">
      <c r="B24" s="526"/>
      <c r="C24" s="821"/>
      <c r="D24" s="819"/>
      <c r="E24" s="819"/>
      <c r="F24" s="819"/>
      <c r="G24" s="819"/>
      <c r="H24" s="819"/>
      <c r="I24" s="819"/>
      <c r="J24" s="820"/>
      <c r="K24" s="231">
        <v>14</v>
      </c>
      <c r="L24" s="771" t="s">
        <v>1347</v>
      </c>
      <c r="M24" s="772"/>
      <c r="N24" s="771" t="s">
        <v>1346</v>
      </c>
      <c r="O24" s="772"/>
      <c r="P24" s="771" t="s">
        <v>1341</v>
      </c>
      <c r="Q24" s="772"/>
      <c r="R24" s="275" t="s">
        <v>1341</v>
      </c>
      <c r="S24" s="275"/>
      <c r="T24" s="275"/>
      <c r="U24" s="771" t="s">
        <v>684</v>
      </c>
      <c r="V24" s="772"/>
      <c r="W24" s="771" t="s">
        <v>683</v>
      </c>
      <c r="X24" s="773"/>
      <c r="Y24" s="188"/>
      <c r="Z24" s="187"/>
      <c r="AA24" s="187"/>
      <c r="AB24" s="187"/>
      <c r="AC24" s="216"/>
      <c r="AD24" s="216"/>
      <c r="AE24" s="216"/>
      <c r="AF24" s="216"/>
      <c r="AG24" s="216"/>
      <c r="AH24" s="216"/>
      <c r="AI24" s="216"/>
      <c r="AJ24" s="216">
        <v>2.25</v>
      </c>
      <c r="AK24" s="758" t="s">
        <v>1345</v>
      </c>
      <c r="AL24" s="759"/>
      <c r="AM24" s="759"/>
      <c r="AN24" s="760"/>
      <c r="AO24" s="761"/>
      <c r="AP24" s="3"/>
      <c r="AQ24" s="215">
        <f t="shared" si="5"/>
        <v>3</v>
      </c>
    </row>
    <row r="25" spans="2:43" ht="12" customHeight="1" x14ac:dyDescent="0.2">
      <c r="B25" s="526"/>
      <c r="C25" s="821"/>
      <c r="D25" s="819"/>
      <c r="E25" s="819"/>
      <c r="F25" s="819"/>
      <c r="G25" s="819"/>
      <c r="H25" s="819"/>
      <c r="I25" s="819"/>
      <c r="J25" s="820"/>
      <c r="K25" s="231">
        <v>15</v>
      </c>
      <c r="L25" s="771" t="s">
        <v>1343</v>
      </c>
      <c r="M25" s="772"/>
      <c r="N25" s="771" t="s">
        <v>1342</v>
      </c>
      <c r="O25" s="772"/>
      <c r="P25" s="771" t="s">
        <v>1341</v>
      </c>
      <c r="Q25" s="772"/>
      <c r="R25" s="275" t="s">
        <v>1340</v>
      </c>
      <c r="S25" s="275"/>
      <c r="T25" s="275"/>
      <c r="U25" s="771" t="s">
        <v>62</v>
      </c>
      <c r="V25" s="772"/>
      <c r="W25" s="771" t="s">
        <v>1155</v>
      </c>
      <c r="X25" s="773"/>
      <c r="Y25" s="188"/>
      <c r="Z25" s="187"/>
      <c r="AA25" s="187"/>
      <c r="AB25" s="187"/>
      <c r="AC25" s="216"/>
      <c r="AD25" s="216"/>
      <c r="AE25" s="216"/>
      <c r="AF25" s="216"/>
      <c r="AG25" s="216"/>
      <c r="AH25" s="216"/>
      <c r="AI25" s="216"/>
      <c r="AJ25" s="216"/>
      <c r="AK25" s="758" t="s">
        <v>1339</v>
      </c>
      <c r="AL25" s="759"/>
      <c r="AM25" s="759"/>
      <c r="AN25" s="760"/>
      <c r="AO25" s="761"/>
      <c r="AP25" s="3"/>
      <c r="AQ25" s="215">
        <f t="shared" si="5"/>
        <v>3</v>
      </c>
    </row>
    <row r="26" spans="2:43" ht="12" customHeight="1" x14ac:dyDescent="0.2">
      <c r="B26" s="526"/>
      <c r="C26" s="821"/>
      <c r="D26" s="819"/>
      <c r="E26" s="819"/>
      <c r="F26" s="819"/>
      <c r="G26" s="819"/>
      <c r="H26" s="819"/>
      <c r="I26" s="819"/>
      <c r="J26" s="820"/>
      <c r="K26" s="231">
        <v>16</v>
      </c>
      <c r="L26" s="771" t="s">
        <v>1343</v>
      </c>
      <c r="M26" s="772"/>
      <c r="N26" s="771" t="s">
        <v>1344</v>
      </c>
      <c r="O26" s="772"/>
      <c r="P26" s="771" t="s">
        <v>1341</v>
      </c>
      <c r="Q26" s="772"/>
      <c r="R26" s="275" t="s">
        <v>1340</v>
      </c>
      <c r="S26" s="275"/>
      <c r="T26" s="275"/>
      <c r="U26" s="771" t="s">
        <v>62</v>
      </c>
      <c r="V26" s="772"/>
      <c r="W26" s="771" t="s">
        <v>1155</v>
      </c>
      <c r="X26" s="773"/>
      <c r="Y26" s="188"/>
      <c r="Z26" s="187"/>
      <c r="AA26" s="187"/>
      <c r="AB26" s="187"/>
      <c r="AC26" s="216"/>
      <c r="AD26" s="216"/>
      <c r="AE26" s="216"/>
      <c r="AF26" s="216"/>
      <c r="AG26" s="216"/>
      <c r="AH26" s="216"/>
      <c r="AI26" s="216"/>
      <c r="AJ26" s="216"/>
      <c r="AK26" s="758" t="s">
        <v>1340</v>
      </c>
      <c r="AL26" s="759"/>
      <c r="AM26" s="759"/>
      <c r="AN26" s="760"/>
      <c r="AO26" s="761"/>
      <c r="AP26" s="3"/>
      <c r="AQ26" s="215">
        <f t="shared" si="5"/>
        <v>3</v>
      </c>
    </row>
    <row r="27" spans="2:43" ht="12" customHeight="1" x14ac:dyDescent="0.2">
      <c r="B27" s="526"/>
      <c r="C27" s="821"/>
      <c r="D27" s="819"/>
      <c r="E27" s="819"/>
      <c r="F27" s="819"/>
      <c r="G27" s="819"/>
      <c r="H27" s="819"/>
      <c r="I27" s="819"/>
      <c r="J27" s="820"/>
      <c r="K27" s="231">
        <v>17</v>
      </c>
      <c r="L27" s="771" t="s">
        <v>1343</v>
      </c>
      <c r="M27" s="772"/>
      <c r="N27" s="771" t="s">
        <v>1342</v>
      </c>
      <c r="O27" s="772"/>
      <c r="P27" s="771" t="s">
        <v>1341</v>
      </c>
      <c r="Q27" s="772"/>
      <c r="R27" s="275" t="s">
        <v>1340</v>
      </c>
      <c r="S27" s="275"/>
      <c r="T27" s="275"/>
      <c r="U27" s="771" t="s">
        <v>62</v>
      </c>
      <c r="V27" s="772"/>
      <c r="W27" s="771" t="s">
        <v>1155</v>
      </c>
      <c r="X27" s="773"/>
      <c r="Y27" s="188"/>
      <c r="Z27" s="187"/>
      <c r="AA27" s="187"/>
      <c r="AB27" s="187"/>
      <c r="AC27" s="216"/>
      <c r="AD27" s="216"/>
      <c r="AE27" s="216"/>
      <c r="AF27" s="216"/>
      <c r="AG27" s="216"/>
      <c r="AH27" s="216"/>
      <c r="AI27" s="216"/>
      <c r="AJ27" s="216"/>
      <c r="AK27" s="758" t="s">
        <v>1339</v>
      </c>
      <c r="AL27" s="759"/>
      <c r="AM27" s="759"/>
      <c r="AN27" s="760"/>
      <c r="AO27" s="761"/>
      <c r="AP27" s="3"/>
      <c r="AQ27" s="215">
        <f t="shared" si="5"/>
        <v>3</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42">
        <f t="shared" si="6"/>
        <v>61.220000000000006</v>
      </c>
      <c r="AF31" s="242">
        <f t="shared" si="6"/>
        <v>17.510000000000002</v>
      </c>
      <c r="AG31" s="217">
        <f t="shared" si="6"/>
        <v>0</v>
      </c>
      <c r="AH31" s="217">
        <f t="shared" si="6"/>
        <v>0</v>
      </c>
      <c r="AI31" s="217">
        <f t="shared" si="6"/>
        <v>5.85</v>
      </c>
      <c r="AJ31" s="242">
        <f t="shared" si="6"/>
        <v>4.5</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4</v>
      </c>
      <c r="AF32" s="188">
        <f t="shared" si="7"/>
        <v>3</v>
      </c>
      <c r="AG32" s="188">
        <f t="shared" si="7"/>
        <v>0</v>
      </c>
      <c r="AH32" s="188">
        <f t="shared" si="7"/>
        <v>0</v>
      </c>
      <c r="AI32" s="188">
        <f t="shared" si="7"/>
        <v>2</v>
      </c>
      <c r="AJ32" s="188">
        <f t="shared" si="7"/>
        <v>2</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Ⅱa</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7</v>
      </c>
      <c r="AF35" s="782"/>
      <c r="AG35" s="188">
        <f>AG32</f>
        <v>0</v>
      </c>
      <c r="AH35" s="188">
        <f>AH32</f>
        <v>0</v>
      </c>
      <c r="AI35" s="781">
        <f>AI32+AJ32</f>
        <v>4</v>
      </c>
      <c r="AJ35" s="782"/>
      <c r="AK35" s="765"/>
      <c r="AL35" s="766"/>
      <c r="AM35" s="766"/>
      <c r="AN35" s="766"/>
      <c r="AO35" s="767"/>
      <c r="AP35" s="3"/>
      <c r="AQ35" s="159">
        <f>+Y32+AC35+AG35</f>
        <v>0</v>
      </c>
      <c r="AR35" s="159">
        <f>+Z32+AD35+AH35</f>
        <v>0</v>
      </c>
      <c r="AS35" s="802">
        <f>+AS34+AE35+AI35</f>
        <v>11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28" priority="3">
      <formula>$AQ11=2</formula>
    </cfRule>
  </conditionalFormatting>
  <conditionalFormatting sqref="Y11:AF30">
    <cfRule type="expression" dxfId="127" priority="2">
      <formula>$AQ11=3</formula>
    </cfRule>
  </conditionalFormatting>
  <conditionalFormatting sqref="AC11:AJ30">
    <cfRule type="expression" dxfId="126" priority="1">
      <formula>$AQ11=1</formula>
    </cfRule>
  </conditionalFormatting>
  <dataValidations count="1">
    <dataValidation type="list" allowBlank="1" showInputMessage="1" showErrorMessage="1" sqref="N11:O30 R11:T30" xr:uid="{CE00A492-AAE3-4194-8756-AABCD267782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D7E2CE5-D8DB-47C4-9408-6E1AF6310746}">
          <x14:formula1>
            <xm:f>'(参考)リスト'!$F$16:$F$21</xm:f>
          </x14:formula1>
          <xm:sqref>W11:X30</xm:sqref>
        </x14:dataValidation>
        <x14:dataValidation type="list" allowBlank="1" showInputMessage="1" showErrorMessage="1" xr:uid="{E5075737-16DA-4CBC-8A4F-3721F47133A0}">
          <x14:formula1>
            <xm:f>'(参考)リスト'!$B$16:$B$20</xm:f>
          </x14:formula1>
          <xm:sqref>L11:M30</xm:sqref>
        </x14:dataValidation>
        <x14:dataValidation type="list" allowBlank="1" showInputMessage="1" showErrorMessage="1" xr:uid="{D35DC10E-AB5B-4BC1-97D8-4DAE3722ABB6}">
          <x14:formula1>
            <xm:f>'(参考)リスト'!$G$16:$G$20</xm:f>
          </x14:formula1>
          <xm:sqref>U11:V30</xm:sqref>
        </x14:dataValidation>
        <x14:dataValidation type="list" allowBlank="1" showInputMessage="1" showErrorMessage="1" xr:uid="{0B72045B-6D93-48F8-9006-2FD83BE110EE}">
          <x14:formula1>
            <xm:f>'(参考)リスト'!$D$16:$D$18</xm:f>
          </x14:formula1>
          <xm:sqref>P11:Q30</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D4C5A-9DCC-4F43-BA88-FEDCF3CEBA45}">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S002</v>
      </c>
      <c r="AW5" s="158">
        <f>R7</f>
        <v>4.2300000000000004</v>
      </c>
      <c r="AX5" s="159">
        <f>+Y32</f>
        <v>0</v>
      </c>
      <c r="AY5" s="159">
        <f>+Z32</f>
        <v>0</v>
      </c>
      <c r="AZ5" s="159">
        <f>+AA32</f>
        <v>0</v>
      </c>
      <c r="BA5" s="159">
        <f t="shared" ref="BA5" si="0">+AB32</f>
        <v>0</v>
      </c>
      <c r="BB5" s="159">
        <f>+AC32</f>
        <v>0</v>
      </c>
      <c r="BC5" s="159">
        <f t="shared" ref="BC5:BI5" si="1">+AD32</f>
        <v>0</v>
      </c>
      <c r="BD5" s="159">
        <f t="shared" si="1"/>
        <v>1</v>
      </c>
      <c r="BE5" s="159">
        <f t="shared" si="1"/>
        <v>1</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2</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6.5</v>
      </c>
      <c r="CD5" s="162">
        <f t="shared" si="4"/>
        <v>2.52</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640</v>
      </c>
      <c r="O7" s="756"/>
      <c r="P7" s="784" t="s">
        <v>476</v>
      </c>
      <c r="Q7" s="786"/>
      <c r="R7" s="838">
        <v>4.2300000000000004</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511</v>
      </c>
      <c r="O11" s="772"/>
      <c r="P11" s="771" t="s">
        <v>352</v>
      </c>
      <c r="Q11" s="772"/>
      <c r="R11" s="275" t="s">
        <v>560</v>
      </c>
      <c r="S11" s="275"/>
      <c r="T11" s="275"/>
      <c r="U11" s="771" t="s">
        <v>1155</v>
      </c>
      <c r="V11" s="772"/>
      <c r="W11" s="771" t="s">
        <v>683</v>
      </c>
      <c r="X11" s="773"/>
      <c r="Y11" s="188"/>
      <c r="Z11" s="187"/>
      <c r="AA11" s="187"/>
      <c r="AB11" s="187"/>
      <c r="AC11" s="216"/>
      <c r="AD11" s="216"/>
      <c r="AE11" s="216"/>
      <c r="AF11" s="216">
        <v>2.52</v>
      </c>
      <c r="AG11" s="216"/>
      <c r="AH11" s="216"/>
      <c r="AI11" s="216"/>
      <c r="AJ11" s="216"/>
      <c r="AK11" s="787" t="s">
        <v>700</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512</v>
      </c>
      <c r="O12" s="772"/>
      <c r="P12" s="771" t="s">
        <v>352</v>
      </c>
      <c r="Q12" s="772"/>
      <c r="R12" s="275" t="s">
        <v>560</v>
      </c>
      <c r="S12" s="275"/>
      <c r="T12" s="275"/>
      <c r="U12" s="771" t="s">
        <v>1155</v>
      </c>
      <c r="V12" s="772"/>
      <c r="W12" s="771" t="s">
        <v>702</v>
      </c>
      <c r="X12" s="773"/>
      <c r="Y12" s="188"/>
      <c r="Z12" s="187"/>
      <c r="AA12" s="187"/>
      <c r="AB12" s="187"/>
      <c r="AC12" s="216"/>
      <c r="AD12" s="216"/>
      <c r="AE12" s="216">
        <v>6.5</v>
      </c>
      <c r="AF12" s="216"/>
      <c r="AG12" s="216"/>
      <c r="AH12" s="216"/>
      <c r="AI12" s="216"/>
      <c r="AJ12" s="216"/>
      <c r="AK12" s="758" t="s">
        <v>700</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351</v>
      </c>
      <c r="M13" s="772"/>
      <c r="N13" s="771" t="s">
        <v>377</v>
      </c>
      <c r="O13" s="772"/>
      <c r="P13" s="771" t="s">
        <v>353</v>
      </c>
      <c r="Q13" s="772"/>
      <c r="R13" s="275" t="s">
        <v>360</v>
      </c>
      <c r="S13" s="275"/>
      <c r="T13" s="275"/>
      <c r="U13" s="771" t="s">
        <v>62</v>
      </c>
      <c r="V13" s="772"/>
      <c r="W13" s="771" t="s">
        <v>1155</v>
      </c>
      <c r="X13" s="773"/>
      <c r="Y13" s="188"/>
      <c r="Z13" s="187"/>
      <c r="AA13" s="187"/>
      <c r="AB13" s="187"/>
      <c r="AC13" s="216"/>
      <c r="AD13" s="216"/>
      <c r="AE13" s="216"/>
      <c r="AF13" s="216"/>
      <c r="AG13" s="216"/>
      <c r="AH13" s="216"/>
      <c r="AI13" s="216"/>
      <c r="AJ13" s="216"/>
      <c r="AK13" s="758" t="s">
        <v>719</v>
      </c>
      <c r="AL13" s="759"/>
      <c r="AM13" s="759"/>
      <c r="AN13" s="760"/>
      <c r="AO13" s="761"/>
      <c r="AP13" s="3"/>
      <c r="AQ13" s="215">
        <f t="shared" si="5"/>
        <v>3</v>
      </c>
    </row>
    <row r="14" spans="2:86" ht="12" customHeight="1" x14ac:dyDescent="0.2">
      <c r="B14" s="526"/>
      <c r="C14" s="821"/>
      <c r="D14" s="819"/>
      <c r="E14" s="819"/>
      <c r="F14" s="819"/>
      <c r="G14" s="819"/>
      <c r="H14" s="819"/>
      <c r="I14" s="819"/>
      <c r="J14" s="820"/>
      <c r="K14" s="231">
        <v>4</v>
      </c>
      <c r="L14" s="771" t="s">
        <v>351</v>
      </c>
      <c r="M14" s="772"/>
      <c r="N14" s="771" t="s">
        <v>374</v>
      </c>
      <c r="O14" s="772"/>
      <c r="P14" s="771" t="s">
        <v>353</v>
      </c>
      <c r="Q14" s="772"/>
      <c r="R14" s="275" t="s">
        <v>360</v>
      </c>
      <c r="S14" s="275"/>
      <c r="T14" s="275"/>
      <c r="U14" s="771" t="s">
        <v>62</v>
      </c>
      <c r="V14" s="772"/>
      <c r="W14" s="771" t="s">
        <v>1155</v>
      </c>
      <c r="X14" s="773"/>
      <c r="Y14" s="188"/>
      <c r="Z14" s="187"/>
      <c r="AA14" s="187"/>
      <c r="AB14" s="187"/>
      <c r="AC14" s="216"/>
      <c r="AD14" s="216"/>
      <c r="AE14" s="216"/>
      <c r="AF14" s="216"/>
      <c r="AG14" s="216"/>
      <c r="AH14" s="216"/>
      <c r="AI14" s="216"/>
      <c r="AJ14" s="216"/>
      <c r="AK14" s="758" t="s">
        <v>1355</v>
      </c>
      <c r="AL14" s="759"/>
      <c r="AM14" s="759"/>
      <c r="AN14" s="760"/>
      <c r="AO14" s="761"/>
      <c r="AP14" s="3"/>
      <c r="AQ14" s="215">
        <f t="shared" si="5"/>
        <v>3</v>
      </c>
    </row>
    <row r="15" spans="2:86" ht="12" customHeight="1" x14ac:dyDescent="0.2">
      <c r="B15" s="526"/>
      <c r="C15" s="821"/>
      <c r="D15" s="819"/>
      <c r="E15" s="819"/>
      <c r="F15" s="819"/>
      <c r="G15" s="819"/>
      <c r="H15" s="819"/>
      <c r="I15" s="819"/>
      <c r="J15" s="820"/>
      <c r="K15" s="231"/>
      <c r="L15" s="771"/>
      <c r="M15" s="772"/>
      <c r="N15" s="771"/>
      <c r="O15" s="772"/>
      <c r="P15" s="771"/>
      <c r="Q15" s="772"/>
      <c r="R15" s="275"/>
      <c r="S15" s="275"/>
      <c r="T15" s="275"/>
      <c r="U15" s="771"/>
      <c r="V15" s="772"/>
      <c r="W15" s="771"/>
      <c r="X15" s="773"/>
      <c r="Y15" s="188"/>
      <c r="Z15" s="187"/>
      <c r="AA15" s="187"/>
      <c r="AB15" s="187"/>
      <c r="AC15" s="216"/>
      <c r="AD15" s="216"/>
      <c r="AE15" s="216"/>
      <c r="AF15" s="216"/>
      <c r="AG15" s="216"/>
      <c r="AH15" s="216"/>
      <c r="AI15" s="216"/>
      <c r="AJ15" s="216"/>
      <c r="AK15" s="758"/>
      <c r="AL15" s="759"/>
      <c r="AM15" s="759"/>
      <c r="AN15" s="760"/>
      <c r="AO15" s="761"/>
      <c r="AP15" s="3"/>
      <c r="AQ15" s="215">
        <f t="shared" si="5"/>
        <v>1</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6.5</v>
      </c>
      <c r="AF31" s="217">
        <f t="shared" si="6"/>
        <v>2.52</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1</v>
      </c>
      <c r="AF32" s="188">
        <f t="shared" si="7"/>
        <v>1</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2</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2</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25" priority="3">
      <formula>$AQ11=2</formula>
    </cfRule>
  </conditionalFormatting>
  <conditionalFormatting sqref="Y11:AF30">
    <cfRule type="expression" dxfId="124" priority="2">
      <formula>$AQ11=3</formula>
    </cfRule>
  </conditionalFormatting>
  <conditionalFormatting sqref="AC11:AJ30">
    <cfRule type="expression" dxfId="123" priority="1">
      <formula>$AQ11=1</formula>
    </cfRule>
  </conditionalFormatting>
  <dataValidations count="1">
    <dataValidation type="list" allowBlank="1" showInputMessage="1" showErrorMessage="1" sqref="N11:O30 R11:T30" xr:uid="{13C1A481-405B-4F42-AC22-9562ECC4DD3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2C00D0F-05F9-4D98-B8A6-95AD01EC90C0}">
          <x14:formula1>
            <xm:f>'(参考)リスト'!$D$16:$D$18</xm:f>
          </x14:formula1>
          <xm:sqref>P11:Q30</xm:sqref>
        </x14:dataValidation>
        <x14:dataValidation type="list" allowBlank="1" showInputMessage="1" showErrorMessage="1" xr:uid="{E0111B7F-AE9C-41AE-B77E-9B9A04E0A873}">
          <x14:formula1>
            <xm:f>'(参考)リスト'!$G$16:$G$20</xm:f>
          </x14:formula1>
          <xm:sqref>U11:V30</xm:sqref>
        </x14:dataValidation>
        <x14:dataValidation type="list" allowBlank="1" showInputMessage="1" showErrorMessage="1" xr:uid="{406A4C46-A7F5-49CA-AC9C-54F3172D9512}">
          <x14:formula1>
            <xm:f>'(参考)リスト'!$B$16:$B$20</xm:f>
          </x14:formula1>
          <xm:sqref>L11:M30</xm:sqref>
        </x14:dataValidation>
        <x14:dataValidation type="list" allowBlank="1" showInputMessage="1" showErrorMessage="1" xr:uid="{E069B7DB-94DA-462A-A62D-1BEC19FCE0C9}">
          <x14:formula1>
            <xm:f>'(参考)リスト'!$F$16:$F$21</xm:f>
          </x14:formula1>
          <xm:sqref>W11:X30</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D3BCB-4793-4834-ACB2-F7EAD902E14C}">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S003</v>
      </c>
      <c r="AW5" s="158">
        <f>R7</f>
        <v>4.3899999999999997</v>
      </c>
      <c r="AX5" s="159">
        <f>+Y32</f>
        <v>0</v>
      </c>
      <c r="AY5" s="159">
        <f>+Z32</f>
        <v>0</v>
      </c>
      <c r="AZ5" s="159">
        <f>+AA32</f>
        <v>0</v>
      </c>
      <c r="BA5" s="159">
        <f t="shared" ref="BA5" si="0">+AB32</f>
        <v>0</v>
      </c>
      <c r="BB5" s="159">
        <f>+AC32</f>
        <v>0</v>
      </c>
      <c r="BC5" s="159">
        <f t="shared" ref="BC5:BI5" si="1">+AD32</f>
        <v>0</v>
      </c>
      <c r="BD5" s="159">
        <f t="shared" si="1"/>
        <v>0</v>
      </c>
      <c r="BE5" s="159">
        <f t="shared" si="1"/>
        <v>1</v>
      </c>
      <c r="BF5" s="159">
        <f t="shared" si="1"/>
        <v>0</v>
      </c>
      <c r="BG5" s="159">
        <f t="shared" si="1"/>
        <v>0</v>
      </c>
      <c r="BH5" s="159">
        <f t="shared" si="1"/>
        <v>0</v>
      </c>
      <c r="BI5" s="159">
        <f t="shared" si="1"/>
        <v>1</v>
      </c>
      <c r="BJ5" s="159" t="str">
        <f>+Y35</f>
        <v/>
      </c>
      <c r="BK5" s="159" t="str">
        <f t="shared" ref="BK5" si="2">+Z35</f>
        <v/>
      </c>
      <c r="BL5" s="159" t="str">
        <f>+AA35</f>
        <v/>
      </c>
      <c r="BM5" s="159">
        <f>+AC35</f>
        <v>0</v>
      </c>
      <c r="BN5" s="159">
        <f t="shared" ref="BN5:BO5" si="3">+AD35</f>
        <v>0</v>
      </c>
      <c r="BO5" s="159">
        <f t="shared" si="3"/>
        <v>1</v>
      </c>
      <c r="BP5" s="159">
        <f>+AG35</f>
        <v>0</v>
      </c>
      <c r="BQ5" s="159">
        <f>+AH35</f>
        <v>0</v>
      </c>
      <c r="BR5" s="159">
        <f>+AI35</f>
        <v>1</v>
      </c>
      <c r="BS5" s="182" t="str">
        <f>+Y36</f>
        <v>Ⅰ</v>
      </c>
      <c r="BT5" s="182" t="str">
        <f>+AC36</f>
        <v>Ⅱ</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0.04</v>
      </c>
      <c r="CE5" s="162">
        <f t="shared" si="4"/>
        <v>0</v>
      </c>
      <c r="CF5" s="162">
        <f t="shared" si="4"/>
        <v>0</v>
      </c>
      <c r="CG5" s="162">
        <f t="shared" si="4"/>
        <v>0</v>
      </c>
      <c r="CH5" s="162">
        <f t="shared" si="4"/>
        <v>0.25</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642</v>
      </c>
      <c r="O7" s="756"/>
      <c r="P7" s="784" t="s">
        <v>476</v>
      </c>
      <c r="Q7" s="786"/>
      <c r="R7" s="838">
        <v>4.3899999999999997</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511</v>
      </c>
      <c r="O11" s="772"/>
      <c r="P11" s="771" t="s">
        <v>353</v>
      </c>
      <c r="Q11" s="772"/>
      <c r="R11" s="275" t="s">
        <v>353</v>
      </c>
      <c r="S11" s="275"/>
      <c r="T11" s="275"/>
      <c r="U11" s="771" t="s">
        <v>684</v>
      </c>
      <c r="V11" s="772"/>
      <c r="W11" s="771" t="s">
        <v>683</v>
      </c>
      <c r="X11" s="773"/>
      <c r="Y11" s="188"/>
      <c r="Z11" s="187"/>
      <c r="AA11" s="187"/>
      <c r="AB11" s="187"/>
      <c r="AC11" s="216"/>
      <c r="AD11" s="216"/>
      <c r="AE11" s="216"/>
      <c r="AF11" s="216"/>
      <c r="AG11" s="216"/>
      <c r="AH11" s="216"/>
      <c r="AI11" s="216"/>
      <c r="AJ11" s="216">
        <v>0.25</v>
      </c>
      <c r="AK11" s="787" t="s">
        <v>856</v>
      </c>
      <c r="AL11" s="788"/>
      <c r="AM11" s="788"/>
      <c r="AN11" s="789"/>
      <c r="AO11" s="790"/>
      <c r="AP11" s="3"/>
      <c r="AQ11" s="215">
        <f>IF(P11="材質劣化",2,IF(P11="漏水",3,1))</f>
        <v>3</v>
      </c>
    </row>
    <row r="12" spans="2:86" ht="12" customHeight="1" x14ac:dyDescent="0.2">
      <c r="B12" s="526"/>
      <c r="C12" s="821"/>
      <c r="D12" s="819"/>
      <c r="E12" s="819"/>
      <c r="F12" s="819"/>
      <c r="G12" s="819"/>
      <c r="H12" s="819"/>
      <c r="I12" s="819"/>
      <c r="J12" s="820"/>
      <c r="K12" s="231">
        <v>2</v>
      </c>
      <c r="L12" s="771" t="s">
        <v>562</v>
      </c>
      <c r="M12" s="772"/>
      <c r="N12" s="771" t="s">
        <v>513</v>
      </c>
      <c r="O12" s="772"/>
      <c r="P12" s="771" t="s">
        <v>353</v>
      </c>
      <c r="Q12" s="772"/>
      <c r="R12" s="275" t="s">
        <v>353</v>
      </c>
      <c r="S12" s="275"/>
      <c r="T12" s="275"/>
      <c r="U12" s="771" t="s">
        <v>684</v>
      </c>
      <c r="V12" s="772"/>
      <c r="W12" s="771" t="s">
        <v>683</v>
      </c>
      <c r="X12" s="773"/>
      <c r="Y12" s="188"/>
      <c r="Z12" s="187"/>
      <c r="AA12" s="187"/>
      <c r="AB12" s="187"/>
      <c r="AC12" s="216"/>
      <c r="AD12" s="216"/>
      <c r="AE12" s="216"/>
      <c r="AF12" s="216"/>
      <c r="AG12" s="216"/>
      <c r="AH12" s="216"/>
      <c r="AI12" s="216"/>
      <c r="AJ12" s="216"/>
      <c r="AK12" s="758" t="s">
        <v>728</v>
      </c>
      <c r="AL12" s="759"/>
      <c r="AM12" s="759"/>
      <c r="AN12" s="760"/>
      <c r="AO12" s="761"/>
      <c r="AP12" s="3"/>
      <c r="AQ12" s="215">
        <f t="shared" ref="AQ12:AQ30" si="5">IF(P12="材質劣化",2,IF(P12="漏水",3,1))</f>
        <v>3</v>
      </c>
    </row>
    <row r="13" spans="2:86" ht="12" customHeight="1" x14ac:dyDescent="0.2">
      <c r="B13" s="526"/>
      <c r="C13" s="821"/>
      <c r="D13" s="819"/>
      <c r="E13" s="819"/>
      <c r="F13" s="819"/>
      <c r="G13" s="819"/>
      <c r="H13" s="819"/>
      <c r="I13" s="819"/>
      <c r="J13" s="820"/>
      <c r="K13" s="231">
        <v>3</v>
      </c>
      <c r="L13" s="771" t="s">
        <v>562</v>
      </c>
      <c r="M13" s="772"/>
      <c r="N13" s="771" t="s">
        <v>516</v>
      </c>
      <c r="O13" s="772"/>
      <c r="P13" s="771" t="s">
        <v>352</v>
      </c>
      <c r="Q13" s="772"/>
      <c r="R13" s="275" t="s">
        <v>560</v>
      </c>
      <c r="S13" s="275"/>
      <c r="T13" s="275"/>
      <c r="U13" s="771" t="s">
        <v>62</v>
      </c>
      <c r="V13" s="772"/>
      <c r="W13" s="771" t="s">
        <v>62</v>
      </c>
      <c r="X13" s="773"/>
      <c r="Y13" s="188"/>
      <c r="Z13" s="187"/>
      <c r="AA13" s="187"/>
      <c r="AB13" s="187"/>
      <c r="AC13" s="216"/>
      <c r="AD13" s="216"/>
      <c r="AE13" s="216"/>
      <c r="AF13" s="216"/>
      <c r="AG13" s="216"/>
      <c r="AH13" s="216"/>
      <c r="AI13" s="216"/>
      <c r="AJ13" s="216"/>
      <c r="AK13" s="758" t="s">
        <v>728</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512</v>
      </c>
      <c r="O14" s="772"/>
      <c r="P14" s="771" t="s">
        <v>352</v>
      </c>
      <c r="Q14" s="772"/>
      <c r="R14" s="275" t="s">
        <v>358</v>
      </c>
      <c r="S14" s="275"/>
      <c r="T14" s="275"/>
      <c r="U14" s="771" t="s">
        <v>684</v>
      </c>
      <c r="V14" s="772"/>
      <c r="W14" s="771" t="s">
        <v>683</v>
      </c>
      <c r="X14" s="773"/>
      <c r="Y14" s="188"/>
      <c r="Z14" s="187"/>
      <c r="AA14" s="187"/>
      <c r="AB14" s="187"/>
      <c r="AC14" s="216"/>
      <c r="AD14" s="216"/>
      <c r="AE14" s="216"/>
      <c r="AF14" s="216">
        <v>0.04</v>
      </c>
      <c r="AG14" s="216"/>
      <c r="AH14" s="216"/>
      <c r="AI14" s="216"/>
      <c r="AJ14" s="216"/>
      <c r="AK14" s="758" t="s">
        <v>742</v>
      </c>
      <c r="AL14" s="759"/>
      <c r="AM14" s="759"/>
      <c r="AN14" s="760"/>
      <c r="AO14" s="761"/>
      <c r="AP14" s="3"/>
      <c r="AQ14" s="215">
        <f t="shared" si="5"/>
        <v>2</v>
      </c>
    </row>
    <row r="15" spans="2:86" ht="12" customHeight="1" x14ac:dyDescent="0.2">
      <c r="B15" s="526"/>
      <c r="C15" s="821"/>
      <c r="D15" s="819"/>
      <c r="E15" s="819"/>
      <c r="F15" s="819"/>
      <c r="G15" s="819"/>
      <c r="H15" s="819"/>
      <c r="I15" s="819"/>
      <c r="J15" s="820"/>
      <c r="K15" s="231">
        <v>5</v>
      </c>
      <c r="L15" s="771" t="s">
        <v>562</v>
      </c>
      <c r="M15" s="772"/>
      <c r="N15" s="771" t="s">
        <v>512</v>
      </c>
      <c r="O15" s="772"/>
      <c r="P15" s="771" t="s">
        <v>353</v>
      </c>
      <c r="Q15" s="772"/>
      <c r="R15" s="275" t="s">
        <v>353</v>
      </c>
      <c r="S15" s="275"/>
      <c r="T15" s="275"/>
      <c r="U15" s="771" t="s">
        <v>684</v>
      </c>
      <c r="V15" s="772"/>
      <c r="W15" s="771" t="s">
        <v>683</v>
      </c>
      <c r="X15" s="773"/>
      <c r="Y15" s="188"/>
      <c r="Z15" s="187"/>
      <c r="AA15" s="187"/>
      <c r="AB15" s="187"/>
      <c r="AC15" s="216"/>
      <c r="AD15" s="216"/>
      <c r="AE15" s="216"/>
      <c r="AF15" s="216"/>
      <c r="AG15" s="216"/>
      <c r="AH15" s="216"/>
      <c r="AI15" s="216"/>
      <c r="AJ15" s="216"/>
      <c r="AK15" s="758" t="s">
        <v>728</v>
      </c>
      <c r="AL15" s="759"/>
      <c r="AM15" s="759"/>
      <c r="AN15" s="760"/>
      <c r="AO15" s="761"/>
      <c r="AP15" s="3"/>
      <c r="AQ15" s="215">
        <f t="shared" si="5"/>
        <v>3</v>
      </c>
    </row>
    <row r="16" spans="2:86" ht="12" customHeight="1" x14ac:dyDescent="0.2">
      <c r="B16" s="526"/>
      <c r="C16" s="821"/>
      <c r="D16" s="819"/>
      <c r="E16" s="819"/>
      <c r="F16" s="819"/>
      <c r="G16" s="819"/>
      <c r="H16" s="819"/>
      <c r="I16" s="819"/>
      <c r="J16" s="820"/>
      <c r="K16" s="231">
        <v>6</v>
      </c>
      <c r="L16" s="771" t="s">
        <v>562</v>
      </c>
      <c r="M16" s="772"/>
      <c r="N16" s="771" t="s">
        <v>512</v>
      </c>
      <c r="O16" s="772"/>
      <c r="P16" s="771" t="s">
        <v>352</v>
      </c>
      <c r="Q16" s="772"/>
      <c r="R16" s="275" t="s">
        <v>560</v>
      </c>
      <c r="S16" s="275"/>
      <c r="T16" s="275"/>
      <c r="U16" s="771" t="s">
        <v>684</v>
      </c>
      <c r="V16" s="772"/>
      <c r="W16" s="771" t="s">
        <v>702</v>
      </c>
      <c r="X16" s="773"/>
      <c r="Y16" s="188"/>
      <c r="Z16" s="187"/>
      <c r="AA16" s="187"/>
      <c r="AB16" s="187"/>
      <c r="AC16" s="216"/>
      <c r="AD16" s="216"/>
      <c r="AE16" s="216"/>
      <c r="AF16" s="216"/>
      <c r="AG16" s="216"/>
      <c r="AH16" s="216"/>
      <c r="AI16" s="216"/>
      <c r="AJ16" s="216"/>
      <c r="AK16" s="758" t="s">
        <v>728</v>
      </c>
      <c r="AL16" s="759"/>
      <c r="AM16" s="759"/>
      <c r="AN16" s="760"/>
      <c r="AO16" s="761"/>
      <c r="AP16" s="3"/>
      <c r="AQ16" s="215">
        <f t="shared" si="5"/>
        <v>2</v>
      </c>
    </row>
    <row r="17" spans="2:43" ht="12" customHeight="1" x14ac:dyDescent="0.2">
      <c r="B17" s="526"/>
      <c r="C17" s="821"/>
      <c r="D17" s="819"/>
      <c r="E17" s="819"/>
      <c r="F17" s="819"/>
      <c r="G17" s="819"/>
      <c r="H17" s="819"/>
      <c r="I17" s="819"/>
      <c r="J17" s="820"/>
      <c r="K17" s="231">
        <v>7</v>
      </c>
      <c r="L17" s="771" t="s">
        <v>351</v>
      </c>
      <c r="M17" s="772"/>
      <c r="N17" s="771" t="s">
        <v>377</v>
      </c>
      <c r="O17" s="772"/>
      <c r="P17" s="771" t="s">
        <v>353</v>
      </c>
      <c r="Q17" s="772"/>
      <c r="R17" s="275" t="s">
        <v>360</v>
      </c>
      <c r="S17" s="275"/>
      <c r="T17" s="275"/>
      <c r="U17" s="771" t="s">
        <v>62</v>
      </c>
      <c r="V17" s="772"/>
      <c r="W17" s="771" t="s">
        <v>1155</v>
      </c>
      <c r="X17" s="773"/>
      <c r="Y17" s="188"/>
      <c r="Z17" s="187"/>
      <c r="AA17" s="187"/>
      <c r="AB17" s="187"/>
      <c r="AC17" s="216"/>
      <c r="AD17" s="216"/>
      <c r="AE17" s="216"/>
      <c r="AF17" s="216"/>
      <c r="AG17" s="216"/>
      <c r="AH17" s="216"/>
      <c r="AI17" s="216"/>
      <c r="AJ17" s="216"/>
      <c r="AK17" s="758" t="s">
        <v>857</v>
      </c>
      <c r="AL17" s="759"/>
      <c r="AM17" s="759"/>
      <c r="AN17" s="760"/>
      <c r="AO17" s="761"/>
      <c r="AP17" s="3"/>
      <c r="AQ17" s="215">
        <f t="shared" si="5"/>
        <v>3</v>
      </c>
    </row>
    <row r="18" spans="2:43" ht="12" customHeight="1" x14ac:dyDescent="0.2">
      <c r="B18" s="526"/>
      <c r="C18" s="821"/>
      <c r="D18" s="819"/>
      <c r="E18" s="819"/>
      <c r="F18" s="819"/>
      <c r="G18" s="819"/>
      <c r="H18" s="819"/>
      <c r="I18" s="819"/>
      <c r="J18" s="820"/>
      <c r="K18" s="231">
        <v>8</v>
      </c>
      <c r="L18" s="771" t="s">
        <v>351</v>
      </c>
      <c r="M18" s="772"/>
      <c r="N18" s="771" t="s">
        <v>377</v>
      </c>
      <c r="O18" s="772"/>
      <c r="P18" s="771" t="s">
        <v>353</v>
      </c>
      <c r="Q18" s="772"/>
      <c r="R18" s="275" t="s">
        <v>360</v>
      </c>
      <c r="S18" s="275"/>
      <c r="T18" s="275"/>
      <c r="U18" s="771" t="s">
        <v>62</v>
      </c>
      <c r="V18" s="772"/>
      <c r="W18" s="771" t="s">
        <v>1155</v>
      </c>
      <c r="X18" s="773"/>
      <c r="Y18" s="188"/>
      <c r="Z18" s="187"/>
      <c r="AA18" s="187"/>
      <c r="AB18" s="187"/>
      <c r="AC18" s="216"/>
      <c r="AD18" s="216"/>
      <c r="AE18" s="216"/>
      <c r="AF18" s="216"/>
      <c r="AG18" s="216"/>
      <c r="AH18" s="216"/>
      <c r="AI18" s="216"/>
      <c r="AJ18" s="216"/>
      <c r="AK18" s="758" t="s">
        <v>998</v>
      </c>
      <c r="AL18" s="759"/>
      <c r="AM18" s="759"/>
      <c r="AN18" s="760"/>
      <c r="AO18" s="761"/>
      <c r="AP18" s="3"/>
      <c r="AQ18" s="215">
        <f t="shared" si="5"/>
        <v>3</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0.04</v>
      </c>
      <c r="AG31" s="217">
        <f t="shared" si="6"/>
        <v>0</v>
      </c>
      <c r="AH31" s="217">
        <f t="shared" si="6"/>
        <v>0</v>
      </c>
      <c r="AI31" s="217">
        <f t="shared" si="6"/>
        <v>0</v>
      </c>
      <c r="AJ31" s="217">
        <f t="shared" si="6"/>
        <v>0.25</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1</v>
      </c>
      <c r="AG32" s="188">
        <f t="shared" si="7"/>
        <v>0</v>
      </c>
      <c r="AH32" s="188">
        <f t="shared" si="7"/>
        <v>0</v>
      </c>
      <c r="AI32" s="188">
        <f t="shared" si="7"/>
        <v>0</v>
      </c>
      <c r="AJ32" s="188">
        <f t="shared" si="7"/>
        <v>1</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Ⅱb</v>
      </c>
      <c r="AD33" s="756"/>
      <c r="AE33" s="756"/>
      <c r="AF33" s="757"/>
      <c r="AG33" s="755" t="str">
        <f>IF(AG32&gt;0,"Ⅳ",IF(AH32&gt;0,"Ⅲ",IF(AI32&gt;0,"Ⅱa",IF(AJ32&gt;0,"Ⅱb","Ⅰ"))))</f>
        <v>Ⅱb</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1</v>
      </c>
      <c r="AJ35" s="782"/>
      <c r="AK35" s="765"/>
      <c r="AL35" s="766"/>
      <c r="AM35" s="766"/>
      <c r="AN35" s="766"/>
      <c r="AO35" s="767"/>
      <c r="AP35" s="3"/>
      <c r="AQ35" s="159">
        <f>+Y32+AC35+AG35</f>
        <v>0</v>
      </c>
      <c r="AR35" s="159">
        <f>+Z32+AD35+AH35</f>
        <v>0</v>
      </c>
      <c r="AS35" s="802">
        <f>+AS34+AE35+AI35</f>
        <v>2</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22" priority="3">
      <formula>$AQ11=2</formula>
    </cfRule>
  </conditionalFormatting>
  <conditionalFormatting sqref="Y11:AF30">
    <cfRule type="expression" dxfId="121" priority="2">
      <formula>$AQ11=3</formula>
    </cfRule>
  </conditionalFormatting>
  <conditionalFormatting sqref="AC11:AJ30">
    <cfRule type="expression" dxfId="120" priority="1">
      <formula>$AQ11=1</formula>
    </cfRule>
  </conditionalFormatting>
  <dataValidations count="1">
    <dataValidation type="list" allowBlank="1" showInputMessage="1" showErrorMessage="1" sqref="R11:T30 N11:O30" xr:uid="{8A789201-F92B-469A-B1EC-686FC3C2524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EAE6DFD-2B92-45EF-93D7-B39270D5C05A}">
          <x14:formula1>
            <xm:f>'(参考)リスト'!$F$16:$F$21</xm:f>
          </x14:formula1>
          <xm:sqref>W11:X30</xm:sqref>
        </x14:dataValidation>
        <x14:dataValidation type="list" allowBlank="1" showInputMessage="1" showErrorMessage="1" xr:uid="{BC18207F-2D09-48B2-994B-D104E3A74DF0}">
          <x14:formula1>
            <xm:f>'(参考)リスト'!$B$16:$B$20</xm:f>
          </x14:formula1>
          <xm:sqref>L11:M30</xm:sqref>
        </x14:dataValidation>
        <x14:dataValidation type="list" allowBlank="1" showInputMessage="1" showErrorMessage="1" xr:uid="{1412E7BA-EBDF-45FA-AEE9-C3896D0DCAE2}">
          <x14:formula1>
            <xm:f>'(参考)リスト'!$G$16:$G$20</xm:f>
          </x14:formula1>
          <xm:sqref>U11:V30</xm:sqref>
        </x14:dataValidation>
        <x14:dataValidation type="list" allowBlank="1" showInputMessage="1" showErrorMessage="1" xr:uid="{AD537DA0-5262-4959-B684-A063F876892B}">
          <x14:formula1>
            <xm:f>'(参考)リスト'!$D$16:$D$18</xm:f>
          </x14:formula1>
          <xm:sqref>P11:Q30</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BF403-316D-4C8B-B729-CD114F45CD99}">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S004</v>
      </c>
      <c r="AW5" s="158">
        <f>R7</f>
        <v>3.26</v>
      </c>
      <c r="AX5" s="159">
        <f>+Y32</f>
        <v>0</v>
      </c>
      <c r="AY5" s="159">
        <f>+Z32</f>
        <v>0</v>
      </c>
      <c r="AZ5" s="159">
        <f>+AA32</f>
        <v>0</v>
      </c>
      <c r="BA5" s="159">
        <f t="shared" ref="BA5" si="0">+AB32</f>
        <v>0</v>
      </c>
      <c r="BB5" s="159">
        <f>+AC32</f>
        <v>0</v>
      </c>
      <c r="BC5" s="159">
        <f t="shared" ref="BC5:BI5" si="1">+AD32</f>
        <v>0</v>
      </c>
      <c r="BD5" s="159">
        <f t="shared" si="1"/>
        <v>0</v>
      </c>
      <c r="BE5" s="159">
        <f t="shared" si="1"/>
        <v>1</v>
      </c>
      <c r="BF5" s="159">
        <f t="shared" si="1"/>
        <v>0</v>
      </c>
      <c r="BG5" s="159">
        <f t="shared" si="1"/>
        <v>0</v>
      </c>
      <c r="BH5" s="159">
        <f t="shared" si="1"/>
        <v>0</v>
      </c>
      <c r="BI5" s="159">
        <f t="shared" si="1"/>
        <v>1</v>
      </c>
      <c r="BJ5" s="159" t="str">
        <f>+Y35</f>
        <v/>
      </c>
      <c r="BK5" s="159" t="str">
        <f t="shared" ref="BK5" si="2">+Z35</f>
        <v/>
      </c>
      <c r="BL5" s="159" t="str">
        <f>+AA35</f>
        <v/>
      </c>
      <c r="BM5" s="159">
        <f>+AC35</f>
        <v>0</v>
      </c>
      <c r="BN5" s="159">
        <f t="shared" ref="BN5:BO5" si="3">+AD35</f>
        <v>0</v>
      </c>
      <c r="BO5" s="159">
        <f t="shared" si="3"/>
        <v>1</v>
      </c>
      <c r="BP5" s="159">
        <f>+AG35</f>
        <v>0</v>
      </c>
      <c r="BQ5" s="159">
        <f>+AH35</f>
        <v>0</v>
      </c>
      <c r="BR5" s="159">
        <f>+AI35</f>
        <v>1</v>
      </c>
      <c r="BS5" s="182" t="str">
        <f>+Y36</f>
        <v>Ⅰ</v>
      </c>
      <c r="BT5" s="182" t="str">
        <f>+AC36</f>
        <v>Ⅱ</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0.01</v>
      </c>
      <c r="CE5" s="162">
        <f t="shared" si="4"/>
        <v>0</v>
      </c>
      <c r="CF5" s="162">
        <f t="shared" si="4"/>
        <v>0</v>
      </c>
      <c r="CG5" s="162">
        <f t="shared" si="4"/>
        <v>0</v>
      </c>
      <c r="CH5" s="162">
        <f t="shared" si="4"/>
        <v>3.6</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644</v>
      </c>
      <c r="O7" s="756"/>
      <c r="P7" s="784" t="s">
        <v>476</v>
      </c>
      <c r="Q7" s="786"/>
      <c r="R7" s="838">
        <v>3.26</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513</v>
      </c>
      <c r="O11" s="772"/>
      <c r="P11" s="771" t="s">
        <v>353</v>
      </c>
      <c r="Q11" s="772"/>
      <c r="R11" s="275" t="s">
        <v>353</v>
      </c>
      <c r="S11" s="275"/>
      <c r="T11" s="275"/>
      <c r="U11" s="771" t="s">
        <v>684</v>
      </c>
      <c r="V11" s="772"/>
      <c r="W11" s="771" t="s">
        <v>683</v>
      </c>
      <c r="X11" s="773"/>
      <c r="Y11" s="188"/>
      <c r="Z11" s="187"/>
      <c r="AA11" s="187"/>
      <c r="AB11" s="187"/>
      <c r="AC11" s="216"/>
      <c r="AD11" s="216"/>
      <c r="AE11" s="216"/>
      <c r="AF11" s="216"/>
      <c r="AG11" s="216"/>
      <c r="AH11" s="216"/>
      <c r="AI11" s="216"/>
      <c r="AJ11" s="216">
        <v>3.6</v>
      </c>
      <c r="AK11" s="787" t="s">
        <v>856</v>
      </c>
      <c r="AL11" s="788"/>
      <c r="AM11" s="788"/>
      <c r="AN11" s="789"/>
      <c r="AO11" s="790"/>
      <c r="AP11" s="3"/>
      <c r="AQ11" s="215">
        <f>IF(P11="材質劣化",2,IF(P11="漏水",3,1))</f>
        <v>3</v>
      </c>
    </row>
    <row r="12" spans="2:86" ht="12" customHeight="1" x14ac:dyDescent="0.2">
      <c r="B12" s="526"/>
      <c r="C12" s="821"/>
      <c r="D12" s="819"/>
      <c r="E12" s="819"/>
      <c r="F12" s="819"/>
      <c r="G12" s="819"/>
      <c r="H12" s="819"/>
      <c r="I12" s="819"/>
      <c r="J12" s="820"/>
      <c r="K12" s="231">
        <v>2</v>
      </c>
      <c r="L12" s="771" t="s">
        <v>562</v>
      </c>
      <c r="M12" s="772"/>
      <c r="N12" s="771" t="s">
        <v>513</v>
      </c>
      <c r="O12" s="772"/>
      <c r="P12" s="771" t="s">
        <v>352</v>
      </c>
      <c r="Q12" s="772"/>
      <c r="R12" s="275" t="s">
        <v>358</v>
      </c>
      <c r="S12" s="275"/>
      <c r="T12" s="275"/>
      <c r="U12" s="771" t="s">
        <v>684</v>
      </c>
      <c r="V12" s="772"/>
      <c r="W12" s="771" t="s">
        <v>683</v>
      </c>
      <c r="X12" s="773"/>
      <c r="Y12" s="188"/>
      <c r="Z12" s="187"/>
      <c r="AA12" s="187"/>
      <c r="AB12" s="187"/>
      <c r="AC12" s="216"/>
      <c r="AD12" s="216"/>
      <c r="AE12" s="216"/>
      <c r="AF12" s="216">
        <v>0.01</v>
      </c>
      <c r="AG12" s="216"/>
      <c r="AH12" s="216"/>
      <c r="AI12" s="216"/>
      <c r="AJ12" s="216"/>
      <c r="AK12" s="758" t="s">
        <v>742</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351</v>
      </c>
      <c r="M13" s="772"/>
      <c r="N13" s="771" t="s">
        <v>377</v>
      </c>
      <c r="O13" s="772"/>
      <c r="P13" s="771" t="s">
        <v>353</v>
      </c>
      <c r="Q13" s="772"/>
      <c r="R13" s="275" t="s">
        <v>360</v>
      </c>
      <c r="S13" s="275"/>
      <c r="T13" s="275"/>
      <c r="U13" s="771" t="s">
        <v>62</v>
      </c>
      <c r="V13" s="772"/>
      <c r="W13" s="771" t="s">
        <v>1155</v>
      </c>
      <c r="X13" s="773"/>
      <c r="Y13" s="188"/>
      <c r="Z13" s="187"/>
      <c r="AA13" s="187"/>
      <c r="AB13" s="187"/>
      <c r="AC13" s="216"/>
      <c r="AD13" s="216"/>
      <c r="AE13" s="216"/>
      <c r="AF13" s="216"/>
      <c r="AG13" s="216"/>
      <c r="AH13" s="216"/>
      <c r="AI13" s="216"/>
      <c r="AJ13" s="216"/>
      <c r="AK13" s="758" t="s">
        <v>857</v>
      </c>
      <c r="AL13" s="759"/>
      <c r="AM13" s="759"/>
      <c r="AN13" s="760"/>
      <c r="AO13" s="761"/>
      <c r="AP13" s="3"/>
      <c r="AQ13" s="215">
        <f t="shared" si="5"/>
        <v>3</v>
      </c>
    </row>
    <row r="14" spans="2:86" ht="12" customHeight="1" x14ac:dyDescent="0.2">
      <c r="B14" s="526"/>
      <c r="C14" s="821"/>
      <c r="D14" s="819"/>
      <c r="E14" s="819"/>
      <c r="F14" s="819"/>
      <c r="G14" s="819"/>
      <c r="H14" s="819"/>
      <c r="I14" s="819"/>
      <c r="J14" s="820"/>
      <c r="K14" s="231"/>
      <c r="L14" s="771"/>
      <c r="M14" s="772"/>
      <c r="N14" s="771"/>
      <c r="O14" s="772"/>
      <c r="P14" s="771"/>
      <c r="Q14" s="772"/>
      <c r="R14" s="275"/>
      <c r="S14" s="275"/>
      <c r="T14" s="275"/>
      <c r="U14" s="771"/>
      <c r="V14" s="772"/>
      <c r="W14" s="771"/>
      <c r="X14" s="773"/>
      <c r="Y14" s="188"/>
      <c r="Z14" s="187"/>
      <c r="AA14" s="187"/>
      <c r="AB14" s="187"/>
      <c r="AC14" s="216"/>
      <c r="AD14" s="216"/>
      <c r="AE14" s="216"/>
      <c r="AF14" s="216"/>
      <c r="AG14" s="216"/>
      <c r="AH14" s="216"/>
      <c r="AI14" s="216"/>
      <c r="AJ14" s="216"/>
      <c r="AK14" s="758"/>
      <c r="AL14" s="759"/>
      <c r="AM14" s="759"/>
      <c r="AN14" s="760"/>
      <c r="AO14" s="761"/>
      <c r="AP14" s="3"/>
      <c r="AQ14" s="215">
        <f t="shared" si="5"/>
        <v>1</v>
      </c>
    </row>
    <row r="15" spans="2:86" ht="12" customHeight="1" x14ac:dyDescent="0.2">
      <c r="B15" s="526"/>
      <c r="C15" s="821"/>
      <c r="D15" s="819"/>
      <c r="E15" s="819"/>
      <c r="F15" s="819"/>
      <c r="G15" s="819"/>
      <c r="H15" s="819"/>
      <c r="I15" s="819"/>
      <c r="J15" s="820"/>
      <c r="K15" s="231"/>
      <c r="L15" s="771"/>
      <c r="M15" s="772"/>
      <c r="N15" s="771"/>
      <c r="O15" s="772"/>
      <c r="P15" s="771"/>
      <c r="Q15" s="772"/>
      <c r="R15" s="275"/>
      <c r="S15" s="275"/>
      <c r="T15" s="275"/>
      <c r="U15" s="771"/>
      <c r="V15" s="772"/>
      <c r="W15" s="771"/>
      <c r="X15" s="773"/>
      <c r="Y15" s="188"/>
      <c r="Z15" s="187"/>
      <c r="AA15" s="187"/>
      <c r="AB15" s="187"/>
      <c r="AC15" s="216"/>
      <c r="AD15" s="216"/>
      <c r="AE15" s="216"/>
      <c r="AF15" s="216"/>
      <c r="AG15" s="216"/>
      <c r="AH15" s="216"/>
      <c r="AI15" s="216"/>
      <c r="AJ15" s="216"/>
      <c r="AK15" s="758"/>
      <c r="AL15" s="759"/>
      <c r="AM15" s="759"/>
      <c r="AN15" s="760"/>
      <c r="AO15" s="761"/>
      <c r="AP15" s="3"/>
      <c r="AQ15" s="215">
        <f t="shared" si="5"/>
        <v>1</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0.01</v>
      </c>
      <c r="AG31" s="217">
        <f t="shared" si="6"/>
        <v>0</v>
      </c>
      <c r="AH31" s="217">
        <f t="shared" si="6"/>
        <v>0</v>
      </c>
      <c r="AI31" s="217">
        <f t="shared" si="6"/>
        <v>0</v>
      </c>
      <c r="AJ31" s="217">
        <f t="shared" si="6"/>
        <v>3.6</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1</v>
      </c>
      <c r="AG32" s="188">
        <f t="shared" si="7"/>
        <v>0</v>
      </c>
      <c r="AH32" s="188">
        <f t="shared" si="7"/>
        <v>0</v>
      </c>
      <c r="AI32" s="188">
        <f t="shared" si="7"/>
        <v>0</v>
      </c>
      <c r="AJ32" s="188">
        <f t="shared" si="7"/>
        <v>1</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Ⅱb</v>
      </c>
      <c r="AD33" s="756"/>
      <c r="AE33" s="756"/>
      <c r="AF33" s="757"/>
      <c r="AG33" s="755" t="str">
        <f>IF(AG32&gt;0,"Ⅳ",IF(AH32&gt;0,"Ⅲ",IF(AI32&gt;0,"Ⅱa",IF(AJ32&gt;0,"Ⅱb","Ⅰ"))))</f>
        <v>Ⅱb</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1</v>
      </c>
      <c r="AJ35" s="782"/>
      <c r="AK35" s="765"/>
      <c r="AL35" s="766"/>
      <c r="AM35" s="766"/>
      <c r="AN35" s="766"/>
      <c r="AO35" s="767"/>
      <c r="AP35" s="3"/>
      <c r="AQ35" s="159">
        <f>+Y32+AC35+AG35</f>
        <v>0</v>
      </c>
      <c r="AR35" s="159">
        <f>+Z32+AD35+AH35</f>
        <v>0</v>
      </c>
      <c r="AS35" s="802">
        <f>+AS34+AE35+AI35</f>
        <v>2</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19" priority="3">
      <formula>$AQ11=2</formula>
    </cfRule>
  </conditionalFormatting>
  <conditionalFormatting sqref="Y11:AF30">
    <cfRule type="expression" dxfId="118" priority="2">
      <formula>$AQ11=3</formula>
    </cfRule>
  </conditionalFormatting>
  <conditionalFormatting sqref="AC11:AJ30">
    <cfRule type="expression" dxfId="117" priority="1">
      <formula>$AQ11=1</formula>
    </cfRule>
  </conditionalFormatting>
  <dataValidations count="1">
    <dataValidation type="list" allowBlank="1" showInputMessage="1" showErrorMessage="1" sqref="N11:O30 R11:T30" xr:uid="{80659499-6C58-4EE9-BBF0-77126C30436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26FFF04-77CB-4262-85F1-686BD8AB6BBE}">
          <x14:formula1>
            <xm:f>'(参考)リスト'!$D$16:$D$18</xm:f>
          </x14:formula1>
          <xm:sqref>P11:Q30</xm:sqref>
        </x14:dataValidation>
        <x14:dataValidation type="list" allowBlank="1" showInputMessage="1" showErrorMessage="1" xr:uid="{A3A6F62F-4717-45E7-9BE4-56A169C31FBC}">
          <x14:formula1>
            <xm:f>'(参考)リスト'!$G$16:$G$20</xm:f>
          </x14:formula1>
          <xm:sqref>U11:V30</xm:sqref>
        </x14:dataValidation>
        <x14:dataValidation type="list" allowBlank="1" showInputMessage="1" showErrorMessage="1" xr:uid="{0294B0AC-D904-4A4C-A4BF-FD48344A7E1E}">
          <x14:formula1>
            <xm:f>'(参考)リスト'!$B$16:$B$20</xm:f>
          </x14:formula1>
          <xm:sqref>L11:M30</xm:sqref>
        </x14:dataValidation>
        <x14:dataValidation type="list" allowBlank="1" showInputMessage="1" showErrorMessage="1" xr:uid="{670C304A-D0CB-4D22-99E6-2015AE309D29}">
          <x14:formula1>
            <xm:f>'(参考)リスト'!$F$16:$F$21</xm:f>
          </x14:formula1>
          <xm:sqref>W11:X30</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E11CA-DA16-45B8-A2F8-4BA98DE83B15}">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S005</v>
      </c>
      <c r="AW5" s="158">
        <f>R7</f>
        <v>6.62</v>
      </c>
      <c r="AX5" s="159">
        <f>+Y32</f>
        <v>0</v>
      </c>
      <c r="AY5" s="159">
        <f>+Z32</f>
        <v>0</v>
      </c>
      <c r="AZ5" s="159">
        <f>+AA32</f>
        <v>0</v>
      </c>
      <c r="BA5" s="159">
        <f t="shared" ref="BA5" si="0">+AB32</f>
        <v>0</v>
      </c>
      <c r="BB5" s="159">
        <f>+AC32</f>
        <v>0</v>
      </c>
      <c r="BC5" s="159">
        <f t="shared" ref="BC5:BI5" si="1">+AD32</f>
        <v>0</v>
      </c>
      <c r="BD5" s="159">
        <f t="shared" si="1"/>
        <v>3</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3</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0.60000000000000009</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645</v>
      </c>
      <c r="O7" s="756"/>
      <c r="P7" s="784" t="s">
        <v>476</v>
      </c>
      <c r="Q7" s="786"/>
      <c r="R7" s="838">
        <v>6.62</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521</v>
      </c>
      <c r="O11" s="772"/>
      <c r="P11" s="771" t="s">
        <v>352</v>
      </c>
      <c r="Q11" s="772"/>
      <c r="R11" s="275" t="s">
        <v>560</v>
      </c>
      <c r="S11" s="275"/>
      <c r="T11" s="275"/>
      <c r="U11" s="771" t="s">
        <v>684</v>
      </c>
      <c r="V11" s="772"/>
      <c r="W11" s="771" t="s">
        <v>702</v>
      </c>
      <c r="X11" s="773"/>
      <c r="Y11" s="188"/>
      <c r="Z11" s="187"/>
      <c r="AA11" s="187"/>
      <c r="AB11" s="187"/>
      <c r="AC11" s="216"/>
      <c r="AD11" s="216"/>
      <c r="AE11" s="216">
        <v>0.02</v>
      </c>
      <c r="AF11" s="216"/>
      <c r="AG11" s="216"/>
      <c r="AH11" s="216"/>
      <c r="AI11" s="216"/>
      <c r="AJ11" s="216"/>
      <c r="AK11" s="787" t="s">
        <v>690</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521</v>
      </c>
      <c r="O12" s="772"/>
      <c r="P12" s="771" t="s">
        <v>352</v>
      </c>
      <c r="Q12" s="772"/>
      <c r="R12" s="275" t="s">
        <v>560</v>
      </c>
      <c r="S12" s="275"/>
      <c r="T12" s="275"/>
      <c r="U12" s="771" t="s">
        <v>684</v>
      </c>
      <c r="V12" s="772"/>
      <c r="W12" s="771" t="s">
        <v>683</v>
      </c>
      <c r="X12" s="773"/>
      <c r="Y12" s="188"/>
      <c r="Z12" s="187"/>
      <c r="AA12" s="187"/>
      <c r="AB12" s="187"/>
      <c r="AC12" s="216"/>
      <c r="AD12" s="216"/>
      <c r="AE12" s="216"/>
      <c r="AF12" s="216"/>
      <c r="AG12" s="216"/>
      <c r="AH12" s="216"/>
      <c r="AI12" s="216"/>
      <c r="AJ12" s="216"/>
      <c r="AK12" s="758" t="s">
        <v>1161</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513</v>
      </c>
      <c r="O13" s="772"/>
      <c r="P13" s="771" t="s">
        <v>352</v>
      </c>
      <c r="Q13" s="772"/>
      <c r="R13" s="275" t="s">
        <v>560</v>
      </c>
      <c r="S13" s="275"/>
      <c r="T13" s="275"/>
      <c r="U13" s="771" t="s">
        <v>62</v>
      </c>
      <c r="V13" s="772"/>
      <c r="W13" s="771" t="s">
        <v>702</v>
      </c>
      <c r="X13" s="773"/>
      <c r="Y13" s="188"/>
      <c r="Z13" s="187"/>
      <c r="AA13" s="187"/>
      <c r="AB13" s="187"/>
      <c r="AC13" s="216"/>
      <c r="AD13" s="216"/>
      <c r="AE13" s="216">
        <v>0.02</v>
      </c>
      <c r="AF13" s="216"/>
      <c r="AG13" s="216"/>
      <c r="AH13" s="216"/>
      <c r="AI13" s="216"/>
      <c r="AJ13" s="216"/>
      <c r="AK13" s="758" t="s">
        <v>1162</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513</v>
      </c>
      <c r="O14" s="772"/>
      <c r="P14" s="771" t="s">
        <v>352</v>
      </c>
      <c r="Q14" s="772"/>
      <c r="R14" s="275" t="s">
        <v>560</v>
      </c>
      <c r="S14" s="275"/>
      <c r="T14" s="275"/>
      <c r="U14" s="771" t="s">
        <v>684</v>
      </c>
      <c r="V14" s="772"/>
      <c r="W14" s="771" t="s">
        <v>702</v>
      </c>
      <c r="X14" s="773"/>
      <c r="Y14" s="188"/>
      <c r="Z14" s="187"/>
      <c r="AA14" s="187"/>
      <c r="AB14" s="187"/>
      <c r="AC14" s="216"/>
      <c r="AD14" s="216"/>
      <c r="AE14" s="216"/>
      <c r="AF14" s="216"/>
      <c r="AG14" s="216"/>
      <c r="AH14" s="216"/>
      <c r="AI14" s="216"/>
      <c r="AJ14" s="216"/>
      <c r="AK14" s="758" t="s">
        <v>1161</v>
      </c>
      <c r="AL14" s="759"/>
      <c r="AM14" s="759"/>
      <c r="AN14" s="760"/>
      <c r="AO14" s="761"/>
      <c r="AP14" s="3"/>
      <c r="AQ14" s="215">
        <f t="shared" si="5"/>
        <v>2</v>
      </c>
    </row>
    <row r="15" spans="2:86" ht="12" customHeight="1" x14ac:dyDescent="0.2">
      <c r="B15" s="526"/>
      <c r="C15" s="821"/>
      <c r="D15" s="819"/>
      <c r="E15" s="819"/>
      <c r="F15" s="819"/>
      <c r="G15" s="819"/>
      <c r="H15" s="819"/>
      <c r="I15" s="819"/>
      <c r="J15" s="820"/>
      <c r="K15" s="231">
        <v>5</v>
      </c>
      <c r="L15" s="771" t="s">
        <v>562</v>
      </c>
      <c r="M15" s="772"/>
      <c r="N15" s="771" t="s">
        <v>512</v>
      </c>
      <c r="O15" s="772"/>
      <c r="P15" s="771" t="s">
        <v>352</v>
      </c>
      <c r="Q15" s="772"/>
      <c r="R15" s="275" t="s">
        <v>560</v>
      </c>
      <c r="S15" s="275"/>
      <c r="T15" s="275"/>
      <c r="U15" s="771" t="s">
        <v>684</v>
      </c>
      <c r="V15" s="772"/>
      <c r="W15" s="771" t="s">
        <v>702</v>
      </c>
      <c r="X15" s="773"/>
      <c r="Y15" s="188"/>
      <c r="Z15" s="187"/>
      <c r="AA15" s="187"/>
      <c r="AB15" s="187"/>
      <c r="AC15" s="216"/>
      <c r="AD15" s="216"/>
      <c r="AE15" s="216"/>
      <c r="AF15" s="216"/>
      <c r="AG15" s="216"/>
      <c r="AH15" s="216"/>
      <c r="AI15" s="216"/>
      <c r="AJ15" s="216"/>
      <c r="AK15" s="758" t="s">
        <v>1161</v>
      </c>
      <c r="AL15" s="759"/>
      <c r="AM15" s="759"/>
      <c r="AN15" s="760"/>
      <c r="AO15" s="761"/>
      <c r="AP15" s="3"/>
      <c r="AQ15" s="215">
        <f t="shared" si="5"/>
        <v>2</v>
      </c>
    </row>
    <row r="16" spans="2:86" ht="12" customHeight="1" x14ac:dyDescent="0.2">
      <c r="B16" s="526"/>
      <c r="C16" s="821"/>
      <c r="D16" s="819"/>
      <c r="E16" s="819"/>
      <c r="F16" s="819"/>
      <c r="G16" s="819"/>
      <c r="H16" s="819"/>
      <c r="I16" s="819"/>
      <c r="J16" s="820"/>
      <c r="K16" s="231">
        <v>6</v>
      </c>
      <c r="L16" s="771" t="s">
        <v>562</v>
      </c>
      <c r="M16" s="772"/>
      <c r="N16" s="771" t="s">
        <v>512</v>
      </c>
      <c r="O16" s="772"/>
      <c r="P16" s="771" t="s">
        <v>352</v>
      </c>
      <c r="Q16" s="772"/>
      <c r="R16" s="275" t="s">
        <v>560</v>
      </c>
      <c r="S16" s="275"/>
      <c r="T16" s="275"/>
      <c r="U16" s="771" t="s">
        <v>62</v>
      </c>
      <c r="V16" s="772"/>
      <c r="W16" s="771" t="s">
        <v>62</v>
      </c>
      <c r="X16" s="773"/>
      <c r="Y16" s="188"/>
      <c r="Z16" s="187"/>
      <c r="AA16" s="187"/>
      <c r="AB16" s="187"/>
      <c r="AC16" s="216"/>
      <c r="AD16" s="216"/>
      <c r="AE16" s="216"/>
      <c r="AF16" s="216"/>
      <c r="AG16" s="216"/>
      <c r="AH16" s="216"/>
      <c r="AI16" s="216"/>
      <c r="AJ16" s="216"/>
      <c r="AK16" s="758" t="s">
        <v>1161</v>
      </c>
      <c r="AL16" s="759"/>
      <c r="AM16" s="759"/>
      <c r="AN16" s="760"/>
      <c r="AO16" s="761"/>
      <c r="AP16" s="3"/>
      <c r="AQ16" s="215">
        <f t="shared" si="5"/>
        <v>2</v>
      </c>
    </row>
    <row r="17" spans="2:43" ht="12" customHeight="1" x14ac:dyDescent="0.2">
      <c r="B17" s="526"/>
      <c r="C17" s="821"/>
      <c r="D17" s="819"/>
      <c r="E17" s="819"/>
      <c r="F17" s="819"/>
      <c r="G17" s="819"/>
      <c r="H17" s="819"/>
      <c r="I17" s="819"/>
      <c r="J17" s="820"/>
      <c r="K17" s="231">
        <v>7</v>
      </c>
      <c r="L17" s="771" t="s">
        <v>562</v>
      </c>
      <c r="M17" s="772"/>
      <c r="N17" s="771" t="s">
        <v>512</v>
      </c>
      <c r="O17" s="772"/>
      <c r="P17" s="771" t="s">
        <v>353</v>
      </c>
      <c r="Q17" s="772"/>
      <c r="R17" s="275" t="s">
        <v>353</v>
      </c>
      <c r="S17" s="275"/>
      <c r="T17" s="275"/>
      <c r="U17" s="771" t="s">
        <v>684</v>
      </c>
      <c r="V17" s="772"/>
      <c r="W17" s="771" t="s">
        <v>683</v>
      </c>
      <c r="X17" s="773"/>
      <c r="Y17" s="188"/>
      <c r="Z17" s="187"/>
      <c r="AA17" s="187"/>
      <c r="AB17" s="187"/>
      <c r="AC17" s="216"/>
      <c r="AD17" s="216"/>
      <c r="AE17" s="216"/>
      <c r="AF17" s="216"/>
      <c r="AG17" s="216"/>
      <c r="AH17" s="216"/>
      <c r="AI17" s="216"/>
      <c r="AJ17" s="216"/>
      <c r="AK17" s="758" t="s">
        <v>728</v>
      </c>
      <c r="AL17" s="759"/>
      <c r="AM17" s="759"/>
      <c r="AN17" s="760"/>
      <c r="AO17" s="761"/>
      <c r="AP17" s="3"/>
      <c r="AQ17" s="215">
        <f t="shared" si="5"/>
        <v>3</v>
      </c>
    </row>
    <row r="18" spans="2:43" ht="12" customHeight="1" x14ac:dyDescent="0.2">
      <c r="B18" s="526"/>
      <c r="C18" s="821"/>
      <c r="D18" s="819"/>
      <c r="E18" s="819"/>
      <c r="F18" s="819"/>
      <c r="G18" s="819"/>
      <c r="H18" s="819"/>
      <c r="I18" s="819"/>
      <c r="J18" s="820"/>
      <c r="K18" s="231">
        <v>8</v>
      </c>
      <c r="L18" s="771" t="s">
        <v>562</v>
      </c>
      <c r="M18" s="772"/>
      <c r="N18" s="771" t="s">
        <v>520</v>
      </c>
      <c r="O18" s="772"/>
      <c r="P18" s="771" t="s">
        <v>352</v>
      </c>
      <c r="Q18" s="772"/>
      <c r="R18" s="275" t="s">
        <v>560</v>
      </c>
      <c r="S18" s="275"/>
      <c r="T18" s="275"/>
      <c r="U18" s="771" t="s">
        <v>684</v>
      </c>
      <c r="V18" s="772"/>
      <c r="W18" s="771" t="s">
        <v>702</v>
      </c>
      <c r="X18" s="773"/>
      <c r="Y18" s="188"/>
      <c r="Z18" s="187"/>
      <c r="AA18" s="187"/>
      <c r="AB18" s="187"/>
      <c r="AC18" s="216"/>
      <c r="AD18" s="216"/>
      <c r="AE18" s="216">
        <v>0.56000000000000005</v>
      </c>
      <c r="AF18" s="216"/>
      <c r="AG18" s="216"/>
      <c r="AH18" s="216"/>
      <c r="AI18" s="216"/>
      <c r="AJ18" s="216"/>
      <c r="AK18" s="758" t="s">
        <v>690</v>
      </c>
      <c r="AL18" s="759"/>
      <c r="AM18" s="759"/>
      <c r="AN18" s="760"/>
      <c r="AO18" s="761"/>
      <c r="AP18" s="3"/>
      <c r="AQ18" s="215">
        <f t="shared" si="5"/>
        <v>2</v>
      </c>
    </row>
    <row r="19" spans="2:43" ht="12" customHeight="1" x14ac:dyDescent="0.2">
      <c r="B19" s="526"/>
      <c r="C19" s="821"/>
      <c r="D19" s="819"/>
      <c r="E19" s="819"/>
      <c r="F19" s="819"/>
      <c r="G19" s="819"/>
      <c r="H19" s="819"/>
      <c r="I19" s="819"/>
      <c r="J19" s="820"/>
      <c r="K19" s="231">
        <v>9</v>
      </c>
      <c r="L19" s="771" t="s">
        <v>351</v>
      </c>
      <c r="M19" s="772"/>
      <c r="N19" s="771" t="s">
        <v>374</v>
      </c>
      <c r="O19" s="772"/>
      <c r="P19" s="771" t="s">
        <v>353</v>
      </c>
      <c r="Q19" s="772"/>
      <c r="R19" s="275" t="s">
        <v>360</v>
      </c>
      <c r="S19" s="275"/>
      <c r="T19" s="275"/>
      <c r="U19" s="771" t="s">
        <v>62</v>
      </c>
      <c r="V19" s="772"/>
      <c r="W19" s="771" t="s">
        <v>1155</v>
      </c>
      <c r="X19" s="773"/>
      <c r="Y19" s="188"/>
      <c r="Z19" s="187"/>
      <c r="AA19" s="187"/>
      <c r="AB19" s="187"/>
      <c r="AC19" s="216"/>
      <c r="AD19" s="216"/>
      <c r="AE19" s="216"/>
      <c r="AF19" s="216"/>
      <c r="AG19" s="216"/>
      <c r="AH19" s="216"/>
      <c r="AI19" s="216"/>
      <c r="AJ19" s="216"/>
      <c r="AK19" s="758" t="s">
        <v>719</v>
      </c>
      <c r="AL19" s="759"/>
      <c r="AM19" s="759"/>
      <c r="AN19" s="760"/>
      <c r="AO19" s="761"/>
      <c r="AP19" s="3"/>
      <c r="AQ19" s="215">
        <f t="shared" si="5"/>
        <v>3</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0.60000000000000009</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3</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3</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3</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6" priority="3">
      <formula>$AQ11=2</formula>
    </cfRule>
  </conditionalFormatting>
  <conditionalFormatting sqref="Y11:AF30">
    <cfRule type="expression" dxfId="115" priority="2">
      <formula>$AQ11=3</formula>
    </cfRule>
  </conditionalFormatting>
  <conditionalFormatting sqref="AC11:AJ30">
    <cfRule type="expression" dxfId="114" priority="1">
      <formula>$AQ11=1</formula>
    </cfRule>
  </conditionalFormatting>
  <dataValidations count="1">
    <dataValidation type="list" allowBlank="1" showInputMessage="1" showErrorMessage="1" sqref="N11:O30 R11:T30" xr:uid="{E68C1727-A18A-44BA-8AC3-5C2AAF40E7C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F05EC58-1F6E-48C1-B103-C54F3C7ED81B}">
          <x14:formula1>
            <xm:f>'(参考)リスト'!$F$16:$F$21</xm:f>
          </x14:formula1>
          <xm:sqref>W11:X30</xm:sqref>
        </x14:dataValidation>
        <x14:dataValidation type="list" allowBlank="1" showInputMessage="1" showErrorMessage="1" xr:uid="{7BA47105-A5BC-4024-ADAF-B6938699ACA1}">
          <x14:formula1>
            <xm:f>'(参考)リスト'!$B$16:$B$20</xm:f>
          </x14:formula1>
          <xm:sqref>L11:M30</xm:sqref>
        </x14:dataValidation>
        <x14:dataValidation type="list" allowBlank="1" showInputMessage="1" showErrorMessage="1" xr:uid="{1711A8EA-65A9-4D2A-8F02-11B4925F5064}">
          <x14:formula1>
            <xm:f>'(参考)リスト'!$G$16:$G$20</xm:f>
          </x14:formula1>
          <xm:sqref>U11:V30</xm:sqref>
        </x14:dataValidation>
        <x14:dataValidation type="list" allowBlank="1" showInputMessage="1" showErrorMessage="1" xr:uid="{026C171E-0A84-43FF-8CF0-1DAC7E1B0F22}">
          <x14:formula1>
            <xm:f>'(参考)リスト'!$D$16:$D$18</xm:f>
          </x14:formula1>
          <xm:sqref>P11:Q30</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551ED-F24A-48B5-8CC5-300F6DE9D526}">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S006</v>
      </c>
      <c r="AW5" s="158">
        <f>R7</f>
        <v>3.32</v>
      </c>
      <c r="AX5" s="159">
        <f>+Y32</f>
        <v>0</v>
      </c>
      <c r="AY5" s="159">
        <f>+Z32</f>
        <v>0</v>
      </c>
      <c r="AZ5" s="159">
        <f>+AA32</f>
        <v>0</v>
      </c>
      <c r="BA5" s="159">
        <f t="shared" ref="BA5" si="0">+AB32</f>
        <v>0</v>
      </c>
      <c r="BB5" s="159">
        <f>+AC32</f>
        <v>0</v>
      </c>
      <c r="BC5" s="159">
        <f t="shared" ref="BC5:BI5" si="1">+AD32</f>
        <v>0</v>
      </c>
      <c r="BD5" s="159">
        <f t="shared" si="1"/>
        <v>1</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0.1125</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646</v>
      </c>
      <c r="O7" s="756"/>
      <c r="P7" s="784" t="s">
        <v>476</v>
      </c>
      <c r="Q7" s="786"/>
      <c r="R7" s="838">
        <v>3.32</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521</v>
      </c>
      <c r="O11" s="772"/>
      <c r="P11" s="771" t="s">
        <v>352</v>
      </c>
      <c r="Q11" s="772"/>
      <c r="R11" s="275" t="s">
        <v>560</v>
      </c>
      <c r="S11" s="275"/>
      <c r="T11" s="275"/>
      <c r="U11" s="771" t="s">
        <v>1155</v>
      </c>
      <c r="V11" s="772"/>
      <c r="W11" s="771" t="s">
        <v>702</v>
      </c>
      <c r="X11" s="773"/>
      <c r="Y11" s="188"/>
      <c r="Z11" s="187"/>
      <c r="AA11" s="187"/>
      <c r="AB11" s="187"/>
      <c r="AC11" s="216"/>
      <c r="AD11" s="216"/>
      <c r="AE11" s="216">
        <v>0.1125</v>
      </c>
      <c r="AF11" s="216"/>
      <c r="AG11" s="216"/>
      <c r="AH11" s="216"/>
      <c r="AI11" s="216"/>
      <c r="AJ11" s="216"/>
      <c r="AK11" s="787" t="s">
        <v>690</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513</v>
      </c>
      <c r="O12" s="772"/>
      <c r="P12" s="771" t="s">
        <v>352</v>
      </c>
      <c r="Q12" s="772"/>
      <c r="R12" s="275" t="s">
        <v>560</v>
      </c>
      <c r="S12" s="275"/>
      <c r="T12" s="275"/>
      <c r="U12" s="771" t="s">
        <v>62</v>
      </c>
      <c r="V12" s="772"/>
      <c r="W12" s="771" t="s">
        <v>62</v>
      </c>
      <c r="X12" s="773"/>
      <c r="Y12" s="188"/>
      <c r="Z12" s="187"/>
      <c r="AA12" s="187"/>
      <c r="AB12" s="187"/>
      <c r="AC12" s="216"/>
      <c r="AD12" s="216"/>
      <c r="AE12" s="216"/>
      <c r="AF12" s="216"/>
      <c r="AG12" s="216"/>
      <c r="AH12" s="216"/>
      <c r="AI12" s="216"/>
      <c r="AJ12" s="216"/>
      <c r="AK12" s="758" t="s">
        <v>1161</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510</v>
      </c>
      <c r="O13" s="772"/>
      <c r="P13" s="771" t="s">
        <v>352</v>
      </c>
      <c r="Q13" s="772"/>
      <c r="R13" s="275" t="s">
        <v>560</v>
      </c>
      <c r="S13" s="275"/>
      <c r="T13" s="275"/>
      <c r="U13" s="771" t="s">
        <v>684</v>
      </c>
      <c r="V13" s="772"/>
      <c r="W13" s="771" t="s">
        <v>683</v>
      </c>
      <c r="X13" s="773"/>
      <c r="Y13" s="188"/>
      <c r="Z13" s="187"/>
      <c r="AA13" s="187"/>
      <c r="AB13" s="187"/>
      <c r="AC13" s="216"/>
      <c r="AD13" s="216"/>
      <c r="AE13" s="216"/>
      <c r="AF13" s="216"/>
      <c r="AG13" s="216"/>
      <c r="AH13" s="216"/>
      <c r="AI13" s="216"/>
      <c r="AJ13" s="216"/>
      <c r="AK13" s="758" t="s">
        <v>728</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351</v>
      </c>
      <c r="M14" s="772"/>
      <c r="N14" s="771" t="s">
        <v>374</v>
      </c>
      <c r="O14" s="772"/>
      <c r="P14" s="771" t="s">
        <v>353</v>
      </c>
      <c r="Q14" s="772"/>
      <c r="R14" s="275" t="s">
        <v>360</v>
      </c>
      <c r="S14" s="275"/>
      <c r="T14" s="275"/>
      <c r="U14" s="771" t="s">
        <v>62</v>
      </c>
      <c r="V14" s="772"/>
      <c r="W14" s="771" t="s">
        <v>1155</v>
      </c>
      <c r="X14" s="773"/>
      <c r="Y14" s="188"/>
      <c r="Z14" s="187"/>
      <c r="AA14" s="187"/>
      <c r="AB14" s="187"/>
      <c r="AC14" s="216"/>
      <c r="AD14" s="216"/>
      <c r="AE14" s="216"/>
      <c r="AF14" s="216"/>
      <c r="AG14" s="216"/>
      <c r="AH14" s="216"/>
      <c r="AI14" s="216"/>
      <c r="AJ14" s="216"/>
      <c r="AK14" s="758" t="s">
        <v>719</v>
      </c>
      <c r="AL14" s="759"/>
      <c r="AM14" s="759"/>
      <c r="AN14" s="760"/>
      <c r="AO14" s="761"/>
      <c r="AP14" s="3"/>
      <c r="AQ14" s="215">
        <f t="shared" si="5"/>
        <v>3</v>
      </c>
    </row>
    <row r="15" spans="2:86" ht="12" customHeight="1" x14ac:dyDescent="0.2">
      <c r="B15" s="526"/>
      <c r="C15" s="821"/>
      <c r="D15" s="819"/>
      <c r="E15" s="819"/>
      <c r="F15" s="819"/>
      <c r="G15" s="819"/>
      <c r="H15" s="819"/>
      <c r="I15" s="819"/>
      <c r="J15" s="820"/>
      <c r="K15" s="231">
        <v>5</v>
      </c>
      <c r="L15" s="771" t="s">
        <v>351</v>
      </c>
      <c r="M15" s="772"/>
      <c r="N15" s="771" t="s">
        <v>374</v>
      </c>
      <c r="O15" s="772"/>
      <c r="P15" s="771" t="s">
        <v>353</v>
      </c>
      <c r="Q15" s="772"/>
      <c r="R15" s="275" t="s">
        <v>360</v>
      </c>
      <c r="S15" s="275"/>
      <c r="T15" s="275"/>
      <c r="U15" s="771" t="s">
        <v>62</v>
      </c>
      <c r="V15" s="772"/>
      <c r="W15" s="771" t="s">
        <v>1155</v>
      </c>
      <c r="X15" s="773"/>
      <c r="Y15" s="188"/>
      <c r="Z15" s="187"/>
      <c r="AA15" s="187"/>
      <c r="AB15" s="187"/>
      <c r="AC15" s="216"/>
      <c r="AD15" s="216"/>
      <c r="AE15" s="216"/>
      <c r="AF15" s="216"/>
      <c r="AG15" s="216"/>
      <c r="AH15" s="216"/>
      <c r="AI15" s="216"/>
      <c r="AJ15" s="216"/>
      <c r="AK15" s="758" t="s">
        <v>719</v>
      </c>
      <c r="AL15" s="759"/>
      <c r="AM15" s="759"/>
      <c r="AN15" s="760"/>
      <c r="AO15" s="761"/>
      <c r="AP15" s="3"/>
      <c r="AQ15" s="215">
        <f t="shared" si="5"/>
        <v>3</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0.1125</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1</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3" priority="3">
      <formula>$AQ11=2</formula>
    </cfRule>
  </conditionalFormatting>
  <conditionalFormatting sqref="Y11:AF30">
    <cfRule type="expression" dxfId="112" priority="2">
      <formula>$AQ11=3</formula>
    </cfRule>
  </conditionalFormatting>
  <conditionalFormatting sqref="AC11:AJ30">
    <cfRule type="expression" dxfId="111" priority="1">
      <formula>$AQ11=1</formula>
    </cfRule>
  </conditionalFormatting>
  <dataValidations count="1">
    <dataValidation type="list" allowBlank="1" showInputMessage="1" showErrorMessage="1" sqref="N11:O30 R11:T30" xr:uid="{4596D442-404F-477E-80AA-942A854DE9D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B6663E-8798-49D2-82C9-6D94D2A91E46}">
          <x14:formula1>
            <xm:f>'(参考)リスト'!$D$16:$D$18</xm:f>
          </x14:formula1>
          <xm:sqref>P11:Q30</xm:sqref>
        </x14:dataValidation>
        <x14:dataValidation type="list" allowBlank="1" showInputMessage="1" showErrorMessage="1" xr:uid="{A0171433-6581-4FD5-96C0-4F061FE92E64}">
          <x14:formula1>
            <xm:f>'(参考)リスト'!$G$16:$G$20</xm:f>
          </x14:formula1>
          <xm:sqref>U11:V30</xm:sqref>
        </x14:dataValidation>
        <x14:dataValidation type="list" allowBlank="1" showInputMessage="1" showErrorMessage="1" xr:uid="{F6979632-86EB-4116-96AF-48EC69B358B7}">
          <x14:formula1>
            <xm:f>'(参考)リスト'!$B$16:$B$20</xm:f>
          </x14:formula1>
          <xm:sqref>L11:M30</xm:sqref>
        </x14:dataValidation>
        <x14:dataValidation type="list" allowBlank="1" showInputMessage="1" showErrorMessage="1" xr:uid="{5DD9B209-F340-455E-BEF9-F9C95A8BC839}">
          <x14:formula1>
            <xm:f>'(参考)リスト'!$F$16:$F$21</xm:f>
          </x14:formula1>
          <xm:sqref>W11:X30</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90A78-CBE1-4C2F-A53F-F9F0BD033802}">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S007</v>
      </c>
      <c r="AW5" s="158">
        <f>R7</f>
        <v>3.32</v>
      </c>
      <c r="AX5" s="159">
        <f>+Y32</f>
        <v>0</v>
      </c>
      <c r="AY5" s="159">
        <f>+Z32</f>
        <v>0</v>
      </c>
      <c r="AZ5" s="159">
        <f>+AA32</f>
        <v>0</v>
      </c>
      <c r="BA5" s="159">
        <f t="shared" ref="BA5" si="0">+AB32</f>
        <v>0</v>
      </c>
      <c r="BB5" s="159">
        <f>+AC32</f>
        <v>0</v>
      </c>
      <c r="BC5" s="159">
        <f t="shared" ref="BC5:BI5" si="1">+AD32</f>
        <v>0</v>
      </c>
      <c r="BD5" s="159">
        <f t="shared" si="1"/>
        <v>1</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0.11</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647</v>
      </c>
      <c r="O7" s="756"/>
      <c r="P7" s="784" t="s">
        <v>476</v>
      </c>
      <c r="Q7" s="786"/>
      <c r="R7" s="838">
        <v>3.32</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521</v>
      </c>
      <c r="O11" s="772"/>
      <c r="P11" s="771" t="s">
        <v>352</v>
      </c>
      <c r="Q11" s="772"/>
      <c r="R11" s="275" t="s">
        <v>560</v>
      </c>
      <c r="S11" s="275"/>
      <c r="T11" s="275"/>
      <c r="U11" s="771" t="s">
        <v>1155</v>
      </c>
      <c r="V11" s="772"/>
      <c r="W11" s="771" t="s">
        <v>702</v>
      </c>
      <c r="X11" s="773"/>
      <c r="Y11" s="188"/>
      <c r="Z11" s="187"/>
      <c r="AA11" s="187"/>
      <c r="AB11" s="187"/>
      <c r="AC11" s="216"/>
      <c r="AD11" s="216"/>
      <c r="AE11" s="216">
        <v>0.11</v>
      </c>
      <c r="AF11" s="216"/>
      <c r="AG11" s="216"/>
      <c r="AH11" s="216"/>
      <c r="AI11" s="216"/>
      <c r="AJ11" s="216"/>
      <c r="AK11" s="787" t="s">
        <v>690</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517</v>
      </c>
      <c r="O12" s="772"/>
      <c r="P12" s="771" t="s">
        <v>353</v>
      </c>
      <c r="Q12" s="772"/>
      <c r="R12" s="275" t="s">
        <v>353</v>
      </c>
      <c r="S12" s="275"/>
      <c r="T12" s="275"/>
      <c r="U12" s="771" t="s">
        <v>684</v>
      </c>
      <c r="V12" s="772"/>
      <c r="W12" s="771" t="s">
        <v>683</v>
      </c>
      <c r="X12" s="773"/>
      <c r="Y12" s="188"/>
      <c r="Z12" s="187"/>
      <c r="AA12" s="187"/>
      <c r="AB12" s="187"/>
      <c r="AC12" s="216"/>
      <c r="AD12" s="216"/>
      <c r="AE12" s="216"/>
      <c r="AF12" s="216"/>
      <c r="AG12" s="216"/>
      <c r="AH12" s="216"/>
      <c r="AI12" s="216"/>
      <c r="AJ12" s="216"/>
      <c r="AK12" s="758" t="s">
        <v>728</v>
      </c>
      <c r="AL12" s="759"/>
      <c r="AM12" s="759"/>
      <c r="AN12" s="760"/>
      <c r="AO12" s="761"/>
      <c r="AP12" s="3"/>
      <c r="AQ12" s="215">
        <f t="shared" ref="AQ12:AQ30" si="5">IF(P12="材質劣化",2,IF(P12="漏水",3,1))</f>
        <v>3</v>
      </c>
    </row>
    <row r="13" spans="2:86" ht="12" customHeight="1" x14ac:dyDescent="0.2">
      <c r="B13" s="526"/>
      <c r="C13" s="821"/>
      <c r="D13" s="819"/>
      <c r="E13" s="819"/>
      <c r="F13" s="819"/>
      <c r="G13" s="819"/>
      <c r="H13" s="819"/>
      <c r="I13" s="819"/>
      <c r="J13" s="820"/>
      <c r="K13" s="231">
        <v>3</v>
      </c>
      <c r="L13" s="771" t="s">
        <v>562</v>
      </c>
      <c r="M13" s="772"/>
      <c r="N13" s="771" t="s">
        <v>513</v>
      </c>
      <c r="O13" s="772"/>
      <c r="P13" s="771" t="s">
        <v>352</v>
      </c>
      <c r="Q13" s="772"/>
      <c r="R13" s="275" t="s">
        <v>560</v>
      </c>
      <c r="S13" s="275"/>
      <c r="T13" s="275"/>
      <c r="U13" s="771" t="s">
        <v>62</v>
      </c>
      <c r="V13" s="772"/>
      <c r="W13" s="771" t="s">
        <v>62</v>
      </c>
      <c r="X13" s="773"/>
      <c r="Y13" s="188"/>
      <c r="Z13" s="187"/>
      <c r="AA13" s="187"/>
      <c r="AB13" s="187"/>
      <c r="AC13" s="216"/>
      <c r="AD13" s="216"/>
      <c r="AE13" s="216"/>
      <c r="AF13" s="216"/>
      <c r="AG13" s="216"/>
      <c r="AH13" s="216"/>
      <c r="AI13" s="216"/>
      <c r="AJ13" s="216"/>
      <c r="AK13" s="758" t="s">
        <v>1161</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512</v>
      </c>
      <c r="O14" s="772"/>
      <c r="P14" s="771" t="s">
        <v>352</v>
      </c>
      <c r="Q14" s="772"/>
      <c r="R14" s="275" t="s">
        <v>560</v>
      </c>
      <c r="S14" s="275"/>
      <c r="T14" s="275"/>
      <c r="U14" s="771" t="s">
        <v>62</v>
      </c>
      <c r="V14" s="772"/>
      <c r="W14" s="771" t="s">
        <v>62</v>
      </c>
      <c r="X14" s="773"/>
      <c r="Y14" s="188"/>
      <c r="Z14" s="187"/>
      <c r="AA14" s="187"/>
      <c r="AB14" s="187"/>
      <c r="AC14" s="216"/>
      <c r="AD14" s="216"/>
      <c r="AE14" s="216"/>
      <c r="AF14" s="216"/>
      <c r="AG14" s="216"/>
      <c r="AH14" s="216"/>
      <c r="AI14" s="216"/>
      <c r="AJ14" s="216"/>
      <c r="AK14" s="758" t="s">
        <v>1161</v>
      </c>
      <c r="AL14" s="759"/>
      <c r="AM14" s="759"/>
      <c r="AN14" s="760"/>
      <c r="AO14" s="761"/>
      <c r="AP14" s="3"/>
      <c r="AQ14" s="215">
        <f t="shared" si="5"/>
        <v>2</v>
      </c>
    </row>
    <row r="15" spans="2:86" ht="12" customHeight="1" x14ac:dyDescent="0.2">
      <c r="B15" s="526"/>
      <c r="C15" s="821"/>
      <c r="D15" s="819"/>
      <c r="E15" s="819"/>
      <c r="F15" s="819"/>
      <c r="G15" s="819"/>
      <c r="H15" s="819"/>
      <c r="I15" s="819"/>
      <c r="J15" s="820"/>
      <c r="K15" s="231">
        <v>5</v>
      </c>
      <c r="L15" s="771" t="s">
        <v>562</v>
      </c>
      <c r="M15" s="772"/>
      <c r="N15" s="771" t="s">
        <v>520</v>
      </c>
      <c r="O15" s="772"/>
      <c r="P15" s="771" t="s">
        <v>353</v>
      </c>
      <c r="Q15" s="772"/>
      <c r="R15" s="275" t="s">
        <v>353</v>
      </c>
      <c r="S15" s="275"/>
      <c r="T15" s="275"/>
      <c r="U15" s="771" t="s">
        <v>684</v>
      </c>
      <c r="V15" s="772"/>
      <c r="W15" s="771" t="s">
        <v>683</v>
      </c>
      <c r="X15" s="773"/>
      <c r="Y15" s="188"/>
      <c r="Z15" s="187"/>
      <c r="AA15" s="187"/>
      <c r="AB15" s="187"/>
      <c r="AC15" s="216"/>
      <c r="AD15" s="216"/>
      <c r="AE15" s="216"/>
      <c r="AF15" s="216"/>
      <c r="AG15" s="216"/>
      <c r="AH15" s="216"/>
      <c r="AI15" s="216"/>
      <c r="AJ15" s="216"/>
      <c r="AK15" s="758" t="s">
        <v>728</v>
      </c>
      <c r="AL15" s="759"/>
      <c r="AM15" s="759"/>
      <c r="AN15" s="760"/>
      <c r="AO15" s="761"/>
      <c r="AP15" s="3"/>
      <c r="AQ15" s="215">
        <f t="shared" si="5"/>
        <v>3</v>
      </c>
    </row>
    <row r="16" spans="2:86" ht="12" customHeight="1" x14ac:dyDescent="0.2">
      <c r="B16" s="526"/>
      <c r="C16" s="821"/>
      <c r="D16" s="819"/>
      <c r="E16" s="819"/>
      <c r="F16" s="819"/>
      <c r="G16" s="819"/>
      <c r="H16" s="819"/>
      <c r="I16" s="819"/>
      <c r="J16" s="820"/>
      <c r="K16" s="231">
        <v>6</v>
      </c>
      <c r="L16" s="771" t="s">
        <v>351</v>
      </c>
      <c r="M16" s="772"/>
      <c r="N16" s="771" t="s">
        <v>377</v>
      </c>
      <c r="O16" s="772"/>
      <c r="P16" s="771" t="s">
        <v>353</v>
      </c>
      <c r="Q16" s="772"/>
      <c r="R16" s="275" t="s">
        <v>360</v>
      </c>
      <c r="S16" s="275"/>
      <c r="T16" s="275"/>
      <c r="U16" s="771" t="s">
        <v>1155</v>
      </c>
      <c r="V16" s="772"/>
      <c r="W16" s="771" t="s">
        <v>1155</v>
      </c>
      <c r="X16" s="773"/>
      <c r="Y16" s="188"/>
      <c r="Z16" s="187"/>
      <c r="AA16" s="187"/>
      <c r="AB16" s="187"/>
      <c r="AC16" s="216"/>
      <c r="AD16" s="216"/>
      <c r="AE16" s="216"/>
      <c r="AF16" s="216"/>
      <c r="AG16" s="216"/>
      <c r="AH16" s="216"/>
      <c r="AI16" s="216"/>
      <c r="AJ16" s="216"/>
      <c r="AK16" s="758" t="s">
        <v>1165</v>
      </c>
      <c r="AL16" s="759"/>
      <c r="AM16" s="759"/>
      <c r="AN16" s="760"/>
      <c r="AO16" s="761"/>
      <c r="AP16" s="3"/>
      <c r="AQ16" s="215">
        <f t="shared" si="5"/>
        <v>3</v>
      </c>
    </row>
    <row r="17" spans="2:43" ht="12" customHeight="1" x14ac:dyDescent="0.2">
      <c r="B17" s="526"/>
      <c r="C17" s="821"/>
      <c r="D17" s="819"/>
      <c r="E17" s="819"/>
      <c r="F17" s="819"/>
      <c r="G17" s="819"/>
      <c r="H17" s="819"/>
      <c r="I17" s="819"/>
      <c r="J17" s="820"/>
      <c r="K17" s="231">
        <v>7</v>
      </c>
      <c r="L17" s="771" t="s">
        <v>351</v>
      </c>
      <c r="M17" s="772"/>
      <c r="N17" s="771" t="s">
        <v>374</v>
      </c>
      <c r="O17" s="772"/>
      <c r="P17" s="771" t="s">
        <v>353</v>
      </c>
      <c r="Q17" s="772"/>
      <c r="R17" s="275" t="s">
        <v>360</v>
      </c>
      <c r="S17" s="275"/>
      <c r="T17" s="275"/>
      <c r="U17" s="771" t="s">
        <v>62</v>
      </c>
      <c r="V17" s="772"/>
      <c r="W17" s="771" t="s">
        <v>1155</v>
      </c>
      <c r="X17" s="773"/>
      <c r="Y17" s="188"/>
      <c r="Z17" s="187"/>
      <c r="AA17" s="187"/>
      <c r="AB17" s="187"/>
      <c r="AC17" s="216"/>
      <c r="AD17" s="216"/>
      <c r="AE17" s="216"/>
      <c r="AF17" s="216"/>
      <c r="AG17" s="216"/>
      <c r="AH17" s="216"/>
      <c r="AI17" s="216"/>
      <c r="AJ17" s="216"/>
      <c r="AK17" s="758" t="s">
        <v>719</v>
      </c>
      <c r="AL17" s="759"/>
      <c r="AM17" s="759"/>
      <c r="AN17" s="760"/>
      <c r="AO17" s="761"/>
      <c r="AP17" s="3"/>
      <c r="AQ17" s="215">
        <f t="shared" si="5"/>
        <v>3</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0.11</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1</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0" priority="3">
      <formula>$AQ11=2</formula>
    </cfRule>
  </conditionalFormatting>
  <conditionalFormatting sqref="Y11:AF30">
    <cfRule type="expression" dxfId="109" priority="2">
      <formula>$AQ11=3</formula>
    </cfRule>
  </conditionalFormatting>
  <conditionalFormatting sqref="AC11:AJ30">
    <cfRule type="expression" dxfId="108" priority="1">
      <formula>$AQ11=1</formula>
    </cfRule>
  </conditionalFormatting>
  <dataValidations count="1">
    <dataValidation type="list" allowBlank="1" showInputMessage="1" showErrorMessage="1" sqref="N11:O30 R11:T30" xr:uid="{2D65C0EF-C4E1-4B6B-AF54-299DC40BB21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D41F084-FC1D-4949-991C-13E1A4BD8EB2}">
          <x14:formula1>
            <xm:f>'(参考)リスト'!$F$16:$F$21</xm:f>
          </x14:formula1>
          <xm:sqref>W11:X30</xm:sqref>
        </x14:dataValidation>
        <x14:dataValidation type="list" allowBlank="1" showInputMessage="1" showErrorMessage="1" xr:uid="{3F15849C-0A23-4C37-AB15-A6E48201310D}">
          <x14:formula1>
            <xm:f>'(参考)リスト'!$B$16:$B$20</xm:f>
          </x14:formula1>
          <xm:sqref>L11:M30</xm:sqref>
        </x14:dataValidation>
        <x14:dataValidation type="list" allowBlank="1" showInputMessage="1" showErrorMessage="1" xr:uid="{CC163017-53F2-4A8B-B129-45AB782A235E}">
          <x14:formula1>
            <xm:f>'(参考)リスト'!$G$16:$G$20</xm:f>
          </x14:formula1>
          <xm:sqref>U11:V30</xm:sqref>
        </x14:dataValidation>
        <x14:dataValidation type="list" allowBlank="1" showInputMessage="1" showErrorMessage="1" xr:uid="{F999A42F-2426-4DAA-83D5-6462AB4FA6DE}">
          <x14:formula1>
            <xm:f>'(参考)リスト'!$D$16:$D$18</xm:f>
          </x14:formula1>
          <xm:sqref>P11:Q30</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0FEBD-9933-4E10-AFD8-6A43406A3A58}">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S008</v>
      </c>
      <c r="AW5" s="158">
        <f>R7</f>
        <v>3.3</v>
      </c>
      <c r="AX5" s="159">
        <f>+Y32</f>
        <v>0</v>
      </c>
      <c r="AY5" s="159">
        <f>+Z32</f>
        <v>0</v>
      </c>
      <c r="AZ5" s="159">
        <f>+AA32</f>
        <v>0</v>
      </c>
      <c r="BA5" s="159">
        <f t="shared" ref="BA5" si="0">+AB32</f>
        <v>0</v>
      </c>
      <c r="BB5" s="159">
        <f>+AC32</f>
        <v>0</v>
      </c>
      <c r="BC5" s="159">
        <f t="shared" ref="BC5:BI5" si="1">+AD32</f>
        <v>0</v>
      </c>
      <c r="BD5" s="159">
        <f t="shared" si="1"/>
        <v>1</v>
      </c>
      <c r="BE5" s="159">
        <f t="shared" si="1"/>
        <v>0</v>
      </c>
      <c r="BF5" s="159">
        <f t="shared" si="1"/>
        <v>0</v>
      </c>
      <c r="BG5" s="159">
        <f t="shared" si="1"/>
        <v>0</v>
      </c>
      <c r="BH5" s="159">
        <f t="shared" si="1"/>
        <v>0</v>
      </c>
      <c r="BI5" s="159">
        <f t="shared" si="1"/>
        <v>1</v>
      </c>
      <c r="BJ5" s="159" t="str">
        <f>+Y35</f>
        <v/>
      </c>
      <c r="BK5" s="159" t="str">
        <f t="shared" ref="BK5" si="2">+Z35</f>
        <v/>
      </c>
      <c r="BL5" s="159" t="str">
        <f>+AA35</f>
        <v/>
      </c>
      <c r="BM5" s="159">
        <f>+AC35</f>
        <v>0</v>
      </c>
      <c r="BN5" s="159">
        <f t="shared" ref="BN5:BO5" si="3">+AD35</f>
        <v>0</v>
      </c>
      <c r="BO5" s="159">
        <f t="shared" si="3"/>
        <v>1</v>
      </c>
      <c r="BP5" s="159">
        <f>+AG35</f>
        <v>0</v>
      </c>
      <c r="BQ5" s="159">
        <f>+AH35</f>
        <v>0</v>
      </c>
      <c r="BR5" s="159">
        <f>+AI35</f>
        <v>1</v>
      </c>
      <c r="BS5" s="182" t="str">
        <f>+Y36</f>
        <v>Ⅰ</v>
      </c>
      <c r="BT5" s="182" t="str">
        <f>+AC36</f>
        <v>Ⅱ</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0.2</v>
      </c>
      <c r="CD5" s="162">
        <f t="shared" si="4"/>
        <v>0</v>
      </c>
      <c r="CE5" s="162">
        <f t="shared" si="4"/>
        <v>0</v>
      </c>
      <c r="CF5" s="162">
        <f t="shared" si="4"/>
        <v>0</v>
      </c>
      <c r="CG5" s="162">
        <f t="shared" si="4"/>
        <v>0</v>
      </c>
      <c r="CH5" s="162">
        <f t="shared" si="4"/>
        <v>1</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648</v>
      </c>
      <c r="O7" s="756"/>
      <c r="P7" s="784" t="s">
        <v>476</v>
      </c>
      <c r="Q7" s="786"/>
      <c r="R7" s="791">
        <v>3.3</v>
      </c>
      <c r="S7" s="792"/>
      <c r="T7" s="793"/>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517</v>
      </c>
      <c r="O11" s="772"/>
      <c r="P11" s="771" t="s">
        <v>352</v>
      </c>
      <c r="Q11" s="772"/>
      <c r="R11" s="275" t="s">
        <v>560</v>
      </c>
      <c r="S11" s="275"/>
      <c r="T11" s="275"/>
      <c r="U11" s="771" t="s">
        <v>62</v>
      </c>
      <c r="V11" s="772"/>
      <c r="W11" s="771" t="s">
        <v>62</v>
      </c>
      <c r="X11" s="773"/>
      <c r="Y11" s="188"/>
      <c r="Z11" s="187"/>
      <c r="AA11" s="187"/>
      <c r="AB11" s="187"/>
      <c r="AC11" s="216"/>
      <c r="AD11" s="216"/>
      <c r="AE11" s="216"/>
      <c r="AF11" s="216"/>
      <c r="AG11" s="216"/>
      <c r="AH11" s="216"/>
      <c r="AI11" s="216"/>
      <c r="AJ11" s="216"/>
      <c r="AK11" s="758" t="s">
        <v>728</v>
      </c>
      <c r="AL11" s="759"/>
      <c r="AM11" s="759"/>
      <c r="AN11" s="760"/>
      <c r="AO11" s="76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520</v>
      </c>
      <c r="O12" s="772"/>
      <c r="P12" s="771" t="s">
        <v>352</v>
      </c>
      <c r="Q12" s="772"/>
      <c r="R12" s="275" t="s">
        <v>560</v>
      </c>
      <c r="S12" s="275"/>
      <c r="T12" s="275"/>
      <c r="U12" s="771" t="s">
        <v>684</v>
      </c>
      <c r="V12" s="772"/>
      <c r="W12" s="771" t="s">
        <v>702</v>
      </c>
      <c r="X12" s="773"/>
      <c r="Y12" s="188"/>
      <c r="Z12" s="187"/>
      <c r="AA12" s="187"/>
      <c r="AB12" s="187"/>
      <c r="AC12" s="216"/>
      <c r="AD12" s="216"/>
      <c r="AE12" s="216">
        <v>0.2</v>
      </c>
      <c r="AF12" s="216"/>
      <c r="AG12" s="216"/>
      <c r="AH12" s="216"/>
      <c r="AI12" s="216"/>
      <c r="AJ12" s="216"/>
      <c r="AK12" s="758" t="s">
        <v>690</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520</v>
      </c>
      <c r="O13" s="772"/>
      <c r="P13" s="771" t="s">
        <v>353</v>
      </c>
      <c r="Q13" s="772"/>
      <c r="R13" s="275" t="s">
        <v>353</v>
      </c>
      <c r="S13" s="275"/>
      <c r="T13" s="275"/>
      <c r="U13" s="771" t="s">
        <v>684</v>
      </c>
      <c r="V13" s="772"/>
      <c r="W13" s="771" t="s">
        <v>683</v>
      </c>
      <c r="X13" s="773"/>
      <c r="Y13" s="188"/>
      <c r="Z13" s="187"/>
      <c r="AA13" s="187"/>
      <c r="AB13" s="187"/>
      <c r="AC13" s="216"/>
      <c r="AD13" s="216"/>
      <c r="AE13" s="216"/>
      <c r="AF13" s="216"/>
      <c r="AG13" s="216"/>
      <c r="AH13" s="216"/>
      <c r="AI13" s="216"/>
      <c r="AJ13" s="216">
        <v>1</v>
      </c>
      <c r="AK13" s="758" t="s">
        <v>856</v>
      </c>
      <c r="AL13" s="759"/>
      <c r="AM13" s="759"/>
      <c r="AN13" s="760"/>
      <c r="AO13" s="761"/>
      <c r="AP13" s="3"/>
      <c r="AQ13" s="215">
        <f t="shared" si="5"/>
        <v>3</v>
      </c>
    </row>
    <row r="14" spans="2:86" ht="12" customHeight="1" x14ac:dyDescent="0.2">
      <c r="B14" s="526"/>
      <c r="C14" s="821"/>
      <c r="D14" s="819"/>
      <c r="E14" s="819"/>
      <c r="F14" s="819"/>
      <c r="G14" s="819"/>
      <c r="H14" s="819"/>
      <c r="I14" s="819"/>
      <c r="J14" s="820"/>
      <c r="K14" s="231">
        <v>4</v>
      </c>
      <c r="L14" s="771" t="s">
        <v>562</v>
      </c>
      <c r="M14" s="772"/>
      <c r="N14" s="771" t="s">
        <v>520</v>
      </c>
      <c r="O14" s="772"/>
      <c r="P14" s="771" t="s">
        <v>352</v>
      </c>
      <c r="Q14" s="772"/>
      <c r="R14" s="275" t="s">
        <v>560</v>
      </c>
      <c r="S14" s="275"/>
      <c r="T14" s="275"/>
      <c r="U14" s="771" t="s">
        <v>684</v>
      </c>
      <c r="V14" s="772"/>
      <c r="W14" s="771" t="s">
        <v>683</v>
      </c>
      <c r="X14" s="773"/>
      <c r="Y14" s="188"/>
      <c r="Z14" s="187"/>
      <c r="AA14" s="187"/>
      <c r="AB14" s="187"/>
      <c r="AC14" s="216"/>
      <c r="AD14" s="216"/>
      <c r="AE14" s="216"/>
      <c r="AF14" s="216"/>
      <c r="AG14" s="216"/>
      <c r="AH14" s="216"/>
      <c r="AI14" s="216"/>
      <c r="AJ14" s="216"/>
      <c r="AK14" s="758" t="s">
        <v>728</v>
      </c>
      <c r="AL14" s="759"/>
      <c r="AM14" s="759"/>
      <c r="AN14" s="760"/>
      <c r="AO14" s="761"/>
      <c r="AP14" s="3"/>
      <c r="AQ14" s="215">
        <f t="shared" si="5"/>
        <v>2</v>
      </c>
    </row>
    <row r="15" spans="2:86" ht="12" customHeight="1" x14ac:dyDescent="0.2">
      <c r="B15" s="526"/>
      <c r="C15" s="821"/>
      <c r="D15" s="819"/>
      <c r="E15" s="819"/>
      <c r="F15" s="819"/>
      <c r="G15" s="819"/>
      <c r="H15" s="819"/>
      <c r="I15" s="819"/>
      <c r="J15" s="820"/>
      <c r="K15" s="231"/>
      <c r="L15" s="771"/>
      <c r="M15" s="772"/>
      <c r="N15" s="771"/>
      <c r="O15" s="772"/>
      <c r="P15" s="771"/>
      <c r="Q15" s="772"/>
      <c r="R15" s="275"/>
      <c r="S15" s="275"/>
      <c r="T15" s="275"/>
      <c r="U15" s="771"/>
      <c r="V15" s="772"/>
      <c r="W15" s="771"/>
      <c r="X15" s="773"/>
      <c r="Y15" s="188"/>
      <c r="Z15" s="187"/>
      <c r="AA15" s="187"/>
      <c r="AB15" s="187"/>
      <c r="AC15" s="216"/>
      <c r="AD15" s="216"/>
      <c r="AE15" s="216"/>
      <c r="AF15" s="216"/>
      <c r="AG15" s="216"/>
      <c r="AH15" s="216"/>
      <c r="AI15" s="216"/>
      <c r="AJ15" s="216"/>
      <c r="AK15" s="758"/>
      <c r="AL15" s="759"/>
      <c r="AM15" s="759"/>
      <c r="AN15" s="760"/>
      <c r="AO15" s="761"/>
      <c r="AP15" s="3"/>
      <c r="AQ15" s="215">
        <f t="shared" si="5"/>
        <v>1</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0.2</v>
      </c>
      <c r="AF31" s="217">
        <f t="shared" si="6"/>
        <v>0</v>
      </c>
      <c r="AG31" s="217">
        <f t="shared" si="6"/>
        <v>0</v>
      </c>
      <c r="AH31" s="217">
        <f t="shared" si="6"/>
        <v>0</v>
      </c>
      <c r="AI31" s="217">
        <f t="shared" si="6"/>
        <v>0</v>
      </c>
      <c r="AJ31" s="217">
        <f t="shared" si="6"/>
        <v>1</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1</v>
      </c>
      <c r="AF32" s="188">
        <f t="shared" si="7"/>
        <v>0</v>
      </c>
      <c r="AG32" s="188">
        <f t="shared" si="7"/>
        <v>0</v>
      </c>
      <c r="AH32" s="188">
        <f t="shared" si="7"/>
        <v>0</v>
      </c>
      <c r="AI32" s="188">
        <f t="shared" si="7"/>
        <v>0</v>
      </c>
      <c r="AJ32" s="188">
        <f t="shared" si="7"/>
        <v>1</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Ⅱb</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1</v>
      </c>
      <c r="AJ35" s="782"/>
      <c r="AK35" s="765"/>
      <c r="AL35" s="766"/>
      <c r="AM35" s="766"/>
      <c r="AN35" s="766"/>
      <c r="AO35" s="767"/>
      <c r="AP35" s="3"/>
      <c r="AQ35" s="159">
        <f>+Y32+AC35+AG35</f>
        <v>0</v>
      </c>
      <c r="AR35" s="159">
        <f>+Z32+AD35+AH35</f>
        <v>0</v>
      </c>
      <c r="AS35" s="802">
        <f>+AS34+AE35+AI35</f>
        <v>2</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7" priority="3">
      <formula>$AQ11=2</formula>
    </cfRule>
  </conditionalFormatting>
  <conditionalFormatting sqref="Y11:AF30">
    <cfRule type="expression" dxfId="106" priority="2">
      <formula>$AQ11=3</formula>
    </cfRule>
  </conditionalFormatting>
  <conditionalFormatting sqref="AC11:AJ30">
    <cfRule type="expression" dxfId="105" priority="1">
      <formula>$AQ11=1</formula>
    </cfRule>
  </conditionalFormatting>
  <dataValidations count="1">
    <dataValidation type="list" allowBlank="1" showInputMessage="1" showErrorMessage="1" sqref="N11:O30 R11:T30" xr:uid="{64087412-98D3-429E-9781-36C7DCA28EE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936A99D-3290-49EB-8FE8-EE9D7951FE95}">
          <x14:formula1>
            <xm:f>'(参考)リスト'!$D$16:$D$18</xm:f>
          </x14:formula1>
          <xm:sqref>P11:Q30</xm:sqref>
        </x14:dataValidation>
        <x14:dataValidation type="list" allowBlank="1" showInputMessage="1" showErrorMessage="1" xr:uid="{8D60B0C2-0D83-4CB4-84BB-258D79CD933A}">
          <x14:formula1>
            <xm:f>'(参考)リスト'!$G$16:$G$20</xm:f>
          </x14:formula1>
          <xm:sqref>U11:V30</xm:sqref>
        </x14:dataValidation>
        <x14:dataValidation type="list" allowBlank="1" showInputMessage="1" showErrorMessage="1" xr:uid="{C977D803-130C-48F7-9410-D3EF14F782DE}">
          <x14:formula1>
            <xm:f>'(参考)リスト'!$B$16:$B$20</xm:f>
          </x14:formula1>
          <xm:sqref>L11:M30</xm:sqref>
        </x14:dataValidation>
        <x14:dataValidation type="list" allowBlank="1" showInputMessage="1" showErrorMessage="1" xr:uid="{9F2D524F-FF19-41E1-A6D2-48DBF322020F}">
          <x14:formula1>
            <xm:f>'(参考)リスト'!$F$16:$F$21</xm:f>
          </x14:formula1>
          <xm:sqref>W11:X30</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A42DE-2E2A-4B5E-9062-617A867542B7}">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S009</v>
      </c>
      <c r="AW5" s="158">
        <f>R7</f>
        <v>3.3</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1</v>
      </c>
      <c r="BJ5" s="159" t="str">
        <f>+Y35</f>
        <v/>
      </c>
      <c r="BK5" s="159" t="str">
        <f t="shared" ref="BK5" si="2">+Z35</f>
        <v/>
      </c>
      <c r="BL5" s="159" t="str">
        <f>+AA35</f>
        <v/>
      </c>
      <c r="BM5" s="159">
        <f>+AC35</f>
        <v>0</v>
      </c>
      <c r="BN5" s="159">
        <f t="shared" ref="BN5:BO5" si="3">+AD35</f>
        <v>0</v>
      </c>
      <c r="BO5" s="159">
        <f t="shared" si="3"/>
        <v>0</v>
      </c>
      <c r="BP5" s="159">
        <f>+AG35</f>
        <v>0</v>
      </c>
      <c r="BQ5" s="159">
        <f>+AH35</f>
        <v>0</v>
      </c>
      <c r="BR5" s="159">
        <f>+AI35</f>
        <v>1</v>
      </c>
      <c r="BS5" s="182" t="str">
        <f>+Y36</f>
        <v>Ⅰ</v>
      </c>
      <c r="BT5" s="182" t="str">
        <f>+AC36</f>
        <v>Ⅰ</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0.55000000000000004</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649</v>
      </c>
      <c r="O7" s="756"/>
      <c r="P7" s="784" t="s">
        <v>476</v>
      </c>
      <c r="Q7" s="786"/>
      <c r="R7" s="791">
        <v>3.3</v>
      </c>
      <c r="S7" s="792"/>
      <c r="T7" s="793"/>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517</v>
      </c>
      <c r="O11" s="772"/>
      <c r="P11" s="771" t="s">
        <v>352</v>
      </c>
      <c r="Q11" s="772"/>
      <c r="R11" s="275" t="s">
        <v>560</v>
      </c>
      <c r="S11" s="275"/>
      <c r="T11" s="275"/>
      <c r="U11" s="771" t="s">
        <v>684</v>
      </c>
      <c r="V11" s="772"/>
      <c r="W11" s="771" t="s">
        <v>702</v>
      </c>
      <c r="X11" s="773"/>
      <c r="Y11" s="188"/>
      <c r="Z11" s="187"/>
      <c r="AA11" s="187"/>
      <c r="AB11" s="187"/>
      <c r="AC11" s="216"/>
      <c r="AD11" s="216"/>
      <c r="AE11" s="216"/>
      <c r="AF11" s="216"/>
      <c r="AG11" s="216"/>
      <c r="AH11" s="216"/>
      <c r="AI11" s="216"/>
      <c r="AJ11" s="216"/>
      <c r="AK11" s="758" t="s">
        <v>728</v>
      </c>
      <c r="AL11" s="759"/>
      <c r="AM11" s="759"/>
      <c r="AN11" s="760"/>
      <c r="AO11" s="76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517</v>
      </c>
      <c r="O12" s="772"/>
      <c r="P12" s="771" t="s">
        <v>352</v>
      </c>
      <c r="Q12" s="772"/>
      <c r="R12" s="275" t="s">
        <v>560</v>
      </c>
      <c r="S12" s="275"/>
      <c r="T12" s="275"/>
      <c r="U12" s="771" t="s">
        <v>62</v>
      </c>
      <c r="V12" s="772"/>
      <c r="W12" s="771" t="s">
        <v>62</v>
      </c>
      <c r="X12" s="773"/>
      <c r="Y12" s="188"/>
      <c r="Z12" s="187"/>
      <c r="AA12" s="187"/>
      <c r="AB12" s="187"/>
      <c r="AC12" s="216"/>
      <c r="AD12" s="216"/>
      <c r="AE12" s="216"/>
      <c r="AF12" s="216"/>
      <c r="AG12" s="216"/>
      <c r="AH12" s="216"/>
      <c r="AI12" s="216"/>
      <c r="AJ12" s="216"/>
      <c r="AK12" s="758" t="s">
        <v>728</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516</v>
      </c>
      <c r="O13" s="772"/>
      <c r="P13" s="771" t="s">
        <v>353</v>
      </c>
      <c r="Q13" s="772"/>
      <c r="R13" s="275" t="s">
        <v>353</v>
      </c>
      <c r="S13" s="275"/>
      <c r="T13" s="275"/>
      <c r="U13" s="771" t="s">
        <v>684</v>
      </c>
      <c r="V13" s="772"/>
      <c r="W13" s="771" t="s">
        <v>683</v>
      </c>
      <c r="X13" s="773"/>
      <c r="Y13" s="188"/>
      <c r="Z13" s="187"/>
      <c r="AA13" s="187"/>
      <c r="AB13" s="187"/>
      <c r="AC13" s="216"/>
      <c r="AD13" s="216"/>
      <c r="AE13" s="216"/>
      <c r="AF13" s="216"/>
      <c r="AG13" s="216"/>
      <c r="AH13" s="216"/>
      <c r="AI13" s="216"/>
      <c r="AJ13" s="216"/>
      <c r="AK13" s="758" t="s">
        <v>728</v>
      </c>
      <c r="AL13" s="759"/>
      <c r="AM13" s="759"/>
      <c r="AN13" s="760"/>
      <c r="AO13" s="761"/>
      <c r="AP13" s="3"/>
      <c r="AQ13" s="215">
        <f t="shared" si="5"/>
        <v>3</v>
      </c>
    </row>
    <row r="14" spans="2:86" ht="12" customHeight="1" x14ac:dyDescent="0.2">
      <c r="B14" s="526"/>
      <c r="C14" s="821"/>
      <c r="D14" s="819"/>
      <c r="E14" s="819"/>
      <c r="F14" s="819"/>
      <c r="G14" s="819"/>
      <c r="H14" s="819"/>
      <c r="I14" s="819"/>
      <c r="J14" s="820"/>
      <c r="K14" s="231">
        <v>4</v>
      </c>
      <c r="L14" s="771" t="s">
        <v>562</v>
      </c>
      <c r="M14" s="772"/>
      <c r="N14" s="771" t="s">
        <v>510</v>
      </c>
      <c r="O14" s="772"/>
      <c r="P14" s="771" t="s">
        <v>353</v>
      </c>
      <c r="Q14" s="772"/>
      <c r="R14" s="275" t="s">
        <v>353</v>
      </c>
      <c r="S14" s="275"/>
      <c r="T14" s="275"/>
      <c r="U14" s="771" t="s">
        <v>1155</v>
      </c>
      <c r="V14" s="772"/>
      <c r="W14" s="771" t="s">
        <v>683</v>
      </c>
      <c r="X14" s="773"/>
      <c r="Y14" s="188"/>
      <c r="Z14" s="187"/>
      <c r="AA14" s="187"/>
      <c r="AB14" s="187"/>
      <c r="AC14" s="216"/>
      <c r="AD14" s="216"/>
      <c r="AE14" s="216"/>
      <c r="AF14" s="216"/>
      <c r="AG14" s="216"/>
      <c r="AH14" s="216"/>
      <c r="AI14" s="216"/>
      <c r="AJ14" s="216">
        <v>0.55000000000000004</v>
      </c>
      <c r="AK14" s="758" t="s">
        <v>856</v>
      </c>
      <c r="AL14" s="759"/>
      <c r="AM14" s="759"/>
      <c r="AN14" s="760"/>
      <c r="AO14" s="761"/>
      <c r="AP14" s="3"/>
      <c r="AQ14" s="215">
        <f t="shared" si="5"/>
        <v>3</v>
      </c>
    </row>
    <row r="15" spans="2:86" ht="12" customHeight="1" x14ac:dyDescent="0.2">
      <c r="B15" s="526"/>
      <c r="C15" s="821"/>
      <c r="D15" s="819"/>
      <c r="E15" s="819"/>
      <c r="F15" s="819"/>
      <c r="G15" s="819"/>
      <c r="H15" s="819"/>
      <c r="I15" s="819"/>
      <c r="J15" s="820"/>
      <c r="K15" s="231">
        <v>5</v>
      </c>
      <c r="L15" s="771" t="s">
        <v>351</v>
      </c>
      <c r="M15" s="772"/>
      <c r="N15" s="771" t="s">
        <v>377</v>
      </c>
      <c r="O15" s="772"/>
      <c r="P15" s="771" t="s">
        <v>353</v>
      </c>
      <c r="Q15" s="772"/>
      <c r="R15" s="275" t="s">
        <v>360</v>
      </c>
      <c r="S15" s="275"/>
      <c r="T15" s="275"/>
      <c r="U15" s="771" t="s">
        <v>62</v>
      </c>
      <c r="V15" s="772"/>
      <c r="W15" s="771" t="s">
        <v>1155</v>
      </c>
      <c r="X15" s="773"/>
      <c r="Y15" s="188"/>
      <c r="Z15" s="187"/>
      <c r="AA15" s="187"/>
      <c r="AB15" s="187"/>
      <c r="AC15" s="216"/>
      <c r="AD15" s="216"/>
      <c r="AE15" s="216"/>
      <c r="AF15" s="216"/>
      <c r="AG15" s="216"/>
      <c r="AH15" s="216"/>
      <c r="AI15" s="216"/>
      <c r="AJ15" s="216"/>
      <c r="AK15" s="758" t="s">
        <v>1168</v>
      </c>
      <c r="AL15" s="759"/>
      <c r="AM15" s="759"/>
      <c r="AN15" s="760"/>
      <c r="AO15" s="761"/>
      <c r="AP15" s="3"/>
      <c r="AQ15" s="215">
        <f t="shared" si="5"/>
        <v>3</v>
      </c>
    </row>
    <row r="16" spans="2:86" ht="12" customHeight="1" x14ac:dyDescent="0.2">
      <c r="B16" s="526"/>
      <c r="C16" s="821"/>
      <c r="D16" s="819"/>
      <c r="E16" s="819"/>
      <c r="F16" s="819"/>
      <c r="G16" s="819"/>
      <c r="H16" s="819"/>
      <c r="I16" s="819"/>
      <c r="J16" s="820"/>
      <c r="K16" s="231">
        <v>6</v>
      </c>
      <c r="L16" s="771" t="s">
        <v>351</v>
      </c>
      <c r="M16" s="772"/>
      <c r="N16" s="771" t="s">
        <v>377</v>
      </c>
      <c r="O16" s="772"/>
      <c r="P16" s="771" t="s">
        <v>353</v>
      </c>
      <c r="Q16" s="772"/>
      <c r="R16" s="275" t="s">
        <v>360</v>
      </c>
      <c r="S16" s="275"/>
      <c r="T16" s="275"/>
      <c r="U16" s="771" t="s">
        <v>62</v>
      </c>
      <c r="V16" s="772"/>
      <c r="W16" s="771" t="s">
        <v>1155</v>
      </c>
      <c r="X16" s="773"/>
      <c r="Y16" s="188"/>
      <c r="Z16" s="187"/>
      <c r="AA16" s="187"/>
      <c r="AB16" s="187"/>
      <c r="AC16" s="216"/>
      <c r="AD16" s="216"/>
      <c r="AE16" s="216"/>
      <c r="AF16" s="216"/>
      <c r="AG16" s="216"/>
      <c r="AH16" s="216"/>
      <c r="AI16" s="216"/>
      <c r="AJ16" s="216"/>
      <c r="AK16" s="758" t="s">
        <v>1169</v>
      </c>
      <c r="AL16" s="759"/>
      <c r="AM16" s="759"/>
      <c r="AN16" s="760"/>
      <c r="AO16" s="761"/>
      <c r="AP16" s="3"/>
      <c r="AQ16" s="215">
        <f t="shared" si="5"/>
        <v>3</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0.55000000000000004</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1</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Ⅱb</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1</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4" priority="3">
      <formula>$AQ11=2</formula>
    </cfRule>
  </conditionalFormatting>
  <conditionalFormatting sqref="Y11:AF30">
    <cfRule type="expression" dxfId="103" priority="2">
      <formula>$AQ11=3</formula>
    </cfRule>
  </conditionalFormatting>
  <conditionalFormatting sqref="AC11:AJ30">
    <cfRule type="expression" dxfId="102" priority="1">
      <formula>$AQ11=1</formula>
    </cfRule>
  </conditionalFormatting>
  <dataValidations count="1">
    <dataValidation type="list" allowBlank="1" showInputMessage="1" showErrorMessage="1" sqref="R11:T30 N11:O30" xr:uid="{13A1C6CB-BCD9-491C-9AD3-1E71FCD98E2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6041F9D-1A11-4B2D-99B7-158F9BBC2F39}">
          <x14:formula1>
            <xm:f>'(参考)リスト'!$F$16:$F$21</xm:f>
          </x14:formula1>
          <xm:sqref>W11:X30</xm:sqref>
        </x14:dataValidation>
        <x14:dataValidation type="list" allowBlank="1" showInputMessage="1" showErrorMessage="1" xr:uid="{55FB3410-F57E-4A24-A690-E37422A004CB}">
          <x14:formula1>
            <xm:f>'(参考)リスト'!$B$16:$B$20</xm:f>
          </x14:formula1>
          <xm:sqref>L11:M30</xm:sqref>
        </x14:dataValidation>
        <x14:dataValidation type="list" allowBlank="1" showInputMessage="1" showErrorMessage="1" xr:uid="{83E072D8-D619-4276-9E39-A6501CAE48E9}">
          <x14:formula1>
            <xm:f>'(参考)リスト'!$G$16:$G$20</xm:f>
          </x14:formula1>
          <xm:sqref>U11:V30</xm:sqref>
        </x14:dataValidation>
        <x14:dataValidation type="list" allowBlank="1" showInputMessage="1" showErrorMessage="1" xr:uid="{44E359C6-5D4F-4A93-87CB-635809E0F161}">
          <x14:formula1>
            <xm:f>'(参考)リスト'!$D$16:$D$18</xm:f>
          </x14:formula1>
          <xm:sqref>P11:Q30</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5BD70-E336-45E7-AACF-861E5CC18CD2}">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S010</v>
      </c>
      <c r="AW5" s="158">
        <f>R7</f>
        <v>3.27</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1</v>
      </c>
      <c r="BJ5" s="159" t="str">
        <f>+Y35</f>
        <v/>
      </c>
      <c r="BK5" s="159" t="str">
        <f t="shared" ref="BK5" si="2">+Z35</f>
        <v/>
      </c>
      <c r="BL5" s="159" t="str">
        <f>+AA35</f>
        <v/>
      </c>
      <c r="BM5" s="159">
        <f>+AC35</f>
        <v>0</v>
      </c>
      <c r="BN5" s="159">
        <f t="shared" ref="BN5:BO5" si="3">+AD35</f>
        <v>0</v>
      </c>
      <c r="BO5" s="159">
        <f t="shared" si="3"/>
        <v>0</v>
      </c>
      <c r="BP5" s="159">
        <f>+AG35</f>
        <v>0</v>
      </c>
      <c r="BQ5" s="159">
        <f>+AH35</f>
        <v>0</v>
      </c>
      <c r="BR5" s="159">
        <f>+AI35</f>
        <v>1</v>
      </c>
      <c r="BS5" s="182" t="str">
        <f>+Y36</f>
        <v>Ⅰ</v>
      </c>
      <c r="BT5" s="182" t="str">
        <f>+AC36</f>
        <v>Ⅰ</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3</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650</v>
      </c>
      <c r="O7" s="756"/>
      <c r="P7" s="784" t="s">
        <v>476</v>
      </c>
      <c r="Q7" s="786"/>
      <c r="R7" s="838">
        <v>3.27</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517</v>
      </c>
      <c r="O11" s="772"/>
      <c r="P11" s="771" t="s">
        <v>352</v>
      </c>
      <c r="Q11" s="772"/>
      <c r="R11" s="275" t="s">
        <v>560</v>
      </c>
      <c r="S11" s="275"/>
      <c r="T11" s="275"/>
      <c r="U11" s="771" t="s">
        <v>62</v>
      </c>
      <c r="V11" s="772"/>
      <c r="W11" s="771" t="s">
        <v>62</v>
      </c>
      <c r="X11" s="773"/>
      <c r="Y11" s="188"/>
      <c r="Z11" s="187"/>
      <c r="AA11" s="187"/>
      <c r="AB11" s="187"/>
      <c r="AC11" s="216"/>
      <c r="AD11" s="216"/>
      <c r="AE11" s="216"/>
      <c r="AF11" s="216"/>
      <c r="AG11" s="216"/>
      <c r="AH11" s="216"/>
      <c r="AI11" s="216"/>
      <c r="AJ11" s="216"/>
      <c r="AK11" s="758" t="s">
        <v>728</v>
      </c>
      <c r="AL11" s="759"/>
      <c r="AM11" s="759"/>
      <c r="AN11" s="760"/>
      <c r="AO11" s="76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513</v>
      </c>
      <c r="O12" s="772"/>
      <c r="P12" s="771" t="s">
        <v>353</v>
      </c>
      <c r="Q12" s="772"/>
      <c r="R12" s="275" t="s">
        <v>353</v>
      </c>
      <c r="S12" s="275"/>
      <c r="T12" s="275"/>
      <c r="U12" s="771" t="s">
        <v>684</v>
      </c>
      <c r="V12" s="772"/>
      <c r="W12" s="771" t="s">
        <v>683</v>
      </c>
      <c r="X12" s="773"/>
      <c r="Y12" s="188"/>
      <c r="Z12" s="187"/>
      <c r="AA12" s="187"/>
      <c r="AB12" s="187"/>
      <c r="AC12" s="216"/>
      <c r="AD12" s="216"/>
      <c r="AE12" s="216"/>
      <c r="AF12" s="216"/>
      <c r="AG12" s="216"/>
      <c r="AH12" s="216"/>
      <c r="AI12" s="216"/>
      <c r="AJ12" s="216">
        <v>3</v>
      </c>
      <c r="AK12" s="758" t="s">
        <v>856</v>
      </c>
      <c r="AL12" s="759"/>
      <c r="AM12" s="759"/>
      <c r="AN12" s="760"/>
      <c r="AO12" s="761"/>
      <c r="AP12" s="3"/>
      <c r="AQ12" s="215">
        <f t="shared" ref="AQ12:AQ30" si="5">IF(P12="材質劣化",2,IF(P12="漏水",3,1))</f>
        <v>3</v>
      </c>
    </row>
    <row r="13" spans="2:86" ht="12" customHeight="1" x14ac:dyDescent="0.2">
      <c r="B13" s="526"/>
      <c r="C13" s="821"/>
      <c r="D13" s="819"/>
      <c r="E13" s="819"/>
      <c r="F13" s="819"/>
      <c r="G13" s="819"/>
      <c r="H13" s="819"/>
      <c r="I13" s="819"/>
      <c r="J13" s="820"/>
      <c r="K13" s="231">
        <v>3</v>
      </c>
      <c r="L13" s="771" t="s">
        <v>562</v>
      </c>
      <c r="M13" s="772"/>
      <c r="N13" s="771" t="s">
        <v>516</v>
      </c>
      <c r="O13" s="772"/>
      <c r="P13" s="771" t="s">
        <v>353</v>
      </c>
      <c r="Q13" s="772"/>
      <c r="R13" s="275" t="s">
        <v>353</v>
      </c>
      <c r="S13" s="275"/>
      <c r="T13" s="275"/>
      <c r="U13" s="771" t="s">
        <v>684</v>
      </c>
      <c r="V13" s="772"/>
      <c r="W13" s="771" t="s">
        <v>683</v>
      </c>
      <c r="X13" s="773"/>
      <c r="Y13" s="188"/>
      <c r="Z13" s="187"/>
      <c r="AA13" s="187"/>
      <c r="AB13" s="187"/>
      <c r="AC13" s="216"/>
      <c r="AD13" s="216"/>
      <c r="AE13" s="216"/>
      <c r="AF13" s="216"/>
      <c r="AG13" s="216"/>
      <c r="AH13" s="216"/>
      <c r="AI13" s="216"/>
      <c r="AJ13" s="216"/>
      <c r="AK13" s="758" t="s">
        <v>728</v>
      </c>
      <c r="AL13" s="759"/>
      <c r="AM13" s="759"/>
      <c r="AN13" s="760"/>
      <c r="AO13" s="761"/>
      <c r="AP13" s="3"/>
      <c r="AQ13" s="215">
        <f t="shared" si="5"/>
        <v>3</v>
      </c>
    </row>
    <row r="14" spans="2:86" ht="12" customHeight="1" x14ac:dyDescent="0.2">
      <c r="B14" s="526"/>
      <c r="C14" s="821"/>
      <c r="D14" s="819"/>
      <c r="E14" s="819"/>
      <c r="F14" s="819"/>
      <c r="G14" s="819"/>
      <c r="H14" s="819"/>
      <c r="I14" s="819"/>
      <c r="J14" s="820"/>
      <c r="K14" s="231">
        <v>4</v>
      </c>
      <c r="L14" s="771" t="s">
        <v>562</v>
      </c>
      <c r="M14" s="772"/>
      <c r="N14" s="771" t="s">
        <v>520</v>
      </c>
      <c r="O14" s="772"/>
      <c r="P14" s="771" t="s">
        <v>352</v>
      </c>
      <c r="Q14" s="772"/>
      <c r="R14" s="275" t="s">
        <v>560</v>
      </c>
      <c r="S14" s="275"/>
      <c r="T14" s="275"/>
      <c r="U14" s="771" t="s">
        <v>684</v>
      </c>
      <c r="V14" s="772"/>
      <c r="W14" s="771" t="s">
        <v>702</v>
      </c>
      <c r="X14" s="773"/>
      <c r="Y14" s="188"/>
      <c r="Z14" s="187"/>
      <c r="AA14" s="187"/>
      <c r="AB14" s="187"/>
      <c r="AC14" s="216"/>
      <c r="AD14" s="216"/>
      <c r="AE14" s="216"/>
      <c r="AF14" s="216"/>
      <c r="AG14" s="216"/>
      <c r="AH14" s="216"/>
      <c r="AI14" s="216"/>
      <c r="AJ14" s="216"/>
      <c r="AK14" s="758" t="s">
        <v>728</v>
      </c>
      <c r="AL14" s="759"/>
      <c r="AM14" s="759"/>
      <c r="AN14" s="760"/>
      <c r="AO14" s="761"/>
      <c r="AP14" s="3"/>
      <c r="AQ14" s="215">
        <f t="shared" si="5"/>
        <v>2</v>
      </c>
    </row>
    <row r="15" spans="2:86" ht="12" customHeight="1" x14ac:dyDescent="0.2">
      <c r="B15" s="526"/>
      <c r="C15" s="821"/>
      <c r="D15" s="819"/>
      <c r="E15" s="819"/>
      <c r="F15" s="819"/>
      <c r="G15" s="819"/>
      <c r="H15" s="819"/>
      <c r="I15" s="819"/>
      <c r="J15" s="820"/>
      <c r="K15" s="231">
        <v>5</v>
      </c>
      <c r="L15" s="771" t="s">
        <v>351</v>
      </c>
      <c r="M15" s="772"/>
      <c r="N15" s="771" t="s">
        <v>374</v>
      </c>
      <c r="O15" s="772"/>
      <c r="P15" s="771" t="s">
        <v>353</v>
      </c>
      <c r="Q15" s="772"/>
      <c r="R15" s="275" t="s">
        <v>360</v>
      </c>
      <c r="S15" s="275"/>
      <c r="T15" s="275"/>
      <c r="U15" s="771" t="s">
        <v>62</v>
      </c>
      <c r="V15" s="772"/>
      <c r="W15" s="771" t="s">
        <v>1155</v>
      </c>
      <c r="X15" s="773"/>
      <c r="Y15" s="188"/>
      <c r="Z15" s="187"/>
      <c r="AA15" s="187"/>
      <c r="AB15" s="187"/>
      <c r="AC15" s="216"/>
      <c r="AD15" s="216"/>
      <c r="AE15" s="216"/>
      <c r="AF15" s="216"/>
      <c r="AG15" s="216"/>
      <c r="AH15" s="216"/>
      <c r="AI15" s="216"/>
      <c r="AJ15" s="216"/>
      <c r="AK15" s="758" t="s">
        <v>719</v>
      </c>
      <c r="AL15" s="759"/>
      <c r="AM15" s="759"/>
      <c r="AN15" s="760"/>
      <c r="AO15" s="761"/>
      <c r="AP15" s="3"/>
      <c r="AQ15" s="215">
        <f t="shared" si="5"/>
        <v>3</v>
      </c>
    </row>
    <row r="16" spans="2:86" ht="12" customHeight="1" x14ac:dyDescent="0.2">
      <c r="B16" s="526"/>
      <c r="C16" s="821"/>
      <c r="D16" s="819"/>
      <c r="E16" s="819"/>
      <c r="F16" s="819"/>
      <c r="G16" s="819"/>
      <c r="H16" s="819"/>
      <c r="I16" s="819"/>
      <c r="J16" s="820"/>
      <c r="K16" s="231">
        <v>6</v>
      </c>
      <c r="L16" s="771" t="s">
        <v>351</v>
      </c>
      <c r="M16" s="772"/>
      <c r="N16" s="771" t="s">
        <v>374</v>
      </c>
      <c r="O16" s="772"/>
      <c r="P16" s="771" t="s">
        <v>353</v>
      </c>
      <c r="Q16" s="772"/>
      <c r="R16" s="275" t="s">
        <v>360</v>
      </c>
      <c r="S16" s="275"/>
      <c r="T16" s="275"/>
      <c r="U16" s="771" t="s">
        <v>62</v>
      </c>
      <c r="V16" s="772"/>
      <c r="W16" s="771" t="s">
        <v>1155</v>
      </c>
      <c r="X16" s="773"/>
      <c r="Y16" s="188"/>
      <c r="Z16" s="187"/>
      <c r="AA16" s="187"/>
      <c r="AB16" s="187"/>
      <c r="AC16" s="216"/>
      <c r="AD16" s="216"/>
      <c r="AE16" s="216"/>
      <c r="AF16" s="216"/>
      <c r="AG16" s="216"/>
      <c r="AH16" s="216"/>
      <c r="AI16" s="216"/>
      <c r="AJ16" s="216"/>
      <c r="AK16" s="758" t="s">
        <v>719</v>
      </c>
      <c r="AL16" s="759"/>
      <c r="AM16" s="759"/>
      <c r="AN16" s="760"/>
      <c r="AO16" s="761"/>
      <c r="AP16" s="3"/>
      <c r="AQ16" s="215">
        <f t="shared" si="5"/>
        <v>3</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3</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1</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Ⅱb</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1</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1" priority="3">
      <formula>$AQ11=2</formula>
    </cfRule>
  </conditionalFormatting>
  <conditionalFormatting sqref="Y11:AF30">
    <cfRule type="expression" dxfId="100" priority="2">
      <formula>$AQ11=3</formula>
    </cfRule>
  </conditionalFormatting>
  <conditionalFormatting sqref="AC11:AJ30">
    <cfRule type="expression" dxfId="99" priority="1">
      <formula>$AQ11=1</formula>
    </cfRule>
  </conditionalFormatting>
  <dataValidations count="1">
    <dataValidation type="list" allowBlank="1" showInputMessage="1" showErrorMessage="1" sqref="N11:O30 R11:T30" xr:uid="{FDFC123A-D9A3-4A52-ADE1-595ED4C43434}">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8A2E917-BE02-481E-81E4-5EA4054B26F4}">
          <x14:formula1>
            <xm:f>'(参考)リスト'!$D$16:$D$18</xm:f>
          </x14:formula1>
          <xm:sqref>P11:Q30</xm:sqref>
        </x14:dataValidation>
        <x14:dataValidation type="list" allowBlank="1" showInputMessage="1" showErrorMessage="1" xr:uid="{23CE1949-4F6B-43CB-B4B5-DF345CBDC6B4}">
          <x14:formula1>
            <xm:f>'(参考)リスト'!$G$16:$G$20</xm:f>
          </x14:formula1>
          <xm:sqref>U11:V30</xm:sqref>
        </x14:dataValidation>
        <x14:dataValidation type="list" allowBlank="1" showInputMessage="1" showErrorMessage="1" xr:uid="{1C7EB082-0D09-4F14-B2FF-7327D9653D60}">
          <x14:formula1>
            <xm:f>'(参考)リスト'!$B$16:$B$20</xm:f>
          </x14:formula1>
          <xm:sqref>L11:M30</xm:sqref>
        </x14:dataValidation>
        <x14:dataValidation type="list" allowBlank="1" showInputMessage="1" showErrorMessage="1" xr:uid="{20C29E30-C21B-4A2B-AE3C-312F090052BB}">
          <x14:formula1>
            <xm:f>'(参考)リスト'!$F$16:$F$21</xm:f>
          </x14:formula1>
          <xm:sqref>W11:X30</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AC88B-18B8-40B3-B420-C4C04599A4A6}">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S011</v>
      </c>
      <c r="AW5" s="158">
        <f>R7</f>
        <v>6.1</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1</v>
      </c>
      <c r="BJ5" s="159" t="str">
        <f>+Y35</f>
        <v/>
      </c>
      <c r="BK5" s="159" t="str">
        <f t="shared" ref="BK5" si="2">+Z35</f>
        <v/>
      </c>
      <c r="BL5" s="159" t="str">
        <f>+AA35</f>
        <v/>
      </c>
      <c r="BM5" s="159">
        <f>+AC35</f>
        <v>0</v>
      </c>
      <c r="BN5" s="159">
        <f t="shared" ref="BN5:BO5" si="3">+AD35</f>
        <v>0</v>
      </c>
      <c r="BO5" s="159">
        <f t="shared" si="3"/>
        <v>0</v>
      </c>
      <c r="BP5" s="159">
        <f>+AG35</f>
        <v>0</v>
      </c>
      <c r="BQ5" s="159">
        <f>+AH35</f>
        <v>0</v>
      </c>
      <c r="BR5" s="159">
        <f>+AI35</f>
        <v>1</v>
      </c>
      <c r="BS5" s="182" t="str">
        <f>+Y36</f>
        <v>Ⅰ</v>
      </c>
      <c r="BT5" s="182" t="str">
        <f>+AC36</f>
        <v>Ⅰ</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2.95</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651</v>
      </c>
      <c r="O7" s="756"/>
      <c r="P7" s="784" t="s">
        <v>476</v>
      </c>
      <c r="Q7" s="786"/>
      <c r="R7" s="791">
        <v>6.1</v>
      </c>
      <c r="S7" s="792"/>
      <c r="T7" s="793"/>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511</v>
      </c>
      <c r="O11" s="772"/>
      <c r="P11" s="771" t="s">
        <v>352</v>
      </c>
      <c r="Q11" s="772"/>
      <c r="R11" s="275" t="s">
        <v>560</v>
      </c>
      <c r="S11" s="275"/>
      <c r="T11" s="275"/>
      <c r="U11" s="771" t="s">
        <v>684</v>
      </c>
      <c r="V11" s="772"/>
      <c r="W11" s="771" t="s">
        <v>683</v>
      </c>
      <c r="X11" s="773"/>
      <c r="Y11" s="188"/>
      <c r="Z11" s="187"/>
      <c r="AA11" s="187"/>
      <c r="AB11" s="187"/>
      <c r="AC11" s="216"/>
      <c r="AD11" s="216"/>
      <c r="AE11" s="216"/>
      <c r="AF11" s="216"/>
      <c r="AG11" s="216"/>
      <c r="AH11" s="216"/>
      <c r="AI11" s="216"/>
      <c r="AJ11" s="216"/>
      <c r="AK11" s="758" t="s">
        <v>728</v>
      </c>
      <c r="AL11" s="759"/>
      <c r="AM11" s="759"/>
      <c r="AN11" s="760"/>
      <c r="AO11" s="76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517</v>
      </c>
      <c r="O12" s="772"/>
      <c r="P12" s="771" t="s">
        <v>353</v>
      </c>
      <c r="Q12" s="772"/>
      <c r="R12" s="275" t="s">
        <v>541</v>
      </c>
      <c r="S12" s="275"/>
      <c r="T12" s="275"/>
      <c r="U12" s="771" t="s">
        <v>1155</v>
      </c>
      <c r="V12" s="772"/>
      <c r="W12" s="771" t="s">
        <v>1155</v>
      </c>
      <c r="X12" s="773"/>
      <c r="Y12" s="188"/>
      <c r="Z12" s="187"/>
      <c r="AA12" s="187"/>
      <c r="AB12" s="187"/>
      <c r="AC12" s="216"/>
      <c r="AD12" s="216"/>
      <c r="AE12" s="216"/>
      <c r="AF12" s="216"/>
      <c r="AG12" s="216"/>
      <c r="AH12" s="216"/>
      <c r="AI12" s="216"/>
      <c r="AJ12" s="216"/>
      <c r="AK12" s="787" t="s">
        <v>1172</v>
      </c>
      <c r="AL12" s="788"/>
      <c r="AM12" s="788"/>
      <c r="AN12" s="842"/>
      <c r="AO12" s="843"/>
      <c r="AP12" s="3"/>
      <c r="AQ12" s="215">
        <f t="shared" ref="AQ12:AQ30" si="5">IF(P12="材質劣化",2,IF(P12="漏水",3,1))</f>
        <v>3</v>
      </c>
    </row>
    <row r="13" spans="2:86" ht="12" customHeight="1" x14ac:dyDescent="0.2">
      <c r="B13" s="526"/>
      <c r="C13" s="821"/>
      <c r="D13" s="819"/>
      <c r="E13" s="819"/>
      <c r="F13" s="819"/>
      <c r="G13" s="819"/>
      <c r="H13" s="819"/>
      <c r="I13" s="819"/>
      <c r="J13" s="820"/>
      <c r="K13" s="231">
        <v>3</v>
      </c>
      <c r="L13" s="771" t="s">
        <v>562</v>
      </c>
      <c r="M13" s="772"/>
      <c r="N13" s="771" t="s">
        <v>513</v>
      </c>
      <c r="O13" s="772"/>
      <c r="P13" s="771" t="s">
        <v>352</v>
      </c>
      <c r="Q13" s="772"/>
      <c r="R13" s="275" t="s">
        <v>560</v>
      </c>
      <c r="S13" s="275"/>
      <c r="T13" s="275"/>
      <c r="U13" s="771" t="s">
        <v>684</v>
      </c>
      <c r="V13" s="772"/>
      <c r="W13" s="771" t="s">
        <v>701</v>
      </c>
      <c r="X13" s="773"/>
      <c r="Y13" s="188"/>
      <c r="Z13" s="187"/>
      <c r="AA13" s="187"/>
      <c r="AB13" s="187"/>
      <c r="AC13" s="216"/>
      <c r="AD13" s="216"/>
      <c r="AE13" s="216"/>
      <c r="AF13" s="216"/>
      <c r="AG13" s="216"/>
      <c r="AH13" s="216"/>
      <c r="AI13" s="216"/>
      <c r="AJ13" s="216"/>
      <c r="AK13" s="758" t="s">
        <v>1162</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1347</v>
      </c>
      <c r="M14" s="772"/>
      <c r="N14" s="771" t="s">
        <v>1354</v>
      </c>
      <c r="O14" s="772"/>
      <c r="P14" s="771" t="s">
        <v>1341</v>
      </c>
      <c r="Q14" s="772"/>
      <c r="R14" s="275" t="s">
        <v>1341</v>
      </c>
      <c r="S14" s="275"/>
      <c r="T14" s="275"/>
      <c r="U14" s="771" t="s">
        <v>684</v>
      </c>
      <c r="V14" s="772"/>
      <c r="W14" s="771" t="s">
        <v>683</v>
      </c>
      <c r="X14" s="773"/>
      <c r="Y14" s="188"/>
      <c r="Z14" s="187"/>
      <c r="AA14" s="187"/>
      <c r="AB14" s="187"/>
      <c r="AC14" s="216"/>
      <c r="AD14" s="216"/>
      <c r="AE14" s="216"/>
      <c r="AF14" s="216"/>
      <c r="AG14" s="216"/>
      <c r="AH14" s="216"/>
      <c r="AI14" s="216"/>
      <c r="AJ14" s="216">
        <v>2.95</v>
      </c>
      <c r="AK14" s="758" t="s">
        <v>1345</v>
      </c>
      <c r="AL14" s="759"/>
      <c r="AM14" s="759"/>
      <c r="AN14" s="760"/>
      <c r="AO14" s="761"/>
      <c r="AP14" s="3"/>
      <c r="AQ14" s="215">
        <f t="shared" si="5"/>
        <v>3</v>
      </c>
    </row>
    <row r="15" spans="2:86" ht="12" customHeight="1" x14ac:dyDescent="0.2">
      <c r="B15" s="526"/>
      <c r="C15" s="821"/>
      <c r="D15" s="819"/>
      <c r="E15" s="819"/>
      <c r="F15" s="819"/>
      <c r="G15" s="819"/>
      <c r="H15" s="819"/>
      <c r="I15" s="819"/>
      <c r="J15" s="820"/>
      <c r="K15" s="231">
        <v>5</v>
      </c>
      <c r="L15" s="771" t="s">
        <v>1347</v>
      </c>
      <c r="M15" s="772"/>
      <c r="N15" s="771" t="s">
        <v>1354</v>
      </c>
      <c r="O15" s="772"/>
      <c r="P15" s="771" t="s">
        <v>1353</v>
      </c>
      <c r="Q15" s="772"/>
      <c r="R15" s="275" t="s">
        <v>1362</v>
      </c>
      <c r="S15" s="275"/>
      <c r="T15" s="275"/>
      <c r="U15" s="771" t="s">
        <v>684</v>
      </c>
      <c r="V15" s="772"/>
      <c r="W15" s="771" t="s">
        <v>702</v>
      </c>
      <c r="X15" s="773"/>
      <c r="Y15" s="188"/>
      <c r="Z15" s="187"/>
      <c r="AA15" s="187"/>
      <c r="AB15" s="187"/>
      <c r="AC15" s="216"/>
      <c r="AD15" s="216"/>
      <c r="AE15" s="216"/>
      <c r="AF15" s="216"/>
      <c r="AG15" s="216"/>
      <c r="AH15" s="216"/>
      <c r="AI15" s="216"/>
      <c r="AJ15" s="216"/>
      <c r="AK15" s="758" t="s">
        <v>1361</v>
      </c>
      <c r="AL15" s="759"/>
      <c r="AM15" s="759"/>
      <c r="AN15" s="760"/>
      <c r="AO15" s="761"/>
      <c r="AP15" s="3"/>
      <c r="AQ15" s="215">
        <f t="shared" si="5"/>
        <v>2</v>
      </c>
    </row>
    <row r="16" spans="2:86" ht="12" customHeight="1" x14ac:dyDescent="0.2">
      <c r="B16" s="526"/>
      <c r="C16" s="821"/>
      <c r="D16" s="819"/>
      <c r="E16" s="819"/>
      <c r="F16" s="819"/>
      <c r="G16" s="819"/>
      <c r="H16" s="819"/>
      <c r="I16" s="819"/>
      <c r="J16" s="820"/>
      <c r="K16" s="231">
        <v>6</v>
      </c>
      <c r="L16" s="771" t="s">
        <v>1347</v>
      </c>
      <c r="M16" s="772"/>
      <c r="N16" s="771" t="s">
        <v>1346</v>
      </c>
      <c r="O16" s="772"/>
      <c r="P16" s="771" t="s">
        <v>1341</v>
      </c>
      <c r="Q16" s="772"/>
      <c r="R16" s="275" t="s">
        <v>1341</v>
      </c>
      <c r="S16" s="275"/>
      <c r="T16" s="275"/>
      <c r="U16" s="771" t="s">
        <v>684</v>
      </c>
      <c r="V16" s="772"/>
      <c r="W16" s="771" t="s">
        <v>702</v>
      </c>
      <c r="X16" s="773"/>
      <c r="Y16" s="188"/>
      <c r="Z16" s="187"/>
      <c r="AA16" s="187"/>
      <c r="AB16" s="187"/>
      <c r="AC16" s="216"/>
      <c r="AD16" s="216"/>
      <c r="AE16" s="216"/>
      <c r="AF16" s="216"/>
      <c r="AG16" s="216"/>
      <c r="AH16" s="216"/>
      <c r="AI16" s="216"/>
      <c r="AJ16" s="216"/>
      <c r="AK16" s="758" t="s">
        <v>1349</v>
      </c>
      <c r="AL16" s="759"/>
      <c r="AM16" s="759"/>
      <c r="AN16" s="760"/>
      <c r="AO16" s="761"/>
      <c r="AP16" s="3"/>
      <c r="AQ16" s="215">
        <f t="shared" si="5"/>
        <v>3</v>
      </c>
    </row>
    <row r="17" spans="2:43" ht="12" customHeight="1" x14ac:dyDescent="0.2">
      <c r="B17" s="526"/>
      <c r="C17" s="821"/>
      <c r="D17" s="819"/>
      <c r="E17" s="819"/>
      <c r="F17" s="819"/>
      <c r="G17" s="819"/>
      <c r="H17" s="819"/>
      <c r="I17" s="819"/>
      <c r="J17" s="820"/>
      <c r="K17" s="231">
        <v>7</v>
      </c>
      <c r="L17" s="771" t="s">
        <v>1347</v>
      </c>
      <c r="M17" s="772"/>
      <c r="N17" s="771" t="s">
        <v>1346</v>
      </c>
      <c r="O17" s="772"/>
      <c r="P17" s="771" t="s">
        <v>1341</v>
      </c>
      <c r="Q17" s="772"/>
      <c r="R17" s="275" t="s">
        <v>1341</v>
      </c>
      <c r="S17" s="275"/>
      <c r="T17" s="275"/>
      <c r="U17" s="771" t="s">
        <v>684</v>
      </c>
      <c r="V17" s="772"/>
      <c r="W17" s="771" t="s">
        <v>683</v>
      </c>
      <c r="X17" s="773"/>
      <c r="Y17" s="188"/>
      <c r="Z17" s="187"/>
      <c r="AA17" s="187"/>
      <c r="AB17" s="187"/>
      <c r="AC17" s="216"/>
      <c r="AD17" s="216"/>
      <c r="AE17" s="216"/>
      <c r="AF17" s="216"/>
      <c r="AG17" s="216"/>
      <c r="AH17" s="216"/>
      <c r="AI17" s="216"/>
      <c r="AJ17" s="216"/>
      <c r="AK17" s="787" t="s">
        <v>1349</v>
      </c>
      <c r="AL17" s="788"/>
      <c r="AM17" s="788"/>
      <c r="AN17" s="842"/>
      <c r="AO17" s="843"/>
      <c r="AP17" s="3"/>
      <c r="AQ17" s="215">
        <f t="shared" si="5"/>
        <v>3</v>
      </c>
    </row>
    <row r="18" spans="2:43" ht="12" customHeight="1" x14ac:dyDescent="0.2">
      <c r="B18" s="526"/>
      <c r="C18" s="821"/>
      <c r="D18" s="819"/>
      <c r="E18" s="819"/>
      <c r="F18" s="819"/>
      <c r="G18" s="819"/>
      <c r="H18" s="819"/>
      <c r="I18" s="819"/>
      <c r="J18" s="820"/>
      <c r="K18" s="231">
        <v>8</v>
      </c>
      <c r="L18" s="771" t="s">
        <v>1347</v>
      </c>
      <c r="M18" s="772"/>
      <c r="N18" s="771" t="s">
        <v>1360</v>
      </c>
      <c r="O18" s="772"/>
      <c r="P18" s="771" t="s">
        <v>1341</v>
      </c>
      <c r="Q18" s="772"/>
      <c r="R18" s="275" t="s">
        <v>1358</v>
      </c>
      <c r="S18" s="275"/>
      <c r="T18" s="275"/>
      <c r="U18" s="771" t="s">
        <v>1155</v>
      </c>
      <c r="V18" s="772"/>
      <c r="W18" s="771" t="s">
        <v>1155</v>
      </c>
      <c r="X18" s="773"/>
      <c r="Y18" s="188"/>
      <c r="Z18" s="187"/>
      <c r="AA18" s="187"/>
      <c r="AB18" s="187"/>
      <c r="AC18" s="216"/>
      <c r="AD18" s="216"/>
      <c r="AE18" s="216"/>
      <c r="AF18" s="216"/>
      <c r="AG18" s="216"/>
      <c r="AH18" s="216"/>
      <c r="AI18" s="216"/>
      <c r="AJ18" s="216"/>
      <c r="AK18" s="787" t="s">
        <v>1357</v>
      </c>
      <c r="AL18" s="788"/>
      <c r="AM18" s="788"/>
      <c r="AN18" s="842"/>
      <c r="AO18" s="843"/>
      <c r="AP18" s="3"/>
      <c r="AQ18" s="215">
        <f t="shared" si="5"/>
        <v>3</v>
      </c>
    </row>
    <row r="19" spans="2:43" ht="12" customHeight="1" x14ac:dyDescent="0.2">
      <c r="B19" s="526"/>
      <c r="C19" s="821"/>
      <c r="D19" s="819"/>
      <c r="E19" s="819"/>
      <c r="F19" s="819"/>
      <c r="G19" s="819"/>
      <c r="H19" s="819"/>
      <c r="I19" s="819"/>
      <c r="J19" s="820"/>
      <c r="K19" s="231">
        <v>9</v>
      </c>
      <c r="L19" s="771" t="s">
        <v>1347</v>
      </c>
      <c r="M19" s="772"/>
      <c r="N19" s="771" t="s">
        <v>1359</v>
      </c>
      <c r="O19" s="772"/>
      <c r="P19" s="771" t="s">
        <v>1341</v>
      </c>
      <c r="Q19" s="772"/>
      <c r="R19" s="275" t="s">
        <v>1358</v>
      </c>
      <c r="S19" s="275"/>
      <c r="T19" s="275"/>
      <c r="U19" s="771" t="s">
        <v>1155</v>
      </c>
      <c r="V19" s="772"/>
      <c r="W19" s="771" t="s">
        <v>1155</v>
      </c>
      <c r="X19" s="773"/>
      <c r="Y19" s="188"/>
      <c r="Z19" s="187"/>
      <c r="AA19" s="187"/>
      <c r="AB19" s="187"/>
      <c r="AC19" s="216"/>
      <c r="AD19" s="216"/>
      <c r="AE19" s="216"/>
      <c r="AF19" s="216"/>
      <c r="AG19" s="216"/>
      <c r="AH19" s="216"/>
      <c r="AI19" s="216"/>
      <c r="AJ19" s="216"/>
      <c r="AK19" s="758" t="s">
        <v>1357</v>
      </c>
      <c r="AL19" s="759"/>
      <c r="AM19" s="759"/>
      <c r="AN19" s="760"/>
      <c r="AO19" s="761"/>
      <c r="AP19" s="3"/>
      <c r="AQ19" s="215">
        <f t="shared" si="5"/>
        <v>3</v>
      </c>
    </row>
    <row r="20" spans="2:43" ht="12" customHeight="1" x14ac:dyDescent="0.2">
      <c r="B20" s="526"/>
      <c r="C20" s="821"/>
      <c r="D20" s="819"/>
      <c r="E20" s="819"/>
      <c r="F20" s="819"/>
      <c r="G20" s="819"/>
      <c r="H20" s="819"/>
      <c r="I20" s="819"/>
      <c r="J20" s="820"/>
      <c r="K20" s="231">
        <v>10</v>
      </c>
      <c r="L20" s="771" t="s">
        <v>1343</v>
      </c>
      <c r="M20" s="772"/>
      <c r="N20" s="771" t="s">
        <v>1342</v>
      </c>
      <c r="O20" s="772"/>
      <c r="P20" s="771" t="s">
        <v>1341</v>
      </c>
      <c r="Q20" s="772"/>
      <c r="R20" s="275" t="s">
        <v>1340</v>
      </c>
      <c r="S20" s="275"/>
      <c r="T20" s="275"/>
      <c r="U20" s="771" t="s">
        <v>62</v>
      </c>
      <c r="V20" s="772"/>
      <c r="W20" s="771" t="s">
        <v>1155</v>
      </c>
      <c r="X20" s="773"/>
      <c r="Y20" s="188"/>
      <c r="Z20" s="187"/>
      <c r="AA20" s="187"/>
      <c r="AB20" s="187"/>
      <c r="AC20" s="216"/>
      <c r="AD20" s="216"/>
      <c r="AE20" s="216"/>
      <c r="AF20" s="216"/>
      <c r="AG20" s="216"/>
      <c r="AH20" s="216"/>
      <c r="AI20" s="216"/>
      <c r="AJ20" s="216"/>
      <c r="AK20" s="758" t="s">
        <v>1356</v>
      </c>
      <c r="AL20" s="759"/>
      <c r="AM20" s="759"/>
      <c r="AN20" s="760"/>
      <c r="AO20" s="761"/>
      <c r="AP20" s="3"/>
      <c r="AQ20" s="215">
        <f t="shared" si="5"/>
        <v>3</v>
      </c>
    </row>
    <row r="21" spans="2:43" ht="12" customHeight="1" x14ac:dyDescent="0.2">
      <c r="B21" s="526"/>
      <c r="C21" s="821"/>
      <c r="D21" s="819"/>
      <c r="E21" s="819"/>
      <c r="F21" s="819"/>
      <c r="G21" s="819"/>
      <c r="H21" s="819"/>
      <c r="I21" s="819"/>
      <c r="J21" s="820"/>
      <c r="K21" s="231">
        <v>11</v>
      </c>
      <c r="L21" s="771" t="s">
        <v>351</v>
      </c>
      <c r="M21" s="772"/>
      <c r="N21" s="771" t="s">
        <v>374</v>
      </c>
      <c r="O21" s="772"/>
      <c r="P21" s="771" t="s">
        <v>353</v>
      </c>
      <c r="Q21" s="772"/>
      <c r="R21" s="275" t="s">
        <v>360</v>
      </c>
      <c r="S21" s="275"/>
      <c r="T21" s="275"/>
      <c r="U21" s="771" t="s">
        <v>62</v>
      </c>
      <c r="V21" s="772"/>
      <c r="W21" s="771" t="s">
        <v>1155</v>
      </c>
      <c r="X21" s="773"/>
      <c r="Y21" s="188"/>
      <c r="Z21" s="187"/>
      <c r="AA21" s="187"/>
      <c r="AB21" s="187"/>
      <c r="AC21" s="216"/>
      <c r="AD21" s="216"/>
      <c r="AE21" s="216"/>
      <c r="AF21" s="216"/>
      <c r="AG21" s="216"/>
      <c r="AH21" s="216"/>
      <c r="AI21" s="216"/>
      <c r="AJ21" s="216"/>
      <c r="AK21" s="758" t="s">
        <v>719</v>
      </c>
      <c r="AL21" s="759"/>
      <c r="AM21" s="759"/>
      <c r="AN21" s="760"/>
      <c r="AO21" s="761"/>
      <c r="AP21" s="3"/>
      <c r="AQ21" s="215">
        <f t="shared" si="5"/>
        <v>3</v>
      </c>
    </row>
    <row r="22" spans="2:43" ht="12" customHeight="1" x14ac:dyDescent="0.2">
      <c r="B22" s="526"/>
      <c r="C22" s="821"/>
      <c r="D22" s="819"/>
      <c r="E22" s="819"/>
      <c r="F22" s="819"/>
      <c r="G22" s="819"/>
      <c r="H22" s="819"/>
      <c r="I22" s="819"/>
      <c r="J22" s="820"/>
      <c r="K22" s="231">
        <v>12</v>
      </c>
      <c r="L22" s="771" t="s">
        <v>351</v>
      </c>
      <c r="M22" s="772"/>
      <c r="N22" s="771" t="s">
        <v>377</v>
      </c>
      <c r="O22" s="772"/>
      <c r="P22" s="771" t="s">
        <v>353</v>
      </c>
      <c r="Q22" s="772"/>
      <c r="R22" s="275" t="s">
        <v>360</v>
      </c>
      <c r="S22" s="275"/>
      <c r="T22" s="275"/>
      <c r="U22" s="771" t="s">
        <v>62</v>
      </c>
      <c r="V22" s="772"/>
      <c r="W22" s="771" t="s">
        <v>1155</v>
      </c>
      <c r="X22" s="773"/>
      <c r="Y22" s="188"/>
      <c r="Z22" s="187"/>
      <c r="AA22" s="187"/>
      <c r="AB22" s="187"/>
      <c r="AC22" s="216"/>
      <c r="AD22" s="216"/>
      <c r="AE22" s="216"/>
      <c r="AF22" s="216"/>
      <c r="AG22" s="216"/>
      <c r="AH22" s="216"/>
      <c r="AI22" s="216"/>
      <c r="AJ22" s="216"/>
      <c r="AK22" s="758" t="s">
        <v>1035</v>
      </c>
      <c r="AL22" s="759"/>
      <c r="AM22" s="759"/>
      <c r="AN22" s="760"/>
      <c r="AO22" s="761"/>
      <c r="AP22" s="3"/>
      <c r="AQ22" s="215">
        <f t="shared" si="5"/>
        <v>3</v>
      </c>
    </row>
    <row r="23" spans="2:43" ht="12" customHeight="1" x14ac:dyDescent="0.2">
      <c r="B23" s="526"/>
      <c r="C23" s="821"/>
      <c r="D23" s="819"/>
      <c r="E23" s="819"/>
      <c r="F23" s="819"/>
      <c r="G23" s="819"/>
      <c r="H23" s="819"/>
      <c r="I23" s="819"/>
      <c r="J23" s="820"/>
      <c r="K23" s="231"/>
      <c r="L23" s="771"/>
      <c r="M23" s="772"/>
      <c r="N23" s="771"/>
      <c r="O23" s="772"/>
      <c r="P23" s="771"/>
      <c r="Q23" s="772"/>
      <c r="R23" s="333"/>
      <c r="S23" s="540"/>
      <c r="T23" s="316"/>
      <c r="U23" s="771"/>
      <c r="V23" s="772"/>
      <c r="W23" s="771"/>
      <c r="X23" s="772"/>
      <c r="Y23" s="188"/>
      <c r="Z23" s="187"/>
      <c r="AA23" s="187"/>
      <c r="AB23" s="187"/>
      <c r="AC23" s="216"/>
      <c r="AD23" s="216"/>
      <c r="AE23" s="216"/>
      <c r="AF23" s="216"/>
      <c r="AG23" s="216"/>
      <c r="AH23" s="216"/>
      <c r="AI23" s="216"/>
      <c r="AJ23" s="216"/>
      <c r="AK23" s="758"/>
      <c r="AL23" s="759"/>
      <c r="AM23" s="759"/>
      <c r="AN23" s="759"/>
      <c r="AO23" s="84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2.95</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1</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Ⅱb</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1</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8" priority="3">
      <formula>$AQ11=2</formula>
    </cfRule>
  </conditionalFormatting>
  <conditionalFormatting sqref="Y11:AF30">
    <cfRule type="expression" dxfId="97" priority="2">
      <formula>$AQ11=3</formula>
    </cfRule>
  </conditionalFormatting>
  <conditionalFormatting sqref="AC11:AJ30">
    <cfRule type="expression" dxfId="96" priority="1">
      <formula>$AQ11=1</formula>
    </cfRule>
  </conditionalFormatting>
  <dataValidations count="1">
    <dataValidation type="list" allowBlank="1" showInputMessage="1" showErrorMessage="1" sqref="R11:T30 N11:O30" xr:uid="{DA9250E4-403C-4C8C-B1A2-F5430AF60EF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6454117-4752-4753-A2CE-511C311CB33A}">
          <x14:formula1>
            <xm:f>'(参考)リスト'!$F$16:$F$21</xm:f>
          </x14:formula1>
          <xm:sqref>W11:X30</xm:sqref>
        </x14:dataValidation>
        <x14:dataValidation type="list" allowBlank="1" showInputMessage="1" showErrorMessage="1" xr:uid="{72754C52-E93B-4537-B9DF-B02A3D458C3C}">
          <x14:formula1>
            <xm:f>'(参考)リスト'!$B$16:$B$20</xm:f>
          </x14:formula1>
          <xm:sqref>L11:M30</xm:sqref>
        </x14:dataValidation>
        <x14:dataValidation type="list" allowBlank="1" showInputMessage="1" showErrorMessage="1" xr:uid="{B77F47BA-25B5-42D4-B860-25DA6C419EFE}">
          <x14:formula1>
            <xm:f>'(参考)リスト'!$G$16:$G$20</xm:f>
          </x14:formula1>
          <xm:sqref>U11:V30</xm:sqref>
        </x14:dataValidation>
        <x14:dataValidation type="list" allowBlank="1" showInputMessage="1" showErrorMessage="1" xr:uid="{2A418B27-7576-41D3-BB7C-F5C65B609822}">
          <x14:formula1>
            <xm:f>'(参考)リスト'!$D$16:$D$18</xm:f>
          </x14:formula1>
          <xm:sqref>P11:Q30</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EAF7E-74D4-4AE1-B8D5-812007BACDBB}">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S012</v>
      </c>
      <c r="AW5" s="158">
        <f>R7</f>
        <v>3.35</v>
      </c>
      <c r="AX5" s="159">
        <f>+Y32</f>
        <v>0</v>
      </c>
      <c r="AY5" s="159">
        <f>+Z32</f>
        <v>0</v>
      </c>
      <c r="AZ5" s="159">
        <f>+AA32</f>
        <v>0</v>
      </c>
      <c r="BA5" s="159">
        <f t="shared" ref="BA5" si="0">+AB32</f>
        <v>0</v>
      </c>
      <c r="BB5" s="159">
        <f>+AC32</f>
        <v>0</v>
      </c>
      <c r="BC5" s="159">
        <f t="shared" ref="BC5:BI5" si="1">+AD32</f>
        <v>0</v>
      </c>
      <c r="BD5" s="159">
        <f t="shared" si="1"/>
        <v>0</v>
      </c>
      <c r="BE5" s="159">
        <f t="shared" si="1"/>
        <v>1</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5.0000000000000001E-3</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652</v>
      </c>
      <c r="O7" s="756"/>
      <c r="P7" s="784" t="s">
        <v>476</v>
      </c>
      <c r="Q7" s="786"/>
      <c r="R7" s="838">
        <v>3.35</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521</v>
      </c>
      <c r="O11" s="772"/>
      <c r="P11" s="771" t="s">
        <v>352</v>
      </c>
      <c r="Q11" s="772"/>
      <c r="R11" s="275" t="s">
        <v>560</v>
      </c>
      <c r="S11" s="275"/>
      <c r="T11" s="275"/>
      <c r="U11" s="771" t="s">
        <v>684</v>
      </c>
      <c r="V11" s="772"/>
      <c r="W11" s="771" t="s">
        <v>701</v>
      </c>
      <c r="X11" s="773"/>
      <c r="Y11" s="188"/>
      <c r="Z11" s="187"/>
      <c r="AA11" s="187"/>
      <c r="AB11" s="187"/>
      <c r="AC11" s="216"/>
      <c r="AD11" s="216"/>
      <c r="AE11" s="216"/>
      <c r="AF11" s="216"/>
      <c r="AG11" s="216"/>
      <c r="AH11" s="216"/>
      <c r="AI11" s="216"/>
      <c r="AJ11" s="216"/>
      <c r="AK11" s="758" t="s">
        <v>1162</v>
      </c>
      <c r="AL11" s="759"/>
      <c r="AM11" s="759"/>
      <c r="AN11" s="760"/>
      <c r="AO11" s="761"/>
      <c r="AP11" s="3"/>
      <c r="AQ11" s="215">
        <f>IF(P11="材質劣化",2,IF(P11="漏水",3,1))</f>
        <v>2</v>
      </c>
    </row>
    <row r="12" spans="2:86" ht="12" customHeight="1" x14ac:dyDescent="0.2">
      <c r="B12" s="526"/>
      <c r="C12" s="821"/>
      <c r="D12" s="819"/>
      <c r="E12" s="819"/>
      <c r="F12" s="819"/>
      <c r="G12" s="819"/>
      <c r="H12" s="819"/>
      <c r="I12" s="819"/>
      <c r="J12" s="820"/>
      <c r="K12" s="231">
        <v>2</v>
      </c>
      <c r="L12" s="771" t="s">
        <v>1347</v>
      </c>
      <c r="M12" s="772"/>
      <c r="N12" s="771" t="s">
        <v>1354</v>
      </c>
      <c r="O12" s="772"/>
      <c r="P12" s="771" t="s">
        <v>1353</v>
      </c>
      <c r="Q12" s="772"/>
      <c r="R12" s="275" t="s">
        <v>1362</v>
      </c>
      <c r="S12" s="275"/>
      <c r="T12" s="275"/>
      <c r="U12" s="771" t="s">
        <v>684</v>
      </c>
      <c r="V12" s="772"/>
      <c r="W12" s="771" t="s">
        <v>683</v>
      </c>
      <c r="X12" s="773"/>
      <c r="Y12" s="188"/>
      <c r="Z12" s="187"/>
      <c r="AA12" s="187"/>
      <c r="AB12" s="187"/>
      <c r="AC12" s="216"/>
      <c r="AD12" s="216"/>
      <c r="AE12" s="216"/>
      <c r="AF12" s="216">
        <v>5.0000000000000001E-3</v>
      </c>
      <c r="AG12" s="216"/>
      <c r="AH12" s="216"/>
      <c r="AI12" s="216"/>
      <c r="AJ12" s="216"/>
      <c r="AK12" s="758" t="s">
        <v>1364</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1347</v>
      </c>
      <c r="M13" s="772"/>
      <c r="N13" s="771" t="s">
        <v>1359</v>
      </c>
      <c r="O13" s="772"/>
      <c r="P13" s="771" t="s">
        <v>1341</v>
      </c>
      <c r="Q13" s="772"/>
      <c r="R13" s="275" t="s">
        <v>1341</v>
      </c>
      <c r="S13" s="275"/>
      <c r="T13" s="275"/>
      <c r="U13" s="771" t="s">
        <v>684</v>
      </c>
      <c r="V13" s="772"/>
      <c r="W13" s="771" t="s">
        <v>683</v>
      </c>
      <c r="X13" s="773"/>
      <c r="Y13" s="188"/>
      <c r="Z13" s="187"/>
      <c r="AA13" s="187"/>
      <c r="AB13" s="187"/>
      <c r="AC13" s="216"/>
      <c r="AD13" s="216"/>
      <c r="AE13" s="216"/>
      <c r="AF13" s="216"/>
      <c r="AG13" s="216"/>
      <c r="AH13" s="216"/>
      <c r="AI13" s="216"/>
      <c r="AJ13" s="216"/>
      <c r="AK13" s="758" t="s">
        <v>1349</v>
      </c>
      <c r="AL13" s="759"/>
      <c r="AM13" s="759"/>
      <c r="AN13" s="760"/>
      <c r="AO13" s="761"/>
      <c r="AP13" s="3"/>
      <c r="AQ13" s="215">
        <f t="shared" si="5"/>
        <v>3</v>
      </c>
    </row>
    <row r="14" spans="2:86" ht="12" customHeight="1" x14ac:dyDescent="0.2">
      <c r="B14" s="526"/>
      <c r="C14" s="821"/>
      <c r="D14" s="819"/>
      <c r="E14" s="819"/>
      <c r="F14" s="819"/>
      <c r="G14" s="819"/>
      <c r="H14" s="819"/>
      <c r="I14" s="819"/>
      <c r="J14" s="820"/>
      <c r="K14" s="231">
        <v>4</v>
      </c>
      <c r="L14" s="771" t="s">
        <v>1347</v>
      </c>
      <c r="M14" s="772"/>
      <c r="N14" s="771" t="s">
        <v>1363</v>
      </c>
      <c r="O14" s="772"/>
      <c r="P14" s="771" t="s">
        <v>1353</v>
      </c>
      <c r="Q14" s="772"/>
      <c r="R14" s="275" t="s">
        <v>1352</v>
      </c>
      <c r="S14" s="275"/>
      <c r="T14" s="275"/>
      <c r="U14" s="771" t="s">
        <v>684</v>
      </c>
      <c r="V14" s="772"/>
      <c r="W14" s="771" t="s">
        <v>702</v>
      </c>
      <c r="X14" s="773"/>
      <c r="Y14" s="188"/>
      <c r="Z14" s="187"/>
      <c r="AA14" s="187"/>
      <c r="AB14" s="187"/>
      <c r="AC14" s="216"/>
      <c r="AD14" s="216"/>
      <c r="AE14" s="216"/>
      <c r="AF14" s="216"/>
      <c r="AG14" s="216"/>
      <c r="AH14" s="216"/>
      <c r="AI14" s="216"/>
      <c r="AJ14" s="216"/>
      <c r="AK14" s="758" t="s">
        <v>1361</v>
      </c>
      <c r="AL14" s="759"/>
      <c r="AM14" s="759"/>
      <c r="AN14" s="760"/>
      <c r="AO14" s="761"/>
      <c r="AP14" s="3"/>
      <c r="AQ14" s="215">
        <f t="shared" si="5"/>
        <v>2</v>
      </c>
    </row>
    <row r="15" spans="2:86" ht="12" customHeight="1" x14ac:dyDescent="0.2">
      <c r="B15" s="526"/>
      <c r="C15" s="821"/>
      <c r="D15" s="819"/>
      <c r="E15" s="819"/>
      <c r="F15" s="819"/>
      <c r="G15" s="819"/>
      <c r="H15" s="819"/>
      <c r="I15" s="819"/>
      <c r="J15" s="820"/>
      <c r="K15" s="231"/>
      <c r="L15" s="771"/>
      <c r="M15" s="772"/>
      <c r="N15" s="771"/>
      <c r="O15" s="772"/>
      <c r="P15" s="771"/>
      <c r="Q15" s="772"/>
      <c r="R15" s="275"/>
      <c r="S15" s="275"/>
      <c r="T15" s="275"/>
      <c r="U15" s="771"/>
      <c r="V15" s="772"/>
      <c r="W15" s="771"/>
      <c r="X15" s="773"/>
      <c r="Y15" s="188"/>
      <c r="Z15" s="187"/>
      <c r="AA15" s="187"/>
      <c r="AB15" s="187"/>
      <c r="AC15" s="216"/>
      <c r="AD15" s="216"/>
      <c r="AE15" s="216"/>
      <c r="AF15" s="216"/>
      <c r="AG15" s="216"/>
      <c r="AH15" s="216"/>
      <c r="AI15" s="216"/>
      <c r="AJ15" s="216"/>
      <c r="AK15" s="758"/>
      <c r="AL15" s="759"/>
      <c r="AM15" s="759"/>
      <c r="AN15" s="760"/>
      <c r="AO15" s="761"/>
      <c r="AP15" s="3"/>
      <c r="AQ15" s="215">
        <f t="shared" si="5"/>
        <v>1</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5.0000000000000001E-3</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1</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Ⅱb</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5" priority="3">
      <formula>$AQ11=2</formula>
    </cfRule>
  </conditionalFormatting>
  <conditionalFormatting sqref="Y11:AF30">
    <cfRule type="expression" dxfId="94" priority="2">
      <formula>$AQ11=3</formula>
    </cfRule>
  </conditionalFormatting>
  <conditionalFormatting sqref="AC11:AJ30">
    <cfRule type="expression" dxfId="93" priority="1">
      <formula>$AQ11=1</formula>
    </cfRule>
  </conditionalFormatting>
  <dataValidations count="1">
    <dataValidation type="list" allowBlank="1" showInputMessage="1" showErrorMessage="1" sqref="N11:O30 R11:T30" xr:uid="{596C40ED-F81C-4D6A-9F8A-C5501564F0A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B248997-7D2D-4C4F-A46E-31D83C9024DB}">
          <x14:formula1>
            <xm:f>'(参考)リスト'!$D$16:$D$18</xm:f>
          </x14:formula1>
          <xm:sqref>P11:Q30</xm:sqref>
        </x14:dataValidation>
        <x14:dataValidation type="list" allowBlank="1" showInputMessage="1" showErrorMessage="1" xr:uid="{3ED3AFF2-506F-45BB-894E-F52DAB87E85D}">
          <x14:formula1>
            <xm:f>'(参考)リスト'!$G$16:$G$20</xm:f>
          </x14:formula1>
          <xm:sqref>U11:V30</xm:sqref>
        </x14:dataValidation>
        <x14:dataValidation type="list" allowBlank="1" showInputMessage="1" showErrorMessage="1" xr:uid="{8935B039-5AC2-4C62-8799-884BE175F138}">
          <x14:formula1>
            <xm:f>'(参考)リスト'!$B$16:$B$20</xm:f>
          </x14:formula1>
          <xm:sqref>L11:M30</xm:sqref>
        </x14:dataValidation>
        <x14:dataValidation type="list" allowBlank="1" showInputMessage="1" showErrorMessage="1" xr:uid="{176277F1-57BE-416F-97BE-77203CF4E9D8}">
          <x14:formula1>
            <xm:f>'(参考)リスト'!$F$16:$F$21</xm:f>
          </x14:formula1>
          <xm:sqref>W11:X30</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546DF-E804-4A77-9AFD-3E173E05D2C3}">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S013</v>
      </c>
      <c r="AW5" s="158">
        <f>R7</f>
        <v>3.28</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182" t="str">
        <f>+Y36</f>
        <v>Ⅰ</v>
      </c>
      <c r="BT5" s="182" t="str">
        <f>+AC36</f>
        <v>Ⅰ</v>
      </c>
      <c r="BU5" s="182" t="str">
        <f>+AG36</f>
        <v>Ⅰ</v>
      </c>
      <c r="BV5" s="182" t="str">
        <f>+Y37</f>
        <v>Ⅰ</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653</v>
      </c>
      <c r="O7" s="756"/>
      <c r="P7" s="784" t="s">
        <v>476</v>
      </c>
      <c r="Q7" s="786"/>
      <c r="R7" s="838">
        <v>3.28</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521</v>
      </c>
      <c r="O11" s="772"/>
      <c r="P11" s="771" t="s">
        <v>352</v>
      </c>
      <c r="Q11" s="772"/>
      <c r="R11" s="275" t="s">
        <v>560</v>
      </c>
      <c r="S11" s="275"/>
      <c r="T11" s="275"/>
      <c r="U11" s="771" t="s">
        <v>684</v>
      </c>
      <c r="V11" s="772"/>
      <c r="W11" s="771" t="s">
        <v>702</v>
      </c>
      <c r="X11" s="773"/>
      <c r="Y11" s="188"/>
      <c r="Z11" s="187"/>
      <c r="AA11" s="187"/>
      <c r="AB11" s="187"/>
      <c r="AC11" s="216"/>
      <c r="AD11" s="216"/>
      <c r="AE11" s="216"/>
      <c r="AF11" s="216"/>
      <c r="AG11" s="216"/>
      <c r="AH11" s="216"/>
      <c r="AI11" s="216"/>
      <c r="AJ11" s="216"/>
      <c r="AK11" s="758" t="s">
        <v>728</v>
      </c>
      <c r="AL11" s="759"/>
      <c r="AM11" s="759"/>
      <c r="AN11" s="760"/>
      <c r="AO11" s="76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513</v>
      </c>
      <c r="O12" s="772"/>
      <c r="P12" s="771" t="s">
        <v>353</v>
      </c>
      <c r="Q12" s="772"/>
      <c r="R12" s="275" t="s">
        <v>353</v>
      </c>
      <c r="S12" s="275"/>
      <c r="T12" s="275"/>
      <c r="U12" s="771" t="s">
        <v>684</v>
      </c>
      <c r="V12" s="772"/>
      <c r="W12" s="771" t="s">
        <v>683</v>
      </c>
      <c r="X12" s="773"/>
      <c r="Y12" s="188"/>
      <c r="Z12" s="187"/>
      <c r="AA12" s="187"/>
      <c r="AB12" s="187"/>
      <c r="AC12" s="216"/>
      <c r="AD12" s="216"/>
      <c r="AE12" s="216"/>
      <c r="AF12" s="216"/>
      <c r="AG12" s="216"/>
      <c r="AH12" s="216"/>
      <c r="AI12" s="216"/>
      <c r="AJ12" s="216"/>
      <c r="AK12" s="758" t="s">
        <v>728</v>
      </c>
      <c r="AL12" s="759"/>
      <c r="AM12" s="759"/>
      <c r="AN12" s="760"/>
      <c r="AO12" s="761"/>
      <c r="AP12" s="3"/>
      <c r="AQ12" s="215">
        <f t="shared" ref="AQ12:AQ30" si="5">IF(P12="材質劣化",2,IF(P12="漏水",3,1))</f>
        <v>3</v>
      </c>
    </row>
    <row r="13" spans="2:86" ht="12" customHeight="1" x14ac:dyDescent="0.2">
      <c r="B13" s="526"/>
      <c r="C13" s="821"/>
      <c r="D13" s="819"/>
      <c r="E13" s="819"/>
      <c r="F13" s="819"/>
      <c r="G13" s="819"/>
      <c r="H13" s="819"/>
      <c r="I13" s="819"/>
      <c r="J13" s="820"/>
      <c r="K13" s="231">
        <v>3</v>
      </c>
      <c r="L13" s="771" t="s">
        <v>562</v>
      </c>
      <c r="M13" s="772"/>
      <c r="N13" s="771" t="s">
        <v>520</v>
      </c>
      <c r="O13" s="772"/>
      <c r="P13" s="771" t="s">
        <v>352</v>
      </c>
      <c r="Q13" s="772"/>
      <c r="R13" s="275" t="s">
        <v>560</v>
      </c>
      <c r="S13" s="275"/>
      <c r="T13" s="275"/>
      <c r="U13" s="771" t="s">
        <v>684</v>
      </c>
      <c r="V13" s="772"/>
      <c r="W13" s="771" t="s">
        <v>702</v>
      </c>
      <c r="X13" s="773"/>
      <c r="Y13" s="188"/>
      <c r="Z13" s="187"/>
      <c r="AA13" s="187"/>
      <c r="AB13" s="187"/>
      <c r="AC13" s="216"/>
      <c r="AD13" s="216"/>
      <c r="AE13" s="216"/>
      <c r="AF13" s="216"/>
      <c r="AG13" s="216"/>
      <c r="AH13" s="216"/>
      <c r="AI13" s="216"/>
      <c r="AJ13" s="216"/>
      <c r="AK13" s="758" t="s">
        <v>728</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351</v>
      </c>
      <c r="M14" s="772"/>
      <c r="N14" s="771" t="s">
        <v>377</v>
      </c>
      <c r="O14" s="772"/>
      <c r="P14" s="771" t="s">
        <v>353</v>
      </c>
      <c r="Q14" s="772"/>
      <c r="R14" s="275" t="s">
        <v>360</v>
      </c>
      <c r="S14" s="275"/>
      <c r="T14" s="275"/>
      <c r="U14" s="771" t="s">
        <v>62</v>
      </c>
      <c r="V14" s="772"/>
      <c r="W14" s="771" t="s">
        <v>1155</v>
      </c>
      <c r="X14" s="773"/>
      <c r="Y14" s="188"/>
      <c r="Z14" s="187"/>
      <c r="AA14" s="187"/>
      <c r="AB14" s="187"/>
      <c r="AC14" s="216"/>
      <c r="AD14" s="216"/>
      <c r="AE14" s="216"/>
      <c r="AF14" s="216"/>
      <c r="AG14" s="216"/>
      <c r="AH14" s="216"/>
      <c r="AI14" s="216"/>
      <c r="AJ14" s="216"/>
      <c r="AK14" s="758" t="s">
        <v>1176</v>
      </c>
      <c r="AL14" s="759"/>
      <c r="AM14" s="759"/>
      <c r="AN14" s="760"/>
      <c r="AO14" s="761"/>
      <c r="AP14" s="3"/>
      <c r="AQ14" s="215">
        <f t="shared" si="5"/>
        <v>3</v>
      </c>
    </row>
    <row r="15" spans="2:86" ht="12" customHeight="1" x14ac:dyDescent="0.2">
      <c r="B15" s="526"/>
      <c r="C15" s="821"/>
      <c r="D15" s="819"/>
      <c r="E15" s="819"/>
      <c r="F15" s="819"/>
      <c r="G15" s="819"/>
      <c r="H15" s="819"/>
      <c r="I15" s="819"/>
      <c r="J15" s="820"/>
      <c r="K15" s="231"/>
      <c r="L15" s="771"/>
      <c r="M15" s="772"/>
      <c r="N15" s="771"/>
      <c r="O15" s="772"/>
      <c r="P15" s="771"/>
      <c r="Q15" s="772"/>
      <c r="R15" s="275"/>
      <c r="S15" s="275"/>
      <c r="T15" s="275"/>
      <c r="U15" s="771"/>
      <c r="V15" s="772"/>
      <c r="W15" s="771"/>
      <c r="X15" s="773"/>
      <c r="Y15" s="188"/>
      <c r="Z15" s="187"/>
      <c r="AA15" s="187"/>
      <c r="AB15" s="187"/>
      <c r="AC15" s="216"/>
      <c r="AD15" s="216"/>
      <c r="AE15" s="216"/>
      <c r="AF15" s="216"/>
      <c r="AG15" s="216"/>
      <c r="AH15" s="216"/>
      <c r="AI15" s="216"/>
      <c r="AJ15" s="216"/>
      <c r="AK15" s="758"/>
      <c r="AL15" s="759"/>
      <c r="AM15" s="759"/>
      <c r="AN15" s="760"/>
      <c r="AO15" s="761"/>
      <c r="AP15" s="3"/>
      <c r="AQ15" s="215">
        <f t="shared" si="5"/>
        <v>1</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0</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363</v>
      </c>
      <c r="AH36" s="756"/>
      <c r="AI36" s="756"/>
      <c r="AJ36" s="757"/>
      <c r="AK36" s="765"/>
      <c r="AL36" s="766"/>
      <c r="AM36" s="766"/>
      <c r="AN36" s="766"/>
      <c r="AO36" s="767"/>
      <c r="AP36" s="3"/>
      <c r="AQ36" s="385" t="str">
        <f>IF(AQ35&gt;0,"Ⅳ",IF(AR35&gt;0,"Ⅲ",IF(AS35&gt;0,"Ⅱ","Ⅰ")))</f>
        <v>Ⅰ</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363</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2" priority="3">
      <formula>$AQ11=2</formula>
    </cfRule>
  </conditionalFormatting>
  <conditionalFormatting sqref="Y11:AF30">
    <cfRule type="expression" dxfId="91" priority="2">
      <formula>$AQ11=3</formula>
    </cfRule>
  </conditionalFormatting>
  <conditionalFormatting sqref="AC11:AJ30">
    <cfRule type="expression" dxfId="90" priority="1">
      <formula>$AQ11=1</formula>
    </cfRule>
  </conditionalFormatting>
  <dataValidations count="1">
    <dataValidation type="list" allowBlank="1" showInputMessage="1" showErrorMessage="1" sqref="N11:O30 R11:T30" xr:uid="{C4E1E73F-C093-40C7-89F8-6CFDAE47B2C4}">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B090DDC-1B29-4174-9875-DF7226AB6131}">
          <x14:formula1>
            <xm:f>'(参考)リスト'!$F$16:$F$21</xm:f>
          </x14:formula1>
          <xm:sqref>W11:X30</xm:sqref>
        </x14:dataValidation>
        <x14:dataValidation type="list" allowBlank="1" showInputMessage="1" showErrorMessage="1" xr:uid="{498E1FB0-974B-44BA-BA74-8BACFE083BBE}">
          <x14:formula1>
            <xm:f>'(参考)リスト'!$B$16:$B$20</xm:f>
          </x14:formula1>
          <xm:sqref>L11:M30</xm:sqref>
        </x14:dataValidation>
        <x14:dataValidation type="list" allowBlank="1" showInputMessage="1" showErrorMessage="1" xr:uid="{FC4348ED-4EA9-46A9-819D-B4E3678F6C3B}">
          <x14:formula1>
            <xm:f>'(参考)リスト'!$G$16:$G$20</xm:f>
          </x14:formula1>
          <xm:sqref>U11:V30</xm:sqref>
        </x14:dataValidation>
        <x14:dataValidation type="list" allowBlank="1" showInputMessage="1" showErrorMessage="1" xr:uid="{6407EA30-E3FF-47BC-8C79-0C92275C1908}">
          <x14:formula1>
            <xm:f>'(参考)リスト'!$D$16:$D$18</xm:f>
          </x14:formula1>
          <xm:sqref>P11:Q30</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412BD-28A8-4C0D-8DD4-17143BD3DF2A}">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S014</v>
      </c>
      <c r="AW5" s="158">
        <f>R7</f>
        <v>3.35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182" t="str">
        <f>+Y36</f>
        <v>Ⅰ</v>
      </c>
      <c r="BT5" s="182" t="str">
        <f>+AC36</f>
        <v>Ⅰ</v>
      </c>
      <c r="BU5" s="182" t="str">
        <f>+AG36</f>
        <v>Ⅰ</v>
      </c>
      <c r="BV5" s="182" t="str">
        <f>+Y37</f>
        <v>Ⅰ</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654</v>
      </c>
      <c r="O7" s="756"/>
      <c r="P7" s="784" t="s">
        <v>476</v>
      </c>
      <c r="Q7" s="786"/>
      <c r="R7" s="838">
        <v>3.35</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521</v>
      </c>
      <c r="O11" s="772"/>
      <c r="P11" s="771" t="s">
        <v>352</v>
      </c>
      <c r="Q11" s="772"/>
      <c r="R11" s="275" t="s">
        <v>560</v>
      </c>
      <c r="S11" s="275"/>
      <c r="T11" s="275"/>
      <c r="U11" s="771" t="s">
        <v>684</v>
      </c>
      <c r="V11" s="772"/>
      <c r="W11" s="771" t="s">
        <v>702</v>
      </c>
      <c r="X11" s="773"/>
      <c r="Y11" s="188"/>
      <c r="Z11" s="187"/>
      <c r="AA11" s="187"/>
      <c r="AB11" s="187"/>
      <c r="AC11" s="216"/>
      <c r="AD11" s="216"/>
      <c r="AE11" s="216"/>
      <c r="AF11" s="216"/>
      <c r="AG11" s="216"/>
      <c r="AH11" s="216"/>
      <c r="AI11" s="216"/>
      <c r="AJ11" s="216"/>
      <c r="AK11" s="758" t="s">
        <v>1161</v>
      </c>
      <c r="AL11" s="759"/>
      <c r="AM11" s="759"/>
      <c r="AN11" s="760"/>
      <c r="AO11" s="76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517</v>
      </c>
      <c r="O12" s="772"/>
      <c r="P12" s="771" t="s">
        <v>352</v>
      </c>
      <c r="Q12" s="772"/>
      <c r="R12" s="275" t="s">
        <v>560</v>
      </c>
      <c r="S12" s="275"/>
      <c r="T12" s="275"/>
      <c r="U12" s="771" t="s">
        <v>62</v>
      </c>
      <c r="V12" s="772"/>
      <c r="W12" s="771" t="s">
        <v>62</v>
      </c>
      <c r="X12" s="773"/>
      <c r="Y12" s="188"/>
      <c r="Z12" s="187"/>
      <c r="AA12" s="187"/>
      <c r="AB12" s="187"/>
      <c r="AC12" s="216"/>
      <c r="AD12" s="216"/>
      <c r="AE12" s="216"/>
      <c r="AF12" s="216"/>
      <c r="AG12" s="216"/>
      <c r="AH12" s="216"/>
      <c r="AI12" s="216"/>
      <c r="AJ12" s="216"/>
      <c r="AK12" s="758" t="s">
        <v>1161</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512</v>
      </c>
      <c r="O13" s="772"/>
      <c r="P13" s="771" t="s">
        <v>352</v>
      </c>
      <c r="Q13" s="772"/>
      <c r="R13" s="275" t="s">
        <v>560</v>
      </c>
      <c r="S13" s="275"/>
      <c r="T13" s="275"/>
      <c r="U13" s="771" t="s">
        <v>684</v>
      </c>
      <c r="V13" s="772"/>
      <c r="W13" s="771" t="s">
        <v>701</v>
      </c>
      <c r="X13" s="773"/>
      <c r="Y13" s="188"/>
      <c r="Z13" s="187"/>
      <c r="AA13" s="187"/>
      <c r="AB13" s="187"/>
      <c r="AC13" s="216"/>
      <c r="AD13" s="216"/>
      <c r="AE13" s="216"/>
      <c r="AF13" s="216"/>
      <c r="AG13" s="216"/>
      <c r="AH13" s="216"/>
      <c r="AI13" s="216"/>
      <c r="AJ13" s="216"/>
      <c r="AK13" s="758" t="s">
        <v>695</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520</v>
      </c>
      <c r="O14" s="772"/>
      <c r="P14" s="771" t="s">
        <v>352</v>
      </c>
      <c r="Q14" s="772"/>
      <c r="R14" s="275" t="s">
        <v>560</v>
      </c>
      <c r="S14" s="275"/>
      <c r="T14" s="275"/>
      <c r="U14" s="771" t="s">
        <v>684</v>
      </c>
      <c r="V14" s="772"/>
      <c r="W14" s="771" t="s">
        <v>702</v>
      </c>
      <c r="X14" s="773"/>
      <c r="Y14" s="188"/>
      <c r="Z14" s="187"/>
      <c r="AA14" s="187"/>
      <c r="AB14" s="187"/>
      <c r="AC14" s="216"/>
      <c r="AD14" s="216"/>
      <c r="AE14" s="216"/>
      <c r="AF14" s="216"/>
      <c r="AG14" s="216"/>
      <c r="AH14" s="216"/>
      <c r="AI14" s="216"/>
      <c r="AJ14" s="216"/>
      <c r="AK14" s="758" t="s">
        <v>1161</v>
      </c>
      <c r="AL14" s="759"/>
      <c r="AM14" s="759"/>
      <c r="AN14" s="760"/>
      <c r="AO14" s="761"/>
      <c r="AP14" s="3"/>
      <c r="AQ14" s="215">
        <f t="shared" si="5"/>
        <v>2</v>
      </c>
    </row>
    <row r="15" spans="2:86" ht="12" customHeight="1" x14ac:dyDescent="0.2">
      <c r="B15" s="526"/>
      <c r="C15" s="821"/>
      <c r="D15" s="819"/>
      <c r="E15" s="819"/>
      <c r="F15" s="819"/>
      <c r="G15" s="819"/>
      <c r="H15" s="819"/>
      <c r="I15" s="819"/>
      <c r="J15" s="820"/>
      <c r="K15" s="231">
        <v>5</v>
      </c>
      <c r="L15" s="771" t="s">
        <v>351</v>
      </c>
      <c r="M15" s="772"/>
      <c r="N15" s="771" t="s">
        <v>374</v>
      </c>
      <c r="O15" s="772"/>
      <c r="P15" s="771" t="s">
        <v>353</v>
      </c>
      <c r="Q15" s="772"/>
      <c r="R15" s="275" t="s">
        <v>360</v>
      </c>
      <c r="S15" s="275"/>
      <c r="T15" s="275"/>
      <c r="U15" s="771" t="s">
        <v>62</v>
      </c>
      <c r="V15" s="772"/>
      <c r="W15" s="771" t="s">
        <v>1155</v>
      </c>
      <c r="X15" s="773"/>
      <c r="Y15" s="188"/>
      <c r="Z15" s="187"/>
      <c r="AA15" s="187"/>
      <c r="AB15" s="187"/>
      <c r="AC15" s="216"/>
      <c r="AD15" s="216"/>
      <c r="AE15" s="216"/>
      <c r="AF15" s="216"/>
      <c r="AG15" s="216"/>
      <c r="AH15" s="216"/>
      <c r="AI15" s="216"/>
      <c r="AJ15" s="216"/>
      <c r="AK15" s="758" t="s">
        <v>719</v>
      </c>
      <c r="AL15" s="759"/>
      <c r="AM15" s="759"/>
      <c r="AN15" s="760"/>
      <c r="AO15" s="761"/>
      <c r="AP15" s="3"/>
      <c r="AQ15" s="215">
        <f t="shared" si="5"/>
        <v>3</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0</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363</v>
      </c>
      <c r="AH36" s="756"/>
      <c r="AI36" s="756"/>
      <c r="AJ36" s="757"/>
      <c r="AK36" s="765"/>
      <c r="AL36" s="766"/>
      <c r="AM36" s="766"/>
      <c r="AN36" s="766"/>
      <c r="AO36" s="767"/>
      <c r="AP36" s="3"/>
      <c r="AQ36" s="385" t="str">
        <f>IF(AQ35&gt;0,"Ⅳ",IF(AR35&gt;0,"Ⅲ",IF(AS35&gt;0,"Ⅱ","Ⅰ")))</f>
        <v>Ⅰ</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363</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9" priority="3">
      <formula>$AQ11=2</formula>
    </cfRule>
  </conditionalFormatting>
  <conditionalFormatting sqref="Y11:AF30">
    <cfRule type="expression" dxfId="88" priority="2">
      <formula>$AQ11=3</formula>
    </cfRule>
  </conditionalFormatting>
  <conditionalFormatting sqref="AC11:AJ30">
    <cfRule type="expression" dxfId="87" priority="1">
      <formula>$AQ11=1</formula>
    </cfRule>
  </conditionalFormatting>
  <dataValidations count="1">
    <dataValidation type="list" allowBlank="1" showInputMessage="1" showErrorMessage="1" sqref="R11:T30 N11:O30" xr:uid="{87AB6198-4F2E-46C0-B36C-D46B133163F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B598682-BA54-4475-B9EF-5B56E56A601C}">
          <x14:formula1>
            <xm:f>'(参考)リスト'!$D$16:$D$18</xm:f>
          </x14:formula1>
          <xm:sqref>P11:Q30</xm:sqref>
        </x14:dataValidation>
        <x14:dataValidation type="list" allowBlank="1" showInputMessage="1" showErrorMessage="1" xr:uid="{22267DE8-F487-444E-BD91-202AC4DB7A18}">
          <x14:formula1>
            <xm:f>'(参考)リスト'!$G$16:$G$20</xm:f>
          </x14:formula1>
          <xm:sqref>U11:V30</xm:sqref>
        </x14:dataValidation>
        <x14:dataValidation type="list" allowBlank="1" showInputMessage="1" showErrorMessage="1" xr:uid="{37B32D67-942C-4DF9-8B12-9BC22AC46DCE}">
          <x14:formula1>
            <xm:f>'(参考)リスト'!$B$16:$B$20</xm:f>
          </x14:formula1>
          <xm:sqref>L11:M30</xm:sqref>
        </x14:dataValidation>
        <x14:dataValidation type="list" allowBlank="1" showInputMessage="1" showErrorMessage="1" xr:uid="{24045616-4D6A-434C-A509-ED40B7D2E953}">
          <x14:formula1>
            <xm:f>'(参考)リスト'!$F$16:$F$21</xm:f>
          </x14:formula1>
          <xm:sqref>W11:X30</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69212-1EE4-4F79-9F08-7F316157BF72}">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S015</v>
      </c>
      <c r="AW5" s="158">
        <f>R7</f>
        <v>5.5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182" t="str">
        <f>+Y36</f>
        <v>Ⅰ</v>
      </c>
      <c r="BT5" s="182" t="str">
        <f>+AC36</f>
        <v>Ⅰ</v>
      </c>
      <c r="BU5" s="182" t="str">
        <f>+AG36</f>
        <v>Ⅰ</v>
      </c>
      <c r="BV5" s="182" t="str">
        <f>+Y37</f>
        <v>Ⅰ</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655</v>
      </c>
      <c r="O7" s="756"/>
      <c r="P7" s="784" t="s">
        <v>476</v>
      </c>
      <c r="Q7" s="786"/>
      <c r="R7" s="838">
        <v>5.5</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521</v>
      </c>
      <c r="O11" s="772"/>
      <c r="P11" s="771" t="s">
        <v>352</v>
      </c>
      <c r="Q11" s="772"/>
      <c r="R11" s="275" t="s">
        <v>560</v>
      </c>
      <c r="S11" s="275"/>
      <c r="T11" s="275"/>
      <c r="U11" s="771" t="s">
        <v>684</v>
      </c>
      <c r="V11" s="772"/>
      <c r="W11" s="771" t="s">
        <v>702</v>
      </c>
      <c r="X11" s="773"/>
      <c r="Y11" s="188"/>
      <c r="Z11" s="187"/>
      <c r="AA11" s="187"/>
      <c r="AB11" s="187"/>
      <c r="AC11" s="216"/>
      <c r="AD11" s="216"/>
      <c r="AE11" s="216"/>
      <c r="AF11" s="216"/>
      <c r="AG11" s="216"/>
      <c r="AH11" s="216"/>
      <c r="AI11" s="216"/>
      <c r="AJ11" s="216"/>
      <c r="AK11" s="758" t="s">
        <v>1161</v>
      </c>
      <c r="AL11" s="759"/>
      <c r="AM11" s="759"/>
      <c r="AN11" s="759"/>
      <c r="AO11" s="84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516</v>
      </c>
      <c r="O12" s="772"/>
      <c r="P12" s="771" t="s">
        <v>352</v>
      </c>
      <c r="Q12" s="772"/>
      <c r="R12" s="275" t="s">
        <v>560</v>
      </c>
      <c r="S12" s="275"/>
      <c r="T12" s="275"/>
      <c r="U12" s="771" t="s">
        <v>684</v>
      </c>
      <c r="V12" s="772"/>
      <c r="W12" s="771" t="s">
        <v>701</v>
      </c>
      <c r="X12" s="773"/>
      <c r="Y12" s="188"/>
      <c r="Z12" s="187"/>
      <c r="AA12" s="187"/>
      <c r="AB12" s="187"/>
      <c r="AC12" s="216"/>
      <c r="AD12" s="216"/>
      <c r="AE12" s="216"/>
      <c r="AF12" s="216"/>
      <c r="AG12" s="216"/>
      <c r="AH12" s="216"/>
      <c r="AI12" s="216"/>
      <c r="AJ12" s="216"/>
      <c r="AK12" s="758" t="s">
        <v>695</v>
      </c>
      <c r="AL12" s="759"/>
      <c r="AM12" s="759"/>
      <c r="AN12" s="759"/>
      <c r="AO12" s="84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520</v>
      </c>
      <c r="O13" s="772"/>
      <c r="P13" s="771" t="s">
        <v>352</v>
      </c>
      <c r="Q13" s="772"/>
      <c r="R13" s="275" t="s">
        <v>560</v>
      </c>
      <c r="S13" s="275"/>
      <c r="T13" s="275"/>
      <c r="U13" s="771" t="s">
        <v>684</v>
      </c>
      <c r="V13" s="772"/>
      <c r="W13" s="771" t="s">
        <v>702</v>
      </c>
      <c r="X13" s="773"/>
      <c r="Y13" s="188"/>
      <c r="Z13" s="187"/>
      <c r="AA13" s="187"/>
      <c r="AB13" s="187"/>
      <c r="AC13" s="216"/>
      <c r="AD13" s="216"/>
      <c r="AE13" s="216"/>
      <c r="AF13" s="216"/>
      <c r="AG13" s="216"/>
      <c r="AH13" s="216"/>
      <c r="AI13" s="216"/>
      <c r="AJ13" s="216"/>
      <c r="AK13" s="758" t="s">
        <v>1161</v>
      </c>
      <c r="AL13" s="759"/>
      <c r="AM13" s="759"/>
      <c r="AN13" s="759"/>
      <c r="AO13" s="841"/>
      <c r="AP13" s="3"/>
      <c r="AQ13" s="215">
        <f t="shared" si="5"/>
        <v>2</v>
      </c>
    </row>
    <row r="14" spans="2:86" ht="12" customHeight="1" x14ac:dyDescent="0.2">
      <c r="B14" s="526"/>
      <c r="C14" s="821"/>
      <c r="D14" s="819"/>
      <c r="E14" s="819"/>
      <c r="F14" s="819"/>
      <c r="G14" s="819"/>
      <c r="H14" s="819"/>
      <c r="I14" s="819"/>
      <c r="J14" s="820"/>
      <c r="K14" s="231"/>
      <c r="L14" s="771"/>
      <c r="M14" s="772"/>
      <c r="N14" s="771"/>
      <c r="O14" s="772"/>
      <c r="P14" s="771"/>
      <c r="Q14" s="772"/>
      <c r="R14" s="275"/>
      <c r="S14" s="275"/>
      <c r="T14" s="275"/>
      <c r="U14" s="771"/>
      <c r="V14" s="772"/>
      <c r="W14" s="771"/>
      <c r="X14" s="773"/>
      <c r="Y14" s="188"/>
      <c r="Z14" s="187"/>
      <c r="AA14" s="187"/>
      <c r="AB14" s="187"/>
      <c r="AC14" s="216"/>
      <c r="AD14" s="216"/>
      <c r="AE14" s="216"/>
      <c r="AF14" s="216"/>
      <c r="AG14" s="216"/>
      <c r="AH14" s="216"/>
      <c r="AI14" s="216"/>
      <c r="AJ14" s="216"/>
      <c r="AK14" s="758"/>
      <c r="AL14" s="759"/>
      <c r="AM14" s="759"/>
      <c r="AN14" s="760"/>
      <c r="AO14" s="761"/>
      <c r="AP14" s="3"/>
      <c r="AQ14" s="215">
        <f t="shared" si="5"/>
        <v>1</v>
      </c>
    </row>
    <row r="15" spans="2:86" ht="12" customHeight="1" x14ac:dyDescent="0.2">
      <c r="B15" s="526"/>
      <c r="C15" s="821"/>
      <c r="D15" s="819"/>
      <c r="E15" s="819"/>
      <c r="F15" s="819"/>
      <c r="G15" s="819"/>
      <c r="H15" s="819"/>
      <c r="I15" s="819"/>
      <c r="J15" s="820"/>
      <c r="K15" s="231"/>
      <c r="L15" s="771"/>
      <c r="M15" s="772"/>
      <c r="N15" s="771"/>
      <c r="O15" s="772"/>
      <c r="P15" s="771"/>
      <c r="Q15" s="772"/>
      <c r="R15" s="275"/>
      <c r="S15" s="275"/>
      <c r="T15" s="275"/>
      <c r="U15" s="771"/>
      <c r="V15" s="772"/>
      <c r="W15" s="771"/>
      <c r="X15" s="773"/>
      <c r="Y15" s="188"/>
      <c r="Z15" s="187"/>
      <c r="AA15" s="187"/>
      <c r="AB15" s="187"/>
      <c r="AC15" s="216"/>
      <c r="AD15" s="216"/>
      <c r="AE15" s="216"/>
      <c r="AF15" s="216"/>
      <c r="AG15" s="216"/>
      <c r="AH15" s="216"/>
      <c r="AI15" s="216"/>
      <c r="AJ15" s="216"/>
      <c r="AK15" s="758"/>
      <c r="AL15" s="759"/>
      <c r="AM15" s="759"/>
      <c r="AN15" s="760"/>
      <c r="AO15" s="761"/>
      <c r="AP15" s="3"/>
      <c r="AQ15" s="215">
        <f t="shared" si="5"/>
        <v>1</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0</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363</v>
      </c>
      <c r="AH36" s="756"/>
      <c r="AI36" s="756"/>
      <c r="AJ36" s="757"/>
      <c r="AK36" s="765"/>
      <c r="AL36" s="766"/>
      <c r="AM36" s="766"/>
      <c r="AN36" s="766"/>
      <c r="AO36" s="767"/>
      <c r="AP36" s="3"/>
      <c r="AQ36" s="385" t="str">
        <f>IF(AQ35&gt;0,"Ⅳ",IF(AR35&gt;0,"Ⅲ",IF(AS35&gt;0,"Ⅱ","Ⅰ")))</f>
        <v>Ⅰ</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363</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6" priority="3">
      <formula>$AQ11=2</formula>
    </cfRule>
  </conditionalFormatting>
  <conditionalFormatting sqref="Y11:AF30">
    <cfRule type="expression" dxfId="85" priority="2">
      <formula>$AQ11=3</formula>
    </cfRule>
  </conditionalFormatting>
  <conditionalFormatting sqref="AC11:AJ30">
    <cfRule type="expression" dxfId="84" priority="1">
      <formula>$AQ11=1</formula>
    </cfRule>
  </conditionalFormatting>
  <dataValidations count="1">
    <dataValidation type="list" allowBlank="1" showInputMessage="1" showErrorMessage="1" sqref="R11:T30 N11:O30" xr:uid="{5D70C924-3994-4A13-BE48-80CECD8410E1}">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9A61523-35A6-4038-89F5-A918424C8674}">
          <x14:formula1>
            <xm:f>'(参考)リスト'!$F$16:$F$21</xm:f>
          </x14:formula1>
          <xm:sqref>W11:X30</xm:sqref>
        </x14:dataValidation>
        <x14:dataValidation type="list" allowBlank="1" showInputMessage="1" showErrorMessage="1" xr:uid="{5016CED1-06ED-477B-A52B-2CC3FE8F6501}">
          <x14:formula1>
            <xm:f>'(参考)リスト'!$B$16:$B$20</xm:f>
          </x14:formula1>
          <xm:sqref>L11:M30</xm:sqref>
        </x14:dataValidation>
        <x14:dataValidation type="list" allowBlank="1" showInputMessage="1" showErrorMessage="1" xr:uid="{6CCE6383-8A7D-4B51-8E8E-6FA31DA38F76}">
          <x14:formula1>
            <xm:f>'(参考)リスト'!$G$16:$G$20</xm:f>
          </x14:formula1>
          <xm:sqref>U11:V30</xm:sqref>
        </x14:dataValidation>
        <x14:dataValidation type="list" allowBlank="1" showInputMessage="1" showErrorMessage="1" xr:uid="{ED4962BB-4C32-4EE1-9A3B-8251BE30D4EA}">
          <x14:formula1>
            <xm:f>'(参考)リスト'!$D$16:$D$18</xm:f>
          </x14:formula1>
          <xm:sqref>P11:Q30</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8BC15-B225-471F-9580-2AF2E4153E2E}">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S016</v>
      </c>
      <c r="AW5" s="158">
        <f>R7</f>
        <v>4.42</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182" t="str">
        <f>+Y36</f>
        <v>Ⅰ</v>
      </c>
      <c r="BT5" s="182" t="str">
        <f>+AC36</f>
        <v>Ⅰ</v>
      </c>
      <c r="BU5" s="182" t="str">
        <f>+AG36</f>
        <v>Ⅰ</v>
      </c>
      <c r="BV5" s="182" t="str">
        <f>+Y37</f>
        <v>Ⅰ</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656</v>
      </c>
      <c r="O7" s="756"/>
      <c r="P7" s="784" t="s">
        <v>476</v>
      </c>
      <c r="Q7" s="786"/>
      <c r="R7" s="838">
        <v>4.42</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521</v>
      </c>
      <c r="O11" s="772"/>
      <c r="P11" s="771" t="s">
        <v>352</v>
      </c>
      <c r="Q11" s="772"/>
      <c r="R11" s="275" t="s">
        <v>560</v>
      </c>
      <c r="S11" s="275"/>
      <c r="T11" s="275"/>
      <c r="U11" s="771" t="s">
        <v>684</v>
      </c>
      <c r="V11" s="772"/>
      <c r="W11" s="771" t="s">
        <v>702</v>
      </c>
      <c r="X11" s="773"/>
      <c r="Y11" s="188"/>
      <c r="Z11" s="187"/>
      <c r="AA11" s="187"/>
      <c r="AB11" s="187"/>
      <c r="AC11" s="216"/>
      <c r="AD11" s="216"/>
      <c r="AE11" s="216"/>
      <c r="AF11" s="216"/>
      <c r="AG11" s="216"/>
      <c r="AH11" s="216"/>
      <c r="AI11" s="216"/>
      <c r="AJ11" s="216"/>
      <c r="AK11" s="758" t="s">
        <v>1161</v>
      </c>
      <c r="AL11" s="759"/>
      <c r="AM11" s="759"/>
      <c r="AN11" s="759"/>
      <c r="AO11" s="84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517</v>
      </c>
      <c r="O12" s="772"/>
      <c r="P12" s="771" t="s">
        <v>352</v>
      </c>
      <c r="Q12" s="772"/>
      <c r="R12" s="275" t="s">
        <v>560</v>
      </c>
      <c r="S12" s="275"/>
      <c r="T12" s="275"/>
      <c r="U12" s="771" t="s">
        <v>684</v>
      </c>
      <c r="V12" s="772"/>
      <c r="W12" s="771" t="s">
        <v>701</v>
      </c>
      <c r="X12" s="773"/>
      <c r="Y12" s="188"/>
      <c r="Z12" s="187"/>
      <c r="AA12" s="187"/>
      <c r="AB12" s="187"/>
      <c r="AC12" s="216"/>
      <c r="AD12" s="216"/>
      <c r="AE12" s="216"/>
      <c r="AF12" s="216"/>
      <c r="AG12" s="216"/>
      <c r="AH12" s="216"/>
      <c r="AI12" s="216"/>
      <c r="AJ12" s="216"/>
      <c r="AK12" s="758" t="s">
        <v>695</v>
      </c>
      <c r="AL12" s="759"/>
      <c r="AM12" s="759"/>
      <c r="AN12" s="759"/>
      <c r="AO12" s="84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510</v>
      </c>
      <c r="O13" s="772"/>
      <c r="P13" s="771" t="s">
        <v>352</v>
      </c>
      <c r="Q13" s="772"/>
      <c r="R13" s="275" t="s">
        <v>560</v>
      </c>
      <c r="S13" s="275"/>
      <c r="T13" s="275"/>
      <c r="U13" s="771" t="s">
        <v>684</v>
      </c>
      <c r="V13" s="772"/>
      <c r="W13" s="771" t="s">
        <v>683</v>
      </c>
      <c r="X13" s="773"/>
      <c r="Y13" s="188"/>
      <c r="Z13" s="187"/>
      <c r="AA13" s="187"/>
      <c r="AB13" s="187"/>
      <c r="AC13" s="216"/>
      <c r="AD13" s="216"/>
      <c r="AE13" s="216"/>
      <c r="AF13" s="216"/>
      <c r="AG13" s="216"/>
      <c r="AH13" s="216"/>
      <c r="AI13" s="216"/>
      <c r="AJ13" s="216"/>
      <c r="AK13" s="758" t="s">
        <v>1161</v>
      </c>
      <c r="AL13" s="759"/>
      <c r="AM13" s="759"/>
      <c r="AN13" s="759"/>
      <c r="AO13" s="841"/>
      <c r="AP13" s="3"/>
      <c r="AQ13" s="215">
        <f t="shared" si="5"/>
        <v>2</v>
      </c>
    </row>
    <row r="14" spans="2:86" ht="12" customHeight="1" x14ac:dyDescent="0.2">
      <c r="B14" s="526"/>
      <c r="C14" s="821"/>
      <c r="D14" s="819"/>
      <c r="E14" s="819"/>
      <c r="F14" s="819"/>
      <c r="G14" s="819"/>
      <c r="H14" s="819"/>
      <c r="I14" s="819"/>
      <c r="J14" s="820"/>
      <c r="K14" s="231"/>
      <c r="L14" s="771"/>
      <c r="M14" s="772"/>
      <c r="N14" s="771"/>
      <c r="O14" s="772"/>
      <c r="P14" s="771"/>
      <c r="Q14" s="772"/>
      <c r="R14" s="275"/>
      <c r="S14" s="275"/>
      <c r="T14" s="275"/>
      <c r="U14" s="771"/>
      <c r="V14" s="772"/>
      <c r="W14" s="771"/>
      <c r="X14" s="773"/>
      <c r="Y14" s="188"/>
      <c r="Z14" s="187"/>
      <c r="AA14" s="187"/>
      <c r="AB14" s="187"/>
      <c r="AC14" s="216"/>
      <c r="AD14" s="216"/>
      <c r="AE14" s="216"/>
      <c r="AF14" s="216"/>
      <c r="AG14" s="216"/>
      <c r="AH14" s="216"/>
      <c r="AI14" s="216"/>
      <c r="AJ14" s="216"/>
      <c r="AK14" s="758"/>
      <c r="AL14" s="759"/>
      <c r="AM14" s="759"/>
      <c r="AN14" s="760"/>
      <c r="AO14" s="761"/>
      <c r="AP14" s="3"/>
      <c r="AQ14" s="215">
        <f t="shared" si="5"/>
        <v>1</v>
      </c>
    </row>
    <row r="15" spans="2:86" ht="12" customHeight="1" x14ac:dyDescent="0.2">
      <c r="B15" s="526"/>
      <c r="C15" s="821"/>
      <c r="D15" s="819"/>
      <c r="E15" s="819"/>
      <c r="F15" s="819"/>
      <c r="G15" s="819"/>
      <c r="H15" s="819"/>
      <c r="I15" s="819"/>
      <c r="J15" s="820"/>
      <c r="K15" s="231"/>
      <c r="L15" s="771"/>
      <c r="M15" s="772"/>
      <c r="N15" s="771"/>
      <c r="O15" s="772"/>
      <c r="P15" s="771"/>
      <c r="Q15" s="772"/>
      <c r="R15" s="275"/>
      <c r="S15" s="275"/>
      <c r="T15" s="275"/>
      <c r="U15" s="771"/>
      <c r="V15" s="772"/>
      <c r="W15" s="771"/>
      <c r="X15" s="773"/>
      <c r="Y15" s="188"/>
      <c r="Z15" s="187"/>
      <c r="AA15" s="187"/>
      <c r="AB15" s="187"/>
      <c r="AC15" s="216"/>
      <c r="AD15" s="216"/>
      <c r="AE15" s="216"/>
      <c r="AF15" s="216"/>
      <c r="AG15" s="216"/>
      <c r="AH15" s="216"/>
      <c r="AI15" s="216"/>
      <c r="AJ15" s="216"/>
      <c r="AK15" s="758"/>
      <c r="AL15" s="759"/>
      <c r="AM15" s="759"/>
      <c r="AN15" s="760"/>
      <c r="AO15" s="761"/>
      <c r="AP15" s="3"/>
      <c r="AQ15" s="215">
        <f t="shared" si="5"/>
        <v>1</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0</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363</v>
      </c>
      <c r="AH36" s="756"/>
      <c r="AI36" s="756"/>
      <c r="AJ36" s="757"/>
      <c r="AK36" s="765"/>
      <c r="AL36" s="766"/>
      <c r="AM36" s="766"/>
      <c r="AN36" s="766"/>
      <c r="AO36" s="767"/>
      <c r="AP36" s="3"/>
      <c r="AQ36" s="385" t="str">
        <f>IF(AQ35&gt;0,"Ⅳ",IF(AR35&gt;0,"Ⅲ",IF(AS35&gt;0,"Ⅱ","Ⅰ")))</f>
        <v>Ⅰ</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363</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3" priority="3">
      <formula>$AQ11=2</formula>
    </cfRule>
  </conditionalFormatting>
  <conditionalFormatting sqref="Y11:AF30">
    <cfRule type="expression" dxfId="82" priority="2">
      <formula>$AQ11=3</formula>
    </cfRule>
  </conditionalFormatting>
  <conditionalFormatting sqref="AC11:AJ30">
    <cfRule type="expression" dxfId="81" priority="1">
      <formula>$AQ11=1</formula>
    </cfRule>
  </conditionalFormatting>
  <dataValidations count="1">
    <dataValidation type="list" allowBlank="1" showInputMessage="1" showErrorMessage="1" sqref="R11:T30 N11:O30" xr:uid="{BB82BF9E-3AB2-408B-AA8F-F62B2DBC7B34}">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1D5FF4A-1E18-4FD9-A078-2DD930E51DB5}">
          <x14:formula1>
            <xm:f>'(参考)リスト'!$D$16:$D$18</xm:f>
          </x14:formula1>
          <xm:sqref>P11:Q30</xm:sqref>
        </x14:dataValidation>
        <x14:dataValidation type="list" allowBlank="1" showInputMessage="1" showErrorMessage="1" xr:uid="{A96CA506-0DED-4E45-9341-5A27859C2078}">
          <x14:formula1>
            <xm:f>'(参考)リスト'!$G$16:$G$20</xm:f>
          </x14:formula1>
          <xm:sqref>U11:V30</xm:sqref>
        </x14:dataValidation>
        <x14:dataValidation type="list" allowBlank="1" showInputMessage="1" showErrorMessage="1" xr:uid="{FF286264-C0BE-445E-93EB-2CE23FF2E1F9}">
          <x14:formula1>
            <xm:f>'(参考)リスト'!$B$16:$B$20</xm:f>
          </x14:formula1>
          <xm:sqref>L11:M30</xm:sqref>
        </x14:dataValidation>
        <x14:dataValidation type="list" allowBlank="1" showInputMessage="1" showErrorMessage="1" xr:uid="{25F499AF-2E79-4FCB-99BA-BD2B8CBD9F5B}">
          <x14:formula1>
            <xm:f>'(参考)リスト'!$F$16:$F$21</xm:f>
          </x14:formula1>
          <xm:sqref>W11:X30</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CFE75-4750-4D52-A9A3-8616586B6191}">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S017</v>
      </c>
      <c r="AW5" s="158">
        <f>R7</f>
        <v>4.4000000000000004</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182" t="str">
        <f>+Y36</f>
        <v>Ⅰ</v>
      </c>
      <c r="BT5" s="182" t="str">
        <f>+AC36</f>
        <v>Ⅰ</v>
      </c>
      <c r="BU5" s="182" t="str">
        <f>+AG36</f>
        <v>Ⅰ</v>
      </c>
      <c r="BV5" s="182" t="str">
        <f>+Y37</f>
        <v>Ⅰ</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657</v>
      </c>
      <c r="O7" s="756"/>
      <c r="P7" s="784" t="s">
        <v>476</v>
      </c>
      <c r="Q7" s="786"/>
      <c r="R7" s="838">
        <v>4.4000000000000004</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513</v>
      </c>
      <c r="O11" s="772"/>
      <c r="P11" s="771" t="s">
        <v>352</v>
      </c>
      <c r="Q11" s="772"/>
      <c r="R11" s="275" t="s">
        <v>560</v>
      </c>
      <c r="S11" s="275"/>
      <c r="T11" s="275"/>
      <c r="U11" s="771" t="s">
        <v>62</v>
      </c>
      <c r="V11" s="772"/>
      <c r="W11" s="771" t="s">
        <v>62</v>
      </c>
      <c r="X11" s="773"/>
      <c r="Y11" s="188"/>
      <c r="Z11" s="187"/>
      <c r="AA11" s="187"/>
      <c r="AB11" s="187"/>
      <c r="AC11" s="216"/>
      <c r="AD11" s="216"/>
      <c r="AE11" s="216"/>
      <c r="AF11" s="216"/>
      <c r="AG11" s="216"/>
      <c r="AH11" s="216"/>
      <c r="AI11" s="216"/>
      <c r="AJ11" s="216"/>
      <c r="AK11" s="758" t="s">
        <v>1161</v>
      </c>
      <c r="AL11" s="759"/>
      <c r="AM11" s="759"/>
      <c r="AN11" s="759"/>
      <c r="AO11" s="84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517</v>
      </c>
      <c r="O12" s="772"/>
      <c r="P12" s="771" t="s">
        <v>352</v>
      </c>
      <c r="Q12" s="772"/>
      <c r="R12" s="275" t="s">
        <v>560</v>
      </c>
      <c r="S12" s="275"/>
      <c r="T12" s="275"/>
      <c r="U12" s="771" t="s">
        <v>62</v>
      </c>
      <c r="V12" s="772"/>
      <c r="W12" s="771" t="s">
        <v>62</v>
      </c>
      <c r="X12" s="773"/>
      <c r="Y12" s="188"/>
      <c r="Z12" s="187"/>
      <c r="AA12" s="187"/>
      <c r="AB12" s="187"/>
      <c r="AC12" s="216"/>
      <c r="AD12" s="216"/>
      <c r="AE12" s="216"/>
      <c r="AF12" s="216"/>
      <c r="AG12" s="216"/>
      <c r="AH12" s="216"/>
      <c r="AI12" s="216"/>
      <c r="AJ12" s="216"/>
      <c r="AK12" s="758" t="s">
        <v>728</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516</v>
      </c>
      <c r="O13" s="772"/>
      <c r="P13" s="771" t="s">
        <v>352</v>
      </c>
      <c r="Q13" s="772"/>
      <c r="R13" s="275" t="s">
        <v>560</v>
      </c>
      <c r="S13" s="275"/>
      <c r="T13" s="275"/>
      <c r="U13" s="771" t="s">
        <v>62</v>
      </c>
      <c r="V13" s="772"/>
      <c r="W13" s="771" t="s">
        <v>62</v>
      </c>
      <c r="X13" s="773"/>
      <c r="Y13" s="188"/>
      <c r="Z13" s="187"/>
      <c r="AA13" s="187"/>
      <c r="AB13" s="187"/>
      <c r="AC13" s="216"/>
      <c r="AD13" s="216"/>
      <c r="AE13" s="216"/>
      <c r="AF13" s="216"/>
      <c r="AG13" s="216"/>
      <c r="AH13" s="216"/>
      <c r="AI13" s="216"/>
      <c r="AJ13" s="216"/>
      <c r="AK13" s="758" t="s">
        <v>1161</v>
      </c>
      <c r="AL13" s="759"/>
      <c r="AM13" s="759"/>
      <c r="AN13" s="759"/>
      <c r="AO13" s="84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520</v>
      </c>
      <c r="O14" s="772"/>
      <c r="P14" s="771" t="s">
        <v>352</v>
      </c>
      <c r="Q14" s="772"/>
      <c r="R14" s="275" t="s">
        <v>560</v>
      </c>
      <c r="S14" s="275"/>
      <c r="T14" s="275"/>
      <c r="U14" s="771" t="s">
        <v>684</v>
      </c>
      <c r="V14" s="772"/>
      <c r="W14" s="771" t="s">
        <v>702</v>
      </c>
      <c r="X14" s="773"/>
      <c r="Y14" s="188"/>
      <c r="Z14" s="187"/>
      <c r="AA14" s="187"/>
      <c r="AB14" s="187"/>
      <c r="AC14" s="216"/>
      <c r="AD14" s="216"/>
      <c r="AE14" s="216"/>
      <c r="AF14" s="216"/>
      <c r="AG14" s="216"/>
      <c r="AH14" s="216"/>
      <c r="AI14" s="216"/>
      <c r="AJ14" s="216"/>
      <c r="AK14" s="758" t="s">
        <v>1161</v>
      </c>
      <c r="AL14" s="759"/>
      <c r="AM14" s="759"/>
      <c r="AN14" s="759"/>
      <c r="AO14" s="841"/>
      <c r="AP14" s="3"/>
      <c r="AQ14" s="215">
        <f t="shared" si="5"/>
        <v>2</v>
      </c>
    </row>
    <row r="15" spans="2:86" ht="12" customHeight="1" x14ac:dyDescent="0.2">
      <c r="B15" s="526"/>
      <c r="C15" s="821"/>
      <c r="D15" s="819"/>
      <c r="E15" s="819"/>
      <c r="F15" s="819"/>
      <c r="G15" s="819"/>
      <c r="H15" s="819"/>
      <c r="I15" s="819"/>
      <c r="J15" s="820"/>
      <c r="K15" s="231">
        <v>5</v>
      </c>
      <c r="L15" s="771" t="s">
        <v>351</v>
      </c>
      <c r="M15" s="772"/>
      <c r="N15" s="771" t="s">
        <v>377</v>
      </c>
      <c r="O15" s="772"/>
      <c r="P15" s="771" t="s">
        <v>352</v>
      </c>
      <c r="Q15" s="772"/>
      <c r="R15" s="275" t="s">
        <v>560</v>
      </c>
      <c r="S15" s="275"/>
      <c r="T15" s="275"/>
      <c r="U15" s="771" t="s">
        <v>684</v>
      </c>
      <c r="V15" s="772"/>
      <c r="W15" s="771" t="s">
        <v>1155</v>
      </c>
      <c r="X15" s="773"/>
      <c r="Y15" s="188"/>
      <c r="Z15" s="187"/>
      <c r="AA15" s="187"/>
      <c r="AB15" s="187"/>
      <c r="AC15" s="216"/>
      <c r="AD15" s="216"/>
      <c r="AE15" s="216"/>
      <c r="AF15" s="216"/>
      <c r="AG15" s="216"/>
      <c r="AH15" s="216"/>
      <c r="AI15" s="216"/>
      <c r="AJ15" s="216"/>
      <c r="AK15" s="758" t="s">
        <v>1181</v>
      </c>
      <c r="AL15" s="759"/>
      <c r="AM15" s="759"/>
      <c r="AN15" s="760"/>
      <c r="AO15" s="761"/>
      <c r="AP15" s="3"/>
      <c r="AQ15" s="215">
        <f t="shared" si="5"/>
        <v>2</v>
      </c>
    </row>
    <row r="16" spans="2:86" ht="12" customHeight="1" x14ac:dyDescent="0.2">
      <c r="B16" s="526"/>
      <c r="C16" s="821"/>
      <c r="D16" s="819"/>
      <c r="E16" s="819"/>
      <c r="F16" s="819"/>
      <c r="G16" s="819"/>
      <c r="H16" s="819"/>
      <c r="I16" s="819"/>
      <c r="J16" s="820"/>
      <c r="K16" s="231">
        <v>6</v>
      </c>
      <c r="L16" s="771" t="s">
        <v>351</v>
      </c>
      <c r="M16" s="772"/>
      <c r="N16" s="771" t="s">
        <v>377</v>
      </c>
      <c r="O16" s="772"/>
      <c r="P16" s="771" t="s">
        <v>352</v>
      </c>
      <c r="Q16" s="772"/>
      <c r="R16" s="275" t="s">
        <v>560</v>
      </c>
      <c r="S16" s="275"/>
      <c r="T16" s="275"/>
      <c r="U16" s="771" t="s">
        <v>684</v>
      </c>
      <c r="V16" s="772"/>
      <c r="W16" s="771" t="s">
        <v>1155</v>
      </c>
      <c r="X16" s="773"/>
      <c r="Y16" s="188"/>
      <c r="Z16" s="187"/>
      <c r="AA16" s="187"/>
      <c r="AB16" s="187"/>
      <c r="AC16" s="216"/>
      <c r="AD16" s="216"/>
      <c r="AE16" s="216"/>
      <c r="AF16" s="216"/>
      <c r="AG16" s="216"/>
      <c r="AH16" s="216"/>
      <c r="AI16" s="216"/>
      <c r="AJ16" s="216"/>
      <c r="AK16" s="758" t="s">
        <v>1181</v>
      </c>
      <c r="AL16" s="759"/>
      <c r="AM16" s="759"/>
      <c r="AN16" s="760"/>
      <c r="AO16" s="761"/>
      <c r="AP16" s="3"/>
      <c r="AQ16" s="215">
        <f t="shared" si="5"/>
        <v>2</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0</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363</v>
      </c>
      <c r="AH36" s="756"/>
      <c r="AI36" s="756"/>
      <c r="AJ36" s="757"/>
      <c r="AK36" s="765"/>
      <c r="AL36" s="766"/>
      <c r="AM36" s="766"/>
      <c r="AN36" s="766"/>
      <c r="AO36" s="767"/>
      <c r="AP36" s="3"/>
      <c r="AQ36" s="385" t="str">
        <f>IF(AQ35&gt;0,"Ⅳ",IF(AR35&gt;0,"Ⅲ",IF(AS35&gt;0,"Ⅱ","Ⅰ")))</f>
        <v>Ⅰ</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363</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0" priority="3">
      <formula>$AQ11=2</formula>
    </cfRule>
  </conditionalFormatting>
  <conditionalFormatting sqref="Y11:AF30">
    <cfRule type="expression" dxfId="79" priority="2">
      <formula>$AQ11=3</formula>
    </cfRule>
  </conditionalFormatting>
  <conditionalFormatting sqref="AC11:AJ30">
    <cfRule type="expression" dxfId="78" priority="1">
      <formula>$AQ11=1</formula>
    </cfRule>
  </conditionalFormatting>
  <dataValidations count="1">
    <dataValidation type="list" allowBlank="1" showInputMessage="1" showErrorMessage="1" sqref="R11:T30 N11:O30" xr:uid="{FEFCA4FF-E1FD-4EE2-B3D6-396F9AC1CE0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E0E19F-92E6-4C14-96C0-DCD3AD9D4E9E}">
          <x14:formula1>
            <xm:f>'(参考)リスト'!$F$16:$F$21</xm:f>
          </x14:formula1>
          <xm:sqref>W11:X30</xm:sqref>
        </x14:dataValidation>
        <x14:dataValidation type="list" allowBlank="1" showInputMessage="1" showErrorMessage="1" xr:uid="{E43CFCB8-6D77-4A97-A2F0-049A91791A57}">
          <x14:formula1>
            <xm:f>'(参考)リスト'!$B$16:$B$20</xm:f>
          </x14:formula1>
          <xm:sqref>L11:M30</xm:sqref>
        </x14:dataValidation>
        <x14:dataValidation type="list" allowBlank="1" showInputMessage="1" showErrorMessage="1" xr:uid="{4DAFEB48-D16B-43AC-932D-F324287143FA}">
          <x14:formula1>
            <xm:f>'(参考)リスト'!$G$16:$G$20</xm:f>
          </x14:formula1>
          <xm:sqref>U11:V30</xm:sqref>
        </x14:dataValidation>
        <x14:dataValidation type="list" allowBlank="1" showInputMessage="1" showErrorMessage="1" xr:uid="{8747BFE4-7BC2-4354-BEBD-EF578ABE11B7}">
          <x14:formula1>
            <xm:f>'(参考)リスト'!$D$16:$D$18</xm:f>
          </x14:formula1>
          <xm:sqref>P11:Q30</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7B668-2697-4586-B966-BBFAA90399FA}">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S018</v>
      </c>
      <c r="AW5" s="158">
        <f>R7</f>
        <v>3.3</v>
      </c>
      <c r="AX5" s="159">
        <f>+Y32</f>
        <v>0</v>
      </c>
      <c r="AY5" s="159">
        <f>+Z32</f>
        <v>0</v>
      </c>
      <c r="AZ5" s="159">
        <f>+AA32</f>
        <v>0</v>
      </c>
      <c r="BA5" s="159">
        <f t="shared" ref="BA5" si="0">+AB32</f>
        <v>0</v>
      </c>
      <c r="BB5" s="159">
        <f>+AC32</f>
        <v>0</v>
      </c>
      <c r="BC5" s="159">
        <f t="shared" ref="BC5:BI5" si="1">+AD32</f>
        <v>0</v>
      </c>
      <c r="BD5" s="159">
        <f t="shared" si="1"/>
        <v>4</v>
      </c>
      <c r="BE5" s="159">
        <f t="shared" si="1"/>
        <v>0</v>
      </c>
      <c r="BF5" s="159">
        <f t="shared" si="1"/>
        <v>0</v>
      </c>
      <c r="BG5" s="159">
        <f t="shared" si="1"/>
        <v>0</v>
      </c>
      <c r="BH5" s="159">
        <f t="shared" si="1"/>
        <v>0</v>
      </c>
      <c r="BI5" s="159">
        <f t="shared" si="1"/>
        <v>1</v>
      </c>
      <c r="BJ5" s="159" t="str">
        <f>+Y35</f>
        <v/>
      </c>
      <c r="BK5" s="159" t="str">
        <f t="shared" ref="BK5" si="2">+Z35</f>
        <v/>
      </c>
      <c r="BL5" s="159" t="str">
        <f>+AA35</f>
        <v/>
      </c>
      <c r="BM5" s="159">
        <f>+AC35</f>
        <v>0</v>
      </c>
      <c r="BN5" s="159">
        <f t="shared" ref="BN5:BO5" si="3">+AD35</f>
        <v>0</v>
      </c>
      <c r="BO5" s="159">
        <f t="shared" si="3"/>
        <v>4</v>
      </c>
      <c r="BP5" s="159">
        <f>+AG35</f>
        <v>0</v>
      </c>
      <c r="BQ5" s="159">
        <f>+AH35</f>
        <v>0</v>
      </c>
      <c r="BR5" s="159">
        <f>+AI35</f>
        <v>1</v>
      </c>
      <c r="BS5" s="182" t="str">
        <f>+Y36</f>
        <v>Ⅰ</v>
      </c>
      <c r="BT5" s="182" t="str">
        <f>+AC36</f>
        <v>Ⅱ</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0.18000000000000002</v>
      </c>
      <c r="CD5" s="162">
        <f t="shared" si="4"/>
        <v>0</v>
      </c>
      <c r="CE5" s="162">
        <f t="shared" si="4"/>
        <v>0</v>
      </c>
      <c r="CF5" s="162">
        <f t="shared" si="4"/>
        <v>0</v>
      </c>
      <c r="CG5" s="162">
        <f t="shared" si="4"/>
        <v>0</v>
      </c>
      <c r="CH5" s="162">
        <f t="shared" si="4"/>
        <v>5.59</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658</v>
      </c>
      <c r="O7" s="756"/>
      <c r="P7" s="784" t="s">
        <v>476</v>
      </c>
      <c r="Q7" s="786"/>
      <c r="R7" s="838">
        <v>3.3</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521</v>
      </c>
      <c r="O11" s="772"/>
      <c r="P11" s="771" t="s">
        <v>352</v>
      </c>
      <c r="Q11" s="772"/>
      <c r="R11" s="275" t="s">
        <v>560</v>
      </c>
      <c r="S11" s="275"/>
      <c r="T11" s="275"/>
      <c r="U11" s="771" t="s">
        <v>684</v>
      </c>
      <c r="V11" s="772"/>
      <c r="W11" s="771" t="s">
        <v>702</v>
      </c>
      <c r="X11" s="773"/>
      <c r="Y11" s="188"/>
      <c r="Z11" s="187"/>
      <c r="AA11" s="187"/>
      <c r="AB11" s="187"/>
      <c r="AC11" s="216"/>
      <c r="AD11" s="216"/>
      <c r="AE11" s="216"/>
      <c r="AF11" s="216"/>
      <c r="AG11" s="216"/>
      <c r="AH11" s="216"/>
      <c r="AI11" s="216"/>
      <c r="AJ11" s="216"/>
      <c r="AK11" s="758" t="s">
        <v>728</v>
      </c>
      <c r="AL11" s="759"/>
      <c r="AM11" s="759"/>
      <c r="AN11" s="760"/>
      <c r="AO11" s="76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512</v>
      </c>
      <c r="O12" s="772"/>
      <c r="P12" s="771" t="s">
        <v>353</v>
      </c>
      <c r="Q12" s="772"/>
      <c r="R12" s="275" t="s">
        <v>353</v>
      </c>
      <c r="S12" s="275"/>
      <c r="T12" s="275"/>
      <c r="U12" s="771" t="s">
        <v>684</v>
      </c>
      <c r="V12" s="772"/>
      <c r="W12" s="771" t="s">
        <v>683</v>
      </c>
      <c r="X12" s="773"/>
      <c r="Y12" s="188"/>
      <c r="Z12" s="187"/>
      <c r="AA12" s="187"/>
      <c r="AB12" s="187"/>
      <c r="AC12" s="216"/>
      <c r="AD12" s="216"/>
      <c r="AE12" s="216"/>
      <c r="AF12" s="216"/>
      <c r="AG12" s="216"/>
      <c r="AH12" s="216"/>
      <c r="AI12" s="216"/>
      <c r="AJ12" s="216">
        <v>5.59</v>
      </c>
      <c r="AK12" s="758" t="s">
        <v>856</v>
      </c>
      <c r="AL12" s="759"/>
      <c r="AM12" s="759"/>
      <c r="AN12" s="760"/>
      <c r="AO12" s="761"/>
      <c r="AP12" s="3"/>
      <c r="AQ12" s="215">
        <f t="shared" ref="AQ12:AQ30" si="5">IF(P12="材質劣化",2,IF(P12="漏水",3,1))</f>
        <v>3</v>
      </c>
    </row>
    <row r="13" spans="2:86" ht="12" customHeight="1" x14ac:dyDescent="0.2">
      <c r="B13" s="526"/>
      <c r="C13" s="821"/>
      <c r="D13" s="819"/>
      <c r="E13" s="819"/>
      <c r="F13" s="819"/>
      <c r="G13" s="819"/>
      <c r="H13" s="819"/>
      <c r="I13" s="819"/>
      <c r="J13" s="820"/>
      <c r="K13" s="231">
        <v>3</v>
      </c>
      <c r="L13" s="771" t="s">
        <v>562</v>
      </c>
      <c r="M13" s="772"/>
      <c r="N13" s="771" t="s">
        <v>520</v>
      </c>
      <c r="O13" s="772"/>
      <c r="P13" s="771" t="s">
        <v>352</v>
      </c>
      <c r="Q13" s="772"/>
      <c r="R13" s="275" t="s">
        <v>560</v>
      </c>
      <c r="S13" s="275"/>
      <c r="T13" s="275"/>
      <c r="U13" s="771" t="s">
        <v>1155</v>
      </c>
      <c r="V13" s="772"/>
      <c r="W13" s="771" t="s">
        <v>702</v>
      </c>
      <c r="X13" s="773"/>
      <c r="Y13" s="188"/>
      <c r="Z13" s="187"/>
      <c r="AA13" s="187"/>
      <c r="AB13" s="187"/>
      <c r="AC13" s="216"/>
      <c r="AD13" s="216"/>
      <c r="AE13" s="216">
        <v>7.0000000000000007E-2</v>
      </c>
      <c r="AF13" s="216"/>
      <c r="AG13" s="216"/>
      <c r="AH13" s="216"/>
      <c r="AI13" s="216"/>
      <c r="AJ13" s="216"/>
      <c r="AK13" s="758" t="s">
        <v>690</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520</v>
      </c>
      <c r="O14" s="772"/>
      <c r="P14" s="771" t="s">
        <v>352</v>
      </c>
      <c r="Q14" s="772"/>
      <c r="R14" s="275" t="s">
        <v>560</v>
      </c>
      <c r="S14" s="275"/>
      <c r="T14" s="275"/>
      <c r="U14" s="771" t="s">
        <v>1155</v>
      </c>
      <c r="V14" s="772"/>
      <c r="W14" s="771" t="s">
        <v>702</v>
      </c>
      <c r="X14" s="773"/>
      <c r="Y14" s="188"/>
      <c r="Z14" s="187"/>
      <c r="AA14" s="187"/>
      <c r="AB14" s="187"/>
      <c r="AC14" s="216"/>
      <c r="AD14" s="216"/>
      <c r="AE14" s="216">
        <v>0.06</v>
      </c>
      <c r="AF14" s="216"/>
      <c r="AG14" s="216"/>
      <c r="AH14" s="216"/>
      <c r="AI14" s="216"/>
      <c r="AJ14" s="216"/>
      <c r="AK14" s="758" t="s">
        <v>690</v>
      </c>
      <c r="AL14" s="759"/>
      <c r="AM14" s="759"/>
      <c r="AN14" s="760"/>
      <c r="AO14" s="761"/>
      <c r="AP14" s="3"/>
      <c r="AQ14" s="215">
        <f t="shared" si="5"/>
        <v>2</v>
      </c>
    </row>
    <row r="15" spans="2:86" ht="12" customHeight="1" x14ac:dyDescent="0.2">
      <c r="B15" s="526"/>
      <c r="C15" s="821"/>
      <c r="D15" s="819"/>
      <c r="E15" s="819"/>
      <c r="F15" s="819"/>
      <c r="G15" s="819"/>
      <c r="H15" s="819"/>
      <c r="I15" s="819"/>
      <c r="J15" s="820"/>
      <c r="K15" s="231">
        <v>5</v>
      </c>
      <c r="L15" s="771" t="s">
        <v>562</v>
      </c>
      <c r="M15" s="772"/>
      <c r="N15" s="771" t="s">
        <v>516</v>
      </c>
      <c r="O15" s="772"/>
      <c r="P15" s="771" t="s">
        <v>352</v>
      </c>
      <c r="Q15" s="772"/>
      <c r="R15" s="275" t="s">
        <v>560</v>
      </c>
      <c r="S15" s="275"/>
      <c r="T15" s="275"/>
      <c r="U15" s="771" t="s">
        <v>684</v>
      </c>
      <c r="V15" s="772"/>
      <c r="W15" s="771" t="s">
        <v>702</v>
      </c>
      <c r="X15" s="773"/>
      <c r="Y15" s="188"/>
      <c r="Z15" s="187"/>
      <c r="AA15" s="187"/>
      <c r="AB15" s="187"/>
      <c r="AC15" s="216"/>
      <c r="AD15" s="216"/>
      <c r="AE15" s="216">
        <v>0.04</v>
      </c>
      <c r="AF15" s="216"/>
      <c r="AG15" s="216"/>
      <c r="AH15" s="216"/>
      <c r="AI15" s="216"/>
      <c r="AJ15" s="216"/>
      <c r="AK15" s="758" t="s">
        <v>690</v>
      </c>
      <c r="AL15" s="759"/>
      <c r="AM15" s="759"/>
      <c r="AN15" s="760"/>
      <c r="AO15" s="761"/>
      <c r="AP15" s="3"/>
      <c r="AQ15" s="215">
        <f t="shared" si="5"/>
        <v>2</v>
      </c>
    </row>
    <row r="16" spans="2:86" ht="12" customHeight="1" x14ac:dyDescent="0.2">
      <c r="B16" s="526"/>
      <c r="C16" s="821"/>
      <c r="D16" s="819"/>
      <c r="E16" s="819"/>
      <c r="F16" s="819"/>
      <c r="G16" s="819"/>
      <c r="H16" s="819"/>
      <c r="I16" s="819"/>
      <c r="J16" s="820"/>
      <c r="K16" s="231">
        <v>6</v>
      </c>
      <c r="L16" s="771" t="s">
        <v>562</v>
      </c>
      <c r="M16" s="772"/>
      <c r="N16" s="771" t="s">
        <v>510</v>
      </c>
      <c r="O16" s="772"/>
      <c r="P16" s="771" t="s">
        <v>352</v>
      </c>
      <c r="Q16" s="772"/>
      <c r="R16" s="275" t="s">
        <v>560</v>
      </c>
      <c r="S16" s="275"/>
      <c r="T16" s="275"/>
      <c r="U16" s="771" t="s">
        <v>684</v>
      </c>
      <c r="V16" s="772"/>
      <c r="W16" s="771" t="s">
        <v>702</v>
      </c>
      <c r="X16" s="773"/>
      <c r="Y16" s="188"/>
      <c r="Z16" s="187"/>
      <c r="AA16" s="187"/>
      <c r="AB16" s="187"/>
      <c r="AC16" s="216"/>
      <c r="AD16" s="216"/>
      <c r="AE16" s="216">
        <v>0.01</v>
      </c>
      <c r="AF16" s="216"/>
      <c r="AG16" s="216"/>
      <c r="AH16" s="216"/>
      <c r="AI16" s="216"/>
      <c r="AJ16" s="216"/>
      <c r="AK16" s="758" t="s">
        <v>690</v>
      </c>
      <c r="AL16" s="759"/>
      <c r="AM16" s="759"/>
      <c r="AN16" s="760"/>
      <c r="AO16" s="761"/>
      <c r="AP16" s="3"/>
      <c r="AQ16" s="215">
        <f t="shared" si="5"/>
        <v>2</v>
      </c>
    </row>
    <row r="17" spans="2:43" ht="12" customHeight="1" x14ac:dyDescent="0.2">
      <c r="B17" s="526"/>
      <c r="C17" s="821"/>
      <c r="D17" s="819"/>
      <c r="E17" s="819"/>
      <c r="F17" s="819"/>
      <c r="G17" s="819"/>
      <c r="H17" s="819"/>
      <c r="I17" s="819"/>
      <c r="J17" s="820"/>
      <c r="K17" s="231">
        <v>7</v>
      </c>
      <c r="L17" s="771" t="s">
        <v>351</v>
      </c>
      <c r="M17" s="772"/>
      <c r="N17" s="771" t="s">
        <v>377</v>
      </c>
      <c r="O17" s="772"/>
      <c r="P17" s="771" t="s">
        <v>352</v>
      </c>
      <c r="Q17" s="772"/>
      <c r="R17" s="275" t="s">
        <v>560</v>
      </c>
      <c r="S17" s="275"/>
      <c r="T17" s="275"/>
      <c r="U17" s="771" t="s">
        <v>684</v>
      </c>
      <c r="V17" s="772"/>
      <c r="W17" s="771" t="s">
        <v>1155</v>
      </c>
      <c r="X17" s="773"/>
      <c r="Y17" s="188"/>
      <c r="Z17" s="187"/>
      <c r="AA17" s="187"/>
      <c r="AB17" s="187"/>
      <c r="AC17" s="216"/>
      <c r="AD17" s="216"/>
      <c r="AE17" s="216"/>
      <c r="AF17" s="216"/>
      <c r="AG17" s="216"/>
      <c r="AH17" s="216"/>
      <c r="AI17" s="216"/>
      <c r="AJ17" s="216"/>
      <c r="AK17" s="758" t="s">
        <v>1181</v>
      </c>
      <c r="AL17" s="759"/>
      <c r="AM17" s="759"/>
      <c r="AN17" s="760"/>
      <c r="AO17" s="761"/>
      <c r="AP17" s="3"/>
      <c r="AQ17" s="215">
        <f t="shared" si="5"/>
        <v>2</v>
      </c>
    </row>
    <row r="18" spans="2:43" ht="12" customHeight="1" x14ac:dyDescent="0.2">
      <c r="B18" s="526"/>
      <c r="C18" s="821"/>
      <c r="D18" s="819"/>
      <c r="E18" s="819"/>
      <c r="F18" s="819"/>
      <c r="G18" s="819"/>
      <c r="H18" s="819"/>
      <c r="I18" s="819"/>
      <c r="J18" s="820"/>
      <c r="K18" s="231">
        <v>8</v>
      </c>
      <c r="L18" s="771" t="s">
        <v>351</v>
      </c>
      <c r="M18" s="772"/>
      <c r="N18" s="771" t="s">
        <v>377</v>
      </c>
      <c r="O18" s="772"/>
      <c r="P18" s="771" t="s">
        <v>352</v>
      </c>
      <c r="Q18" s="772"/>
      <c r="R18" s="275" t="s">
        <v>560</v>
      </c>
      <c r="S18" s="275"/>
      <c r="T18" s="275"/>
      <c r="U18" s="771" t="s">
        <v>684</v>
      </c>
      <c r="V18" s="772"/>
      <c r="W18" s="771" t="s">
        <v>1155</v>
      </c>
      <c r="X18" s="773"/>
      <c r="Y18" s="188"/>
      <c r="Z18" s="187"/>
      <c r="AA18" s="187"/>
      <c r="AB18" s="187"/>
      <c r="AC18" s="216"/>
      <c r="AD18" s="216"/>
      <c r="AE18" s="216"/>
      <c r="AF18" s="216"/>
      <c r="AG18" s="216"/>
      <c r="AH18" s="216"/>
      <c r="AI18" s="216"/>
      <c r="AJ18" s="216"/>
      <c r="AK18" s="758" t="s">
        <v>1181</v>
      </c>
      <c r="AL18" s="759"/>
      <c r="AM18" s="759"/>
      <c r="AN18" s="760"/>
      <c r="AO18" s="761"/>
      <c r="AP18" s="3"/>
      <c r="AQ18" s="215">
        <f t="shared" si="5"/>
        <v>2</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0.18000000000000002</v>
      </c>
      <c r="AF31" s="217">
        <f t="shared" si="6"/>
        <v>0</v>
      </c>
      <c r="AG31" s="217">
        <f t="shared" si="6"/>
        <v>0</v>
      </c>
      <c r="AH31" s="217">
        <f t="shared" si="6"/>
        <v>0</v>
      </c>
      <c r="AI31" s="217">
        <f t="shared" si="6"/>
        <v>0</v>
      </c>
      <c r="AJ31" s="217">
        <f t="shared" si="6"/>
        <v>5.59</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4</v>
      </c>
      <c r="AF32" s="188">
        <f t="shared" si="7"/>
        <v>0</v>
      </c>
      <c r="AG32" s="188">
        <f t="shared" si="7"/>
        <v>0</v>
      </c>
      <c r="AH32" s="188">
        <f t="shared" si="7"/>
        <v>0</v>
      </c>
      <c r="AI32" s="188">
        <f t="shared" si="7"/>
        <v>0</v>
      </c>
      <c r="AJ32" s="188">
        <f t="shared" si="7"/>
        <v>1</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Ⅱb</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4</v>
      </c>
      <c r="AF35" s="782"/>
      <c r="AG35" s="188">
        <f>AG32</f>
        <v>0</v>
      </c>
      <c r="AH35" s="188">
        <f>AH32</f>
        <v>0</v>
      </c>
      <c r="AI35" s="781">
        <f>AI32+AJ32</f>
        <v>1</v>
      </c>
      <c r="AJ35" s="782"/>
      <c r="AK35" s="765"/>
      <c r="AL35" s="766"/>
      <c r="AM35" s="766"/>
      <c r="AN35" s="766"/>
      <c r="AO35" s="767"/>
      <c r="AP35" s="3"/>
      <c r="AQ35" s="159">
        <f>+Y32+AC35+AG35</f>
        <v>0</v>
      </c>
      <c r="AR35" s="159">
        <f>+Z32+AD35+AH35</f>
        <v>0</v>
      </c>
      <c r="AS35" s="802">
        <f>+AS34+AE35+AI35</f>
        <v>5</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7" priority="3">
      <formula>$AQ11=2</formula>
    </cfRule>
  </conditionalFormatting>
  <conditionalFormatting sqref="Y11:AF30">
    <cfRule type="expression" dxfId="76" priority="2">
      <formula>$AQ11=3</formula>
    </cfRule>
  </conditionalFormatting>
  <conditionalFormatting sqref="AC11:AJ30">
    <cfRule type="expression" dxfId="75" priority="1">
      <formula>$AQ11=1</formula>
    </cfRule>
  </conditionalFormatting>
  <dataValidations count="1">
    <dataValidation type="list" allowBlank="1" showInputMessage="1" showErrorMessage="1" sqref="R11:T30 N11:O30" xr:uid="{25716CE7-3EB8-4096-B1A5-73545A1B87F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73A326F-E087-42F9-A974-4445BEBCA83F}">
          <x14:formula1>
            <xm:f>'(参考)リスト'!$D$16:$D$18</xm:f>
          </x14:formula1>
          <xm:sqref>P11:Q30</xm:sqref>
        </x14:dataValidation>
        <x14:dataValidation type="list" allowBlank="1" showInputMessage="1" showErrorMessage="1" xr:uid="{22E80518-AB22-49C2-A002-1916DFF7068C}">
          <x14:formula1>
            <xm:f>'(参考)リスト'!$G$16:$G$20</xm:f>
          </x14:formula1>
          <xm:sqref>U11:V30</xm:sqref>
        </x14:dataValidation>
        <x14:dataValidation type="list" allowBlank="1" showInputMessage="1" showErrorMessage="1" xr:uid="{34B3F0F4-D364-40A7-98C6-BB21B50F75B9}">
          <x14:formula1>
            <xm:f>'(参考)リスト'!$B$16:$B$20</xm:f>
          </x14:formula1>
          <xm:sqref>L11:M30</xm:sqref>
        </x14:dataValidation>
        <x14:dataValidation type="list" allowBlank="1" showInputMessage="1" showErrorMessage="1" xr:uid="{96000708-4946-4CAD-9B0C-1D23ED1A496C}">
          <x14:formula1>
            <xm:f>'(参考)リスト'!$F$16:$F$21</xm:f>
          </x14:formula1>
          <xm:sqref>W11:X30</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B0533-41F0-4378-9611-E406CD63857B}">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S019</v>
      </c>
      <c r="AW5" s="158">
        <f>R7</f>
        <v>3.3</v>
      </c>
      <c r="AX5" s="159">
        <f>+Y32</f>
        <v>0</v>
      </c>
      <c r="AY5" s="159">
        <f>+Z32</f>
        <v>0</v>
      </c>
      <c r="AZ5" s="159">
        <f>+AA32</f>
        <v>0</v>
      </c>
      <c r="BA5" s="159">
        <f t="shared" ref="BA5" si="0">+AB32</f>
        <v>0</v>
      </c>
      <c r="BB5" s="159">
        <f>+AC32</f>
        <v>0</v>
      </c>
      <c r="BC5" s="159">
        <f t="shared" ref="BC5:BI5" si="1">+AD32</f>
        <v>0</v>
      </c>
      <c r="BD5" s="159">
        <f t="shared" si="1"/>
        <v>1</v>
      </c>
      <c r="BE5" s="159">
        <f t="shared" si="1"/>
        <v>0</v>
      </c>
      <c r="BF5" s="159">
        <f t="shared" si="1"/>
        <v>0</v>
      </c>
      <c r="BG5" s="159">
        <f t="shared" si="1"/>
        <v>0</v>
      </c>
      <c r="BH5" s="159">
        <f t="shared" si="1"/>
        <v>0</v>
      </c>
      <c r="BI5" s="159">
        <f t="shared" si="1"/>
        <v>1</v>
      </c>
      <c r="BJ5" s="159" t="str">
        <f>+Y35</f>
        <v/>
      </c>
      <c r="BK5" s="159" t="str">
        <f t="shared" ref="BK5" si="2">+Z35</f>
        <v/>
      </c>
      <c r="BL5" s="159" t="str">
        <f>+AA35</f>
        <v/>
      </c>
      <c r="BM5" s="159">
        <f>+AC35</f>
        <v>0</v>
      </c>
      <c r="BN5" s="159">
        <f t="shared" ref="BN5:BO5" si="3">+AD35</f>
        <v>0</v>
      </c>
      <c r="BO5" s="159">
        <f t="shared" si="3"/>
        <v>1</v>
      </c>
      <c r="BP5" s="159">
        <f>+AG35</f>
        <v>0</v>
      </c>
      <c r="BQ5" s="159">
        <f>+AH35</f>
        <v>0</v>
      </c>
      <c r="BR5" s="159">
        <f>+AI35</f>
        <v>1</v>
      </c>
      <c r="BS5" s="182" t="str">
        <f>+Y36</f>
        <v>Ⅰ</v>
      </c>
      <c r="BT5" s="182" t="str">
        <f>+AC36</f>
        <v>Ⅱ</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0.25</v>
      </c>
      <c r="CD5" s="162">
        <f t="shared" si="4"/>
        <v>0</v>
      </c>
      <c r="CE5" s="162">
        <f t="shared" si="4"/>
        <v>0</v>
      </c>
      <c r="CF5" s="162">
        <f t="shared" si="4"/>
        <v>0</v>
      </c>
      <c r="CG5" s="162">
        <f t="shared" si="4"/>
        <v>0</v>
      </c>
      <c r="CH5" s="162">
        <f t="shared" si="4"/>
        <v>11.4</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659</v>
      </c>
      <c r="O7" s="756"/>
      <c r="P7" s="784" t="s">
        <v>476</v>
      </c>
      <c r="Q7" s="786"/>
      <c r="R7" s="838">
        <v>3.3</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521</v>
      </c>
      <c r="O11" s="772"/>
      <c r="P11" s="771" t="s">
        <v>352</v>
      </c>
      <c r="Q11" s="772"/>
      <c r="R11" s="275" t="s">
        <v>560</v>
      </c>
      <c r="S11" s="275"/>
      <c r="T11" s="275"/>
      <c r="U11" s="771" t="s">
        <v>684</v>
      </c>
      <c r="V11" s="772"/>
      <c r="W11" s="771" t="s">
        <v>702</v>
      </c>
      <c r="X11" s="773"/>
      <c r="Y11" s="188"/>
      <c r="Z11" s="187"/>
      <c r="AA11" s="187"/>
      <c r="AB11" s="187"/>
      <c r="AC11" s="216"/>
      <c r="AD11" s="216"/>
      <c r="AE11" s="216">
        <v>0.25</v>
      </c>
      <c r="AF11" s="216"/>
      <c r="AG11" s="216"/>
      <c r="AH11" s="216"/>
      <c r="AI11" s="216"/>
      <c r="AJ11" s="216"/>
      <c r="AK11" s="787" t="s">
        <v>690</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517</v>
      </c>
      <c r="O12" s="772"/>
      <c r="P12" s="771" t="s">
        <v>352</v>
      </c>
      <c r="Q12" s="772"/>
      <c r="R12" s="275" t="s">
        <v>358</v>
      </c>
      <c r="S12" s="275"/>
      <c r="T12" s="275"/>
      <c r="U12" s="771" t="s">
        <v>684</v>
      </c>
      <c r="V12" s="772"/>
      <c r="W12" s="771" t="s">
        <v>702</v>
      </c>
      <c r="X12" s="773"/>
      <c r="Y12" s="188"/>
      <c r="Z12" s="187"/>
      <c r="AA12" s="187"/>
      <c r="AB12" s="187"/>
      <c r="AC12" s="216"/>
      <c r="AD12" s="216"/>
      <c r="AE12" s="216"/>
      <c r="AF12" s="216"/>
      <c r="AG12" s="216"/>
      <c r="AH12" s="216"/>
      <c r="AI12" s="216"/>
      <c r="AJ12" s="216"/>
      <c r="AK12" s="758" t="s">
        <v>728</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516</v>
      </c>
      <c r="O13" s="772"/>
      <c r="P13" s="771" t="s">
        <v>352</v>
      </c>
      <c r="Q13" s="772"/>
      <c r="R13" s="275" t="s">
        <v>560</v>
      </c>
      <c r="S13" s="275"/>
      <c r="T13" s="275"/>
      <c r="U13" s="771" t="s">
        <v>62</v>
      </c>
      <c r="V13" s="772"/>
      <c r="W13" s="771" t="s">
        <v>62</v>
      </c>
      <c r="X13" s="773"/>
      <c r="Y13" s="188"/>
      <c r="Z13" s="187"/>
      <c r="AA13" s="187"/>
      <c r="AB13" s="187"/>
      <c r="AC13" s="216"/>
      <c r="AD13" s="216"/>
      <c r="AE13" s="216"/>
      <c r="AF13" s="216"/>
      <c r="AG13" s="216"/>
      <c r="AH13" s="216"/>
      <c r="AI13" s="216"/>
      <c r="AJ13" s="216"/>
      <c r="AK13" s="758" t="s">
        <v>728</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512</v>
      </c>
      <c r="O14" s="772"/>
      <c r="P14" s="771" t="s">
        <v>353</v>
      </c>
      <c r="Q14" s="772"/>
      <c r="R14" s="275" t="s">
        <v>353</v>
      </c>
      <c r="S14" s="275"/>
      <c r="T14" s="275"/>
      <c r="U14" s="771" t="s">
        <v>684</v>
      </c>
      <c r="V14" s="772"/>
      <c r="W14" s="771" t="s">
        <v>683</v>
      </c>
      <c r="X14" s="773"/>
      <c r="Y14" s="188"/>
      <c r="Z14" s="187"/>
      <c r="AA14" s="187"/>
      <c r="AB14" s="187"/>
      <c r="AC14" s="216"/>
      <c r="AD14" s="216"/>
      <c r="AE14" s="216"/>
      <c r="AF14" s="216"/>
      <c r="AG14" s="216"/>
      <c r="AH14" s="216"/>
      <c r="AI14" s="216"/>
      <c r="AJ14" s="240">
        <v>11.4</v>
      </c>
      <c r="AK14" s="758" t="s">
        <v>856</v>
      </c>
      <c r="AL14" s="759"/>
      <c r="AM14" s="759"/>
      <c r="AN14" s="760"/>
      <c r="AO14" s="761"/>
      <c r="AP14" s="3"/>
      <c r="AQ14" s="215">
        <f t="shared" si="5"/>
        <v>3</v>
      </c>
    </row>
    <row r="15" spans="2:86" ht="12" customHeight="1" x14ac:dyDescent="0.2">
      <c r="B15" s="526"/>
      <c r="C15" s="821"/>
      <c r="D15" s="819"/>
      <c r="E15" s="819"/>
      <c r="F15" s="819"/>
      <c r="G15" s="819"/>
      <c r="H15" s="819"/>
      <c r="I15" s="819"/>
      <c r="J15" s="820"/>
      <c r="K15" s="231">
        <v>5</v>
      </c>
      <c r="L15" s="771" t="s">
        <v>351</v>
      </c>
      <c r="M15" s="772"/>
      <c r="N15" s="771" t="s">
        <v>374</v>
      </c>
      <c r="O15" s="772"/>
      <c r="P15" s="771" t="s">
        <v>353</v>
      </c>
      <c r="Q15" s="772"/>
      <c r="R15" s="275" t="s">
        <v>360</v>
      </c>
      <c r="S15" s="275"/>
      <c r="T15" s="275"/>
      <c r="U15" s="771" t="s">
        <v>62</v>
      </c>
      <c r="V15" s="772"/>
      <c r="W15" s="771" t="s">
        <v>1155</v>
      </c>
      <c r="X15" s="773"/>
      <c r="Y15" s="188"/>
      <c r="Z15" s="187"/>
      <c r="AA15" s="187"/>
      <c r="AB15" s="187"/>
      <c r="AC15" s="216"/>
      <c r="AD15" s="216"/>
      <c r="AE15" s="216"/>
      <c r="AF15" s="216"/>
      <c r="AG15" s="216"/>
      <c r="AH15" s="216"/>
      <c r="AI15" s="216"/>
      <c r="AJ15" s="216"/>
      <c r="AK15" s="758" t="s">
        <v>719</v>
      </c>
      <c r="AL15" s="759"/>
      <c r="AM15" s="759"/>
      <c r="AN15" s="760"/>
      <c r="AO15" s="761"/>
      <c r="AP15" s="3"/>
      <c r="AQ15" s="215">
        <f t="shared" si="5"/>
        <v>3</v>
      </c>
    </row>
    <row r="16" spans="2:86" ht="12" customHeight="1" x14ac:dyDescent="0.2">
      <c r="B16" s="526"/>
      <c r="C16" s="821"/>
      <c r="D16" s="819"/>
      <c r="E16" s="819"/>
      <c r="F16" s="819"/>
      <c r="G16" s="819"/>
      <c r="H16" s="819"/>
      <c r="I16" s="819"/>
      <c r="J16" s="820"/>
      <c r="K16" s="231">
        <v>6</v>
      </c>
      <c r="L16" s="771" t="s">
        <v>351</v>
      </c>
      <c r="M16" s="772"/>
      <c r="N16" s="771" t="s">
        <v>377</v>
      </c>
      <c r="O16" s="772"/>
      <c r="P16" s="771" t="s">
        <v>352</v>
      </c>
      <c r="Q16" s="772"/>
      <c r="R16" s="275" t="s">
        <v>560</v>
      </c>
      <c r="S16" s="275"/>
      <c r="T16" s="275"/>
      <c r="U16" s="771" t="s">
        <v>684</v>
      </c>
      <c r="V16" s="772"/>
      <c r="W16" s="771" t="s">
        <v>1155</v>
      </c>
      <c r="X16" s="773"/>
      <c r="Y16" s="188"/>
      <c r="Z16" s="187"/>
      <c r="AA16" s="187"/>
      <c r="AB16" s="187"/>
      <c r="AC16" s="216"/>
      <c r="AD16" s="216"/>
      <c r="AE16" s="216"/>
      <c r="AF16" s="216"/>
      <c r="AG16" s="216"/>
      <c r="AH16" s="216"/>
      <c r="AI16" s="216"/>
      <c r="AJ16" s="216"/>
      <c r="AK16" s="758" t="s">
        <v>1181</v>
      </c>
      <c r="AL16" s="759"/>
      <c r="AM16" s="759"/>
      <c r="AN16" s="760"/>
      <c r="AO16" s="761"/>
      <c r="AP16" s="3"/>
      <c r="AQ16" s="215">
        <f t="shared" si="5"/>
        <v>2</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0.25</v>
      </c>
      <c r="AF31" s="217">
        <f t="shared" si="6"/>
        <v>0</v>
      </c>
      <c r="AG31" s="217">
        <f t="shared" si="6"/>
        <v>0</v>
      </c>
      <c r="AH31" s="217">
        <f t="shared" si="6"/>
        <v>0</v>
      </c>
      <c r="AI31" s="217">
        <f t="shared" si="6"/>
        <v>0</v>
      </c>
      <c r="AJ31" s="241">
        <f t="shared" si="6"/>
        <v>11.4</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1</v>
      </c>
      <c r="AF32" s="188">
        <f t="shared" si="7"/>
        <v>0</v>
      </c>
      <c r="AG32" s="188">
        <f t="shared" si="7"/>
        <v>0</v>
      </c>
      <c r="AH32" s="188">
        <f t="shared" si="7"/>
        <v>0</v>
      </c>
      <c r="AI32" s="188">
        <f t="shared" si="7"/>
        <v>0</v>
      </c>
      <c r="AJ32" s="188">
        <f t="shared" si="7"/>
        <v>1</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Ⅱb</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1</v>
      </c>
      <c r="AJ35" s="782"/>
      <c r="AK35" s="765"/>
      <c r="AL35" s="766"/>
      <c r="AM35" s="766"/>
      <c r="AN35" s="766"/>
      <c r="AO35" s="767"/>
      <c r="AP35" s="3"/>
      <c r="AQ35" s="159">
        <f>+Y32+AC35+AG35</f>
        <v>0</v>
      </c>
      <c r="AR35" s="159">
        <f>+Z32+AD35+AH35</f>
        <v>0</v>
      </c>
      <c r="AS35" s="802">
        <f>+AS34+AE35+AI35</f>
        <v>2</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4" priority="3">
      <formula>$AQ11=2</formula>
    </cfRule>
  </conditionalFormatting>
  <conditionalFormatting sqref="Y11:AF30">
    <cfRule type="expression" dxfId="73" priority="2">
      <formula>$AQ11=3</formula>
    </cfRule>
  </conditionalFormatting>
  <conditionalFormatting sqref="AC11:AJ30">
    <cfRule type="expression" dxfId="72" priority="1">
      <formula>$AQ11=1</formula>
    </cfRule>
  </conditionalFormatting>
  <dataValidations count="1">
    <dataValidation type="list" allowBlank="1" showInputMessage="1" showErrorMessage="1" sqref="R11:T30 N11:O30" xr:uid="{3F506C03-ADE0-41A4-844D-499CA5CDD6F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4F811DF-9E83-4A9B-8B96-652F0753B398}">
          <x14:formula1>
            <xm:f>'(参考)リスト'!$F$16:$F$21</xm:f>
          </x14:formula1>
          <xm:sqref>W11:X30</xm:sqref>
        </x14:dataValidation>
        <x14:dataValidation type="list" allowBlank="1" showInputMessage="1" showErrorMessage="1" xr:uid="{113E038E-6289-4AFE-98DD-EAA08B571337}">
          <x14:formula1>
            <xm:f>'(参考)リスト'!$B$16:$B$20</xm:f>
          </x14:formula1>
          <xm:sqref>L11:M30</xm:sqref>
        </x14:dataValidation>
        <x14:dataValidation type="list" allowBlank="1" showInputMessage="1" showErrorMessage="1" xr:uid="{09FB4C9A-D95F-40C4-8E65-5F6AFCE33228}">
          <x14:formula1>
            <xm:f>'(参考)リスト'!$G$16:$G$20</xm:f>
          </x14:formula1>
          <xm:sqref>U11:V30</xm:sqref>
        </x14:dataValidation>
        <x14:dataValidation type="list" allowBlank="1" showInputMessage="1" showErrorMessage="1" xr:uid="{D8B1D584-E340-415E-89CB-8FF266C9B485}">
          <x14:formula1>
            <xm:f>'(参考)リスト'!$D$16:$D$18</xm:f>
          </x14:formula1>
          <xm:sqref>P11:Q30</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87B14-24D1-470A-9498-E5B9F4D49722}">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S020</v>
      </c>
      <c r="AW5" s="158">
        <f>R7</f>
        <v>4.4000000000000004</v>
      </c>
      <c r="AX5" s="159">
        <f>+Y32</f>
        <v>0</v>
      </c>
      <c r="AY5" s="159">
        <f>+Z32</f>
        <v>0</v>
      </c>
      <c r="AZ5" s="159">
        <f>+AA32</f>
        <v>0</v>
      </c>
      <c r="BA5" s="159">
        <f t="shared" ref="BA5" si="0">+AB32</f>
        <v>0</v>
      </c>
      <c r="BB5" s="159">
        <f>+AC32</f>
        <v>0</v>
      </c>
      <c r="BC5" s="159">
        <f t="shared" ref="BC5:BI5" si="1">+AD32</f>
        <v>0</v>
      </c>
      <c r="BD5" s="159">
        <f t="shared" si="1"/>
        <v>1</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0.1</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660</v>
      </c>
      <c r="O7" s="756"/>
      <c r="P7" s="784" t="s">
        <v>476</v>
      </c>
      <c r="Q7" s="786"/>
      <c r="R7" s="838">
        <v>4.4000000000000004</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513</v>
      </c>
      <c r="O11" s="772"/>
      <c r="P11" s="771" t="s">
        <v>352</v>
      </c>
      <c r="Q11" s="772"/>
      <c r="R11" s="275" t="s">
        <v>560</v>
      </c>
      <c r="S11" s="275"/>
      <c r="T11" s="275"/>
      <c r="U11" s="771" t="s">
        <v>684</v>
      </c>
      <c r="V11" s="772"/>
      <c r="W11" s="771" t="s">
        <v>702</v>
      </c>
      <c r="X11" s="773"/>
      <c r="Y11" s="188"/>
      <c r="Z11" s="187"/>
      <c r="AA11" s="187"/>
      <c r="AB11" s="187"/>
      <c r="AC11" s="216"/>
      <c r="AD11" s="216"/>
      <c r="AE11" s="216"/>
      <c r="AF11" s="216"/>
      <c r="AG11" s="216"/>
      <c r="AH11" s="216"/>
      <c r="AI11" s="216"/>
      <c r="AJ11" s="216"/>
      <c r="AK11" s="758" t="s">
        <v>1161</v>
      </c>
      <c r="AL11" s="759"/>
      <c r="AM11" s="759"/>
      <c r="AN11" s="759"/>
      <c r="AO11" s="84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512</v>
      </c>
      <c r="O12" s="772"/>
      <c r="P12" s="771" t="s">
        <v>352</v>
      </c>
      <c r="Q12" s="772"/>
      <c r="R12" s="275" t="s">
        <v>560</v>
      </c>
      <c r="S12" s="275"/>
      <c r="T12" s="275"/>
      <c r="U12" s="771" t="s">
        <v>62</v>
      </c>
      <c r="V12" s="772"/>
      <c r="W12" s="771" t="s">
        <v>62</v>
      </c>
      <c r="X12" s="773"/>
      <c r="Y12" s="188"/>
      <c r="Z12" s="187"/>
      <c r="AA12" s="187"/>
      <c r="AB12" s="187"/>
      <c r="AC12" s="216"/>
      <c r="AD12" s="216"/>
      <c r="AE12" s="216"/>
      <c r="AF12" s="216"/>
      <c r="AG12" s="216"/>
      <c r="AH12" s="216"/>
      <c r="AI12" s="216"/>
      <c r="AJ12" s="216"/>
      <c r="AK12" s="758" t="s">
        <v>1161</v>
      </c>
      <c r="AL12" s="759"/>
      <c r="AM12" s="759"/>
      <c r="AN12" s="759"/>
      <c r="AO12" s="84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520</v>
      </c>
      <c r="O13" s="772"/>
      <c r="P13" s="771" t="s">
        <v>352</v>
      </c>
      <c r="Q13" s="772"/>
      <c r="R13" s="275" t="s">
        <v>560</v>
      </c>
      <c r="S13" s="275"/>
      <c r="T13" s="275"/>
      <c r="U13" s="771" t="s">
        <v>684</v>
      </c>
      <c r="V13" s="772"/>
      <c r="W13" s="771" t="s">
        <v>702</v>
      </c>
      <c r="X13" s="773"/>
      <c r="Y13" s="188"/>
      <c r="Z13" s="187"/>
      <c r="AA13" s="187"/>
      <c r="AB13" s="187"/>
      <c r="AC13" s="216"/>
      <c r="AD13" s="216"/>
      <c r="AE13" s="216">
        <v>0.1</v>
      </c>
      <c r="AF13" s="216"/>
      <c r="AG13" s="216"/>
      <c r="AH13" s="216"/>
      <c r="AI13" s="216"/>
      <c r="AJ13" s="216"/>
      <c r="AK13" s="758" t="s">
        <v>690</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351</v>
      </c>
      <c r="M14" s="772"/>
      <c r="N14" s="771" t="s">
        <v>377</v>
      </c>
      <c r="O14" s="772"/>
      <c r="P14" s="771" t="s">
        <v>352</v>
      </c>
      <c r="Q14" s="772"/>
      <c r="R14" s="275" t="s">
        <v>560</v>
      </c>
      <c r="S14" s="275"/>
      <c r="T14" s="275"/>
      <c r="U14" s="771" t="s">
        <v>684</v>
      </c>
      <c r="V14" s="772"/>
      <c r="W14" s="771" t="s">
        <v>1155</v>
      </c>
      <c r="X14" s="773"/>
      <c r="Y14" s="188"/>
      <c r="Z14" s="187"/>
      <c r="AA14" s="187"/>
      <c r="AB14" s="187"/>
      <c r="AC14" s="216"/>
      <c r="AD14" s="216"/>
      <c r="AE14" s="216"/>
      <c r="AF14" s="216"/>
      <c r="AG14" s="216"/>
      <c r="AH14" s="216"/>
      <c r="AI14" s="216"/>
      <c r="AJ14" s="216"/>
      <c r="AK14" s="758" t="s">
        <v>1181</v>
      </c>
      <c r="AL14" s="759"/>
      <c r="AM14" s="759"/>
      <c r="AN14" s="760"/>
      <c r="AO14" s="761"/>
      <c r="AP14" s="3"/>
      <c r="AQ14" s="215">
        <f t="shared" si="5"/>
        <v>2</v>
      </c>
    </row>
    <row r="15" spans="2:86" ht="12" customHeight="1" x14ac:dyDescent="0.2">
      <c r="B15" s="526"/>
      <c r="C15" s="821"/>
      <c r="D15" s="819"/>
      <c r="E15" s="819"/>
      <c r="F15" s="819"/>
      <c r="G15" s="819"/>
      <c r="H15" s="819"/>
      <c r="I15" s="819"/>
      <c r="J15" s="820"/>
      <c r="K15" s="231"/>
      <c r="L15" s="771"/>
      <c r="M15" s="772"/>
      <c r="N15" s="771"/>
      <c r="O15" s="772"/>
      <c r="P15" s="771"/>
      <c r="Q15" s="772"/>
      <c r="R15" s="275"/>
      <c r="S15" s="275"/>
      <c r="T15" s="275"/>
      <c r="U15" s="771"/>
      <c r="V15" s="772"/>
      <c r="W15" s="771"/>
      <c r="X15" s="773"/>
      <c r="Y15" s="188"/>
      <c r="Z15" s="187"/>
      <c r="AA15" s="187"/>
      <c r="AB15" s="187"/>
      <c r="AC15" s="216"/>
      <c r="AD15" s="216"/>
      <c r="AE15" s="216"/>
      <c r="AF15" s="216"/>
      <c r="AG15" s="216"/>
      <c r="AH15" s="216"/>
      <c r="AI15" s="216"/>
      <c r="AJ15" s="216"/>
      <c r="AK15" s="758"/>
      <c r="AL15" s="759"/>
      <c r="AM15" s="759"/>
      <c r="AN15" s="760"/>
      <c r="AO15" s="761"/>
      <c r="AP15" s="3"/>
      <c r="AQ15" s="215">
        <f t="shared" si="5"/>
        <v>1</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0.1</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1</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1" priority="3">
      <formula>$AQ11=2</formula>
    </cfRule>
  </conditionalFormatting>
  <conditionalFormatting sqref="Y11:AF30">
    <cfRule type="expression" dxfId="70" priority="2">
      <formula>$AQ11=3</formula>
    </cfRule>
  </conditionalFormatting>
  <conditionalFormatting sqref="AC11:AJ30">
    <cfRule type="expression" dxfId="69" priority="1">
      <formula>$AQ11=1</formula>
    </cfRule>
  </conditionalFormatting>
  <dataValidations count="1">
    <dataValidation type="list" allowBlank="1" showInputMessage="1" showErrorMessage="1" sqref="N11:O30 R11:T30" xr:uid="{11567A14-77D4-45A6-AAF0-C2724424995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574845C-CBF5-4739-A1BE-43AE7D7BBB1B}">
          <x14:formula1>
            <xm:f>'(参考)リスト'!$D$16:$D$18</xm:f>
          </x14:formula1>
          <xm:sqref>P11:Q30</xm:sqref>
        </x14:dataValidation>
        <x14:dataValidation type="list" allowBlank="1" showInputMessage="1" showErrorMessage="1" xr:uid="{AFB7A2DE-303C-4DD7-9C7F-D05EE54DF4BA}">
          <x14:formula1>
            <xm:f>'(参考)リスト'!$G$16:$G$20</xm:f>
          </x14:formula1>
          <xm:sqref>U11:V30</xm:sqref>
        </x14:dataValidation>
        <x14:dataValidation type="list" allowBlank="1" showInputMessage="1" showErrorMessage="1" xr:uid="{C37B2B37-FB97-48DC-81DF-929786E4DE41}">
          <x14:formula1>
            <xm:f>'(参考)リスト'!$B$16:$B$20</xm:f>
          </x14:formula1>
          <xm:sqref>L11:M30</xm:sqref>
        </x14:dataValidation>
        <x14:dataValidation type="list" allowBlank="1" showInputMessage="1" showErrorMessage="1" xr:uid="{5E562130-B16A-47B4-9855-4BE41E7A8401}">
          <x14:formula1>
            <xm:f>'(参考)リスト'!$F$16:$F$21</xm:f>
          </x14:formula1>
          <xm:sqref>W11:X30</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D1EE1-9A3D-4D7D-8256-188C0606BB86}">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S021</v>
      </c>
      <c r="AW5" s="158">
        <f>R7</f>
        <v>4.4000000000000004</v>
      </c>
      <c r="AX5" s="159">
        <f>+Y32</f>
        <v>0</v>
      </c>
      <c r="AY5" s="159">
        <f>+Z32</f>
        <v>0</v>
      </c>
      <c r="AZ5" s="159">
        <f>+AA32</f>
        <v>0</v>
      </c>
      <c r="BA5" s="159">
        <f t="shared" ref="BA5" si="0">+AB32</f>
        <v>0</v>
      </c>
      <c r="BB5" s="159">
        <f>+AC32</f>
        <v>0</v>
      </c>
      <c r="BC5" s="159">
        <f t="shared" ref="BC5:BI5" si="1">+AD32</f>
        <v>0</v>
      </c>
      <c r="BD5" s="159">
        <f t="shared" si="1"/>
        <v>1</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0.06</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661</v>
      </c>
      <c r="O7" s="756"/>
      <c r="P7" s="784" t="s">
        <v>476</v>
      </c>
      <c r="Q7" s="786"/>
      <c r="R7" s="838">
        <v>4.4000000000000004</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521</v>
      </c>
      <c r="O11" s="772"/>
      <c r="P11" s="771" t="s">
        <v>352</v>
      </c>
      <c r="Q11" s="772"/>
      <c r="R11" s="275" t="s">
        <v>560</v>
      </c>
      <c r="S11" s="275"/>
      <c r="T11" s="275"/>
      <c r="U11" s="771" t="s">
        <v>684</v>
      </c>
      <c r="V11" s="772"/>
      <c r="W11" s="771" t="s">
        <v>701</v>
      </c>
      <c r="X11" s="773"/>
      <c r="Y11" s="188"/>
      <c r="Z11" s="187"/>
      <c r="AA11" s="187"/>
      <c r="AB11" s="187"/>
      <c r="AC11" s="216"/>
      <c r="AD11" s="216"/>
      <c r="AE11" s="216"/>
      <c r="AF11" s="216"/>
      <c r="AG11" s="216"/>
      <c r="AH11" s="216"/>
      <c r="AI11" s="216"/>
      <c r="AJ11" s="216"/>
      <c r="AK11" s="758" t="s">
        <v>1162</v>
      </c>
      <c r="AL11" s="759"/>
      <c r="AM11" s="759"/>
      <c r="AN11" s="759"/>
      <c r="AO11" s="841"/>
      <c r="AP11" s="3"/>
      <c r="AQ11" s="215">
        <f>IF(P11="材質劣化",2,IF(P11="漏水",3,1))</f>
        <v>2</v>
      </c>
    </row>
    <row r="12" spans="2:86" ht="12" customHeight="1" x14ac:dyDescent="0.2">
      <c r="B12" s="526"/>
      <c r="C12" s="821"/>
      <c r="D12" s="819"/>
      <c r="E12" s="819"/>
      <c r="F12" s="819"/>
      <c r="G12" s="819"/>
      <c r="H12" s="819"/>
      <c r="I12" s="819"/>
      <c r="J12" s="820"/>
      <c r="K12" s="231">
        <v>2</v>
      </c>
      <c r="L12" s="771" t="s">
        <v>1347</v>
      </c>
      <c r="M12" s="772"/>
      <c r="N12" s="771" t="s">
        <v>1368</v>
      </c>
      <c r="O12" s="772"/>
      <c r="P12" s="771" t="s">
        <v>1353</v>
      </c>
      <c r="Q12" s="772"/>
      <c r="R12" s="275" t="s">
        <v>1352</v>
      </c>
      <c r="S12" s="275"/>
      <c r="T12" s="275"/>
      <c r="U12" s="771" t="s">
        <v>684</v>
      </c>
      <c r="V12" s="772"/>
      <c r="W12" s="771" t="s">
        <v>702</v>
      </c>
      <c r="X12" s="773"/>
      <c r="Y12" s="188"/>
      <c r="Z12" s="187"/>
      <c r="AA12" s="187"/>
      <c r="AB12" s="187"/>
      <c r="AC12" s="216"/>
      <c r="AD12" s="216"/>
      <c r="AE12" s="216"/>
      <c r="AF12" s="216"/>
      <c r="AG12" s="216"/>
      <c r="AH12" s="216"/>
      <c r="AI12" s="216"/>
      <c r="AJ12" s="216"/>
      <c r="AK12" s="758" t="s">
        <v>1361</v>
      </c>
      <c r="AL12" s="759"/>
      <c r="AM12" s="759"/>
      <c r="AN12" s="759"/>
      <c r="AO12" s="84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1347</v>
      </c>
      <c r="M13" s="772"/>
      <c r="N13" s="771" t="s">
        <v>1368</v>
      </c>
      <c r="O13" s="772"/>
      <c r="P13" s="771" t="s">
        <v>1353</v>
      </c>
      <c r="Q13" s="772"/>
      <c r="R13" s="275" t="s">
        <v>1352</v>
      </c>
      <c r="S13" s="275"/>
      <c r="T13" s="275"/>
      <c r="U13" s="771" t="s">
        <v>684</v>
      </c>
      <c r="V13" s="772"/>
      <c r="W13" s="771" t="s">
        <v>702</v>
      </c>
      <c r="X13" s="773"/>
      <c r="Y13" s="188"/>
      <c r="Z13" s="187"/>
      <c r="AA13" s="187"/>
      <c r="AB13" s="187"/>
      <c r="AC13" s="216"/>
      <c r="AD13" s="216"/>
      <c r="AE13" s="216"/>
      <c r="AF13" s="216"/>
      <c r="AG13" s="216"/>
      <c r="AH13" s="216"/>
      <c r="AI13" s="216"/>
      <c r="AJ13" s="216"/>
      <c r="AK13" s="758" t="s">
        <v>1361</v>
      </c>
      <c r="AL13" s="759"/>
      <c r="AM13" s="759"/>
      <c r="AN13" s="759"/>
      <c r="AO13" s="841"/>
      <c r="AP13" s="3"/>
      <c r="AQ13" s="215">
        <f t="shared" si="5"/>
        <v>2</v>
      </c>
    </row>
    <row r="14" spans="2:86" ht="12" customHeight="1" x14ac:dyDescent="0.2">
      <c r="B14" s="526"/>
      <c r="C14" s="821"/>
      <c r="D14" s="819"/>
      <c r="E14" s="819"/>
      <c r="F14" s="819"/>
      <c r="G14" s="819"/>
      <c r="H14" s="819"/>
      <c r="I14" s="819"/>
      <c r="J14" s="820"/>
      <c r="K14" s="231">
        <v>4</v>
      </c>
      <c r="L14" s="771" t="s">
        <v>1347</v>
      </c>
      <c r="M14" s="772"/>
      <c r="N14" s="771" t="s">
        <v>1367</v>
      </c>
      <c r="O14" s="772"/>
      <c r="P14" s="771" t="s">
        <v>1353</v>
      </c>
      <c r="Q14" s="772"/>
      <c r="R14" s="275" t="s">
        <v>1352</v>
      </c>
      <c r="S14" s="275"/>
      <c r="T14" s="275"/>
      <c r="U14" s="771" t="s">
        <v>62</v>
      </c>
      <c r="V14" s="772"/>
      <c r="W14" s="771" t="s">
        <v>62</v>
      </c>
      <c r="X14" s="773"/>
      <c r="Y14" s="188"/>
      <c r="Z14" s="187"/>
      <c r="AA14" s="187"/>
      <c r="AB14" s="187"/>
      <c r="AC14" s="216"/>
      <c r="AD14" s="216"/>
      <c r="AE14" s="216"/>
      <c r="AF14" s="216"/>
      <c r="AG14" s="216"/>
      <c r="AH14" s="216"/>
      <c r="AI14" s="216"/>
      <c r="AJ14" s="216"/>
      <c r="AK14" s="758" t="s">
        <v>1361</v>
      </c>
      <c r="AL14" s="759"/>
      <c r="AM14" s="759"/>
      <c r="AN14" s="759"/>
      <c r="AO14" s="841"/>
      <c r="AP14" s="3"/>
      <c r="AQ14" s="215">
        <f t="shared" si="5"/>
        <v>2</v>
      </c>
    </row>
    <row r="15" spans="2:86" ht="12" customHeight="1" x14ac:dyDescent="0.2">
      <c r="B15" s="526"/>
      <c r="C15" s="821"/>
      <c r="D15" s="819"/>
      <c r="E15" s="819"/>
      <c r="F15" s="819"/>
      <c r="G15" s="819"/>
      <c r="H15" s="819"/>
      <c r="I15" s="819"/>
      <c r="J15" s="820"/>
      <c r="K15" s="231">
        <v>5</v>
      </c>
      <c r="L15" s="771" t="s">
        <v>1347</v>
      </c>
      <c r="M15" s="772"/>
      <c r="N15" s="771" t="s">
        <v>1359</v>
      </c>
      <c r="O15" s="772"/>
      <c r="P15" s="771" t="s">
        <v>1353</v>
      </c>
      <c r="Q15" s="772"/>
      <c r="R15" s="275" t="s">
        <v>1352</v>
      </c>
      <c r="S15" s="275"/>
      <c r="T15" s="275"/>
      <c r="U15" s="771" t="s">
        <v>62</v>
      </c>
      <c r="V15" s="772"/>
      <c r="W15" s="771" t="s">
        <v>62</v>
      </c>
      <c r="X15" s="773"/>
      <c r="Y15" s="188"/>
      <c r="Z15" s="187"/>
      <c r="AA15" s="187"/>
      <c r="AB15" s="187"/>
      <c r="AC15" s="216"/>
      <c r="AD15" s="216"/>
      <c r="AE15" s="216"/>
      <c r="AF15" s="216"/>
      <c r="AG15" s="216"/>
      <c r="AH15" s="216"/>
      <c r="AI15" s="216"/>
      <c r="AJ15" s="216"/>
      <c r="AK15" s="758" t="s">
        <v>1361</v>
      </c>
      <c r="AL15" s="759"/>
      <c r="AM15" s="759"/>
      <c r="AN15" s="760"/>
      <c r="AO15" s="761"/>
      <c r="AP15" s="3"/>
      <c r="AQ15" s="215">
        <f t="shared" si="5"/>
        <v>2</v>
      </c>
    </row>
    <row r="16" spans="2:86" ht="12" customHeight="1" x14ac:dyDescent="0.2">
      <c r="B16" s="526"/>
      <c r="C16" s="821"/>
      <c r="D16" s="819"/>
      <c r="E16" s="819"/>
      <c r="F16" s="819"/>
      <c r="G16" s="819"/>
      <c r="H16" s="819"/>
      <c r="I16" s="819"/>
      <c r="J16" s="820"/>
      <c r="K16" s="231">
        <v>6</v>
      </c>
      <c r="L16" s="771" t="s">
        <v>1347</v>
      </c>
      <c r="M16" s="772"/>
      <c r="N16" s="771" t="s">
        <v>1363</v>
      </c>
      <c r="O16" s="772"/>
      <c r="P16" s="771" t="s">
        <v>1353</v>
      </c>
      <c r="Q16" s="772"/>
      <c r="R16" s="275" t="s">
        <v>1352</v>
      </c>
      <c r="S16" s="275"/>
      <c r="T16" s="275"/>
      <c r="U16" s="771" t="s">
        <v>684</v>
      </c>
      <c r="V16" s="772"/>
      <c r="W16" s="771" t="s">
        <v>702</v>
      </c>
      <c r="X16" s="773"/>
      <c r="Y16" s="188"/>
      <c r="Z16" s="187"/>
      <c r="AA16" s="187"/>
      <c r="AB16" s="187"/>
      <c r="AC16" s="216"/>
      <c r="AD16" s="216"/>
      <c r="AE16" s="216">
        <v>0.06</v>
      </c>
      <c r="AF16" s="216"/>
      <c r="AG16" s="216"/>
      <c r="AH16" s="216"/>
      <c r="AI16" s="216"/>
      <c r="AJ16" s="216"/>
      <c r="AK16" s="758" t="s">
        <v>1366</v>
      </c>
      <c r="AL16" s="759"/>
      <c r="AM16" s="759"/>
      <c r="AN16" s="759"/>
      <c r="AO16" s="841"/>
      <c r="AP16" s="3"/>
      <c r="AQ16" s="215">
        <f t="shared" si="5"/>
        <v>2</v>
      </c>
    </row>
    <row r="17" spans="2:43" ht="12" customHeight="1" x14ac:dyDescent="0.2">
      <c r="B17" s="526"/>
      <c r="C17" s="821"/>
      <c r="D17" s="819"/>
      <c r="E17" s="819"/>
      <c r="F17" s="819"/>
      <c r="G17" s="819"/>
      <c r="H17" s="819"/>
      <c r="I17" s="819"/>
      <c r="J17" s="820"/>
      <c r="K17" s="231">
        <v>7</v>
      </c>
      <c r="L17" s="771" t="s">
        <v>1347</v>
      </c>
      <c r="M17" s="772"/>
      <c r="N17" s="771" t="s">
        <v>1363</v>
      </c>
      <c r="O17" s="772"/>
      <c r="P17" s="771" t="s">
        <v>1353</v>
      </c>
      <c r="Q17" s="772"/>
      <c r="R17" s="275" t="s">
        <v>1352</v>
      </c>
      <c r="S17" s="275"/>
      <c r="T17" s="275"/>
      <c r="U17" s="771" t="s">
        <v>684</v>
      </c>
      <c r="V17" s="772"/>
      <c r="W17" s="771" t="s">
        <v>702</v>
      </c>
      <c r="X17" s="773"/>
      <c r="Y17" s="188"/>
      <c r="Z17" s="187"/>
      <c r="AA17" s="187"/>
      <c r="AB17" s="187"/>
      <c r="AC17" s="216"/>
      <c r="AD17" s="216"/>
      <c r="AE17" s="216"/>
      <c r="AF17" s="216"/>
      <c r="AG17" s="216"/>
      <c r="AH17" s="216"/>
      <c r="AI17" s="216"/>
      <c r="AJ17" s="216"/>
      <c r="AK17" s="758" t="s">
        <v>1361</v>
      </c>
      <c r="AL17" s="759"/>
      <c r="AM17" s="759"/>
      <c r="AN17" s="760"/>
      <c r="AO17" s="761"/>
      <c r="AP17" s="3"/>
      <c r="AQ17" s="215">
        <f t="shared" si="5"/>
        <v>2</v>
      </c>
    </row>
    <row r="18" spans="2:43" ht="12" customHeight="1" x14ac:dyDescent="0.2">
      <c r="B18" s="526"/>
      <c r="C18" s="821"/>
      <c r="D18" s="819"/>
      <c r="E18" s="819"/>
      <c r="F18" s="819"/>
      <c r="G18" s="819"/>
      <c r="H18" s="819"/>
      <c r="I18" s="819"/>
      <c r="J18" s="820"/>
      <c r="K18" s="231">
        <v>8</v>
      </c>
      <c r="L18" s="771" t="s">
        <v>1343</v>
      </c>
      <c r="M18" s="772"/>
      <c r="N18" s="771" t="s">
        <v>1342</v>
      </c>
      <c r="O18" s="772"/>
      <c r="P18" s="771" t="s">
        <v>1353</v>
      </c>
      <c r="Q18" s="772"/>
      <c r="R18" s="275" t="s">
        <v>1352</v>
      </c>
      <c r="S18" s="275"/>
      <c r="T18" s="275"/>
      <c r="U18" s="771" t="s">
        <v>684</v>
      </c>
      <c r="V18" s="772"/>
      <c r="W18" s="771" t="s">
        <v>1155</v>
      </c>
      <c r="X18" s="773"/>
      <c r="Y18" s="188"/>
      <c r="Z18" s="187"/>
      <c r="AA18" s="187"/>
      <c r="AB18" s="187"/>
      <c r="AC18" s="216"/>
      <c r="AD18" s="216"/>
      <c r="AE18" s="216"/>
      <c r="AF18" s="216"/>
      <c r="AG18" s="216"/>
      <c r="AH18" s="216"/>
      <c r="AI18" s="216"/>
      <c r="AJ18" s="216"/>
      <c r="AK18" s="758" t="s">
        <v>1365</v>
      </c>
      <c r="AL18" s="759"/>
      <c r="AM18" s="759"/>
      <c r="AN18" s="760"/>
      <c r="AO18" s="761"/>
      <c r="AP18" s="3"/>
      <c r="AQ18" s="215">
        <f t="shared" si="5"/>
        <v>2</v>
      </c>
    </row>
    <row r="19" spans="2:43" ht="12" customHeight="1" x14ac:dyDescent="0.2">
      <c r="B19" s="526"/>
      <c r="C19" s="821"/>
      <c r="D19" s="819"/>
      <c r="E19" s="819"/>
      <c r="F19" s="819"/>
      <c r="G19" s="819"/>
      <c r="H19" s="819"/>
      <c r="I19" s="819"/>
      <c r="J19" s="820"/>
      <c r="K19" s="231">
        <v>9</v>
      </c>
      <c r="L19" s="771" t="s">
        <v>1343</v>
      </c>
      <c r="M19" s="772"/>
      <c r="N19" s="771" t="s">
        <v>1342</v>
      </c>
      <c r="O19" s="772"/>
      <c r="P19" s="771" t="s">
        <v>1353</v>
      </c>
      <c r="Q19" s="772"/>
      <c r="R19" s="275" t="s">
        <v>1352</v>
      </c>
      <c r="S19" s="275"/>
      <c r="T19" s="275"/>
      <c r="U19" s="771" t="s">
        <v>684</v>
      </c>
      <c r="V19" s="772"/>
      <c r="W19" s="771" t="s">
        <v>1155</v>
      </c>
      <c r="X19" s="773"/>
      <c r="Y19" s="188"/>
      <c r="Z19" s="187"/>
      <c r="AA19" s="187"/>
      <c r="AB19" s="187"/>
      <c r="AC19" s="216"/>
      <c r="AD19" s="216"/>
      <c r="AE19" s="216"/>
      <c r="AF19" s="216"/>
      <c r="AG19" s="216"/>
      <c r="AH19" s="216"/>
      <c r="AI19" s="216"/>
      <c r="AJ19" s="216"/>
      <c r="AK19" s="758" t="s">
        <v>1365</v>
      </c>
      <c r="AL19" s="759"/>
      <c r="AM19" s="759"/>
      <c r="AN19" s="760"/>
      <c r="AO19" s="761"/>
      <c r="AP19" s="3"/>
      <c r="AQ19" s="215">
        <f t="shared" si="5"/>
        <v>2</v>
      </c>
    </row>
    <row r="20" spans="2:43" ht="12" customHeight="1" x14ac:dyDescent="0.2">
      <c r="B20" s="526"/>
      <c r="C20" s="821"/>
      <c r="D20" s="819"/>
      <c r="E20" s="819"/>
      <c r="F20" s="819"/>
      <c r="G20" s="819"/>
      <c r="H20" s="819"/>
      <c r="I20" s="819"/>
      <c r="J20" s="820"/>
      <c r="K20" s="231">
        <v>10</v>
      </c>
      <c r="L20" s="771" t="s">
        <v>1343</v>
      </c>
      <c r="M20" s="772"/>
      <c r="N20" s="771" t="s">
        <v>1342</v>
      </c>
      <c r="O20" s="772"/>
      <c r="P20" s="771" t="s">
        <v>1353</v>
      </c>
      <c r="Q20" s="772"/>
      <c r="R20" s="275" t="s">
        <v>1352</v>
      </c>
      <c r="S20" s="275"/>
      <c r="T20" s="275"/>
      <c r="U20" s="771" t="s">
        <v>684</v>
      </c>
      <c r="V20" s="772"/>
      <c r="W20" s="771" t="s">
        <v>1155</v>
      </c>
      <c r="X20" s="773"/>
      <c r="Y20" s="188"/>
      <c r="Z20" s="187"/>
      <c r="AA20" s="187"/>
      <c r="AB20" s="187"/>
      <c r="AC20" s="216"/>
      <c r="AD20" s="216"/>
      <c r="AE20" s="216"/>
      <c r="AF20" s="216"/>
      <c r="AG20" s="216"/>
      <c r="AH20" s="216"/>
      <c r="AI20" s="216"/>
      <c r="AJ20" s="216"/>
      <c r="AK20" s="758" t="s">
        <v>1365</v>
      </c>
      <c r="AL20" s="759"/>
      <c r="AM20" s="759"/>
      <c r="AN20" s="760"/>
      <c r="AO20" s="761"/>
      <c r="AP20" s="3"/>
      <c r="AQ20" s="215">
        <f t="shared" si="5"/>
        <v>2</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0.06</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1</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8" priority="3">
      <formula>$AQ11=2</formula>
    </cfRule>
  </conditionalFormatting>
  <conditionalFormatting sqref="Y11:AF30">
    <cfRule type="expression" dxfId="67" priority="2">
      <formula>$AQ11=3</formula>
    </cfRule>
  </conditionalFormatting>
  <conditionalFormatting sqref="AC11:AJ30">
    <cfRule type="expression" dxfId="66" priority="1">
      <formula>$AQ11=1</formula>
    </cfRule>
  </conditionalFormatting>
  <dataValidations count="1">
    <dataValidation type="list" allowBlank="1" showInputMessage="1" showErrorMessage="1" sqref="N11:O30 R11:T30" xr:uid="{F256B3EF-570D-4B64-B554-E3C9037B1F4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1E44AA9-3755-4F6D-B4A2-78A2C1B1CCBE}">
          <x14:formula1>
            <xm:f>'(参考)リスト'!$F$16:$F$21</xm:f>
          </x14:formula1>
          <xm:sqref>W11:X30</xm:sqref>
        </x14:dataValidation>
        <x14:dataValidation type="list" allowBlank="1" showInputMessage="1" showErrorMessage="1" xr:uid="{93C1C3B2-BB21-4CC3-B1F3-2F39C2F0FF1F}">
          <x14:formula1>
            <xm:f>'(参考)リスト'!$B$16:$B$20</xm:f>
          </x14:formula1>
          <xm:sqref>L11:M30</xm:sqref>
        </x14:dataValidation>
        <x14:dataValidation type="list" allowBlank="1" showInputMessage="1" showErrorMessage="1" xr:uid="{000F758B-008C-46E9-AD78-56A52D786CA5}">
          <x14:formula1>
            <xm:f>'(参考)リスト'!$G$16:$G$20</xm:f>
          </x14:formula1>
          <xm:sqref>U11:V30</xm:sqref>
        </x14:dataValidation>
        <x14:dataValidation type="list" allowBlank="1" showInputMessage="1" showErrorMessage="1" xr:uid="{8BC9F639-5A74-42E1-865B-E12702975CD0}">
          <x14:formula1>
            <xm:f>'(参考)リスト'!$D$16:$D$18</xm:f>
          </x14:formula1>
          <xm:sqref>P11:Q30</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6877E-F085-4985-BAF5-60ACFC93DD2D}">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S022</v>
      </c>
      <c r="AW5" s="158">
        <f>R7</f>
        <v>5.55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182" t="str">
        <f>+Y36</f>
        <v>Ⅰ</v>
      </c>
      <c r="BT5" s="182" t="str">
        <f>+AC36</f>
        <v>Ⅰ</v>
      </c>
      <c r="BU5" s="182" t="str">
        <f>+AG36</f>
        <v>Ⅰ</v>
      </c>
      <c r="BV5" s="182" t="str">
        <f>+Y37</f>
        <v>Ⅰ</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662</v>
      </c>
      <c r="O7" s="756"/>
      <c r="P7" s="784" t="s">
        <v>476</v>
      </c>
      <c r="Q7" s="786"/>
      <c r="R7" s="838">
        <v>5.55</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521</v>
      </c>
      <c r="O11" s="772"/>
      <c r="P11" s="771" t="s">
        <v>352</v>
      </c>
      <c r="Q11" s="772"/>
      <c r="R11" s="275" t="s">
        <v>560</v>
      </c>
      <c r="S11" s="275"/>
      <c r="T11" s="275"/>
      <c r="U11" s="771" t="s">
        <v>684</v>
      </c>
      <c r="V11" s="772"/>
      <c r="W11" s="771" t="s">
        <v>702</v>
      </c>
      <c r="X11" s="773"/>
      <c r="Y11" s="188"/>
      <c r="Z11" s="187"/>
      <c r="AA11" s="187"/>
      <c r="AB11" s="187"/>
      <c r="AC11" s="216"/>
      <c r="AD11" s="216"/>
      <c r="AE11" s="216"/>
      <c r="AF11" s="216"/>
      <c r="AG11" s="216"/>
      <c r="AH11" s="216"/>
      <c r="AI11" s="216"/>
      <c r="AJ11" s="216"/>
      <c r="AK11" s="758" t="s">
        <v>1161</v>
      </c>
      <c r="AL11" s="759"/>
      <c r="AM11" s="759"/>
      <c r="AN11" s="759"/>
      <c r="AO11" s="84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517</v>
      </c>
      <c r="O12" s="772"/>
      <c r="P12" s="771" t="s">
        <v>352</v>
      </c>
      <c r="Q12" s="772"/>
      <c r="R12" s="275" t="s">
        <v>560</v>
      </c>
      <c r="S12" s="275"/>
      <c r="T12" s="275"/>
      <c r="U12" s="771" t="s">
        <v>62</v>
      </c>
      <c r="V12" s="772"/>
      <c r="W12" s="771" t="s">
        <v>62</v>
      </c>
      <c r="X12" s="773"/>
      <c r="Y12" s="188"/>
      <c r="Z12" s="187"/>
      <c r="AA12" s="187"/>
      <c r="AB12" s="187"/>
      <c r="AC12" s="216"/>
      <c r="AD12" s="216"/>
      <c r="AE12" s="216"/>
      <c r="AF12" s="216"/>
      <c r="AG12" s="216"/>
      <c r="AH12" s="216"/>
      <c r="AI12" s="216"/>
      <c r="AJ12" s="216"/>
      <c r="AK12" s="758" t="s">
        <v>1161</v>
      </c>
      <c r="AL12" s="759"/>
      <c r="AM12" s="759"/>
      <c r="AN12" s="759"/>
      <c r="AO12" s="84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520</v>
      </c>
      <c r="O13" s="772"/>
      <c r="P13" s="771" t="s">
        <v>352</v>
      </c>
      <c r="Q13" s="772"/>
      <c r="R13" s="275" t="s">
        <v>560</v>
      </c>
      <c r="S13" s="275"/>
      <c r="T13" s="275"/>
      <c r="U13" s="771" t="s">
        <v>684</v>
      </c>
      <c r="V13" s="772"/>
      <c r="W13" s="771" t="s">
        <v>702</v>
      </c>
      <c r="X13" s="773"/>
      <c r="Y13" s="188"/>
      <c r="Z13" s="187"/>
      <c r="AA13" s="187"/>
      <c r="AB13" s="187"/>
      <c r="AC13" s="216"/>
      <c r="AD13" s="216"/>
      <c r="AE13" s="216"/>
      <c r="AF13" s="216"/>
      <c r="AG13" s="216"/>
      <c r="AH13" s="216"/>
      <c r="AI13" s="216"/>
      <c r="AJ13" s="216"/>
      <c r="AK13" s="758" t="s">
        <v>1161</v>
      </c>
      <c r="AL13" s="759"/>
      <c r="AM13" s="759"/>
      <c r="AN13" s="759"/>
      <c r="AO13" s="841"/>
      <c r="AP13" s="3"/>
      <c r="AQ13" s="215">
        <f t="shared" si="5"/>
        <v>2</v>
      </c>
    </row>
    <row r="14" spans="2:86" ht="12" customHeight="1" x14ac:dyDescent="0.2">
      <c r="B14" s="526"/>
      <c r="C14" s="821"/>
      <c r="D14" s="819"/>
      <c r="E14" s="819"/>
      <c r="F14" s="819"/>
      <c r="G14" s="819"/>
      <c r="H14" s="819"/>
      <c r="I14" s="819"/>
      <c r="J14" s="820"/>
      <c r="K14" s="231">
        <v>4</v>
      </c>
      <c r="L14" s="771" t="s">
        <v>351</v>
      </c>
      <c r="M14" s="772"/>
      <c r="N14" s="771" t="s">
        <v>377</v>
      </c>
      <c r="O14" s="772"/>
      <c r="P14" s="771" t="s">
        <v>352</v>
      </c>
      <c r="Q14" s="772"/>
      <c r="R14" s="275" t="s">
        <v>560</v>
      </c>
      <c r="S14" s="275"/>
      <c r="T14" s="275"/>
      <c r="U14" s="771" t="s">
        <v>684</v>
      </c>
      <c r="V14" s="772"/>
      <c r="W14" s="771" t="s">
        <v>1155</v>
      </c>
      <c r="X14" s="773"/>
      <c r="Y14" s="188"/>
      <c r="Z14" s="187"/>
      <c r="AA14" s="187"/>
      <c r="AB14" s="187"/>
      <c r="AC14" s="216"/>
      <c r="AD14" s="216"/>
      <c r="AE14" s="216"/>
      <c r="AF14" s="216"/>
      <c r="AG14" s="216"/>
      <c r="AH14" s="216"/>
      <c r="AI14" s="216"/>
      <c r="AJ14" s="216"/>
      <c r="AK14" s="758" t="s">
        <v>1181</v>
      </c>
      <c r="AL14" s="759"/>
      <c r="AM14" s="759"/>
      <c r="AN14" s="760"/>
      <c r="AO14" s="761"/>
      <c r="AP14" s="3"/>
      <c r="AQ14" s="215">
        <f t="shared" si="5"/>
        <v>2</v>
      </c>
    </row>
    <row r="15" spans="2:86" ht="12" customHeight="1" x14ac:dyDescent="0.2">
      <c r="B15" s="526"/>
      <c r="C15" s="821"/>
      <c r="D15" s="819"/>
      <c r="E15" s="819"/>
      <c r="F15" s="819"/>
      <c r="G15" s="819"/>
      <c r="H15" s="819"/>
      <c r="I15" s="819"/>
      <c r="J15" s="820"/>
      <c r="K15" s="231">
        <v>5</v>
      </c>
      <c r="L15" s="771" t="s">
        <v>351</v>
      </c>
      <c r="M15" s="772"/>
      <c r="N15" s="771" t="s">
        <v>377</v>
      </c>
      <c r="O15" s="772"/>
      <c r="P15" s="771" t="s">
        <v>352</v>
      </c>
      <c r="Q15" s="772"/>
      <c r="R15" s="275" t="s">
        <v>560</v>
      </c>
      <c r="S15" s="275"/>
      <c r="T15" s="275"/>
      <c r="U15" s="771" t="s">
        <v>684</v>
      </c>
      <c r="V15" s="772"/>
      <c r="W15" s="771" t="s">
        <v>1155</v>
      </c>
      <c r="X15" s="773"/>
      <c r="Y15" s="188"/>
      <c r="Z15" s="187"/>
      <c r="AA15" s="187"/>
      <c r="AB15" s="187"/>
      <c r="AC15" s="216"/>
      <c r="AD15" s="216"/>
      <c r="AE15" s="216"/>
      <c r="AF15" s="216"/>
      <c r="AG15" s="216"/>
      <c r="AH15" s="216"/>
      <c r="AI15" s="216"/>
      <c r="AJ15" s="216"/>
      <c r="AK15" s="758" t="s">
        <v>1181</v>
      </c>
      <c r="AL15" s="759"/>
      <c r="AM15" s="759"/>
      <c r="AN15" s="760"/>
      <c r="AO15" s="761"/>
      <c r="AP15" s="3"/>
      <c r="AQ15" s="215">
        <f t="shared" si="5"/>
        <v>2</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0</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363</v>
      </c>
      <c r="AH36" s="756"/>
      <c r="AI36" s="756"/>
      <c r="AJ36" s="757"/>
      <c r="AK36" s="765"/>
      <c r="AL36" s="766"/>
      <c r="AM36" s="766"/>
      <c r="AN36" s="766"/>
      <c r="AO36" s="767"/>
      <c r="AP36" s="3"/>
      <c r="AQ36" s="385" t="str">
        <f>IF(AQ35&gt;0,"Ⅳ",IF(AR35&gt;0,"Ⅲ",IF(AS35&gt;0,"Ⅱ","Ⅰ")))</f>
        <v>Ⅰ</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363</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65" priority="3">
      <formula>$AQ11=2</formula>
    </cfRule>
  </conditionalFormatting>
  <conditionalFormatting sqref="Y11:AF30">
    <cfRule type="expression" dxfId="64" priority="2">
      <formula>$AQ11=3</formula>
    </cfRule>
  </conditionalFormatting>
  <conditionalFormatting sqref="AC11:AJ30">
    <cfRule type="expression" dxfId="63" priority="1">
      <formula>$AQ11=1</formula>
    </cfRule>
  </conditionalFormatting>
  <dataValidations count="1">
    <dataValidation type="list" allowBlank="1" showInputMessage="1" showErrorMessage="1" sqref="R11:T30 N11:O30" xr:uid="{10ADE672-14AB-4285-9553-3BE14B2A680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980AF7F-AF85-4BD0-8851-A10A9BA80E3B}">
          <x14:formula1>
            <xm:f>'(参考)リスト'!$D$16:$D$18</xm:f>
          </x14:formula1>
          <xm:sqref>P11:Q30</xm:sqref>
        </x14:dataValidation>
        <x14:dataValidation type="list" allowBlank="1" showInputMessage="1" showErrorMessage="1" xr:uid="{C584240E-C40C-4B43-BB62-D549F5D68F8C}">
          <x14:formula1>
            <xm:f>'(参考)リスト'!$G$16:$G$20</xm:f>
          </x14:formula1>
          <xm:sqref>U11:V30</xm:sqref>
        </x14:dataValidation>
        <x14:dataValidation type="list" allowBlank="1" showInputMessage="1" showErrorMessage="1" xr:uid="{3A264984-D871-40CF-8914-09005609ED92}">
          <x14:formula1>
            <xm:f>'(参考)リスト'!$B$16:$B$20</xm:f>
          </x14:formula1>
          <xm:sqref>L11:M30</xm:sqref>
        </x14:dataValidation>
        <x14:dataValidation type="list" allowBlank="1" showInputMessage="1" showErrorMessage="1" xr:uid="{3158EAAF-362F-4AB1-A265-AF20AFC2397D}">
          <x14:formula1>
            <xm:f>'(参考)リスト'!$F$16:$F$21</xm:f>
          </x14:formula1>
          <xm:sqref>W11:X30</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2F868-E1CD-4D60-9901-8925B61BA4CE}">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S023</v>
      </c>
      <c r="AW5" s="158">
        <f>R7</f>
        <v>5.4</v>
      </c>
      <c r="AX5" s="159">
        <f>+Y32</f>
        <v>0</v>
      </c>
      <c r="AY5" s="159">
        <f>+Z32</f>
        <v>0</v>
      </c>
      <c r="AZ5" s="159">
        <f>+AA32</f>
        <v>0</v>
      </c>
      <c r="BA5" s="159">
        <f t="shared" ref="BA5" si="0">+AB32</f>
        <v>0</v>
      </c>
      <c r="BB5" s="159">
        <f>+AC32</f>
        <v>0</v>
      </c>
      <c r="BC5" s="159">
        <f t="shared" ref="BC5:BI5" si="1">+AD32</f>
        <v>0</v>
      </c>
      <c r="BD5" s="159">
        <f t="shared" si="1"/>
        <v>0</v>
      </c>
      <c r="BE5" s="159">
        <f t="shared" si="1"/>
        <v>1</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0.02</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663</v>
      </c>
      <c r="O7" s="756"/>
      <c r="P7" s="784" t="s">
        <v>476</v>
      </c>
      <c r="Q7" s="786"/>
      <c r="R7" s="838">
        <v>5.4</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521</v>
      </c>
      <c r="O11" s="772"/>
      <c r="P11" s="771" t="s">
        <v>352</v>
      </c>
      <c r="Q11" s="772"/>
      <c r="R11" s="275" t="s">
        <v>560</v>
      </c>
      <c r="S11" s="275"/>
      <c r="T11" s="275"/>
      <c r="U11" s="771" t="s">
        <v>684</v>
      </c>
      <c r="V11" s="772"/>
      <c r="W11" s="771" t="s">
        <v>683</v>
      </c>
      <c r="X11" s="773"/>
      <c r="Y11" s="188"/>
      <c r="Z11" s="187"/>
      <c r="AA11" s="187"/>
      <c r="AB11" s="187"/>
      <c r="AC11" s="216"/>
      <c r="AD11" s="216"/>
      <c r="AE11" s="216"/>
      <c r="AF11" s="216"/>
      <c r="AG11" s="216"/>
      <c r="AH11" s="216"/>
      <c r="AI11" s="216"/>
      <c r="AJ11" s="216"/>
      <c r="AK11" s="758" t="s">
        <v>1161</v>
      </c>
      <c r="AL11" s="759"/>
      <c r="AM11" s="759"/>
      <c r="AN11" s="759"/>
      <c r="AO11" s="84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511</v>
      </c>
      <c r="O12" s="772"/>
      <c r="P12" s="771" t="s">
        <v>352</v>
      </c>
      <c r="Q12" s="772"/>
      <c r="R12" s="275" t="s">
        <v>560</v>
      </c>
      <c r="S12" s="275"/>
      <c r="T12" s="275"/>
      <c r="U12" s="771" t="s">
        <v>684</v>
      </c>
      <c r="V12" s="772"/>
      <c r="W12" s="771" t="s">
        <v>702</v>
      </c>
      <c r="X12" s="773"/>
      <c r="Y12" s="188"/>
      <c r="Z12" s="187"/>
      <c r="AA12" s="187"/>
      <c r="AB12" s="187"/>
      <c r="AC12" s="216"/>
      <c r="AD12" s="216"/>
      <c r="AE12" s="216"/>
      <c r="AF12" s="216"/>
      <c r="AG12" s="216"/>
      <c r="AH12" s="216"/>
      <c r="AI12" s="216"/>
      <c r="AJ12" s="216"/>
      <c r="AK12" s="758" t="s">
        <v>1161</v>
      </c>
      <c r="AL12" s="759"/>
      <c r="AM12" s="759"/>
      <c r="AN12" s="759"/>
      <c r="AO12" s="84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513</v>
      </c>
      <c r="O13" s="772"/>
      <c r="P13" s="771" t="s">
        <v>352</v>
      </c>
      <c r="Q13" s="772"/>
      <c r="R13" s="275" t="s">
        <v>560</v>
      </c>
      <c r="S13" s="275"/>
      <c r="T13" s="275"/>
      <c r="U13" s="771" t="s">
        <v>684</v>
      </c>
      <c r="V13" s="772"/>
      <c r="W13" s="771" t="s">
        <v>702</v>
      </c>
      <c r="X13" s="773"/>
      <c r="Y13" s="188"/>
      <c r="Z13" s="187"/>
      <c r="AA13" s="187"/>
      <c r="AB13" s="187"/>
      <c r="AC13" s="216"/>
      <c r="AD13" s="216"/>
      <c r="AE13" s="216"/>
      <c r="AF13" s="216"/>
      <c r="AG13" s="216"/>
      <c r="AH13" s="216"/>
      <c r="AI13" s="216"/>
      <c r="AJ13" s="216"/>
      <c r="AK13" s="758" t="s">
        <v>1161</v>
      </c>
      <c r="AL13" s="759"/>
      <c r="AM13" s="759"/>
      <c r="AN13" s="759"/>
      <c r="AO13" s="84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512</v>
      </c>
      <c r="O14" s="772"/>
      <c r="P14" s="771" t="s">
        <v>353</v>
      </c>
      <c r="Q14" s="772"/>
      <c r="R14" s="275" t="s">
        <v>353</v>
      </c>
      <c r="S14" s="275"/>
      <c r="T14" s="275"/>
      <c r="U14" s="771" t="s">
        <v>684</v>
      </c>
      <c r="V14" s="772"/>
      <c r="W14" s="771" t="s">
        <v>683</v>
      </c>
      <c r="X14" s="773"/>
      <c r="Y14" s="188"/>
      <c r="Z14" s="187"/>
      <c r="AA14" s="187"/>
      <c r="AB14" s="187"/>
      <c r="AC14" s="216"/>
      <c r="AD14" s="216"/>
      <c r="AE14" s="216"/>
      <c r="AF14" s="216"/>
      <c r="AG14" s="216"/>
      <c r="AH14" s="216"/>
      <c r="AI14" s="216"/>
      <c r="AJ14" s="216"/>
      <c r="AK14" s="758" t="s">
        <v>728</v>
      </c>
      <c r="AL14" s="759"/>
      <c r="AM14" s="759"/>
      <c r="AN14" s="760"/>
      <c r="AO14" s="761"/>
      <c r="AP14" s="3"/>
      <c r="AQ14" s="215">
        <f t="shared" si="5"/>
        <v>3</v>
      </c>
    </row>
    <row r="15" spans="2:86" ht="12" customHeight="1" x14ac:dyDescent="0.2">
      <c r="B15" s="526"/>
      <c r="C15" s="821"/>
      <c r="D15" s="819"/>
      <c r="E15" s="819"/>
      <c r="F15" s="819"/>
      <c r="G15" s="819"/>
      <c r="H15" s="819"/>
      <c r="I15" s="819"/>
      <c r="J15" s="820"/>
      <c r="K15" s="231">
        <v>5</v>
      </c>
      <c r="L15" s="771" t="s">
        <v>562</v>
      </c>
      <c r="M15" s="772"/>
      <c r="N15" s="771" t="s">
        <v>512</v>
      </c>
      <c r="O15" s="772"/>
      <c r="P15" s="771" t="s">
        <v>352</v>
      </c>
      <c r="Q15" s="772"/>
      <c r="R15" s="275" t="s">
        <v>358</v>
      </c>
      <c r="S15" s="275"/>
      <c r="T15" s="275"/>
      <c r="U15" s="771" t="s">
        <v>684</v>
      </c>
      <c r="V15" s="772"/>
      <c r="W15" s="771" t="s">
        <v>683</v>
      </c>
      <c r="X15" s="773"/>
      <c r="Y15" s="188"/>
      <c r="Z15" s="187"/>
      <c r="AA15" s="187"/>
      <c r="AB15" s="187"/>
      <c r="AC15" s="216"/>
      <c r="AD15" s="216"/>
      <c r="AE15" s="216"/>
      <c r="AF15" s="216">
        <v>0.02</v>
      </c>
      <c r="AG15" s="216"/>
      <c r="AH15" s="216"/>
      <c r="AI15" s="216"/>
      <c r="AJ15" s="216"/>
      <c r="AK15" s="758" t="s">
        <v>742</v>
      </c>
      <c r="AL15" s="759"/>
      <c r="AM15" s="759"/>
      <c r="AN15" s="760"/>
      <c r="AO15" s="761"/>
      <c r="AP15" s="3"/>
      <c r="AQ15" s="215">
        <f t="shared" si="5"/>
        <v>2</v>
      </c>
    </row>
    <row r="16" spans="2:86" ht="12" customHeight="1" x14ac:dyDescent="0.2">
      <c r="B16" s="526"/>
      <c r="C16" s="821"/>
      <c r="D16" s="819"/>
      <c r="E16" s="819"/>
      <c r="F16" s="819"/>
      <c r="G16" s="819"/>
      <c r="H16" s="819"/>
      <c r="I16" s="819"/>
      <c r="J16" s="820"/>
      <c r="K16" s="231">
        <v>6</v>
      </c>
      <c r="L16" s="771" t="s">
        <v>562</v>
      </c>
      <c r="M16" s="772"/>
      <c r="N16" s="771" t="s">
        <v>512</v>
      </c>
      <c r="O16" s="772"/>
      <c r="P16" s="771" t="s">
        <v>352</v>
      </c>
      <c r="Q16" s="772"/>
      <c r="R16" s="275" t="s">
        <v>560</v>
      </c>
      <c r="S16" s="275"/>
      <c r="T16" s="275"/>
      <c r="U16" s="771" t="s">
        <v>62</v>
      </c>
      <c r="V16" s="772"/>
      <c r="W16" s="771" t="s">
        <v>62</v>
      </c>
      <c r="X16" s="773"/>
      <c r="Y16" s="188"/>
      <c r="Z16" s="187"/>
      <c r="AA16" s="187"/>
      <c r="AB16" s="187"/>
      <c r="AC16" s="216"/>
      <c r="AD16" s="216"/>
      <c r="AE16" s="216"/>
      <c r="AF16" s="216"/>
      <c r="AG16" s="216"/>
      <c r="AH16" s="216"/>
      <c r="AI16" s="216"/>
      <c r="AJ16" s="216"/>
      <c r="AK16" s="758" t="s">
        <v>1161</v>
      </c>
      <c r="AL16" s="759"/>
      <c r="AM16" s="759"/>
      <c r="AN16" s="759"/>
      <c r="AO16" s="841"/>
      <c r="AP16" s="3"/>
      <c r="AQ16" s="215">
        <f t="shared" si="5"/>
        <v>2</v>
      </c>
    </row>
    <row r="17" spans="2:43" ht="12" customHeight="1" x14ac:dyDescent="0.2">
      <c r="B17" s="526"/>
      <c r="C17" s="821"/>
      <c r="D17" s="819"/>
      <c r="E17" s="819"/>
      <c r="F17" s="819"/>
      <c r="G17" s="819"/>
      <c r="H17" s="819"/>
      <c r="I17" s="819"/>
      <c r="J17" s="820"/>
      <c r="K17" s="231">
        <v>7</v>
      </c>
      <c r="L17" s="771" t="s">
        <v>562</v>
      </c>
      <c r="M17" s="772"/>
      <c r="N17" s="771" t="s">
        <v>520</v>
      </c>
      <c r="O17" s="772"/>
      <c r="P17" s="771" t="s">
        <v>352</v>
      </c>
      <c r="Q17" s="772"/>
      <c r="R17" s="275" t="s">
        <v>560</v>
      </c>
      <c r="S17" s="275"/>
      <c r="T17" s="275"/>
      <c r="U17" s="771" t="s">
        <v>684</v>
      </c>
      <c r="V17" s="772"/>
      <c r="W17" s="771" t="s">
        <v>702</v>
      </c>
      <c r="X17" s="773"/>
      <c r="Y17" s="188"/>
      <c r="Z17" s="187"/>
      <c r="AA17" s="187"/>
      <c r="AB17" s="187"/>
      <c r="AC17" s="216"/>
      <c r="AD17" s="216"/>
      <c r="AE17" s="216"/>
      <c r="AF17" s="216"/>
      <c r="AG17" s="216"/>
      <c r="AH17" s="216"/>
      <c r="AI17" s="216"/>
      <c r="AJ17" s="216"/>
      <c r="AK17" s="758" t="s">
        <v>728</v>
      </c>
      <c r="AL17" s="759"/>
      <c r="AM17" s="759"/>
      <c r="AN17" s="760"/>
      <c r="AO17" s="761"/>
      <c r="AP17" s="3"/>
      <c r="AQ17" s="215">
        <f t="shared" si="5"/>
        <v>2</v>
      </c>
    </row>
    <row r="18" spans="2:43" ht="12" customHeight="1" x14ac:dyDescent="0.2">
      <c r="B18" s="526"/>
      <c r="C18" s="821"/>
      <c r="D18" s="819"/>
      <c r="E18" s="819"/>
      <c r="F18" s="819"/>
      <c r="G18" s="819"/>
      <c r="H18" s="819"/>
      <c r="I18" s="819"/>
      <c r="J18" s="820"/>
      <c r="K18" s="231">
        <v>8</v>
      </c>
      <c r="L18" s="771" t="s">
        <v>351</v>
      </c>
      <c r="M18" s="772"/>
      <c r="N18" s="771" t="s">
        <v>374</v>
      </c>
      <c r="O18" s="772"/>
      <c r="P18" s="771" t="s">
        <v>353</v>
      </c>
      <c r="Q18" s="772"/>
      <c r="R18" s="275" t="s">
        <v>360</v>
      </c>
      <c r="S18" s="275"/>
      <c r="T18" s="275"/>
      <c r="U18" s="771" t="s">
        <v>62</v>
      </c>
      <c r="V18" s="772"/>
      <c r="W18" s="771" t="s">
        <v>1155</v>
      </c>
      <c r="X18" s="773"/>
      <c r="Y18" s="188"/>
      <c r="Z18" s="187"/>
      <c r="AA18" s="187"/>
      <c r="AB18" s="187"/>
      <c r="AC18" s="216"/>
      <c r="AD18" s="216"/>
      <c r="AE18" s="216"/>
      <c r="AF18" s="216"/>
      <c r="AG18" s="216"/>
      <c r="AH18" s="216"/>
      <c r="AI18" s="216"/>
      <c r="AJ18" s="216"/>
      <c r="AK18" s="758" t="s">
        <v>719</v>
      </c>
      <c r="AL18" s="759"/>
      <c r="AM18" s="759"/>
      <c r="AN18" s="760"/>
      <c r="AO18" s="761"/>
      <c r="AP18" s="3"/>
      <c r="AQ18" s="215">
        <f t="shared" si="5"/>
        <v>3</v>
      </c>
    </row>
    <row r="19" spans="2:43" ht="12" customHeight="1" x14ac:dyDescent="0.2">
      <c r="B19" s="526"/>
      <c r="C19" s="821"/>
      <c r="D19" s="819"/>
      <c r="E19" s="819"/>
      <c r="F19" s="819"/>
      <c r="G19" s="819"/>
      <c r="H19" s="819"/>
      <c r="I19" s="819"/>
      <c r="J19" s="820"/>
      <c r="K19" s="231">
        <v>9</v>
      </c>
      <c r="L19" s="771" t="s">
        <v>351</v>
      </c>
      <c r="M19" s="772"/>
      <c r="N19" s="771" t="s">
        <v>377</v>
      </c>
      <c r="O19" s="772"/>
      <c r="P19" s="771" t="s">
        <v>352</v>
      </c>
      <c r="Q19" s="772"/>
      <c r="R19" s="275" t="s">
        <v>560</v>
      </c>
      <c r="S19" s="275"/>
      <c r="T19" s="275"/>
      <c r="U19" s="771" t="s">
        <v>684</v>
      </c>
      <c r="V19" s="772"/>
      <c r="W19" s="771" t="s">
        <v>1155</v>
      </c>
      <c r="X19" s="773"/>
      <c r="Y19" s="188"/>
      <c r="Z19" s="187"/>
      <c r="AA19" s="187"/>
      <c r="AB19" s="187"/>
      <c r="AC19" s="216"/>
      <c r="AD19" s="216"/>
      <c r="AE19" s="216"/>
      <c r="AF19" s="216"/>
      <c r="AG19" s="216"/>
      <c r="AH19" s="216"/>
      <c r="AI19" s="216"/>
      <c r="AJ19" s="216"/>
      <c r="AK19" s="758" t="s">
        <v>1181</v>
      </c>
      <c r="AL19" s="759"/>
      <c r="AM19" s="759"/>
      <c r="AN19" s="760"/>
      <c r="AO19" s="761"/>
      <c r="AP19" s="3"/>
      <c r="AQ19" s="215">
        <f t="shared" si="5"/>
        <v>2</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0.02</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1</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Ⅱb</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62" priority="3">
      <formula>$AQ11=2</formula>
    </cfRule>
  </conditionalFormatting>
  <conditionalFormatting sqref="Y11:AF30">
    <cfRule type="expression" dxfId="61" priority="2">
      <formula>$AQ11=3</formula>
    </cfRule>
  </conditionalFormatting>
  <conditionalFormatting sqref="AC11:AJ30">
    <cfRule type="expression" dxfId="60" priority="1">
      <formula>$AQ11=1</formula>
    </cfRule>
  </conditionalFormatting>
  <dataValidations count="1">
    <dataValidation type="list" allowBlank="1" showInputMessage="1" showErrorMessage="1" sqref="R11:T30 N11:O30" xr:uid="{B42CDA76-309B-4063-87B9-CAD7EC43F26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283ADC-F9F4-4DA0-A8B3-1B2352B93918}">
          <x14:formula1>
            <xm:f>'(参考)リスト'!$F$16:$F$21</xm:f>
          </x14:formula1>
          <xm:sqref>W11:X30</xm:sqref>
        </x14:dataValidation>
        <x14:dataValidation type="list" allowBlank="1" showInputMessage="1" showErrorMessage="1" xr:uid="{49B8843B-3944-4E32-888B-5B19170F4564}">
          <x14:formula1>
            <xm:f>'(参考)リスト'!$B$16:$B$20</xm:f>
          </x14:formula1>
          <xm:sqref>L11:M30</xm:sqref>
        </x14:dataValidation>
        <x14:dataValidation type="list" allowBlank="1" showInputMessage="1" showErrorMessage="1" xr:uid="{81852AC5-5B60-48F5-B21F-B3FE28579CF7}">
          <x14:formula1>
            <xm:f>'(参考)リスト'!$G$16:$G$20</xm:f>
          </x14:formula1>
          <xm:sqref>U11:V30</xm:sqref>
        </x14:dataValidation>
        <x14:dataValidation type="list" allowBlank="1" showInputMessage="1" showErrorMessage="1" xr:uid="{4FA6DD01-1631-4466-B8AC-322F363D3E96}">
          <x14:formula1>
            <xm:f>'(参考)リスト'!$D$16:$D$18</xm:f>
          </x14:formula1>
          <xm:sqref>P11:Q30</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1F640-BF8A-4683-92C9-09A9E2B08124}">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S024</v>
      </c>
      <c r="AW5" s="158">
        <f>R7</f>
        <v>3.3</v>
      </c>
      <c r="AX5" s="159">
        <f>+Y32</f>
        <v>0</v>
      </c>
      <c r="AY5" s="159">
        <f>+Z32</f>
        <v>0</v>
      </c>
      <c r="AZ5" s="159">
        <f>+AA32</f>
        <v>0</v>
      </c>
      <c r="BA5" s="159">
        <f t="shared" ref="BA5" si="0">+AB32</f>
        <v>0</v>
      </c>
      <c r="BB5" s="159">
        <f>+AC32</f>
        <v>0</v>
      </c>
      <c r="BC5" s="159">
        <f t="shared" ref="BC5:BI5" si="1">+AD32</f>
        <v>0</v>
      </c>
      <c r="BD5" s="159">
        <f t="shared" si="1"/>
        <v>0</v>
      </c>
      <c r="BE5" s="159">
        <f t="shared" si="1"/>
        <v>1</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1</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664</v>
      </c>
      <c r="O7" s="756"/>
      <c r="P7" s="784" t="s">
        <v>476</v>
      </c>
      <c r="Q7" s="786"/>
      <c r="R7" s="838">
        <v>3.3</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511</v>
      </c>
      <c r="O11" s="772"/>
      <c r="P11" s="771" t="s">
        <v>352</v>
      </c>
      <c r="Q11" s="772"/>
      <c r="R11" s="275" t="s">
        <v>560</v>
      </c>
      <c r="S11" s="275"/>
      <c r="T11" s="275"/>
      <c r="U11" s="771" t="s">
        <v>684</v>
      </c>
      <c r="V11" s="772"/>
      <c r="W11" s="771" t="s">
        <v>702</v>
      </c>
      <c r="X11" s="773"/>
      <c r="Y11" s="188"/>
      <c r="Z11" s="187"/>
      <c r="AA11" s="187"/>
      <c r="AB11" s="187"/>
      <c r="AC11" s="216"/>
      <c r="AD11" s="216"/>
      <c r="AE11" s="216"/>
      <c r="AF11" s="216"/>
      <c r="AG11" s="216"/>
      <c r="AH11" s="216"/>
      <c r="AI11" s="216"/>
      <c r="AJ11" s="216"/>
      <c r="AK11" s="758" t="s">
        <v>1161</v>
      </c>
      <c r="AL11" s="759"/>
      <c r="AM11" s="759"/>
      <c r="AN11" s="759"/>
      <c r="AO11" s="84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513</v>
      </c>
      <c r="O12" s="772"/>
      <c r="P12" s="771" t="s">
        <v>352</v>
      </c>
      <c r="Q12" s="772"/>
      <c r="R12" s="275" t="s">
        <v>541</v>
      </c>
      <c r="S12" s="275"/>
      <c r="T12" s="275"/>
      <c r="U12" s="771" t="s">
        <v>1155</v>
      </c>
      <c r="V12" s="772"/>
      <c r="W12" s="771" t="s">
        <v>683</v>
      </c>
      <c r="X12" s="773"/>
      <c r="Y12" s="188"/>
      <c r="Z12" s="187"/>
      <c r="AA12" s="187"/>
      <c r="AB12" s="187"/>
      <c r="AC12" s="216"/>
      <c r="AD12" s="216"/>
      <c r="AE12" s="216"/>
      <c r="AF12" s="216">
        <v>1</v>
      </c>
      <c r="AG12" s="216"/>
      <c r="AH12" s="216"/>
      <c r="AI12" s="216"/>
      <c r="AJ12" s="216"/>
      <c r="AK12" s="787" t="s">
        <v>1189</v>
      </c>
      <c r="AL12" s="788"/>
      <c r="AM12" s="788"/>
      <c r="AN12" s="842"/>
      <c r="AO12" s="843"/>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513</v>
      </c>
      <c r="O13" s="772"/>
      <c r="P13" s="771" t="s">
        <v>352</v>
      </c>
      <c r="Q13" s="772"/>
      <c r="R13" s="275" t="s">
        <v>358</v>
      </c>
      <c r="S13" s="275"/>
      <c r="T13" s="275"/>
      <c r="U13" s="771" t="s">
        <v>684</v>
      </c>
      <c r="V13" s="772"/>
      <c r="W13" s="771" t="s">
        <v>702</v>
      </c>
      <c r="X13" s="773"/>
      <c r="Y13" s="188"/>
      <c r="Z13" s="187"/>
      <c r="AA13" s="187"/>
      <c r="AB13" s="187"/>
      <c r="AC13" s="216"/>
      <c r="AD13" s="216"/>
      <c r="AE13" s="216"/>
      <c r="AF13" s="216"/>
      <c r="AG13" s="216"/>
      <c r="AH13" s="216"/>
      <c r="AI13" s="216"/>
      <c r="AJ13" s="216"/>
      <c r="AK13" s="758" t="s">
        <v>1161</v>
      </c>
      <c r="AL13" s="759"/>
      <c r="AM13" s="759"/>
      <c r="AN13" s="759"/>
      <c r="AO13" s="84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520</v>
      </c>
      <c r="O14" s="772"/>
      <c r="P14" s="771" t="s">
        <v>352</v>
      </c>
      <c r="Q14" s="772"/>
      <c r="R14" s="275" t="s">
        <v>560</v>
      </c>
      <c r="S14" s="275"/>
      <c r="T14" s="275"/>
      <c r="U14" s="771" t="s">
        <v>684</v>
      </c>
      <c r="V14" s="772"/>
      <c r="W14" s="771" t="s">
        <v>683</v>
      </c>
      <c r="X14" s="773"/>
      <c r="Y14" s="188"/>
      <c r="Z14" s="187"/>
      <c r="AA14" s="187"/>
      <c r="AB14" s="187"/>
      <c r="AC14" s="216"/>
      <c r="AD14" s="216"/>
      <c r="AE14" s="216"/>
      <c r="AF14" s="216"/>
      <c r="AG14" s="216"/>
      <c r="AH14" s="216"/>
      <c r="AI14" s="216"/>
      <c r="AJ14" s="216"/>
      <c r="AK14" s="758" t="s">
        <v>1161</v>
      </c>
      <c r="AL14" s="759"/>
      <c r="AM14" s="759"/>
      <c r="AN14" s="759"/>
      <c r="AO14" s="841"/>
      <c r="AP14" s="3"/>
      <c r="AQ14" s="215">
        <f t="shared" si="5"/>
        <v>2</v>
      </c>
    </row>
    <row r="15" spans="2:86" ht="12" customHeight="1" x14ac:dyDescent="0.2">
      <c r="B15" s="526"/>
      <c r="C15" s="821"/>
      <c r="D15" s="819"/>
      <c r="E15" s="819"/>
      <c r="F15" s="819"/>
      <c r="G15" s="819"/>
      <c r="H15" s="819"/>
      <c r="I15" s="819"/>
      <c r="J15" s="820"/>
      <c r="K15" s="231">
        <v>5</v>
      </c>
      <c r="L15" s="771" t="s">
        <v>351</v>
      </c>
      <c r="M15" s="772"/>
      <c r="N15" s="771" t="s">
        <v>374</v>
      </c>
      <c r="O15" s="772"/>
      <c r="P15" s="771" t="s">
        <v>353</v>
      </c>
      <c r="Q15" s="772"/>
      <c r="R15" s="275" t="s">
        <v>360</v>
      </c>
      <c r="S15" s="275"/>
      <c r="T15" s="275"/>
      <c r="U15" s="771" t="s">
        <v>62</v>
      </c>
      <c r="V15" s="772"/>
      <c r="W15" s="771" t="s">
        <v>1155</v>
      </c>
      <c r="X15" s="773"/>
      <c r="Y15" s="188"/>
      <c r="Z15" s="187"/>
      <c r="AA15" s="187"/>
      <c r="AB15" s="187"/>
      <c r="AC15" s="216"/>
      <c r="AD15" s="216"/>
      <c r="AE15" s="216"/>
      <c r="AF15" s="216"/>
      <c r="AG15" s="216"/>
      <c r="AH15" s="216"/>
      <c r="AI15" s="216"/>
      <c r="AJ15" s="216"/>
      <c r="AK15" s="758" t="s">
        <v>719</v>
      </c>
      <c r="AL15" s="759"/>
      <c r="AM15" s="759"/>
      <c r="AN15" s="760"/>
      <c r="AO15" s="761"/>
      <c r="AP15" s="3"/>
      <c r="AQ15" s="215">
        <f t="shared" si="5"/>
        <v>3</v>
      </c>
    </row>
    <row r="16" spans="2:86" ht="12" customHeight="1" x14ac:dyDescent="0.2">
      <c r="B16" s="526"/>
      <c r="C16" s="821"/>
      <c r="D16" s="819"/>
      <c r="E16" s="819"/>
      <c r="F16" s="819"/>
      <c r="G16" s="819"/>
      <c r="H16" s="819"/>
      <c r="I16" s="819"/>
      <c r="J16" s="820"/>
      <c r="K16" s="231">
        <v>6</v>
      </c>
      <c r="L16" s="771" t="s">
        <v>1343</v>
      </c>
      <c r="M16" s="772"/>
      <c r="N16" s="771" t="s">
        <v>1342</v>
      </c>
      <c r="O16" s="772"/>
      <c r="P16" s="771" t="s">
        <v>1353</v>
      </c>
      <c r="Q16" s="772"/>
      <c r="R16" s="275" t="s">
        <v>1352</v>
      </c>
      <c r="S16" s="275"/>
      <c r="T16" s="275"/>
      <c r="U16" s="771" t="s">
        <v>684</v>
      </c>
      <c r="V16" s="772"/>
      <c r="W16" s="771" t="s">
        <v>1155</v>
      </c>
      <c r="X16" s="773"/>
      <c r="Y16" s="188"/>
      <c r="Z16" s="187"/>
      <c r="AA16" s="187"/>
      <c r="AB16" s="187"/>
      <c r="AC16" s="216"/>
      <c r="AD16" s="216"/>
      <c r="AE16" s="216"/>
      <c r="AF16" s="216"/>
      <c r="AG16" s="216"/>
      <c r="AH16" s="216"/>
      <c r="AI16" s="216"/>
      <c r="AJ16" s="216"/>
      <c r="AK16" s="758" t="s">
        <v>1365</v>
      </c>
      <c r="AL16" s="759"/>
      <c r="AM16" s="759"/>
      <c r="AN16" s="760"/>
      <c r="AO16" s="761"/>
      <c r="AP16" s="3"/>
      <c r="AQ16" s="215">
        <f t="shared" si="5"/>
        <v>2</v>
      </c>
    </row>
    <row r="17" spans="2:43" ht="12" customHeight="1" x14ac:dyDescent="0.2">
      <c r="B17" s="526"/>
      <c r="C17" s="821"/>
      <c r="D17" s="819"/>
      <c r="E17" s="819"/>
      <c r="F17" s="819"/>
      <c r="G17" s="819"/>
      <c r="H17" s="819"/>
      <c r="I17" s="819"/>
      <c r="J17" s="820"/>
      <c r="K17" s="231">
        <v>7</v>
      </c>
      <c r="L17" s="771" t="s">
        <v>1343</v>
      </c>
      <c r="M17" s="772"/>
      <c r="N17" s="771" t="s">
        <v>1342</v>
      </c>
      <c r="O17" s="772"/>
      <c r="P17" s="771" t="s">
        <v>1353</v>
      </c>
      <c r="Q17" s="772"/>
      <c r="R17" s="275" t="s">
        <v>1352</v>
      </c>
      <c r="S17" s="275"/>
      <c r="T17" s="275"/>
      <c r="U17" s="771" t="s">
        <v>684</v>
      </c>
      <c r="V17" s="772"/>
      <c r="W17" s="771" t="s">
        <v>1155</v>
      </c>
      <c r="X17" s="773"/>
      <c r="Y17" s="188"/>
      <c r="Z17" s="187"/>
      <c r="AA17" s="187"/>
      <c r="AB17" s="187"/>
      <c r="AC17" s="216"/>
      <c r="AD17" s="216"/>
      <c r="AE17" s="216"/>
      <c r="AF17" s="216"/>
      <c r="AG17" s="216"/>
      <c r="AH17" s="216"/>
      <c r="AI17" s="216"/>
      <c r="AJ17" s="216"/>
      <c r="AK17" s="758" t="s">
        <v>1365</v>
      </c>
      <c r="AL17" s="759"/>
      <c r="AM17" s="759"/>
      <c r="AN17" s="760"/>
      <c r="AO17" s="761"/>
      <c r="AP17" s="3"/>
      <c r="AQ17" s="215">
        <f t="shared" si="5"/>
        <v>2</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1</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1</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Ⅱb</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9" priority="3">
      <formula>$AQ11=2</formula>
    </cfRule>
  </conditionalFormatting>
  <conditionalFormatting sqref="Y11:AF30">
    <cfRule type="expression" dxfId="58" priority="2">
      <formula>$AQ11=3</formula>
    </cfRule>
  </conditionalFormatting>
  <conditionalFormatting sqref="AC11:AJ30">
    <cfRule type="expression" dxfId="57" priority="1">
      <formula>$AQ11=1</formula>
    </cfRule>
  </conditionalFormatting>
  <dataValidations count="1">
    <dataValidation type="list" allowBlank="1" showInputMessage="1" showErrorMessage="1" sqref="R11:T30 N11:O30" xr:uid="{C33289DA-1085-4732-91DB-FD1417C75A3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00D5110-0B2D-4EFD-A931-E3F1450C8A72}">
          <x14:formula1>
            <xm:f>'(参考)リスト'!$D$16:$D$18</xm:f>
          </x14:formula1>
          <xm:sqref>P11:Q30</xm:sqref>
        </x14:dataValidation>
        <x14:dataValidation type="list" allowBlank="1" showInputMessage="1" showErrorMessage="1" xr:uid="{13E0415E-37E7-4C08-9C3F-56BBC124CE75}">
          <x14:formula1>
            <xm:f>'(参考)リスト'!$G$16:$G$20</xm:f>
          </x14:formula1>
          <xm:sqref>U11:V30</xm:sqref>
        </x14:dataValidation>
        <x14:dataValidation type="list" allowBlank="1" showInputMessage="1" showErrorMessage="1" xr:uid="{79BC0F8A-B8D1-4BD4-9268-A2CD670D0F02}">
          <x14:formula1>
            <xm:f>'(参考)リスト'!$B$16:$B$20</xm:f>
          </x14:formula1>
          <xm:sqref>L11:M30</xm:sqref>
        </x14:dataValidation>
        <x14:dataValidation type="list" allowBlank="1" showInputMessage="1" showErrorMessage="1" xr:uid="{CE74F7D3-3ECA-4843-8B67-7D4192F55848}">
          <x14:formula1>
            <xm:f>'(参考)リスト'!$F$16:$F$21</xm:f>
          </x14:formula1>
          <xm:sqref>W11:X30</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396BF-B0C3-4B4F-AEBC-549308A361ED}">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S025</v>
      </c>
      <c r="AW5" s="158">
        <f>R7</f>
        <v>4.42</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182" t="str">
        <f>+Y36</f>
        <v>Ⅰ</v>
      </c>
      <c r="BT5" s="182" t="str">
        <f>+AC36</f>
        <v>Ⅰ</v>
      </c>
      <c r="BU5" s="182" t="str">
        <f>+AG36</f>
        <v>Ⅰ</v>
      </c>
      <c r="BV5" s="182" t="str">
        <f>+Y37</f>
        <v>Ⅰ</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665</v>
      </c>
      <c r="O7" s="756"/>
      <c r="P7" s="784" t="s">
        <v>476</v>
      </c>
      <c r="Q7" s="786"/>
      <c r="R7" s="838">
        <v>4.42</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511</v>
      </c>
      <c r="O11" s="772"/>
      <c r="P11" s="771" t="s">
        <v>352</v>
      </c>
      <c r="Q11" s="772"/>
      <c r="R11" s="275" t="s">
        <v>560</v>
      </c>
      <c r="S11" s="275"/>
      <c r="T11" s="275"/>
      <c r="U11" s="771" t="s">
        <v>684</v>
      </c>
      <c r="V11" s="772"/>
      <c r="W11" s="771" t="s">
        <v>702</v>
      </c>
      <c r="X11" s="773"/>
      <c r="Y11" s="188"/>
      <c r="Z11" s="187"/>
      <c r="AA11" s="187"/>
      <c r="AB11" s="187"/>
      <c r="AC11" s="216"/>
      <c r="AD11" s="216"/>
      <c r="AE11" s="216"/>
      <c r="AF11" s="216"/>
      <c r="AG11" s="216"/>
      <c r="AH11" s="216"/>
      <c r="AI11" s="216"/>
      <c r="AJ11" s="216"/>
      <c r="AK11" s="758" t="s">
        <v>1161</v>
      </c>
      <c r="AL11" s="759"/>
      <c r="AM11" s="759"/>
      <c r="AN11" s="759"/>
      <c r="AO11" s="84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513</v>
      </c>
      <c r="O12" s="772"/>
      <c r="P12" s="771" t="s">
        <v>352</v>
      </c>
      <c r="Q12" s="772"/>
      <c r="R12" s="275" t="s">
        <v>560</v>
      </c>
      <c r="S12" s="275"/>
      <c r="T12" s="275"/>
      <c r="U12" s="771" t="s">
        <v>62</v>
      </c>
      <c r="V12" s="772"/>
      <c r="W12" s="771" t="s">
        <v>62</v>
      </c>
      <c r="X12" s="773"/>
      <c r="Y12" s="188"/>
      <c r="Z12" s="187"/>
      <c r="AA12" s="187"/>
      <c r="AB12" s="187"/>
      <c r="AC12" s="216"/>
      <c r="AD12" s="216"/>
      <c r="AE12" s="216"/>
      <c r="AF12" s="216"/>
      <c r="AG12" s="216"/>
      <c r="AH12" s="216"/>
      <c r="AI12" s="216"/>
      <c r="AJ12" s="216"/>
      <c r="AK12" s="758" t="s">
        <v>1161</v>
      </c>
      <c r="AL12" s="759"/>
      <c r="AM12" s="759"/>
      <c r="AN12" s="759"/>
      <c r="AO12" s="84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513</v>
      </c>
      <c r="O13" s="772"/>
      <c r="P13" s="771" t="s">
        <v>353</v>
      </c>
      <c r="Q13" s="772"/>
      <c r="R13" s="275" t="s">
        <v>353</v>
      </c>
      <c r="S13" s="275"/>
      <c r="T13" s="275"/>
      <c r="U13" s="771" t="s">
        <v>684</v>
      </c>
      <c r="V13" s="772"/>
      <c r="W13" s="771" t="s">
        <v>701</v>
      </c>
      <c r="X13" s="773"/>
      <c r="Y13" s="188"/>
      <c r="Z13" s="187"/>
      <c r="AA13" s="187"/>
      <c r="AB13" s="187"/>
      <c r="AC13" s="216"/>
      <c r="AD13" s="216"/>
      <c r="AE13" s="216"/>
      <c r="AF13" s="216"/>
      <c r="AG13" s="216"/>
      <c r="AH13" s="216"/>
      <c r="AI13" s="216"/>
      <c r="AJ13" s="216"/>
      <c r="AK13" s="758" t="s">
        <v>890</v>
      </c>
      <c r="AL13" s="759"/>
      <c r="AM13" s="759"/>
      <c r="AN13" s="760"/>
      <c r="AO13" s="761"/>
      <c r="AP13" s="3"/>
      <c r="AQ13" s="215">
        <f t="shared" si="5"/>
        <v>3</v>
      </c>
    </row>
    <row r="14" spans="2:86" ht="12" customHeight="1" x14ac:dyDescent="0.2">
      <c r="B14" s="526"/>
      <c r="C14" s="821"/>
      <c r="D14" s="819"/>
      <c r="E14" s="819"/>
      <c r="F14" s="819"/>
      <c r="G14" s="819"/>
      <c r="H14" s="819"/>
      <c r="I14" s="819"/>
      <c r="J14" s="820"/>
      <c r="K14" s="231">
        <v>4</v>
      </c>
      <c r="L14" s="771" t="s">
        <v>351</v>
      </c>
      <c r="M14" s="772"/>
      <c r="N14" s="771" t="s">
        <v>374</v>
      </c>
      <c r="O14" s="772"/>
      <c r="P14" s="771" t="s">
        <v>353</v>
      </c>
      <c r="Q14" s="772"/>
      <c r="R14" s="275" t="s">
        <v>360</v>
      </c>
      <c r="S14" s="275"/>
      <c r="T14" s="275"/>
      <c r="U14" s="771" t="s">
        <v>62</v>
      </c>
      <c r="V14" s="772"/>
      <c r="W14" s="771" t="s">
        <v>1155</v>
      </c>
      <c r="X14" s="773"/>
      <c r="Y14" s="188"/>
      <c r="Z14" s="187"/>
      <c r="AA14" s="187"/>
      <c r="AB14" s="187"/>
      <c r="AC14" s="216"/>
      <c r="AD14" s="216"/>
      <c r="AE14" s="216"/>
      <c r="AF14" s="216"/>
      <c r="AG14" s="216"/>
      <c r="AH14" s="216"/>
      <c r="AI14" s="216"/>
      <c r="AJ14" s="216"/>
      <c r="AK14" s="758" t="s">
        <v>719</v>
      </c>
      <c r="AL14" s="759"/>
      <c r="AM14" s="759"/>
      <c r="AN14" s="760"/>
      <c r="AO14" s="761"/>
      <c r="AP14" s="3"/>
      <c r="AQ14" s="215">
        <f t="shared" si="5"/>
        <v>3</v>
      </c>
    </row>
    <row r="15" spans="2:86" ht="12" customHeight="1" x14ac:dyDescent="0.2">
      <c r="B15" s="526"/>
      <c r="C15" s="821"/>
      <c r="D15" s="819"/>
      <c r="E15" s="819"/>
      <c r="F15" s="819"/>
      <c r="G15" s="819"/>
      <c r="H15" s="819"/>
      <c r="I15" s="819"/>
      <c r="J15" s="820"/>
      <c r="K15" s="231">
        <v>5</v>
      </c>
      <c r="L15" s="771" t="s">
        <v>351</v>
      </c>
      <c r="M15" s="772"/>
      <c r="N15" s="771" t="s">
        <v>374</v>
      </c>
      <c r="O15" s="772"/>
      <c r="P15" s="771" t="s">
        <v>353</v>
      </c>
      <c r="Q15" s="772"/>
      <c r="R15" s="275" t="s">
        <v>360</v>
      </c>
      <c r="S15" s="275"/>
      <c r="T15" s="275"/>
      <c r="U15" s="771" t="s">
        <v>62</v>
      </c>
      <c r="V15" s="772"/>
      <c r="W15" s="771" t="s">
        <v>1155</v>
      </c>
      <c r="X15" s="773"/>
      <c r="Y15" s="188"/>
      <c r="Z15" s="187"/>
      <c r="AA15" s="187"/>
      <c r="AB15" s="187"/>
      <c r="AC15" s="216"/>
      <c r="AD15" s="216"/>
      <c r="AE15" s="216"/>
      <c r="AF15" s="216"/>
      <c r="AG15" s="216"/>
      <c r="AH15" s="216"/>
      <c r="AI15" s="216"/>
      <c r="AJ15" s="216"/>
      <c r="AK15" s="758" t="s">
        <v>719</v>
      </c>
      <c r="AL15" s="759"/>
      <c r="AM15" s="759"/>
      <c r="AN15" s="760"/>
      <c r="AO15" s="761"/>
      <c r="AP15" s="3"/>
      <c r="AQ15" s="215">
        <f t="shared" si="5"/>
        <v>3</v>
      </c>
    </row>
    <row r="16" spans="2:86" ht="12" customHeight="1" x14ac:dyDescent="0.2">
      <c r="B16" s="526"/>
      <c r="C16" s="821"/>
      <c r="D16" s="819"/>
      <c r="E16" s="819"/>
      <c r="F16" s="819"/>
      <c r="G16" s="819"/>
      <c r="H16" s="819"/>
      <c r="I16" s="819"/>
      <c r="J16" s="820"/>
      <c r="K16" s="231">
        <v>6</v>
      </c>
      <c r="L16" s="771" t="s">
        <v>351</v>
      </c>
      <c r="M16" s="772"/>
      <c r="N16" s="771" t="s">
        <v>377</v>
      </c>
      <c r="O16" s="772"/>
      <c r="P16" s="771" t="s">
        <v>352</v>
      </c>
      <c r="Q16" s="772"/>
      <c r="R16" s="275" t="s">
        <v>560</v>
      </c>
      <c r="S16" s="275"/>
      <c r="T16" s="275"/>
      <c r="U16" s="771" t="s">
        <v>684</v>
      </c>
      <c r="V16" s="772"/>
      <c r="W16" s="771" t="s">
        <v>1155</v>
      </c>
      <c r="X16" s="773"/>
      <c r="Y16" s="188"/>
      <c r="Z16" s="187"/>
      <c r="AA16" s="187"/>
      <c r="AB16" s="187"/>
      <c r="AC16" s="216"/>
      <c r="AD16" s="216"/>
      <c r="AE16" s="216"/>
      <c r="AF16" s="216"/>
      <c r="AG16" s="216"/>
      <c r="AH16" s="216"/>
      <c r="AI16" s="216"/>
      <c r="AJ16" s="216"/>
      <c r="AK16" s="758" t="s">
        <v>1181</v>
      </c>
      <c r="AL16" s="759"/>
      <c r="AM16" s="759"/>
      <c r="AN16" s="760"/>
      <c r="AO16" s="761"/>
      <c r="AP16" s="3"/>
      <c r="AQ16" s="215">
        <f t="shared" si="5"/>
        <v>2</v>
      </c>
    </row>
    <row r="17" spans="2:43" ht="12" customHeight="1" x14ac:dyDescent="0.2">
      <c r="B17" s="526"/>
      <c r="C17" s="821"/>
      <c r="D17" s="819"/>
      <c r="E17" s="819"/>
      <c r="F17" s="819"/>
      <c r="G17" s="819"/>
      <c r="H17" s="819"/>
      <c r="I17" s="819"/>
      <c r="J17" s="820"/>
      <c r="K17" s="231">
        <v>7</v>
      </c>
      <c r="L17" s="771" t="s">
        <v>351</v>
      </c>
      <c r="M17" s="772"/>
      <c r="N17" s="771" t="s">
        <v>377</v>
      </c>
      <c r="O17" s="772"/>
      <c r="P17" s="771" t="s">
        <v>352</v>
      </c>
      <c r="Q17" s="772"/>
      <c r="R17" s="275" t="s">
        <v>560</v>
      </c>
      <c r="S17" s="275"/>
      <c r="T17" s="275"/>
      <c r="U17" s="771" t="s">
        <v>684</v>
      </c>
      <c r="V17" s="772"/>
      <c r="W17" s="771" t="s">
        <v>1155</v>
      </c>
      <c r="X17" s="773"/>
      <c r="Y17" s="188"/>
      <c r="Z17" s="187"/>
      <c r="AA17" s="187"/>
      <c r="AB17" s="187"/>
      <c r="AC17" s="216"/>
      <c r="AD17" s="216"/>
      <c r="AE17" s="216"/>
      <c r="AF17" s="216"/>
      <c r="AG17" s="216"/>
      <c r="AH17" s="216"/>
      <c r="AI17" s="216"/>
      <c r="AJ17" s="216"/>
      <c r="AK17" s="758" t="s">
        <v>1181</v>
      </c>
      <c r="AL17" s="759"/>
      <c r="AM17" s="759"/>
      <c r="AN17" s="760"/>
      <c r="AO17" s="761"/>
      <c r="AP17" s="3"/>
      <c r="AQ17" s="215">
        <f t="shared" si="5"/>
        <v>2</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0</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363</v>
      </c>
      <c r="AH36" s="756"/>
      <c r="AI36" s="756"/>
      <c r="AJ36" s="757"/>
      <c r="AK36" s="765"/>
      <c r="AL36" s="766"/>
      <c r="AM36" s="766"/>
      <c r="AN36" s="766"/>
      <c r="AO36" s="767"/>
      <c r="AP36" s="3"/>
      <c r="AQ36" s="385" t="str">
        <f>IF(AQ35&gt;0,"Ⅳ",IF(AR35&gt;0,"Ⅲ",IF(AS35&gt;0,"Ⅱ","Ⅰ")))</f>
        <v>Ⅰ</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363</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6" priority="3">
      <formula>$AQ11=2</formula>
    </cfRule>
  </conditionalFormatting>
  <conditionalFormatting sqref="Y11:AF30">
    <cfRule type="expression" dxfId="55" priority="2">
      <formula>$AQ11=3</formula>
    </cfRule>
  </conditionalFormatting>
  <conditionalFormatting sqref="AC11:AJ30">
    <cfRule type="expression" dxfId="54" priority="1">
      <formula>$AQ11=1</formula>
    </cfRule>
  </conditionalFormatting>
  <dataValidations count="1">
    <dataValidation type="list" allowBlank="1" showInputMessage="1" showErrorMessage="1" sqref="N11:O30 R11:T30" xr:uid="{2D64786A-A3F5-4376-97F5-6429AE10FB0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B4428E8-C84D-4FA4-83AA-BC27D7FF01B0}">
          <x14:formula1>
            <xm:f>'(参考)リスト'!$F$16:$F$21</xm:f>
          </x14:formula1>
          <xm:sqref>W11:X30</xm:sqref>
        </x14:dataValidation>
        <x14:dataValidation type="list" allowBlank="1" showInputMessage="1" showErrorMessage="1" xr:uid="{541687EA-69AC-4E6F-8ED2-9950E589331A}">
          <x14:formula1>
            <xm:f>'(参考)リスト'!$B$16:$B$20</xm:f>
          </x14:formula1>
          <xm:sqref>L11:M30</xm:sqref>
        </x14:dataValidation>
        <x14:dataValidation type="list" allowBlank="1" showInputMessage="1" showErrorMessage="1" xr:uid="{FE192A51-302E-4CB8-AB5B-78E6DBF81FA3}">
          <x14:formula1>
            <xm:f>'(参考)リスト'!$G$16:$G$20</xm:f>
          </x14:formula1>
          <xm:sqref>U11:V30</xm:sqref>
        </x14:dataValidation>
        <x14:dataValidation type="list" allowBlank="1" showInputMessage="1" showErrorMessage="1" xr:uid="{902A9BB0-CC2C-4342-B119-2E9D0319D878}">
          <x14:formula1>
            <xm:f>'(参考)リスト'!$D$16:$D$18</xm:f>
          </x14:formula1>
          <xm:sqref>P11:Q30</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88871-B331-46F7-885A-D3F1433EB692}">
  <dimension ref="B1:CH52"/>
  <sheetViews>
    <sheetView showGridLines="0" showZeros="0" view="pageBreakPreview" zoomScale="90" zoomScaleNormal="100" zoomScaleSheetLayoutView="90" workbookViewId="0">
      <selection activeCell="B3" sqref="B3:AO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S026</v>
      </c>
      <c r="AW5" s="158">
        <f>R7</f>
        <v>2.1800000000000002</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182" t="str">
        <f>+Y36</f>
        <v>Ⅰ</v>
      </c>
      <c r="BT5" s="182" t="str">
        <f>+AC36</f>
        <v>Ⅰ</v>
      </c>
      <c r="BU5" s="182" t="str">
        <f>+AG36</f>
        <v>Ⅰ</v>
      </c>
      <c r="BV5" s="182" t="str">
        <f>+Y37</f>
        <v>Ⅰ</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666</v>
      </c>
      <c r="O7" s="756"/>
      <c r="P7" s="784" t="s">
        <v>476</v>
      </c>
      <c r="Q7" s="786"/>
      <c r="R7" s="838">
        <v>2.1800000000000002</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512</v>
      </c>
      <c r="O11" s="772"/>
      <c r="P11" s="771" t="s">
        <v>353</v>
      </c>
      <c r="Q11" s="772"/>
      <c r="R11" s="275" t="s">
        <v>353</v>
      </c>
      <c r="S11" s="275"/>
      <c r="T11" s="275"/>
      <c r="U11" s="771" t="s">
        <v>684</v>
      </c>
      <c r="V11" s="772"/>
      <c r="W11" s="771" t="s">
        <v>683</v>
      </c>
      <c r="X11" s="773"/>
      <c r="Y11" s="188"/>
      <c r="Z11" s="187"/>
      <c r="AA11" s="187"/>
      <c r="AB11" s="187"/>
      <c r="AC11" s="216"/>
      <c r="AD11" s="216"/>
      <c r="AE11" s="216"/>
      <c r="AF11" s="216"/>
      <c r="AG11" s="216"/>
      <c r="AH11" s="216"/>
      <c r="AI11" s="216"/>
      <c r="AJ11" s="216"/>
      <c r="AK11" s="758" t="s">
        <v>728</v>
      </c>
      <c r="AL11" s="759"/>
      <c r="AM11" s="759"/>
      <c r="AN11" s="760"/>
      <c r="AO11" s="761"/>
      <c r="AP11" s="3"/>
      <c r="AQ11" s="215">
        <f>IF(P11="材質劣化",2,IF(P11="漏水",3,1))</f>
        <v>3</v>
      </c>
    </row>
    <row r="12" spans="2:86" ht="12" customHeight="1" x14ac:dyDescent="0.2">
      <c r="B12" s="526"/>
      <c r="C12" s="821"/>
      <c r="D12" s="819"/>
      <c r="E12" s="819"/>
      <c r="F12" s="819"/>
      <c r="G12" s="819"/>
      <c r="H12" s="819"/>
      <c r="I12" s="819"/>
      <c r="J12" s="820"/>
      <c r="K12" s="231">
        <v>2</v>
      </c>
      <c r="L12" s="771" t="s">
        <v>351</v>
      </c>
      <c r="M12" s="772"/>
      <c r="N12" s="771" t="s">
        <v>374</v>
      </c>
      <c r="O12" s="772"/>
      <c r="P12" s="771" t="s">
        <v>353</v>
      </c>
      <c r="Q12" s="772"/>
      <c r="R12" s="275" t="s">
        <v>360</v>
      </c>
      <c r="S12" s="275"/>
      <c r="T12" s="275"/>
      <c r="U12" s="771" t="s">
        <v>62</v>
      </c>
      <c r="V12" s="772"/>
      <c r="W12" s="771" t="s">
        <v>1155</v>
      </c>
      <c r="X12" s="773"/>
      <c r="Y12" s="188"/>
      <c r="Z12" s="187"/>
      <c r="AA12" s="187"/>
      <c r="AB12" s="187"/>
      <c r="AC12" s="216"/>
      <c r="AD12" s="216"/>
      <c r="AE12" s="216"/>
      <c r="AF12" s="216"/>
      <c r="AG12" s="216"/>
      <c r="AH12" s="216"/>
      <c r="AI12" s="216"/>
      <c r="AJ12" s="216"/>
      <c r="AK12" s="758" t="s">
        <v>719</v>
      </c>
      <c r="AL12" s="759"/>
      <c r="AM12" s="759"/>
      <c r="AN12" s="760"/>
      <c r="AO12" s="761"/>
      <c r="AP12" s="3"/>
      <c r="AQ12" s="215">
        <f t="shared" ref="AQ12:AQ30" si="5">IF(P12="材質劣化",2,IF(P12="漏水",3,1))</f>
        <v>3</v>
      </c>
    </row>
    <row r="13" spans="2:86" ht="12" customHeight="1" x14ac:dyDescent="0.2">
      <c r="B13" s="526"/>
      <c r="C13" s="821"/>
      <c r="D13" s="819"/>
      <c r="E13" s="819"/>
      <c r="F13" s="819"/>
      <c r="G13" s="819"/>
      <c r="H13" s="819"/>
      <c r="I13" s="819"/>
      <c r="J13" s="820"/>
      <c r="K13" s="231">
        <v>3</v>
      </c>
      <c r="L13" s="771" t="s">
        <v>351</v>
      </c>
      <c r="M13" s="772"/>
      <c r="N13" s="771" t="s">
        <v>374</v>
      </c>
      <c r="O13" s="772"/>
      <c r="P13" s="771" t="s">
        <v>353</v>
      </c>
      <c r="Q13" s="772"/>
      <c r="R13" s="275" t="s">
        <v>360</v>
      </c>
      <c r="S13" s="275"/>
      <c r="T13" s="275"/>
      <c r="U13" s="771" t="s">
        <v>62</v>
      </c>
      <c r="V13" s="772"/>
      <c r="W13" s="771" t="s">
        <v>1155</v>
      </c>
      <c r="X13" s="773"/>
      <c r="Y13" s="188"/>
      <c r="Z13" s="187"/>
      <c r="AA13" s="187"/>
      <c r="AB13" s="187"/>
      <c r="AC13" s="216"/>
      <c r="AD13" s="216"/>
      <c r="AE13" s="216"/>
      <c r="AF13" s="216"/>
      <c r="AG13" s="216"/>
      <c r="AH13" s="216"/>
      <c r="AI13" s="216"/>
      <c r="AJ13" s="216"/>
      <c r="AK13" s="758" t="s">
        <v>719</v>
      </c>
      <c r="AL13" s="759"/>
      <c r="AM13" s="759"/>
      <c r="AN13" s="760"/>
      <c r="AO13" s="761"/>
      <c r="AP13" s="3"/>
      <c r="AQ13" s="215">
        <f t="shared" si="5"/>
        <v>3</v>
      </c>
    </row>
    <row r="14" spans="2:86" ht="12" customHeight="1" x14ac:dyDescent="0.2">
      <c r="B14" s="526"/>
      <c r="C14" s="821"/>
      <c r="D14" s="819"/>
      <c r="E14" s="819"/>
      <c r="F14" s="819"/>
      <c r="G14" s="819"/>
      <c r="H14" s="819"/>
      <c r="I14" s="819"/>
      <c r="J14" s="820"/>
      <c r="K14" s="231"/>
      <c r="L14" s="771"/>
      <c r="M14" s="772"/>
      <c r="N14" s="771"/>
      <c r="O14" s="772"/>
      <c r="P14" s="771"/>
      <c r="Q14" s="772"/>
      <c r="R14" s="275"/>
      <c r="S14" s="275"/>
      <c r="T14" s="275"/>
      <c r="U14" s="771"/>
      <c r="V14" s="772"/>
      <c r="W14" s="771"/>
      <c r="X14" s="773"/>
      <c r="Y14" s="188"/>
      <c r="Z14" s="187"/>
      <c r="AA14" s="187"/>
      <c r="AB14" s="187"/>
      <c r="AC14" s="216"/>
      <c r="AD14" s="216"/>
      <c r="AE14" s="216"/>
      <c r="AF14" s="216"/>
      <c r="AG14" s="216"/>
      <c r="AH14" s="216"/>
      <c r="AI14" s="216"/>
      <c r="AJ14" s="216"/>
      <c r="AK14" s="758"/>
      <c r="AL14" s="759"/>
      <c r="AM14" s="759"/>
      <c r="AN14" s="760"/>
      <c r="AO14" s="761"/>
      <c r="AP14" s="3"/>
      <c r="AQ14" s="215">
        <f t="shared" si="5"/>
        <v>1</v>
      </c>
    </row>
    <row r="15" spans="2:86" ht="12" customHeight="1" x14ac:dyDescent="0.2">
      <c r="B15" s="526"/>
      <c r="C15" s="821"/>
      <c r="D15" s="819"/>
      <c r="E15" s="819"/>
      <c r="F15" s="819"/>
      <c r="G15" s="819"/>
      <c r="H15" s="819"/>
      <c r="I15" s="819"/>
      <c r="J15" s="820"/>
      <c r="K15" s="231"/>
      <c r="L15" s="771"/>
      <c r="M15" s="772"/>
      <c r="N15" s="771"/>
      <c r="O15" s="772"/>
      <c r="P15" s="771"/>
      <c r="Q15" s="772"/>
      <c r="R15" s="275"/>
      <c r="S15" s="275"/>
      <c r="T15" s="275"/>
      <c r="U15" s="771"/>
      <c r="V15" s="772"/>
      <c r="W15" s="771"/>
      <c r="X15" s="773"/>
      <c r="Y15" s="188"/>
      <c r="Z15" s="187"/>
      <c r="AA15" s="187"/>
      <c r="AB15" s="187"/>
      <c r="AC15" s="216"/>
      <c r="AD15" s="216"/>
      <c r="AE15" s="216"/>
      <c r="AF15" s="216"/>
      <c r="AG15" s="216"/>
      <c r="AH15" s="216"/>
      <c r="AI15" s="216"/>
      <c r="AJ15" s="216"/>
      <c r="AK15" s="758"/>
      <c r="AL15" s="759"/>
      <c r="AM15" s="759"/>
      <c r="AN15" s="760"/>
      <c r="AO15" s="761"/>
      <c r="AP15" s="3"/>
      <c r="AQ15" s="215">
        <f t="shared" si="5"/>
        <v>1</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0</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363</v>
      </c>
      <c r="AH36" s="756"/>
      <c r="AI36" s="756"/>
      <c r="AJ36" s="757"/>
      <c r="AK36" s="765"/>
      <c r="AL36" s="766"/>
      <c r="AM36" s="766"/>
      <c r="AN36" s="766"/>
      <c r="AO36" s="767"/>
      <c r="AP36" s="3"/>
      <c r="AQ36" s="385" t="str">
        <f>IF(AQ35&gt;0,"Ⅳ",IF(AR35&gt;0,"Ⅲ",IF(AS35&gt;0,"Ⅱ","Ⅰ")))</f>
        <v>Ⅰ</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363</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3" priority="3">
      <formula>$AQ11=2</formula>
    </cfRule>
  </conditionalFormatting>
  <conditionalFormatting sqref="Y11:AF30">
    <cfRule type="expression" dxfId="52" priority="2">
      <formula>$AQ11=3</formula>
    </cfRule>
  </conditionalFormatting>
  <conditionalFormatting sqref="AC11:AJ30">
    <cfRule type="expression" dxfId="51" priority="1">
      <formula>$AQ11=1</formula>
    </cfRule>
  </conditionalFormatting>
  <dataValidations count="1">
    <dataValidation type="list" allowBlank="1" showInputMessage="1" showErrorMessage="1" sqref="N11:O30 R11:T30" xr:uid="{2F1E35D0-1EB5-4A7C-89AA-B2AA328F00D4}">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4A146FB-16AC-4AAC-92E2-809FC9670DF5}">
          <x14:formula1>
            <xm:f>'(参考)リスト'!$D$16:$D$18</xm:f>
          </x14:formula1>
          <xm:sqref>P11:Q30</xm:sqref>
        </x14:dataValidation>
        <x14:dataValidation type="list" allowBlank="1" showInputMessage="1" showErrorMessage="1" xr:uid="{F5DEEC26-AB22-4F7E-B74F-C339C6E547E5}">
          <x14:formula1>
            <xm:f>'(参考)リスト'!$G$16:$G$20</xm:f>
          </x14:formula1>
          <xm:sqref>U11:V30</xm:sqref>
        </x14:dataValidation>
        <x14:dataValidation type="list" allowBlank="1" showInputMessage="1" showErrorMessage="1" xr:uid="{874360BC-2F2C-4BAC-B3D5-A20EEDD62452}">
          <x14:formula1>
            <xm:f>'(参考)リスト'!$B$16:$B$20</xm:f>
          </x14:formula1>
          <xm:sqref>L11:M30</xm:sqref>
        </x14:dataValidation>
        <x14:dataValidation type="list" allowBlank="1" showInputMessage="1" showErrorMessage="1" xr:uid="{36333A96-4F2E-46AA-A6D2-9CBB0AF1789E}">
          <x14:formula1>
            <xm:f>'(参考)リスト'!$F$16:$F$21</xm:f>
          </x14:formula1>
          <xm:sqref>W11:X30</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D22BB-ABFB-466A-A51F-4B401D4E79BF}">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S027</v>
      </c>
      <c r="AW5" s="158">
        <f>R7</f>
        <v>10</v>
      </c>
      <c r="AX5" s="159">
        <f>+Y32</f>
        <v>0</v>
      </c>
      <c r="AY5" s="159">
        <f>+Z32</f>
        <v>0</v>
      </c>
      <c r="AZ5" s="159">
        <f>+AA32</f>
        <v>0</v>
      </c>
      <c r="BA5" s="159">
        <f t="shared" ref="BA5" si="0">+AB32</f>
        <v>0</v>
      </c>
      <c r="BB5" s="159">
        <f>+AC32</f>
        <v>0</v>
      </c>
      <c r="BC5" s="159">
        <f t="shared" ref="BC5:BI5" si="1">+AD32</f>
        <v>0</v>
      </c>
      <c r="BD5" s="159">
        <f t="shared" si="1"/>
        <v>5</v>
      </c>
      <c r="BE5" s="159">
        <f t="shared" si="1"/>
        <v>1</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6</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8.32</v>
      </c>
      <c r="CD5" s="162">
        <f t="shared" si="4"/>
        <v>5.5</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667</v>
      </c>
      <c r="O7" s="756"/>
      <c r="P7" s="784" t="s">
        <v>476</v>
      </c>
      <c r="Q7" s="786"/>
      <c r="R7" s="838">
        <v>10</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518</v>
      </c>
      <c r="O11" s="772"/>
      <c r="P11" s="771" t="s">
        <v>352</v>
      </c>
      <c r="Q11" s="772"/>
      <c r="R11" s="275" t="s">
        <v>560</v>
      </c>
      <c r="S11" s="275"/>
      <c r="T11" s="275"/>
      <c r="U11" s="771" t="s">
        <v>684</v>
      </c>
      <c r="V11" s="772"/>
      <c r="W11" s="771" t="s">
        <v>702</v>
      </c>
      <c r="X11" s="773"/>
      <c r="Y11" s="188"/>
      <c r="Z11" s="187"/>
      <c r="AA11" s="187"/>
      <c r="AB11" s="187"/>
      <c r="AC11" s="216"/>
      <c r="AD11" s="216"/>
      <c r="AE11" s="216"/>
      <c r="AF11" s="216"/>
      <c r="AG11" s="216"/>
      <c r="AH11" s="216"/>
      <c r="AI11" s="216"/>
      <c r="AJ11" s="216"/>
      <c r="AK11" s="758" t="s">
        <v>1161</v>
      </c>
      <c r="AL11" s="759"/>
      <c r="AM11" s="759"/>
      <c r="AN11" s="759"/>
      <c r="AO11" s="84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511</v>
      </c>
      <c r="O12" s="772"/>
      <c r="P12" s="771" t="s">
        <v>352</v>
      </c>
      <c r="Q12" s="772"/>
      <c r="R12" s="275" t="s">
        <v>560</v>
      </c>
      <c r="S12" s="275"/>
      <c r="T12" s="275"/>
      <c r="U12" s="771" t="s">
        <v>1155</v>
      </c>
      <c r="V12" s="772"/>
      <c r="W12" s="771" t="s">
        <v>683</v>
      </c>
      <c r="X12" s="773"/>
      <c r="Y12" s="188"/>
      <c r="Z12" s="187"/>
      <c r="AA12" s="187"/>
      <c r="AB12" s="187"/>
      <c r="AC12" s="216"/>
      <c r="AD12" s="216"/>
      <c r="AE12" s="216"/>
      <c r="AF12" s="216">
        <v>5.5</v>
      </c>
      <c r="AG12" s="216"/>
      <c r="AH12" s="216"/>
      <c r="AI12" s="216"/>
      <c r="AJ12" s="216"/>
      <c r="AK12" s="758" t="s">
        <v>700</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513</v>
      </c>
      <c r="O13" s="772"/>
      <c r="P13" s="771" t="s">
        <v>352</v>
      </c>
      <c r="Q13" s="772"/>
      <c r="R13" s="275" t="s">
        <v>560</v>
      </c>
      <c r="S13" s="275"/>
      <c r="T13" s="275"/>
      <c r="U13" s="771" t="s">
        <v>1155</v>
      </c>
      <c r="V13" s="772"/>
      <c r="W13" s="771" t="s">
        <v>702</v>
      </c>
      <c r="X13" s="773"/>
      <c r="Y13" s="188"/>
      <c r="Z13" s="187"/>
      <c r="AA13" s="187"/>
      <c r="AB13" s="187"/>
      <c r="AC13" s="216"/>
      <c r="AD13" s="216"/>
      <c r="AE13" s="216">
        <v>1.82</v>
      </c>
      <c r="AF13" s="216"/>
      <c r="AG13" s="216"/>
      <c r="AH13" s="216"/>
      <c r="AI13" s="216"/>
      <c r="AJ13" s="216"/>
      <c r="AK13" s="758" t="s">
        <v>700</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513</v>
      </c>
      <c r="O14" s="772"/>
      <c r="P14" s="771" t="s">
        <v>352</v>
      </c>
      <c r="Q14" s="772"/>
      <c r="R14" s="275" t="s">
        <v>560</v>
      </c>
      <c r="S14" s="275"/>
      <c r="T14" s="275"/>
      <c r="U14" s="771" t="s">
        <v>1155</v>
      </c>
      <c r="V14" s="772"/>
      <c r="W14" s="771" t="s">
        <v>702</v>
      </c>
      <c r="X14" s="773"/>
      <c r="Y14" s="188"/>
      <c r="Z14" s="187"/>
      <c r="AA14" s="187"/>
      <c r="AB14" s="187"/>
      <c r="AC14" s="216"/>
      <c r="AD14" s="216"/>
      <c r="AE14" s="216">
        <v>0.4</v>
      </c>
      <c r="AF14" s="216"/>
      <c r="AG14" s="216"/>
      <c r="AH14" s="216"/>
      <c r="AI14" s="216"/>
      <c r="AJ14" s="216"/>
      <c r="AK14" s="758" t="s">
        <v>700</v>
      </c>
      <c r="AL14" s="759"/>
      <c r="AM14" s="759"/>
      <c r="AN14" s="760"/>
      <c r="AO14" s="761"/>
      <c r="AP14" s="3"/>
      <c r="AQ14" s="215">
        <f t="shared" si="5"/>
        <v>2</v>
      </c>
    </row>
    <row r="15" spans="2:86" ht="12" customHeight="1" x14ac:dyDescent="0.2">
      <c r="B15" s="526"/>
      <c r="C15" s="821"/>
      <c r="D15" s="819"/>
      <c r="E15" s="819"/>
      <c r="F15" s="819"/>
      <c r="G15" s="819"/>
      <c r="H15" s="819"/>
      <c r="I15" s="819"/>
      <c r="J15" s="820"/>
      <c r="K15" s="231">
        <v>5</v>
      </c>
      <c r="L15" s="771" t="s">
        <v>562</v>
      </c>
      <c r="M15" s="772"/>
      <c r="N15" s="771" t="s">
        <v>514</v>
      </c>
      <c r="O15" s="772"/>
      <c r="P15" s="771" t="s">
        <v>352</v>
      </c>
      <c r="Q15" s="772"/>
      <c r="R15" s="275" t="s">
        <v>560</v>
      </c>
      <c r="S15" s="275"/>
      <c r="T15" s="275"/>
      <c r="U15" s="771" t="s">
        <v>1155</v>
      </c>
      <c r="V15" s="772"/>
      <c r="W15" s="771" t="s">
        <v>702</v>
      </c>
      <c r="X15" s="773"/>
      <c r="Y15" s="188"/>
      <c r="Z15" s="187"/>
      <c r="AA15" s="187"/>
      <c r="AB15" s="187"/>
      <c r="AC15" s="216"/>
      <c r="AD15" s="216"/>
      <c r="AE15" s="216">
        <v>0.56000000000000005</v>
      </c>
      <c r="AF15" s="216"/>
      <c r="AG15" s="216"/>
      <c r="AH15" s="216"/>
      <c r="AI15" s="216"/>
      <c r="AJ15" s="216"/>
      <c r="AK15" s="758" t="s">
        <v>700</v>
      </c>
      <c r="AL15" s="759"/>
      <c r="AM15" s="759"/>
      <c r="AN15" s="760"/>
      <c r="AO15" s="761"/>
      <c r="AP15" s="3"/>
      <c r="AQ15" s="215">
        <f t="shared" si="5"/>
        <v>2</v>
      </c>
    </row>
    <row r="16" spans="2:86" ht="12" customHeight="1" x14ac:dyDescent="0.2">
      <c r="B16" s="526"/>
      <c r="C16" s="821"/>
      <c r="D16" s="819"/>
      <c r="E16" s="819"/>
      <c r="F16" s="819"/>
      <c r="G16" s="819"/>
      <c r="H16" s="819"/>
      <c r="I16" s="819"/>
      <c r="J16" s="820"/>
      <c r="K16" s="231">
        <v>6</v>
      </c>
      <c r="L16" s="771" t="s">
        <v>562</v>
      </c>
      <c r="M16" s="772"/>
      <c r="N16" s="771" t="s">
        <v>514</v>
      </c>
      <c r="O16" s="772"/>
      <c r="P16" s="771" t="s">
        <v>352</v>
      </c>
      <c r="Q16" s="772"/>
      <c r="R16" s="275" t="s">
        <v>560</v>
      </c>
      <c r="S16" s="275"/>
      <c r="T16" s="275"/>
      <c r="U16" s="771" t="s">
        <v>684</v>
      </c>
      <c r="V16" s="772"/>
      <c r="W16" s="771" t="s">
        <v>702</v>
      </c>
      <c r="X16" s="773"/>
      <c r="Y16" s="188"/>
      <c r="Z16" s="187"/>
      <c r="AA16" s="187"/>
      <c r="AB16" s="187"/>
      <c r="AC16" s="216"/>
      <c r="AD16" s="216"/>
      <c r="AE16" s="216">
        <v>3.74</v>
      </c>
      <c r="AF16" s="216"/>
      <c r="AG16" s="216"/>
      <c r="AH16" s="216"/>
      <c r="AI16" s="216"/>
      <c r="AJ16" s="216"/>
      <c r="AK16" s="758" t="s">
        <v>700</v>
      </c>
      <c r="AL16" s="759"/>
      <c r="AM16" s="759"/>
      <c r="AN16" s="760"/>
      <c r="AO16" s="761"/>
      <c r="AP16" s="3"/>
      <c r="AQ16" s="215">
        <f t="shared" si="5"/>
        <v>2</v>
      </c>
    </row>
    <row r="17" spans="2:43" ht="12" customHeight="1" x14ac:dyDescent="0.2">
      <c r="B17" s="526"/>
      <c r="C17" s="821"/>
      <c r="D17" s="819"/>
      <c r="E17" s="819"/>
      <c r="F17" s="819"/>
      <c r="G17" s="819"/>
      <c r="H17" s="819"/>
      <c r="I17" s="819"/>
      <c r="J17" s="820"/>
      <c r="K17" s="231">
        <v>7</v>
      </c>
      <c r="L17" s="771" t="s">
        <v>562</v>
      </c>
      <c r="M17" s="772"/>
      <c r="N17" s="771" t="s">
        <v>514</v>
      </c>
      <c r="O17" s="772"/>
      <c r="P17" s="771" t="s">
        <v>352</v>
      </c>
      <c r="Q17" s="772"/>
      <c r="R17" s="275" t="s">
        <v>560</v>
      </c>
      <c r="S17" s="275"/>
      <c r="T17" s="275"/>
      <c r="U17" s="771" t="s">
        <v>684</v>
      </c>
      <c r="V17" s="772"/>
      <c r="W17" s="771" t="s">
        <v>702</v>
      </c>
      <c r="X17" s="773"/>
      <c r="Y17" s="188"/>
      <c r="Z17" s="187"/>
      <c r="AA17" s="187"/>
      <c r="AB17" s="187"/>
      <c r="AC17" s="216"/>
      <c r="AD17" s="216"/>
      <c r="AE17" s="216">
        <v>1.8</v>
      </c>
      <c r="AF17" s="216"/>
      <c r="AG17" s="216"/>
      <c r="AH17" s="216"/>
      <c r="AI17" s="216"/>
      <c r="AJ17" s="216"/>
      <c r="AK17" s="758" t="s">
        <v>700</v>
      </c>
      <c r="AL17" s="759"/>
      <c r="AM17" s="759"/>
      <c r="AN17" s="760"/>
      <c r="AO17" s="761"/>
      <c r="AP17" s="3"/>
      <c r="AQ17" s="215">
        <f t="shared" si="5"/>
        <v>2</v>
      </c>
    </row>
    <row r="18" spans="2:43" ht="12" customHeight="1" x14ac:dyDescent="0.2">
      <c r="B18" s="526"/>
      <c r="C18" s="821"/>
      <c r="D18" s="819"/>
      <c r="E18" s="819"/>
      <c r="F18" s="819"/>
      <c r="G18" s="819"/>
      <c r="H18" s="819"/>
      <c r="I18" s="819"/>
      <c r="J18" s="820"/>
      <c r="K18" s="231">
        <v>8</v>
      </c>
      <c r="L18" s="771" t="s">
        <v>351</v>
      </c>
      <c r="M18" s="772"/>
      <c r="N18" s="771" t="s">
        <v>377</v>
      </c>
      <c r="O18" s="772"/>
      <c r="P18" s="771" t="s">
        <v>352</v>
      </c>
      <c r="Q18" s="772"/>
      <c r="R18" s="275" t="s">
        <v>560</v>
      </c>
      <c r="S18" s="275"/>
      <c r="T18" s="275"/>
      <c r="U18" s="771" t="s">
        <v>684</v>
      </c>
      <c r="V18" s="772"/>
      <c r="W18" s="771" t="s">
        <v>1155</v>
      </c>
      <c r="X18" s="773"/>
      <c r="Y18" s="188"/>
      <c r="Z18" s="187"/>
      <c r="AA18" s="187"/>
      <c r="AB18" s="187"/>
      <c r="AC18" s="216"/>
      <c r="AD18" s="216"/>
      <c r="AE18" s="216"/>
      <c r="AF18" s="216"/>
      <c r="AG18" s="216"/>
      <c r="AH18" s="216"/>
      <c r="AI18" s="216"/>
      <c r="AJ18" s="216"/>
      <c r="AK18" s="758" t="s">
        <v>1181</v>
      </c>
      <c r="AL18" s="759"/>
      <c r="AM18" s="759"/>
      <c r="AN18" s="760"/>
      <c r="AO18" s="761"/>
      <c r="AP18" s="3"/>
      <c r="AQ18" s="215">
        <f t="shared" si="5"/>
        <v>2</v>
      </c>
    </row>
    <row r="19" spans="2:43" ht="12" customHeight="1" x14ac:dyDescent="0.2">
      <c r="B19" s="526"/>
      <c r="C19" s="821"/>
      <c r="D19" s="819"/>
      <c r="E19" s="819"/>
      <c r="F19" s="819"/>
      <c r="G19" s="819"/>
      <c r="H19" s="819"/>
      <c r="I19" s="819"/>
      <c r="J19" s="820"/>
      <c r="K19" s="231">
        <v>9</v>
      </c>
      <c r="L19" s="771" t="s">
        <v>351</v>
      </c>
      <c r="M19" s="772"/>
      <c r="N19" s="771" t="s">
        <v>377</v>
      </c>
      <c r="O19" s="772"/>
      <c r="P19" s="771" t="s">
        <v>352</v>
      </c>
      <c r="Q19" s="772"/>
      <c r="R19" s="275" t="s">
        <v>560</v>
      </c>
      <c r="S19" s="275"/>
      <c r="T19" s="275"/>
      <c r="U19" s="771" t="s">
        <v>684</v>
      </c>
      <c r="V19" s="772"/>
      <c r="W19" s="771" t="s">
        <v>1155</v>
      </c>
      <c r="X19" s="773"/>
      <c r="Y19" s="188"/>
      <c r="Z19" s="187"/>
      <c r="AA19" s="187"/>
      <c r="AB19" s="187"/>
      <c r="AC19" s="216"/>
      <c r="AD19" s="216"/>
      <c r="AE19" s="216"/>
      <c r="AF19" s="216"/>
      <c r="AG19" s="216"/>
      <c r="AH19" s="216"/>
      <c r="AI19" s="216"/>
      <c r="AJ19" s="216"/>
      <c r="AK19" s="758" t="s">
        <v>1181</v>
      </c>
      <c r="AL19" s="759"/>
      <c r="AM19" s="759"/>
      <c r="AN19" s="760"/>
      <c r="AO19" s="761"/>
      <c r="AP19" s="3"/>
      <c r="AQ19" s="215">
        <f t="shared" si="5"/>
        <v>2</v>
      </c>
    </row>
    <row r="20" spans="2:43" ht="12" customHeight="1" x14ac:dyDescent="0.2">
      <c r="B20" s="526"/>
      <c r="C20" s="821"/>
      <c r="D20" s="819"/>
      <c r="E20" s="819"/>
      <c r="F20" s="819"/>
      <c r="G20" s="819"/>
      <c r="H20" s="819"/>
      <c r="I20" s="819"/>
      <c r="J20" s="820"/>
      <c r="K20" s="231">
        <v>10</v>
      </c>
      <c r="L20" s="771" t="s">
        <v>351</v>
      </c>
      <c r="M20" s="772"/>
      <c r="N20" s="771" t="s">
        <v>374</v>
      </c>
      <c r="O20" s="772"/>
      <c r="P20" s="771" t="s">
        <v>352</v>
      </c>
      <c r="Q20" s="772"/>
      <c r="R20" s="275" t="s">
        <v>560</v>
      </c>
      <c r="S20" s="275"/>
      <c r="T20" s="275"/>
      <c r="U20" s="771" t="s">
        <v>684</v>
      </c>
      <c r="V20" s="772"/>
      <c r="W20" s="771" t="s">
        <v>1155</v>
      </c>
      <c r="X20" s="773"/>
      <c r="Y20" s="188"/>
      <c r="Z20" s="187"/>
      <c r="AA20" s="187"/>
      <c r="AB20" s="187"/>
      <c r="AC20" s="216"/>
      <c r="AD20" s="216"/>
      <c r="AE20" s="216"/>
      <c r="AF20" s="216"/>
      <c r="AG20" s="216"/>
      <c r="AH20" s="216"/>
      <c r="AI20" s="216"/>
      <c r="AJ20" s="216"/>
      <c r="AK20" s="758" t="s">
        <v>1181</v>
      </c>
      <c r="AL20" s="759"/>
      <c r="AM20" s="759"/>
      <c r="AN20" s="760"/>
      <c r="AO20" s="761"/>
      <c r="AP20" s="3"/>
      <c r="AQ20" s="215">
        <f t="shared" si="5"/>
        <v>2</v>
      </c>
    </row>
    <row r="21" spans="2:43" ht="12" customHeight="1" x14ac:dyDescent="0.2">
      <c r="B21" s="526"/>
      <c r="C21" s="821"/>
      <c r="D21" s="819"/>
      <c r="E21" s="819"/>
      <c r="F21" s="819"/>
      <c r="G21" s="819"/>
      <c r="H21" s="819"/>
      <c r="I21" s="819"/>
      <c r="J21" s="820"/>
      <c r="K21" s="231">
        <v>11</v>
      </c>
      <c r="L21" s="771" t="s">
        <v>351</v>
      </c>
      <c r="M21" s="772"/>
      <c r="N21" s="771" t="s">
        <v>377</v>
      </c>
      <c r="O21" s="772"/>
      <c r="P21" s="771" t="s">
        <v>353</v>
      </c>
      <c r="Q21" s="772"/>
      <c r="R21" s="275" t="s">
        <v>360</v>
      </c>
      <c r="S21" s="275"/>
      <c r="T21" s="275"/>
      <c r="U21" s="771" t="s">
        <v>62</v>
      </c>
      <c r="V21" s="772"/>
      <c r="W21" s="771" t="s">
        <v>1155</v>
      </c>
      <c r="X21" s="773"/>
      <c r="Y21" s="188"/>
      <c r="Z21" s="187"/>
      <c r="AA21" s="187"/>
      <c r="AB21" s="187"/>
      <c r="AC21" s="216"/>
      <c r="AD21" s="216"/>
      <c r="AE21" s="216"/>
      <c r="AF21" s="216"/>
      <c r="AG21" s="216"/>
      <c r="AH21" s="216"/>
      <c r="AI21" s="216"/>
      <c r="AJ21" s="216"/>
      <c r="AK21" s="758" t="s">
        <v>719</v>
      </c>
      <c r="AL21" s="759"/>
      <c r="AM21" s="759"/>
      <c r="AN21" s="760"/>
      <c r="AO21" s="761"/>
      <c r="AP21" s="3"/>
      <c r="AQ21" s="215">
        <f t="shared" si="5"/>
        <v>3</v>
      </c>
    </row>
    <row r="22" spans="2:43" ht="12" customHeight="1" x14ac:dyDescent="0.2">
      <c r="B22" s="526"/>
      <c r="C22" s="821"/>
      <c r="D22" s="819"/>
      <c r="E22" s="819"/>
      <c r="F22" s="819"/>
      <c r="G22" s="819"/>
      <c r="H22" s="819"/>
      <c r="I22" s="819"/>
      <c r="J22" s="820"/>
      <c r="K22" s="231">
        <v>12</v>
      </c>
      <c r="L22" s="771" t="s">
        <v>351</v>
      </c>
      <c r="M22" s="772"/>
      <c r="N22" s="771" t="s">
        <v>377</v>
      </c>
      <c r="O22" s="772"/>
      <c r="P22" s="771" t="s">
        <v>352</v>
      </c>
      <c r="Q22" s="772"/>
      <c r="R22" s="275" t="s">
        <v>560</v>
      </c>
      <c r="S22" s="275"/>
      <c r="T22" s="275"/>
      <c r="U22" s="771" t="s">
        <v>684</v>
      </c>
      <c r="V22" s="772"/>
      <c r="W22" s="771" t="s">
        <v>1155</v>
      </c>
      <c r="X22" s="773"/>
      <c r="Y22" s="188"/>
      <c r="Z22" s="187"/>
      <c r="AA22" s="187"/>
      <c r="AB22" s="187"/>
      <c r="AC22" s="216"/>
      <c r="AD22" s="216"/>
      <c r="AE22" s="216"/>
      <c r="AF22" s="216"/>
      <c r="AG22" s="216"/>
      <c r="AH22" s="216"/>
      <c r="AI22" s="216"/>
      <c r="AJ22" s="216"/>
      <c r="AK22" s="758" t="s">
        <v>1181</v>
      </c>
      <c r="AL22" s="759"/>
      <c r="AM22" s="759"/>
      <c r="AN22" s="760"/>
      <c r="AO22" s="761"/>
      <c r="AP22" s="3"/>
      <c r="AQ22" s="215">
        <f t="shared" si="5"/>
        <v>2</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8.32</v>
      </c>
      <c r="AF31" s="217">
        <f t="shared" si="6"/>
        <v>5.5</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5</v>
      </c>
      <c r="AF32" s="188">
        <f t="shared" si="7"/>
        <v>1</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6</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6</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0" priority="3">
      <formula>$AQ11=2</formula>
    </cfRule>
  </conditionalFormatting>
  <conditionalFormatting sqref="Y11:AF30">
    <cfRule type="expression" dxfId="49" priority="2">
      <formula>$AQ11=3</formula>
    </cfRule>
  </conditionalFormatting>
  <conditionalFormatting sqref="AC11:AJ30">
    <cfRule type="expression" dxfId="48" priority="1">
      <formula>$AQ11=1</formula>
    </cfRule>
  </conditionalFormatting>
  <dataValidations count="1">
    <dataValidation type="list" allowBlank="1" showInputMessage="1" showErrorMessage="1" sqref="N11:O30 R11:T30" xr:uid="{CF43BDA3-440C-416C-8189-3BCC479BDE31}">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3A7D045-0CF5-4F40-A0DF-A23885A3174D}">
          <x14:formula1>
            <xm:f>'(参考)リスト'!$F$16:$F$21</xm:f>
          </x14:formula1>
          <xm:sqref>W11:X30</xm:sqref>
        </x14:dataValidation>
        <x14:dataValidation type="list" allowBlank="1" showInputMessage="1" showErrorMessage="1" xr:uid="{C7738239-CAFA-47B5-9F8C-1B1EB38FE7B7}">
          <x14:formula1>
            <xm:f>'(参考)リスト'!$B$16:$B$20</xm:f>
          </x14:formula1>
          <xm:sqref>L11:M30</xm:sqref>
        </x14:dataValidation>
        <x14:dataValidation type="list" allowBlank="1" showInputMessage="1" showErrorMessage="1" xr:uid="{E8FCFB8A-4B0B-418E-9325-30DF8668DEB4}">
          <x14:formula1>
            <xm:f>'(参考)リスト'!$G$16:$G$20</xm:f>
          </x14:formula1>
          <xm:sqref>U11:V30</xm:sqref>
        </x14:dataValidation>
        <x14:dataValidation type="list" allowBlank="1" showInputMessage="1" showErrorMessage="1" xr:uid="{A0CB665B-8F43-4DEE-8F2D-F625751615F7}">
          <x14:formula1>
            <xm:f>'(参考)リスト'!$D$16:$D$18</xm:f>
          </x14:formula1>
          <xm:sqref>P11:Q30</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20D3A-B926-4A89-A3E6-139CF5C947F0}">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S028</v>
      </c>
      <c r="AW5" s="158">
        <f>R7</f>
        <v>10</v>
      </c>
      <c r="AX5" s="159">
        <f>+Y32</f>
        <v>0</v>
      </c>
      <c r="AY5" s="159">
        <f>+Z32</f>
        <v>0</v>
      </c>
      <c r="AZ5" s="159">
        <f>+AA32</f>
        <v>0</v>
      </c>
      <c r="BA5" s="159">
        <f t="shared" ref="BA5" si="0">+AB32</f>
        <v>0</v>
      </c>
      <c r="BB5" s="159">
        <f>+AC32</f>
        <v>0</v>
      </c>
      <c r="BC5" s="159">
        <f t="shared" ref="BC5:BI5" si="1">+AD32</f>
        <v>0</v>
      </c>
      <c r="BD5" s="159">
        <f t="shared" si="1"/>
        <v>4</v>
      </c>
      <c r="BE5" s="159">
        <f t="shared" si="1"/>
        <v>2</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6</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20.62</v>
      </c>
      <c r="CD5" s="162">
        <f t="shared" si="4"/>
        <v>4.46</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668</v>
      </c>
      <c r="O7" s="756"/>
      <c r="P7" s="784" t="s">
        <v>476</v>
      </c>
      <c r="Q7" s="786"/>
      <c r="R7" s="838">
        <v>10</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511</v>
      </c>
      <c r="O11" s="772"/>
      <c r="P11" s="771" t="s">
        <v>352</v>
      </c>
      <c r="Q11" s="772"/>
      <c r="R11" s="275" t="s">
        <v>560</v>
      </c>
      <c r="S11" s="275"/>
      <c r="T11" s="275"/>
      <c r="U11" s="771" t="s">
        <v>1155</v>
      </c>
      <c r="V11" s="772"/>
      <c r="W11" s="771" t="s">
        <v>683</v>
      </c>
      <c r="X11" s="773"/>
      <c r="Y11" s="188"/>
      <c r="Z11" s="187"/>
      <c r="AA11" s="187"/>
      <c r="AB11" s="187"/>
      <c r="AC11" s="216"/>
      <c r="AD11" s="216"/>
      <c r="AE11" s="216"/>
      <c r="AF11" s="216">
        <v>1.26</v>
      </c>
      <c r="AG11" s="216"/>
      <c r="AH11" s="216"/>
      <c r="AI11" s="216"/>
      <c r="AJ11" s="216"/>
      <c r="AK11" s="787" t="s">
        <v>700</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511</v>
      </c>
      <c r="O12" s="772"/>
      <c r="P12" s="771" t="s">
        <v>352</v>
      </c>
      <c r="Q12" s="772"/>
      <c r="R12" s="275" t="s">
        <v>560</v>
      </c>
      <c r="S12" s="275"/>
      <c r="T12" s="275"/>
      <c r="U12" s="771" t="s">
        <v>1155</v>
      </c>
      <c r="V12" s="772"/>
      <c r="W12" s="771" t="s">
        <v>683</v>
      </c>
      <c r="X12" s="773"/>
      <c r="Y12" s="188"/>
      <c r="Z12" s="187"/>
      <c r="AA12" s="187"/>
      <c r="AB12" s="187"/>
      <c r="AC12" s="216"/>
      <c r="AD12" s="216"/>
      <c r="AE12" s="216"/>
      <c r="AF12" s="216">
        <v>3.2</v>
      </c>
      <c r="AG12" s="216"/>
      <c r="AH12" s="216"/>
      <c r="AI12" s="216"/>
      <c r="AJ12" s="216"/>
      <c r="AK12" s="758" t="s">
        <v>700</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513</v>
      </c>
      <c r="O13" s="772"/>
      <c r="P13" s="771" t="s">
        <v>352</v>
      </c>
      <c r="Q13" s="772"/>
      <c r="R13" s="275" t="s">
        <v>560</v>
      </c>
      <c r="S13" s="275"/>
      <c r="T13" s="275"/>
      <c r="U13" s="771" t="s">
        <v>684</v>
      </c>
      <c r="V13" s="772"/>
      <c r="W13" s="771" t="s">
        <v>702</v>
      </c>
      <c r="X13" s="773"/>
      <c r="Y13" s="188"/>
      <c r="Z13" s="187"/>
      <c r="AA13" s="187"/>
      <c r="AB13" s="187"/>
      <c r="AC13" s="216"/>
      <c r="AD13" s="216"/>
      <c r="AE13" s="216"/>
      <c r="AF13" s="216"/>
      <c r="AG13" s="216"/>
      <c r="AH13" s="216"/>
      <c r="AI13" s="216"/>
      <c r="AJ13" s="216"/>
      <c r="AK13" s="758" t="s">
        <v>1161</v>
      </c>
      <c r="AL13" s="759"/>
      <c r="AM13" s="759"/>
      <c r="AN13" s="759"/>
      <c r="AO13" s="84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513</v>
      </c>
      <c r="O14" s="772"/>
      <c r="P14" s="771" t="s">
        <v>352</v>
      </c>
      <c r="Q14" s="772"/>
      <c r="R14" s="275" t="s">
        <v>560</v>
      </c>
      <c r="S14" s="275"/>
      <c r="T14" s="275"/>
      <c r="U14" s="771" t="s">
        <v>684</v>
      </c>
      <c r="V14" s="772"/>
      <c r="W14" s="771" t="s">
        <v>702</v>
      </c>
      <c r="X14" s="773"/>
      <c r="Y14" s="188"/>
      <c r="Z14" s="187"/>
      <c r="AA14" s="187"/>
      <c r="AB14" s="187"/>
      <c r="AC14" s="216"/>
      <c r="AD14" s="216"/>
      <c r="AE14" s="216">
        <v>2.42</v>
      </c>
      <c r="AF14" s="216"/>
      <c r="AG14" s="216"/>
      <c r="AH14" s="216"/>
      <c r="AI14" s="216"/>
      <c r="AJ14" s="216"/>
      <c r="AK14" s="758" t="s">
        <v>700</v>
      </c>
      <c r="AL14" s="759"/>
      <c r="AM14" s="759"/>
      <c r="AN14" s="760"/>
      <c r="AO14" s="761"/>
      <c r="AP14" s="3"/>
      <c r="AQ14" s="215">
        <f t="shared" si="5"/>
        <v>2</v>
      </c>
    </row>
    <row r="15" spans="2:86" ht="12" customHeight="1" x14ac:dyDescent="0.2">
      <c r="B15" s="526"/>
      <c r="C15" s="821"/>
      <c r="D15" s="819"/>
      <c r="E15" s="819"/>
      <c r="F15" s="819"/>
      <c r="G15" s="819"/>
      <c r="H15" s="819"/>
      <c r="I15" s="819"/>
      <c r="J15" s="820"/>
      <c r="K15" s="231">
        <v>5</v>
      </c>
      <c r="L15" s="771" t="s">
        <v>562</v>
      </c>
      <c r="M15" s="772"/>
      <c r="N15" s="771" t="s">
        <v>513</v>
      </c>
      <c r="O15" s="772"/>
      <c r="P15" s="771" t="s">
        <v>352</v>
      </c>
      <c r="Q15" s="772"/>
      <c r="R15" s="275" t="s">
        <v>560</v>
      </c>
      <c r="S15" s="275"/>
      <c r="T15" s="275"/>
      <c r="U15" s="771" t="s">
        <v>1155</v>
      </c>
      <c r="V15" s="772"/>
      <c r="W15" s="771" t="s">
        <v>702</v>
      </c>
      <c r="X15" s="773"/>
      <c r="Y15" s="188"/>
      <c r="Z15" s="187"/>
      <c r="AA15" s="187"/>
      <c r="AB15" s="187"/>
      <c r="AC15" s="216"/>
      <c r="AD15" s="216"/>
      <c r="AE15" s="216">
        <v>8.4</v>
      </c>
      <c r="AF15" s="216"/>
      <c r="AG15" s="216"/>
      <c r="AH15" s="216"/>
      <c r="AI15" s="216"/>
      <c r="AJ15" s="216"/>
      <c r="AK15" s="758" t="s">
        <v>700</v>
      </c>
      <c r="AL15" s="759"/>
      <c r="AM15" s="759"/>
      <c r="AN15" s="760"/>
      <c r="AO15" s="761"/>
      <c r="AP15" s="3"/>
      <c r="AQ15" s="215">
        <f t="shared" si="5"/>
        <v>2</v>
      </c>
    </row>
    <row r="16" spans="2:86" ht="12" customHeight="1" x14ac:dyDescent="0.2">
      <c r="B16" s="526"/>
      <c r="C16" s="821"/>
      <c r="D16" s="819"/>
      <c r="E16" s="819"/>
      <c r="F16" s="819"/>
      <c r="G16" s="819"/>
      <c r="H16" s="819"/>
      <c r="I16" s="819"/>
      <c r="J16" s="820"/>
      <c r="K16" s="231">
        <v>6</v>
      </c>
      <c r="L16" s="771" t="s">
        <v>562</v>
      </c>
      <c r="M16" s="772"/>
      <c r="N16" s="771" t="s">
        <v>514</v>
      </c>
      <c r="O16" s="772"/>
      <c r="P16" s="771" t="s">
        <v>352</v>
      </c>
      <c r="Q16" s="772"/>
      <c r="R16" s="275" t="s">
        <v>560</v>
      </c>
      <c r="S16" s="275"/>
      <c r="T16" s="275"/>
      <c r="U16" s="771" t="s">
        <v>684</v>
      </c>
      <c r="V16" s="772"/>
      <c r="W16" s="771" t="s">
        <v>702</v>
      </c>
      <c r="X16" s="773"/>
      <c r="Y16" s="188"/>
      <c r="Z16" s="187"/>
      <c r="AA16" s="187"/>
      <c r="AB16" s="187"/>
      <c r="AC16" s="216"/>
      <c r="AD16" s="216"/>
      <c r="AE16" s="216">
        <v>6.3</v>
      </c>
      <c r="AF16" s="216"/>
      <c r="AG16" s="216"/>
      <c r="AH16" s="216"/>
      <c r="AI16" s="216"/>
      <c r="AJ16" s="216"/>
      <c r="AK16" s="758" t="s">
        <v>700</v>
      </c>
      <c r="AL16" s="759"/>
      <c r="AM16" s="759"/>
      <c r="AN16" s="760"/>
      <c r="AO16" s="761"/>
      <c r="AP16" s="3"/>
      <c r="AQ16" s="215">
        <f t="shared" si="5"/>
        <v>2</v>
      </c>
    </row>
    <row r="17" spans="2:43" ht="12" customHeight="1" x14ac:dyDescent="0.2">
      <c r="B17" s="526"/>
      <c r="C17" s="821"/>
      <c r="D17" s="819"/>
      <c r="E17" s="819"/>
      <c r="F17" s="819"/>
      <c r="G17" s="819"/>
      <c r="H17" s="819"/>
      <c r="I17" s="819"/>
      <c r="J17" s="820"/>
      <c r="K17" s="231">
        <v>7</v>
      </c>
      <c r="L17" s="771" t="s">
        <v>562</v>
      </c>
      <c r="M17" s="772"/>
      <c r="N17" s="771" t="s">
        <v>514</v>
      </c>
      <c r="O17" s="772"/>
      <c r="P17" s="771" t="s">
        <v>352</v>
      </c>
      <c r="Q17" s="772"/>
      <c r="R17" s="275" t="s">
        <v>560</v>
      </c>
      <c r="S17" s="275"/>
      <c r="T17" s="275"/>
      <c r="U17" s="771" t="s">
        <v>684</v>
      </c>
      <c r="V17" s="772"/>
      <c r="W17" s="771" t="s">
        <v>702</v>
      </c>
      <c r="X17" s="773"/>
      <c r="Y17" s="188"/>
      <c r="Z17" s="187"/>
      <c r="AA17" s="187"/>
      <c r="AB17" s="187"/>
      <c r="AC17" s="216"/>
      <c r="AD17" s="216"/>
      <c r="AE17" s="216">
        <v>3.5</v>
      </c>
      <c r="AF17" s="216"/>
      <c r="AG17" s="216"/>
      <c r="AH17" s="216"/>
      <c r="AI17" s="216"/>
      <c r="AJ17" s="216"/>
      <c r="AK17" s="758" t="s">
        <v>700</v>
      </c>
      <c r="AL17" s="759"/>
      <c r="AM17" s="759"/>
      <c r="AN17" s="760"/>
      <c r="AO17" s="761"/>
      <c r="AP17" s="3"/>
      <c r="AQ17" s="215">
        <f t="shared" si="5"/>
        <v>2</v>
      </c>
    </row>
    <row r="18" spans="2:43" ht="12" customHeight="1" x14ac:dyDescent="0.2">
      <c r="B18" s="526"/>
      <c r="C18" s="821"/>
      <c r="D18" s="819"/>
      <c r="E18" s="819"/>
      <c r="F18" s="819"/>
      <c r="G18" s="819"/>
      <c r="H18" s="819"/>
      <c r="I18" s="819"/>
      <c r="J18" s="820"/>
      <c r="K18" s="231">
        <v>8</v>
      </c>
      <c r="L18" s="771" t="s">
        <v>351</v>
      </c>
      <c r="M18" s="772"/>
      <c r="N18" s="771" t="s">
        <v>377</v>
      </c>
      <c r="O18" s="772"/>
      <c r="P18" s="771" t="s">
        <v>352</v>
      </c>
      <c r="Q18" s="772"/>
      <c r="R18" s="275" t="s">
        <v>560</v>
      </c>
      <c r="S18" s="275"/>
      <c r="T18" s="275"/>
      <c r="U18" s="771" t="s">
        <v>684</v>
      </c>
      <c r="V18" s="772"/>
      <c r="W18" s="771" t="s">
        <v>1155</v>
      </c>
      <c r="X18" s="773"/>
      <c r="Y18" s="188"/>
      <c r="Z18" s="187"/>
      <c r="AA18" s="187"/>
      <c r="AB18" s="187"/>
      <c r="AC18" s="216"/>
      <c r="AD18" s="216"/>
      <c r="AE18" s="216"/>
      <c r="AF18" s="216"/>
      <c r="AG18" s="216"/>
      <c r="AH18" s="216"/>
      <c r="AI18" s="216"/>
      <c r="AJ18" s="216"/>
      <c r="AK18" s="758" t="s">
        <v>1181</v>
      </c>
      <c r="AL18" s="759"/>
      <c r="AM18" s="759"/>
      <c r="AN18" s="760"/>
      <c r="AO18" s="761"/>
      <c r="AP18" s="3"/>
      <c r="AQ18" s="215">
        <f t="shared" si="5"/>
        <v>2</v>
      </c>
    </row>
    <row r="19" spans="2:43" ht="12" customHeight="1" x14ac:dyDescent="0.2">
      <c r="B19" s="526"/>
      <c r="C19" s="821"/>
      <c r="D19" s="819"/>
      <c r="E19" s="819"/>
      <c r="F19" s="819"/>
      <c r="G19" s="819"/>
      <c r="H19" s="819"/>
      <c r="I19" s="819"/>
      <c r="J19" s="820"/>
      <c r="K19" s="231">
        <v>9</v>
      </c>
      <c r="L19" s="771" t="s">
        <v>351</v>
      </c>
      <c r="M19" s="772"/>
      <c r="N19" s="771" t="s">
        <v>377</v>
      </c>
      <c r="O19" s="772"/>
      <c r="P19" s="771" t="s">
        <v>352</v>
      </c>
      <c r="Q19" s="772"/>
      <c r="R19" s="275" t="s">
        <v>560</v>
      </c>
      <c r="S19" s="275"/>
      <c r="T19" s="275"/>
      <c r="U19" s="771" t="s">
        <v>684</v>
      </c>
      <c r="V19" s="772"/>
      <c r="W19" s="771" t="s">
        <v>1155</v>
      </c>
      <c r="X19" s="773"/>
      <c r="Y19" s="188"/>
      <c r="Z19" s="187"/>
      <c r="AA19" s="187"/>
      <c r="AB19" s="187"/>
      <c r="AC19" s="216"/>
      <c r="AD19" s="216"/>
      <c r="AE19" s="216"/>
      <c r="AF19" s="216"/>
      <c r="AG19" s="216"/>
      <c r="AH19" s="216"/>
      <c r="AI19" s="216"/>
      <c r="AJ19" s="216"/>
      <c r="AK19" s="758" t="s">
        <v>1181</v>
      </c>
      <c r="AL19" s="759"/>
      <c r="AM19" s="759"/>
      <c r="AN19" s="760"/>
      <c r="AO19" s="761"/>
      <c r="AP19" s="3"/>
      <c r="AQ19" s="215">
        <f t="shared" si="5"/>
        <v>2</v>
      </c>
    </row>
    <row r="20" spans="2:43" ht="12" customHeight="1" x14ac:dyDescent="0.2">
      <c r="B20" s="526"/>
      <c r="C20" s="821"/>
      <c r="D20" s="819"/>
      <c r="E20" s="819"/>
      <c r="F20" s="819"/>
      <c r="G20" s="819"/>
      <c r="H20" s="819"/>
      <c r="I20" s="819"/>
      <c r="J20" s="820"/>
      <c r="K20" s="231">
        <v>10</v>
      </c>
      <c r="L20" s="771" t="s">
        <v>351</v>
      </c>
      <c r="M20" s="772"/>
      <c r="N20" s="771" t="s">
        <v>377</v>
      </c>
      <c r="O20" s="772"/>
      <c r="P20" s="771" t="s">
        <v>352</v>
      </c>
      <c r="Q20" s="772"/>
      <c r="R20" s="275" t="s">
        <v>560</v>
      </c>
      <c r="S20" s="275"/>
      <c r="T20" s="275"/>
      <c r="U20" s="771" t="s">
        <v>684</v>
      </c>
      <c r="V20" s="772"/>
      <c r="W20" s="771" t="s">
        <v>1155</v>
      </c>
      <c r="X20" s="773"/>
      <c r="Y20" s="188"/>
      <c r="Z20" s="187"/>
      <c r="AA20" s="187"/>
      <c r="AB20" s="187"/>
      <c r="AC20" s="216"/>
      <c r="AD20" s="216"/>
      <c r="AE20" s="216"/>
      <c r="AF20" s="216"/>
      <c r="AG20" s="216"/>
      <c r="AH20" s="216"/>
      <c r="AI20" s="216"/>
      <c r="AJ20" s="216"/>
      <c r="AK20" s="758" t="s">
        <v>1181</v>
      </c>
      <c r="AL20" s="759"/>
      <c r="AM20" s="759"/>
      <c r="AN20" s="760"/>
      <c r="AO20" s="761"/>
      <c r="AP20" s="3"/>
      <c r="AQ20" s="215">
        <f t="shared" si="5"/>
        <v>2</v>
      </c>
    </row>
    <row r="21" spans="2:43" ht="12" customHeight="1" x14ac:dyDescent="0.2">
      <c r="B21" s="526"/>
      <c r="C21" s="821"/>
      <c r="D21" s="819"/>
      <c r="E21" s="819"/>
      <c r="F21" s="819"/>
      <c r="G21" s="819"/>
      <c r="H21" s="819"/>
      <c r="I21" s="819"/>
      <c r="J21" s="820"/>
      <c r="K21" s="231">
        <v>11</v>
      </c>
      <c r="L21" s="771" t="s">
        <v>351</v>
      </c>
      <c r="M21" s="772"/>
      <c r="N21" s="771" t="s">
        <v>377</v>
      </c>
      <c r="O21" s="772"/>
      <c r="P21" s="771" t="s">
        <v>352</v>
      </c>
      <c r="Q21" s="772"/>
      <c r="R21" s="275" t="s">
        <v>560</v>
      </c>
      <c r="S21" s="275"/>
      <c r="T21" s="275"/>
      <c r="U21" s="771" t="s">
        <v>684</v>
      </c>
      <c r="V21" s="772"/>
      <c r="W21" s="771" t="s">
        <v>1155</v>
      </c>
      <c r="X21" s="773"/>
      <c r="Y21" s="188"/>
      <c r="Z21" s="187"/>
      <c r="AA21" s="187"/>
      <c r="AB21" s="187"/>
      <c r="AC21" s="216"/>
      <c r="AD21" s="216"/>
      <c r="AE21" s="216"/>
      <c r="AF21" s="216"/>
      <c r="AG21" s="216"/>
      <c r="AH21" s="216"/>
      <c r="AI21" s="216"/>
      <c r="AJ21" s="216"/>
      <c r="AK21" s="758" t="s">
        <v>1181</v>
      </c>
      <c r="AL21" s="759"/>
      <c r="AM21" s="759"/>
      <c r="AN21" s="760"/>
      <c r="AO21" s="761"/>
      <c r="AP21" s="3"/>
      <c r="AQ21" s="215">
        <f t="shared" si="5"/>
        <v>2</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42">
        <f t="shared" si="6"/>
        <v>20.62</v>
      </c>
      <c r="AF31" s="217">
        <f t="shared" si="6"/>
        <v>4.46</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4</v>
      </c>
      <c r="AF32" s="188">
        <f t="shared" si="7"/>
        <v>2</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6</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6</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47" priority="3">
      <formula>$AQ11=2</formula>
    </cfRule>
  </conditionalFormatting>
  <conditionalFormatting sqref="Y11:AF30">
    <cfRule type="expression" dxfId="46" priority="2">
      <formula>$AQ11=3</formula>
    </cfRule>
  </conditionalFormatting>
  <conditionalFormatting sqref="AC11:AJ30">
    <cfRule type="expression" dxfId="45" priority="1">
      <formula>$AQ11=1</formula>
    </cfRule>
  </conditionalFormatting>
  <dataValidations count="1">
    <dataValidation type="list" allowBlank="1" showInputMessage="1" showErrorMessage="1" sqref="N11:O30 R11:T30" xr:uid="{FE2A4B8C-E639-453D-9386-AA30D5BDB46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5D7B8CE-8955-43E6-BF97-5E0E7255C50D}">
          <x14:formula1>
            <xm:f>'(参考)リスト'!$D$16:$D$18</xm:f>
          </x14:formula1>
          <xm:sqref>P11:Q30</xm:sqref>
        </x14:dataValidation>
        <x14:dataValidation type="list" allowBlank="1" showInputMessage="1" showErrorMessage="1" xr:uid="{9007E8F8-D6A9-47D7-B1F5-8A792A269A7B}">
          <x14:formula1>
            <xm:f>'(参考)リスト'!$G$16:$G$20</xm:f>
          </x14:formula1>
          <xm:sqref>U11:V30</xm:sqref>
        </x14:dataValidation>
        <x14:dataValidation type="list" allowBlank="1" showInputMessage="1" showErrorMessage="1" xr:uid="{71751A07-D0DD-4D93-91A5-0F98E805DC51}">
          <x14:formula1>
            <xm:f>'(参考)リスト'!$B$16:$B$20</xm:f>
          </x14:formula1>
          <xm:sqref>L11:M30</xm:sqref>
        </x14:dataValidation>
        <x14:dataValidation type="list" allowBlank="1" showInputMessage="1" showErrorMessage="1" xr:uid="{75726456-F563-4D22-B778-DF0412A03C4C}">
          <x14:formula1>
            <xm:f>'(参考)リスト'!$F$16:$F$21</xm:f>
          </x14:formula1>
          <xm:sqref>W11:X30</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31D7D-7B9C-42C7-A366-7ED33A8C1755}">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S029</v>
      </c>
      <c r="AW5" s="158">
        <f>R7</f>
        <v>4.3499999999999996</v>
      </c>
      <c r="AX5" s="159">
        <f>+Y32</f>
        <v>0</v>
      </c>
      <c r="AY5" s="159">
        <f>+Z32</f>
        <v>0</v>
      </c>
      <c r="AZ5" s="159">
        <f>+AA32</f>
        <v>0</v>
      </c>
      <c r="BA5" s="159">
        <f t="shared" ref="BA5" si="0">+AB32</f>
        <v>0</v>
      </c>
      <c r="BB5" s="159">
        <f>+AC32</f>
        <v>0</v>
      </c>
      <c r="BC5" s="159">
        <f t="shared" ref="BC5:BI5" si="1">+AD32</f>
        <v>0</v>
      </c>
      <c r="BD5" s="159">
        <f t="shared" si="1"/>
        <v>2</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2</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0.67999999999999994</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669</v>
      </c>
      <c r="O7" s="756"/>
      <c r="P7" s="784" t="s">
        <v>476</v>
      </c>
      <c r="Q7" s="786"/>
      <c r="R7" s="838">
        <v>4.3499999999999996</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513</v>
      </c>
      <c r="O11" s="772"/>
      <c r="P11" s="771" t="s">
        <v>352</v>
      </c>
      <c r="Q11" s="772"/>
      <c r="R11" s="275" t="s">
        <v>560</v>
      </c>
      <c r="S11" s="275"/>
      <c r="T11" s="275"/>
      <c r="U11" s="771" t="s">
        <v>684</v>
      </c>
      <c r="V11" s="772"/>
      <c r="W11" s="771" t="s">
        <v>702</v>
      </c>
      <c r="X11" s="773"/>
      <c r="Y11" s="188"/>
      <c r="Z11" s="187"/>
      <c r="AA11" s="187"/>
      <c r="AB11" s="187"/>
      <c r="AC11" s="216"/>
      <c r="AD11" s="216"/>
      <c r="AE11" s="216">
        <v>0.08</v>
      </c>
      <c r="AF11" s="216"/>
      <c r="AG11" s="216"/>
      <c r="AH11" s="216"/>
      <c r="AI11" s="216"/>
      <c r="AJ11" s="216"/>
      <c r="AK11" s="787" t="s">
        <v>690</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513</v>
      </c>
      <c r="O12" s="772"/>
      <c r="P12" s="771" t="s">
        <v>352</v>
      </c>
      <c r="Q12" s="772"/>
      <c r="R12" s="275" t="s">
        <v>560</v>
      </c>
      <c r="S12" s="275"/>
      <c r="T12" s="275"/>
      <c r="U12" s="771" t="s">
        <v>62</v>
      </c>
      <c r="V12" s="772"/>
      <c r="W12" s="771" t="s">
        <v>62</v>
      </c>
      <c r="X12" s="773"/>
      <c r="Y12" s="188"/>
      <c r="Z12" s="187"/>
      <c r="AA12" s="187"/>
      <c r="AB12" s="187"/>
      <c r="AC12" s="216"/>
      <c r="AD12" s="216"/>
      <c r="AE12" s="216"/>
      <c r="AF12" s="216"/>
      <c r="AG12" s="216"/>
      <c r="AH12" s="216"/>
      <c r="AI12" s="216"/>
      <c r="AJ12" s="216"/>
      <c r="AK12" s="758" t="s">
        <v>1161</v>
      </c>
      <c r="AL12" s="759"/>
      <c r="AM12" s="759"/>
      <c r="AN12" s="759"/>
      <c r="AO12" s="84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512</v>
      </c>
      <c r="O13" s="772"/>
      <c r="P13" s="771" t="s">
        <v>352</v>
      </c>
      <c r="Q13" s="772"/>
      <c r="R13" s="275" t="s">
        <v>358</v>
      </c>
      <c r="S13" s="275"/>
      <c r="T13" s="275"/>
      <c r="U13" s="771" t="s">
        <v>684</v>
      </c>
      <c r="V13" s="772"/>
      <c r="W13" s="771" t="s">
        <v>702</v>
      </c>
      <c r="X13" s="773"/>
      <c r="Y13" s="188"/>
      <c r="Z13" s="187"/>
      <c r="AA13" s="187"/>
      <c r="AB13" s="187"/>
      <c r="AC13" s="216"/>
      <c r="AD13" s="216"/>
      <c r="AE13" s="216">
        <v>0.6</v>
      </c>
      <c r="AF13" s="216"/>
      <c r="AG13" s="216"/>
      <c r="AH13" s="216"/>
      <c r="AI13" s="216"/>
      <c r="AJ13" s="216"/>
      <c r="AK13" s="758" t="s">
        <v>930</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351</v>
      </c>
      <c r="M14" s="772"/>
      <c r="N14" s="771" t="s">
        <v>377</v>
      </c>
      <c r="O14" s="772"/>
      <c r="P14" s="771" t="s">
        <v>352</v>
      </c>
      <c r="Q14" s="772"/>
      <c r="R14" s="275" t="s">
        <v>560</v>
      </c>
      <c r="S14" s="275"/>
      <c r="T14" s="275"/>
      <c r="U14" s="771" t="s">
        <v>684</v>
      </c>
      <c r="V14" s="772"/>
      <c r="W14" s="771" t="s">
        <v>1155</v>
      </c>
      <c r="X14" s="773"/>
      <c r="Y14" s="188"/>
      <c r="Z14" s="187"/>
      <c r="AA14" s="187"/>
      <c r="AB14" s="187"/>
      <c r="AC14" s="216"/>
      <c r="AD14" s="216"/>
      <c r="AE14" s="216"/>
      <c r="AF14" s="216"/>
      <c r="AG14" s="216"/>
      <c r="AH14" s="216"/>
      <c r="AI14" s="216"/>
      <c r="AJ14" s="216"/>
      <c r="AK14" s="758" t="s">
        <v>1181</v>
      </c>
      <c r="AL14" s="759"/>
      <c r="AM14" s="759"/>
      <c r="AN14" s="760"/>
      <c r="AO14" s="761"/>
      <c r="AP14" s="3"/>
      <c r="AQ14" s="215">
        <f t="shared" si="5"/>
        <v>2</v>
      </c>
    </row>
    <row r="15" spans="2:86" ht="12" customHeight="1" x14ac:dyDescent="0.2">
      <c r="B15" s="526"/>
      <c r="C15" s="821"/>
      <c r="D15" s="819"/>
      <c r="E15" s="819"/>
      <c r="F15" s="819"/>
      <c r="G15" s="819"/>
      <c r="H15" s="819"/>
      <c r="I15" s="819"/>
      <c r="J15" s="820"/>
      <c r="K15" s="231">
        <v>5</v>
      </c>
      <c r="L15" s="771" t="s">
        <v>351</v>
      </c>
      <c r="M15" s="772"/>
      <c r="N15" s="771" t="s">
        <v>377</v>
      </c>
      <c r="O15" s="772"/>
      <c r="P15" s="771" t="s">
        <v>352</v>
      </c>
      <c r="Q15" s="772"/>
      <c r="R15" s="275" t="s">
        <v>560</v>
      </c>
      <c r="S15" s="275"/>
      <c r="T15" s="275"/>
      <c r="U15" s="771" t="s">
        <v>684</v>
      </c>
      <c r="V15" s="772"/>
      <c r="W15" s="771" t="s">
        <v>1155</v>
      </c>
      <c r="X15" s="773"/>
      <c r="Y15" s="188"/>
      <c r="Z15" s="187"/>
      <c r="AA15" s="187"/>
      <c r="AB15" s="187"/>
      <c r="AC15" s="216"/>
      <c r="AD15" s="216"/>
      <c r="AE15" s="216"/>
      <c r="AF15" s="216"/>
      <c r="AG15" s="216"/>
      <c r="AH15" s="216"/>
      <c r="AI15" s="216"/>
      <c r="AJ15" s="216"/>
      <c r="AK15" s="758" t="s">
        <v>1181</v>
      </c>
      <c r="AL15" s="759"/>
      <c r="AM15" s="759"/>
      <c r="AN15" s="760"/>
      <c r="AO15" s="761"/>
      <c r="AP15" s="3"/>
      <c r="AQ15" s="215">
        <f t="shared" si="5"/>
        <v>2</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0.67999999999999994</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2</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2</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2</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44" priority="3">
      <formula>$AQ11=2</formula>
    </cfRule>
  </conditionalFormatting>
  <conditionalFormatting sqref="Y11:AF30">
    <cfRule type="expression" dxfId="43" priority="2">
      <formula>$AQ11=3</formula>
    </cfRule>
  </conditionalFormatting>
  <conditionalFormatting sqref="AC11:AJ30">
    <cfRule type="expression" dxfId="42" priority="1">
      <formula>$AQ11=1</formula>
    </cfRule>
  </conditionalFormatting>
  <dataValidations count="1">
    <dataValidation type="list" allowBlank="1" showInputMessage="1" showErrorMessage="1" sqref="R11:T30 N11:O30" xr:uid="{29EC1AE9-1326-4B1A-9EC9-3B84092FB1E1}">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68ACA4-94BA-46E7-AC77-38BCE57585C8}">
          <x14:formula1>
            <xm:f>'(参考)リスト'!$F$16:$F$21</xm:f>
          </x14:formula1>
          <xm:sqref>W11:X30</xm:sqref>
        </x14:dataValidation>
        <x14:dataValidation type="list" allowBlank="1" showInputMessage="1" showErrorMessage="1" xr:uid="{20F16679-CC35-45C3-980B-99FB3661F875}">
          <x14:formula1>
            <xm:f>'(参考)リスト'!$B$16:$B$20</xm:f>
          </x14:formula1>
          <xm:sqref>L11:M30</xm:sqref>
        </x14:dataValidation>
        <x14:dataValidation type="list" allowBlank="1" showInputMessage="1" showErrorMessage="1" xr:uid="{14F738A1-1B05-4738-9905-D99FE79783EE}">
          <x14:formula1>
            <xm:f>'(参考)リスト'!$G$16:$G$20</xm:f>
          </x14:formula1>
          <xm:sqref>U11:V30</xm:sqref>
        </x14:dataValidation>
        <x14:dataValidation type="list" allowBlank="1" showInputMessage="1" showErrorMessage="1" xr:uid="{246F4E0B-EA86-4E38-B86A-D0715E2BFFDE}">
          <x14:formula1>
            <xm:f>'(参考)リスト'!$D$16:$D$18</xm:f>
          </x14:formula1>
          <xm:sqref>P11:Q30</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6342-A222-4D4E-9FB6-EC458716BC48}">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S030</v>
      </c>
      <c r="AW5" s="158">
        <f>R7</f>
        <v>4.43</v>
      </c>
      <c r="AX5" s="159">
        <f>+Y32</f>
        <v>0</v>
      </c>
      <c r="AY5" s="159">
        <f>+Z32</f>
        <v>0</v>
      </c>
      <c r="AZ5" s="159">
        <f>+AA32</f>
        <v>0</v>
      </c>
      <c r="BA5" s="159">
        <f t="shared" ref="BA5" si="0">+AB32</f>
        <v>0</v>
      </c>
      <c r="BB5" s="159">
        <f>+AC32</f>
        <v>0</v>
      </c>
      <c r="BC5" s="159">
        <f t="shared" ref="BC5:BI5" si="1">+AD32</f>
        <v>0</v>
      </c>
      <c r="BD5" s="159">
        <f t="shared" si="1"/>
        <v>0</v>
      </c>
      <c r="BE5" s="159">
        <f t="shared" si="1"/>
        <v>1</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0.05</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670</v>
      </c>
      <c r="O7" s="756"/>
      <c r="P7" s="784" t="s">
        <v>476</v>
      </c>
      <c r="Q7" s="786"/>
      <c r="R7" s="838">
        <v>4.43</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513</v>
      </c>
      <c r="O11" s="772"/>
      <c r="P11" s="771" t="s">
        <v>352</v>
      </c>
      <c r="Q11" s="772"/>
      <c r="R11" s="275" t="s">
        <v>560</v>
      </c>
      <c r="S11" s="275"/>
      <c r="T11" s="275"/>
      <c r="U11" s="771" t="s">
        <v>684</v>
      </c>
      <c r="V11" s="772"/>
      <c r="W11" s="771" t="s">
        <v>683</v>
      </c>
      <c r="X11" s="773"/>
      <c r="Y11" s="188"/>
      <c r="Z11" s="187"/>
      <c r="AA11" s="187"/>
      <c r="AB11" s="187"/>
      <c r="AC11" s="216"/>
      <c r="AD11" s="216"/>
      <c r="AE11" s="216"/>
      <c r="AF11" s="216">
        <v>0.05</v>
      </c>
      <c r="AG11" s="216"/>
      <c r="AH11" s="216"/>
      <c r="AI11" s="216"/>
      <c r="AJ11" s="216"/>
      <c r="AK11" s="787" t="s">
        <v>695</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517</v>
      </c>
      <c r="O12" s="772"/>
      <c r="P12" s="771" t="s">
        <v>352</v>
      </c>
      <c r="Q12" s="772"/>
      <c r="R12" s="275" t="s">
        <v>560</v>
      </c>
      <c r="S12" s="275"/>
      <c r="T12" s="275"/>
      <c r="U12" s="771" t="s">
        <v>62</v>
      </c>
      <c r="V12" s="772"/>
      <c r="W12" s="771" t="s">
        <v>62</v>
      </c>
      <c r="X12" s="773"/>
      <c r="Y12" s="188"/>
      <c r="Z12" s="187"/>
      <c r="AA12" s="187"/>
      <c r="AB12" s="187"/>
      <c r="AC12" s="216"/>
      <c r="AD12" s="216"/>
      <c r="AE12" s="216"/>
      <c r="AF12" s="216"/>
      <c r="AG12" s="216"/>
      <c r="AH12" s="216"/>
      <c r="AI12" s="216"/>
      <c r="AJ12" s="216"/>
      <c r="AK12" s="758" t="s">
        <v>1161</v>
      </c>
      <c r="AL12" s="759"/>
      <c r="AM12" s="759"/>
      <c r="AN12" s="759"/>
      <c r="AO12" s="84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513</v>
      </c>
      <c r="O13" s="772"/>
      <c r="P13" s="771" t="s">
        <v>352</v>
      </c>
      <c r="Q13" s="772"/>
      <c r="R13" s="275" t="s">
        <v>358</v>
      </c>
      <c r="S13" s="275"/>
      <c r="T13" s="275"/>
      <c r="U13" s="771" t="s">
        <v>684</v>
      </c>
      <c r="V13" s="772"/>
      <c r="W13" s="771" t="s">
        <v>702</v>
      </c>
      <c r="X13" s="773"/>
      <c r="Y13" s="188"/>
      <c r="Z13" s="187"/>
      <c r="AA13" s="187"/>
      <c r="AB13" s="187"/>
      <c r="AC13" s="216"/>
      <c r="AD13" s="216"/>
      <c r="AE13" s="216"/>
      <c r="AF13" s="216"/>
      <c r="AG13" s="216"/>
      <c r="AH13" s="216"/>
      <c r="AI13" s="216"/>
      <c r="AJ13" s="216"/>
      <c r="AK13" s="758" t="s">
        <v>1161</v>
      </c>
      <c r="AL13" s="759"/>
      <c r="AM13" s="759"/>
      <c r="AN13" s="759"/>
      <c r="AO13" s="84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516</v>
      </c>
      <c r="O14" s="772"/>
      <c r="P14" s="771" t="s">
        <v>352</v>
      </c>
      <c r="Q14" s="772"/>
      <c r="R14" s="275" t="s">
        <v>560</v>
      </c>
      <c r="S14" s="275"/>
      <c r="T14" s="275"/>
      <c r="U14" s="771" t="s">
        <v>62</v>
      </c>
      <c r="V14" s="772"/>
      <c r="W14" s="771" t="s">
        <v>62</v>
      </c>
      <c r="X14" s="773"/>
      <c r="Y14" s="188"/>
      <c r="Z14" s="187"/>
      <c r="AA14" s="187"/>
      <c r="AB14" s="187"/>
      <c r="AC14" s="216"/>
      <c r="AD14" s="216"/>
      <c r="AE14" s="216"/>
      <c r="AF14" s="216"/>
      <c r="AG14" s="216"/>
      <c r="AH14" s="216"/>
      <c r="AI14" s="216"/>
      <c r="AJ14" s="216"/>
      <c r="AK14" s="758" t="s">
        <v>1161</v>
      </c>
      <c r="AL14" s="759"/>
      <c r="AM14" s="759"/>
      <c r="AN14" s="759"/>
      <c r="AO14" s="841"/>
      <c r="AP14" s="3"/>
      <c r="AQ14" s="215">
        <f t="shared" si="5"/>
        <v>2</v>
      </c>
    </row>
    <row r="15" spans="2:86" ht="12" customHeight="1" x14ac:dyDescent="0.2">
      <c r="B15" s="526"/>
      <c r="C15" s="821"/>
      <c r="D15" s="819"/>
      <c r="E15" s="819"/>
      <c r="F15" s="819"/>
      <c r="G15" s="819"/>
      <c r="H15" s="819"/>
      <c r="I15" s="819"/>
      <c r="J15" s="820"/>
      <c r="K15" s="231">
        <v>5</v>
      </c>
      <c r="L15" s="771" t="s">
        <v>562</v>
      </c>
      <c r="M15" s="772"/>
      <c r="N15" s="771" t="s">
        <v>520</v>
      </c>
      <c r="O15" s="772"/>
      <c r="P15" s="771" t="s">
        <v>352</v>
      </c>
      <c r="Q15" s="772"/>
      <c r="R15" s="275" t="s">
        <v>560</v>
      </c>
      <c r="S15" s="275"/>
      <c r="T15" s="275"/>
      <c r="U15" s="771" t="s">
        <v>684</v>
      </c>
      <c r="V15" s="772"/>
      <c r="W15" s="771" t="s">
        <v>702</v>
      </c>
      <c r="X15" s="773"/>
      <c r="Y15" s="188"/>
      <c r="Z15" s="187"/>
      <c r="AA15" s="187"/>
      <c r="AB15" s="187"/>
      <c r="AC15" s="216"/>
      <c r="AD15" s="216"/>
      <c r="AE15" s="216"/>
      <c r="AF15" s="216"/>
      <c r="AG15" s="216"/>
      <c r="AH15" s="216"/>
      <c r="AI15" s="216"/>
      <c r="AJ15" s="216"/>
      <c r="AK15" s="758" t="s">
        <v>1161</v>
      </c>
      <c r="AL15" s="759"/>
      <c r="AM15" s="759"/>
      <c r="AN15" s="759"/>
      <c r="AO15" s="841"/>
      <c r="AP15" s="3"/>
      <c r="AQ15" s="215">
        <f t="shared" si="5"/>
        <v>2</v>
      </c>
    </row>
    <row r="16" spans="2:86" ht="12" customHeight="1" x14ac:dyDescent="0.2">
      <c r="B16" s="526"/>
      <c r="C16" s="821"/>
      <c r="D16" s="819"/>
      <c r="E16" s="819"/>
      <c r="F16" s="819"/>
      <c r="G16" s="819"/>
      <c r="H16" s="819"/>
      <c r="I16" s="819"/>
      <c r="J16" s="820"/>
      <c r="K16" s="231">
        <v>6</v>
      </c>
      <c r="L16" s="771" t="s">
        <v>351</v>
      </c>
      <c r="M16" s="772"/>
      <c r="N16" s="771" t="s">
        <v>377</v>
      </c>
      <c r="O16" s="772"/>
      <c r="P16" s="771" t="s">
        <v>352</v>
      </c>
      <c r="Q16" s="772"/>
      <c r="R16" s="275" t="s">
        <v>560</v>
      </c>
      <c r="S16" s="275"/>
      <c r="T16" s="275"/>
      <c r="U16" s="771" t="s">
        <v>684</v>
      </c>
      <c r="V16" s="772"/>
      <c r="W16" s="771" t="s">
        <v>1155</v>
      </c>
      <c r="X16" s="773"/>
      <c r="Y16" s="188"/>
      <c r="Z16" s="187"/>
      <c r="AA16" s="187"/>
      <c r="AB16" s="187"/>
      <c r="AC16" s="216"/>
      <c r="AD16" s="216"/>
      <c r="AE16" s="216"/>
      <c r="AF16" s="216"/>
      <c r="AG16" s="216"/>
      <c r="AH16" s="216"/>
      <c r="AI16" s="216"/>
      <c r="AJ16" s="216"/>
      <c r="AK16" s="758" t="s">
        <v>1181</v>
      </c>
      <c r="AL16" s="759"/>
      <c r="AM16" s="759"/>
      <c r="AN16" s="760"/>
      <c r="AO16" s="761"/>
      <c r="AP16" s="3"/>
      <c r="AQ16" s="215">
        <f t="shared" si="5"/>
        <v>2</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0.05</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1</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Ⅱb</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41" priority="3">
      <formula>$AQ11=2</formula>
    </cfRule>
  </conditionalFormatting>
  <conditionalFormatting sqref="Y11:AF30">
    <cfRule type="expression" dxfId="40" priority="2">
      <formula>$AQ11=3</formula>
    </cfRule>
  </conditionalFormatting>
  <conditionalFormatting sqref="AC11:AJ30">
    <cfRule type="expression" dxfId="39" priority="1">
      <formula>$AQ11=1</formula>
    </cfRule>
  </conditionalFormatting>
  <dataValidations count="1">
    <dataValidation type="list" allowBlank="1" showInputMessage="1" showErrorMessage="1" sqref="N11:O30 R11:T30" xr:uid="{3CB0C044-7538-4FC3-9B61-13D9DB0C426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D00285-236A-43A2-BDDF-D5ECCC1B7782}">
          <x14:formula1>
            <xm:f>'(参考)リスト'!$D$16:$D$18</xm:f>
          </x14:formula1>
          <xm:sqref>P11:Q30</xm:sqref>
        </x14:dataValidation>
        <x14:dataValidation type="list" allowBlank="1" showInputMessage="1" showErrorMessage="1" xr:uid="{28E30D58-B82E-4FE5-A79A-048D3C680A13}">
          <x14:formula1>
            <xm:f>'(参考)リスト'!$G$16:$G$20</xm:f>
          </x14:formula1>
          <xm:sqref>U11:V30</xm:sqref>
        </x14:dataValidation>
        <x14:dataValidation type="list" allowBlank="1" showInputMessage="1" showErrorMessage="1" xr:uid="{6532016C-B022-49BC-9CF0-3120483F98D3}">
          <x14:formula1>
            <xm:f>'(参考)リスト'!$B$16:$B$20</xm:f>
          </x14:formula1>
          <xm:sqref>L11:M30</xm:sqref>
        </x14:dataValidation>
        <x14:dataValidation type="list" allowBlank="1" showInputMessage="1" showErrorMessage="1" xr:uid="{DE8E0018-5771-42DC-A96C-A0224012A70E}">
          <x14:formula1>
            <xm:f>'(参考)リスト'!$F$16:$F$21</xm:f>
          </x14:formula1>
          <xm:sqref>W11:X30</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34DD3-ECC9-4492-A043-0BC4A150A2F3}">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S031</v>
      </c>
      <c r="AW5" s="158">
        <f>R7</f>
        <v>3.27</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182" t="str">
        <f>+Y36</f>
        <v>Ⅰ</v>
      </c>
      <c r="BT5" s="182" t="str">
        <f>+AC36</f>
        <v>Ⅰ</v>
      </c>
      <c r="BU5" s="182" t="str">
        <f>+AG36</f>
        <v>Ⅰ</v>
      </c>
      <c r="BV5" s="182" t="str">
        <f>+Y37</f>
        <v>Ⅰ</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671</v>
      </c>
      <c r="O7" s="756"/>
      <c r="P7" s="784" t="s">
        <v>476</v>
      </c>
      <c r="Q7" s="786"/>
      <c r="R7" s="838">
        <v>3.27</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517</v>
      </c>
      <c r="O11" s="772"/>
      <c r="P11" s="771" t="s">
        <v>352</v>
      </c>
      <c r="Q11" s="772"/>
      <c r="R11" s="275" t="s">
        <v>560</v>
      </c>
      <c r="S11" s="275"/>
      <c r="T11" s="275"/>
      <c r="U11" s="771" t="s">
        <v>62</v>
      </c>
      <c r="V11" s="772"/>
      <c r="W11" s="771" t="s">
        <v>62</v>
      </c>
      <c r="X11" s="773"/>
      <c r="Y11" s="188"/>
      <c r="Z11" s="187"/>
      <c r="AA11" s="187"/>
      <c r="AB11" s="187"/>
      <c r="AC11" s="216"/>
      <c r="AD11" s="216"/>
      <c r="AE11" s="216"/>
      <c r="AF11" s="216"/>
      <c r="AG11" s="216"/>
      <c r="AH11" s="216"/>
      <c r="AI11" s="216"/>
      <c r="AJ11" s="216"/>
      <c r="AK11" s="758" t="s">
        <v>1161</v>
      </c>
      <c r="AL11" s="759"/>
      <c r="AM11" s="759"/>
      <c r="AN11" s="759"/>
      <c r="AO11" s="84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512</v>
      </c>
      <c r="O12" s="772"/>
      <c r="P12" s="771" t="s">
        <v>352</v>
      </c>
      <c r="Q12" s="772"/>
      <c r="R12" s="275" t="s">
        <v>358</v>
      </c>
      <c r="S12" s="275"/>
      <c r="T12" s="275"/>
      <c r="U12" s="771" t="s">
        <v>684</v>
      </c>
      <c r="V12" s="772"/>
      <c r="W12" s="771" t="s">
        <v>702</v>
      </c>
      <c r="X12" s="773"/>
      <c r="Y12" s="188"/>
      <c r="Z12" s="187"/>
      <c r="AA12" s="187"/>
      <c r="AB12" s="187"/>
      <c r="AC12" s="216"/>
      <c r="AD12" s="216"/>
      <c r="AE12" s="216"/>
      <c r="AF12" s="216"/>
      <c r="AG12" s="216"/>
      <c r="AH12" s="216"/>
      <c r="AI12" s="216"/>
      <c r="AJ12" s="216"/>
      <c r="AK12" s="758" t="s">
        <v>1161</v>
      </c>
      <c r="AL12" s="759"/>
      <c r="AM12" s="759"/>
      <c r="AN12" s="759"/>
      <c r="AO12" s="84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351</v>
      </c>
      <c r="M13" s="772"/>
      <c r="N13" s="771" t="s">
        <v>374</v>
      </c>
      <c r="O13" s="772"/>
      <c r="P13" s="771" t="s">
        <v>352</v>
      </c>
      <c r="Q13" s="772"/>
      <c r="R13" s="275" t="s">
        <v>356</v>
      </c>
      <c r="S13" s="275"/>
      <c r="T13" s="275"/>
      <c r="U13" s="771" t="s">
        <v>684</v>
      </c>
      <c r="V13" s="772"/>
      <c r="W13" s="771" t="s">
        <v>1155</v>
      </c>
      <c r="X13" s="773"/>
      <c r="Y13" s="188"/>
      <c r="Z13" s="187"/>
      <c r="AA13" s="187"/>
      <c r="AB13" s="187"/>
      <c r="AC13" s="216"/>
      <c r="AD13" s="216"/>
      <c r="AE13" s="216"/>
      <c r="AF13" s="216"/>
      <c r="AG13" s="216"/>
      <c r="AH13" s="216"/>
      <c r="AI13" s="216"/>
      <c r="AJ13" s="216"/>
      <c r="AK13" s="758" t="s">
        <v>951</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351</v>
      </c>
      <c r="M14" s="772"/>
      <c r="N14" s="771" t="s">
        <v>377</v>
      </c>
      <c r="O14" s="772"/>
      <c r="P14" s="771" t="s">
        <v>352</v>
      </c>
      <c r="Q14" s="772"/>
      <c r="R14" s="275" t="s">
        <v>560</v>
      </c>
      <c r="S14" s="275"/>
      <c r="T14" s="275"/>
      <c r="U14" s="771" t="s">
        <v>684</v>
      </c>
      <c r="V14" s="772"/>
      <c r="W14" s="771" t="s">
        <v>1155</v>
      </c>
      <c r="X14" s="773"/>
      <c r="Y14" s="188"/>
      <c r="Z14" s="187"/>
      <c r="AA14" s="187"/>
      <c r="AB14" s="187"/>
      <c r="AC14" s="216"/>
      <c r="AD14" s="216"/>
      <c r="AE14" s="216"/>
      <c r="AF14" s="216"/>
      <c r="AG14" s="216"/>
      <c r="AH14" s="216"/>
      <c r="AI14" s="216"/>
      <c r="AJ14" s="216"/>
      <c r="AK14" s="758" t="s">
        <v>1181</v>
      </c>
      <c r="AL14" s="759"/>
      <c r="AM14" s="759"/>
      <c r="AN14" s="760"/>
      <c r="AO14" s="761"/>
      <c r="AP14" s="3"/>
      <c r="AQ14" s="215">
        <f t="shared" si="5"/>
        <v>2</v>
      </c>
    </row>
    <row r="15" spans="2:86" ht="12" customHeight="1" x14ac:dyDescent="0.2">
      <c r="B15" s="526"/>
      <c r="C15" s="821"/>
      <c r="D15" s="819"/>
      <c r="E15" s="819"/>
      <c r="F15" s="819"/>
      <c r="G15" s="819"/>
      <c r="H15" s="819"/>
      <c r="I15" s="819"/>
      <c r="J15" s="820"/>
      <c r="K15" s="231"/>
      <c r="L15" s="771"/>
      <c r="M15" s="772"/>
      <c r="N15" s="771"/>
      <c r="O15" s="772"/>
      <c r="P15" s="771"/>
      <c r="Q15" s="772"/>
      <c r="R15" s="275"/>
      <c r="S15" s="275"/>
      <c r="T15" s="275"/>
      <c r="U15" s="771"/>
      <c r="V15" s="772"/>
      <c r="W15" s="771"/>
      <c r="X15" s="773"/>
      <c r="Y15" s="188"/>
      <c r="Z15" s="187"/>
      <c r="AA15" s="187"/>
      <c r="AB15" s="187"/>
      <c r="AC15" s="216"/>
      <c r="AD15" s="216"/>
      <c r="AE15" s="216"/>
      <c r="AF15" s="216"/>
      <c r="AG15" s="216"/>
      <c r="AH15" s="216"/>
      <c r="AI15" s="216"/>
      <c r="AJ15" s="216"/>
      <c r="AK15" s="758"/>
      <c r="AL15" s="759"/>
      <c r="AM15" s="759"/>
      <c r="AN15" s="760"/>
      <c r="AO15" s="761"/>
      <c r="AP15" s="3"/>
      <c r="AQ15" s="215">
        <f t="shared" si="5"/>
        <v>1</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0</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363</v>
      </c>
      <c r="AH36" s="756"/>
      <c r="AI36" s="756"/>
      <c r="AJ36" s="757"/>
      <c r="AK36" s="765"/>
      <c r="AL36" s="766"/>
      <c r="AM36" s="766"/>
      <c r="AN36" s="766"/>
      <c r="AO36" s="767"/>
      <c r="AP36" s="3"/>
      <c r="AQ36" s="385" t="str">
        <f>IF(AQ35&gt;0,"Ⅳ",IF(AR35&gt;0,"Ⅲ",IF(AS35&gt;0,"Ⅱ","Ⅰ")))</f>
        <v>Ⅰ</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363</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38" priority="3">
      <formula>$AQ11=2</formula>
    </cfRule>
  </conditionalFormatting>
  <conditionalFormatting sqref="Y11:AF30">
    <cfRule type="expression" dxfId="37" priority="2">
      <formula>$AQ11=3</formula>
    </cfRule>
  </conditionalFormatting>
  <conditionalFormatting sqref="AC11:AJ30">
    <cfRule type="expression" dxfId="36" priority="1">
      <formula>$AQ11=1</formula>
    </cfRule>
  </conditionalFormatting>
  <dataValidations count="1">
    <dataValidation type="list" allowBlank="1" showInputMessage="1" showErrorMessage="1" sqref="N11:O30 R11:T30" xr:uid="{772E1361-00C3-4F17-B504-2F06C6A7F7D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79A354B-A6A3-4184-AEF2-EAC0C08609A2}">
          <x14:formula1>
            <xm:f>'(参考)リスト'!$F$16:$F$21</xm:f>
          </x14:formula1>
          <xm:sqref>W11:X30</xm:sqref>
        </x14:dataValidation>
        <x14:dataValidation type="list" allowBlank="1" showInputMessage="1" showErrorMessage="1" xr:uid="{5EC01072-074E-4F83-9380-0CCFD8565161}">
          <x14:formula1>
            <xm:f>'(参考)リスト'!$B$16:$B$20</xm:f>
          </x14:formula1>
          <xm:sqref>L11:M30</xm:sqref>
        </x14:dataValidation>
        <x14:dataValidation type="list" allowBlank="1" showInputMessage="1" showErrorMessage="1" xr:uid="{D66E1579-C922-4A86-8C63-AD812BBC043D}">
          <x14:formula1>
            <xm:f>'(参考)リスト'!$G$16:$G$20</xm:f>
          </x14:formula1>
          <xm:sqref>U11:V30</xm:sqref>
        </x14:dataValidation>
        <x14:dataValidation type="list" allowBlank="1" showInputMessage="1" showErrorMessage="1" xr:uid="{8794BB19-DE35-493B-8328-1A006F43A042}">
          <x14:formula1>
            <xm:f>'(参考)リスト'!$D$16:$D$18</xm:f>
          </x14:formula1>
          <xm:sqref>P11:Q30</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07DCF-AFEE-4C79-B29D-F6694A7CA8CC}">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S032</v>
      </c>
      <c r="AW5" s="158">
        <f>R7</f>
        <v>3.31</v>
      </c>
      <c r="AX5" s="159">
        <f>+Y32</f>
        <v>0</v>
      </c>
      <c r="AY5" s="159">
        <f>+Z32</f>
        <v>0</v>
      </c>
      <c r="AZ5" s="159">
        <f>+AA32</f>
        <v>0</v>
      </c>
      <c r="BA5" s="159">
        <f t="shared" ref="BA5" si="0">+AB32</f>
        <v>0</v>
      </c>
      <c r="BB5" s="159">
        <f>+AC32</f>
        <v>0</v>
      </c>
      <c r="BC5" s="159">
        <f t="shared" ref="BC5:BI5" si="1">+AD32</f>
        <v>1</v>
      </c>
      <c r="BD5" s="159">
        <f t="shared" si="1"/>
        <v>0</v>
      </c>
      <c r="BE5" s="159">
        <f t="shared" si="1"/>
        <v>0</v>
      </c>
      <c r="BF5" s="159">
        <f t="shared" si="1"/>
        <v>0</v>
      </c>
      <c r="BG5" s="159">
        <f t="shared" si="1"/>
        <v>0</v>
      </c>
      <c r="BH5" s="159">
        <f t="shared" si="1"/>
        <v>0</v>
      </c>
      <c r="BI5" s="159">
        <f t="shared" si="1"/>
        <v>1</v>
      </c>
      <c r="BJ5" s="159" t="str">
        <f>+Y35</f>
        <v/>
      </c>
      <c r="BK5" s="159" t="str">
        <f t="shared" ref="BK5" si="2">+Z35</f>
        <v/>
      </c>
      <c r="BL5" s="159" t="str">
        <f>+AA35</f>
        <v/>
      </c>
      <c r="BM5" s="159">
        <f>+AC35</f>
        <v>0</v>
      </c>
      <c r="BN5" s="159">
        <f t="shared" ref="BN5:BO5" si="3">+AD35</f>
        <v>1</v>
      </c>
      <c r="BO5" s="159">
        <f t="shared" si="3"/>
        <v>0</v>
      </c>
      <c r="BP5" s="159">
        <f>+AG35</f>
        <v>0</v>
      </c>
      <c r="BQ5" s="159">
        <f>+AH35</f>
        <v>0</v>
      </c>
      <c r="BR5" s="159">
        <f>+AI35</f>
        <v>1</v>
      </c>
      <c r="BS5" s="182" t="str">
        <f>+Y36</f>
        <v>Ⅰ</v>
      </c>
      <c r="BT5" s="182" t="str">
        <f>+AC36</f>
        <v>Ⅲ</v>
      </c>
      <c r="BU5" s="182" t="str">
        <f>+AG36</f>
        <v>Ⅱ</v>
      </c>
      <c r="BV5" s="182" t="str">
        <f>+Y37</f>
        <v>Ⅲ</v>
      </c>
      <c r="BW5" s="160" t="str">
        <f>IF(Y32&gt;0,$R$7,"")</f>
        <v/>
      </c>
      <c r="BX5" s="161" t="str">
        <f>IF(Z32&gt;0,"",IF(AA32&gt;0,$R$7,""))</f>
        <v/>
      </c>
      <c r="BY5" s="161" t="str">
        <f>IF(Y32+Z32&gt;0,"",IF(AA32&gt;0,$R$7,""))</f>
        <v/>
      </c>
      <c r="BZ5" s="161" t="str">
        <f>IF(Y32+Z32+AA32&gt;0,"",IF(AB32&gt;0,$R$7,""))</f>
        <v/>
      </c>
      <c r="CA5" s="162">
        <f t="shared" ref="CA5:CH5" si="4">+AC31</f>
        <v>0</v>
      </c>
      <c r="CB5" s="162">
        <f t="shared" si="4"/>
        <v>0.05</v>
      </c>
      <c r="CC5" s="162">
        <f t="shared" si="4"/>
        <v>0</v>
      </c>
      <c r="CD5" s="162">
        <f t="shared" si="4"/>
        <v>0</v>
      </c>
      <c r="CE5" s="162">
        <f t="shared" si="4"/>
        <v>0</v>
      </c>
      <c r="CF5" s="162">
        <f t="shared" si="4"/>
        <v>0</v>
      </c>
      <c r="CG5" s="162">
        <f t="shared" si="4"/>
        <v>0</v>
      </c>
      <c r="CH5" s="162">
        <f t="shared" si="4"/>
        <v>1</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672</v>
      </c>
      <c r="O7" s="756"/>
      <c r="P7" s="784" t="s">
        <v>476</v>
      </c>
      <c r="Q7" s="786"/>
      <c r="R7" s="838">
        <v>3.31</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512</v>
      </c>
      <c r="O11" s="772"/>
      <c r="P11" s="771" t="s">
        <v>352</v>
      </c>
      <c r="Q11" s="772"/>
      <c r="R11" s="275" t="s">
        <v>560</v>
      </c>
      <c r="S11" s="275"/>
      <c r="T11" s="275"/>
      <c r="U11" s="771" t="s">
        <v>62</v>
      </c>
      <c r="V11" s="772"/>
      <c r="W11" s="771" t="s">
        <v>62</v>
      </c>
      <c r="X11" s="773"/>
      <c r="Y11" s="188"/>
      <c r="Z11" s="187"/>
      <c r="AA11" s="187"/>
      <c r="AB11" s="187"/>
      <c r="AC11" s="216"/>
      <c r="AD11" s="216">
        <v>0.05</v>
      </c>
      <c r="AE11" s="216"/>
      <c r="AF11" s="216"/>
      <c r="AG11" s="216"/>
      <c r="AH11" s="216"/>
      <c r="AI11" s="216"/>
      <c r="AJ11" s="216"/>
      <c r="AK11" s="787" t="s">
        <v>690</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512</v>
      </c>
      <c r="O12" s="772"/>
      <c r="P12" s="771" t="s">
        <v>353</v>
      </c>
      <c r="Q12" s="772"/>
      <c r="R12" s="275" t="s">
        <v>541</v>
      </c>
      <c r="S12" s="275"/>
      <c r="T12" s="275"/>
      <c r="U12" s="771" t="s">
        <v>1155</v>
      </c>
      <c r="V12" s="772"/>
      <c r="W12" s="771" t="s">
        <v>683</v>
      </c>
      <c r="X12" s="773"/>
      <c r="Y12" s="188"/>
      <c r="Z12" s="187"/>
      <c r="AA12" s="187"/>
      <c r="AB12" s="187"/>
      <c r="AC12" s="216"/>
      <c r="AD12" s="216"/>
      <c r="AE12" s="216"/>
      <c r="AF12" s="216"/>
      <c r="AG12" s="216"/>
      <c r="AH12" s="216"/>
      <c r="AI12" s="216"/>
      <c r="AJ12" s="216">
        <v>1</v>
      </c>
      <c r="AK12" s="787" t="s">
        <v>1198</v>
      </c>
      <c r="AL12" s="788"/>
      <c r="AM12" s="788"/>
      <c r="AN12" s="842"/>
      <c r="AO12" s="843"/>
      <c r="AP12" s="3"/>
      <c r="AQ12" s="215">
        <f t="shared" ref="AQ12:AQ30" si="5">IF(P12="材質劣化",2,IF(P12="漏水",3,1))</f>
        <v>3</v>
      </c>
    </row>
    <row r="13" spans="2:86" ht="12" customHeight="1" x14ac:dyDescent="0.2">
      <c r="B13" s="526"/>
      <c r="C13" s="821"/>
      <c r="D13" s="819"/>
      <c r="E13" s="819"/>
      <c r="F13" s="819"/>
      <c r="G13" s="819"/>
      <c r="H13" s="819"/>
      <c r="I13" s="819"/>
      <c r="J13" s="820"/>
      <c r="K13" s="231"/>
      <c r="L13" s="771"/>
      <c r="M13" s="772"/>
      <c r="N13" s="771"/>
      <c r="O13" s="772"/>
      <c r="P13" s="771"/>
      <c r="Q13" s="772"/>
      <c r="R13" s="275"/>
      <c r="S13" s="275"/>
      <c r="T13" s="275"/>
      <c r="U13" s="771"/>
      <c r="V13" s="772"/>
      <c r="W13" s="771"/>
      <c r="X13" s="773"/>
      <c r="Y13" s="188"/>
      <c r="Z13" s="187"/>
      <c r="AA13" s="187"/>
      <c r="AB13" s="187"/>
      <c r="AC13" s="216"/>
      <c r="AD13" s="216"/>
      <c r="AE13" s="216"/>
      <c r="AF13" s="216"/>
      <c r="AG13" s="216"/>
      <c r="AH13" s="216"/>
      <c r="AI13" s="216"/>
      <c r="AJ13" s="216"/>
      <c r="AK13" s="758"/>
      <c r="AL13" s="759"/>
      <c r="AM13" s="759"/>
      <c r="AN13" s="760"/>
      <c r="AO13" s="761"/>
      <c r="AP13" s="3"/>
      <c r="AQ13" s="215">
        <f t="shared" si="5"/>
        <v>1</v>
      </c>
    </row>
    <row r="14" spans="2:86" ht="12" customHeight="1" x14ac:dyDescent="0.2">
      <c r="B14" s="526"/>
      <c r="C14" s="821"/>
      <c r="D14" s="819"/>
      <c r="E14" s="819"/>
      <c r="F14" s="819"/>
      <c r="G14" s="819"/>
      <c r="H14" s="819"/>
      <c r="I14" s="819"/>
      <c r="J14" s="820"/>
      <c r="K14" s="231"/>
      <c r="L14" s="771"/>
      <c r="M14" s="772"/>
      <c r="N14" s="771"/>
      <c r="O14" s="772"/>
      <c r="P14" s="771"/>
      <c r="Q14" s="772"/>
      <c r="R14" s="275"/>
      <c r="S14" s="275"/>
      <c r="T14" s="275"/>
      <c r="U14" s="771"/>
      <c r="V14" s="772"/>
      <c r="W14" s="771"/>
      <c r="X14" s="773"/>
      <c r="Y14" s="188"/>
      <c r="Z14" s="187"/>
      <c r="AA14" s="187"/>
      <c r="AB14" s="187"/>
      <c r="AC14" s="216"/>
      <c r="AD14" s="216"/>
      <c r="AE14" s="216"/>
      <c r="AF14" s="216"/>
      <c r="AG14" s="216"/>
      <c r="AH14" s="216"/>
      <c r="AI14" s="216"/>
      <c r="AJ14" s="216"/>
      <c r="AK14" s="758"/>
      <c r="AL14" s="759"/>
      <c r="AM14" s="759"/>
      <c r="AN14" s="760"/>
      <c r="AO14" s="761"/>
      <c r="AP14" s="3"/>
      <c r="AQ14" s="215">
        <f t="shared" si="5"/>
        <v>1</v>
      </c>
    </row>
    <row r="15" spans="2:86" ht="12" customHeight="1" x14ac:dyDescent="0.2">
      <c r="B15" s="526"/>
      <c r="C15" s="821"/>
      <c r="D15" s="819"/>
      <c r="E15" s="819"/>
      <c r="F15" s="819"/>
      <c r="G15" s="819"/>
      <c r="H15" s="819"/>
      <c r="I15" s="819"/>
      <c r="J15" s="820"/>
      <c r="K15" s="231"/>
      <c r="L15" s="771"/>
      <c r="M15" s="772"/>
      <c r="N15" s="771"/>
      <c r="O15" s="772"/>
      <c r="P15" s="771"/>
      <c r="Q15" s="772"/>
      <c r="R15" s="275"/>
      <c r="S15" s="275"/>
      <c r="T15" s="275"/>
      <c r="U15" s="771"/>
      <c r="V15" s="772"/>
      <c r="W15" s="771"/>
      <c r="X15" s="773"/>
      <c r="Y15" s="188"/>
      <c r="Z15" s="187"/>
      <c r="AA15" s="187"/>
      <c r="AB15" s="187"/>
      <c r="AC15" s="216"/>
      <c r="AD15" s="216"/>
      <c r="AE15" s="216"/>
      <c r="AF15" s="216"/>
      <c r="AG15" s="216"/>
      <c r="AH15" s="216"/>
      <c r="AI15" s="216"/>
      <c r="AJ15" s="216"/>
      <c r="AK15" s="758"/>
      <c r="AL15" s="759"/>
      <c r="AM15" s="759"/>
      <c r="AN15" s="760"/>
      <c r="AO15" s="761"/>
      <c r="AP15" s="3"/>
      <c r="AQ15" s="215">
        <f t="shared" si="5"/>
        <v>1</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0.05</v>
      </c>
      <c r="AE31" s="217">
        <f t="shared" si="6"/>
        <v>0</v>
      </c>
      <c r="AF31" s="217">
        <f t="shared" si="6"/>
        <v>0</v>
      </c>
      <c r="AG31" s="217">
        <f t="shared" si="6"/>
        <v>0</v>
      </c>
      <c r="AH31" s="217">
        <f t="shared" si="6"/>
        <v>0</v>
      </c>
      <c r="AI31" s="217">
        <f t="shared" si="6"/>
        <v>0</v>
      </c>
      <c r="AJ31" s="217">
        <f t="shared" si="6"/>
        <v>1</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1</v>
      </c>
      <c r="AE32" s="188">
        <f t="shared" si="7"/>
        <v>0</v>
      </c>
      <c r="AF32" s="188">
        <f t="shared" si="7"/>
        <v>0</v>
      </c>
      <c r="AG32" s="188">
        <f t="shared" si="7"/>
        <v>0</v>
      </c>
      <c r="AH32" s="188">
        <f t="shared" si="7"/>
        <v>0</v>
      </c>
      <c r="AI32" s="188">
        <f t="shared" si="7"/>
        <v>0</v>
      </c>
      <c r="AJ32" s="188">
        <f t="shared" si="7"/>
        <v>1</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Ⅲ</v>
      </c>
      <c r="AD33" s="756"/>
      <c r="AE33" s="756"/>
      <c r="AF33" s="757"/>
      <c r="AG33" s="755" t="str">
        <f>IF(AG32&gt;0,"Ⅳ",IF(AH32&gt;0,"Ⅲ",IF(AI32&gt;0,"Ⅱa",IF(AJ32&gt;0,"Ⅱb","Ⅰ"))))</f>
        <v>Ⅱb</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1</v>
      </c>
      <c r="AE35" s="781">
        <f>AE32+AF32</f>
        <v>0</v>
      </c>
      <c r="AF35" s="782"/>
      <c r="AG35" s="188">
        <f>AG32</f>
        <v>0</v>
      </c>
      <c r="AH35" s="188">
        <f>AH32</f>
        <v>0</v>
      </c>
      <c r="AI35" s="781">
        <f>AI32+AJ32</f>
        <v>1</v>
      </c>
      <c r="AJ35" s="782"/>
      <c r="AK35" s="765"/>
      <c r="AL35" s="766"/>
      <c r="AM35" s="766"/>
      <c r="AN35" s="766"/>
      <c r="AO35" s="767"/>
      <c r="AP35" s="3"/>
      <c r="AQ35" s="159">
        <f>+Y32+AC35+AG35</f>
        <v>0</v>
      </c>
      <c r="AR35" s="159">
        <f>+Z32+AD35+AH35</f>
        <v>1</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366</v>
      </c>
      <c r="AD36" s="756"/>
      <c r="AE36" s="756"/>
      <c r="AF36" s="757"/>
      <c r="AG36" s="755" t="s">
        <v>368</v>
      </c>
      <c r="AH36" s="756"/>
      <c r="AI36" s="756"/>
      <c r="AJ36" s="757"/>
      <c r="AK36" s="765"/>
      <c r="AL36" s="766"/>
      <c r="AM36" s="766"/>
      <c r="AN36" s="766"/>
      <c r="AO36" s="767"/>
      <c r="AP36" s="3"/>
      <c r="AQ36" s="385" t="str">
        <f>IF(AQ35&gt;0,"Ⅳ",IF(AR35&gt;0,"Ⅲ",IF(AS35&gt;0,"Ⅱ","Ⅰ")))</f>
        <v>Ⅲ</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366</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dataValidations count="1">
    <dataValidation type="list" allowBlank="1" showInputMessage="1" showErrorMessage="1" sqref="N11:O30 R11:T30" xr:uid="{79D61DEB-72C8-45D3-ABC0-142334F46D9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8F5935F-61D0-4C54-A64D-F31D70857D5B}">
          <x14:formula1>
            <xm:f>'(参考)リスト'!$D$16:$D$18</xm:f>
          </x14:formula1>
          <xm:sqref>P11:Q30</xm:sqref>
        </x14:dataValidation>
        <x14:dataValidation type="list" allowBlank="1" showInputMessage="1" showErrorMessage="1" xr:uid="{29AAE20F-839F-4704-AE19-1FF6AAD3F93B}">
          <x14:formula1>
            <xm:f>'(参考)リスト'!$G$16:$G$20</xm:f>
          </x14:formula1>
          <xm:sqref>U11:V30</xm:sqref>
        </x14:dataValidation>
        <x14:dataValidation type="list" allowBlank="1" showInputMessage="1" showErrorMessage="1" xr:uid="{D1C83AD4-85A6-443A-9A2F-384281100BC8}">
          <x14:formula1>
            <xm:f>'(参考)リスト'!$B$16:$B$20</xm:f>
          </x14:formula1>
          <xm:sqref>L11:M30</xm:sqref>
        </x14:dataValidation>
        <x14:dataValidation type="list" allowBlank="1" showInputMessage="1" showErrorMessage="1" xr:uid="{24546027-DCE8-4987-BB56-9B31526762A0}">
          <x14:formula1>
            <xm:f>'(参考)リスト'!$F$16:$F$21</xm:f>
          </x14:formula1>
          <xm:sqref>W11:X30</xm:sqref>
        </x14:dataValidation>
      </x14:dataValidations>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096E2-DCCB-4BF5-AE7F-F00AFC60CBF7}">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S033</v>
      </c>
      <c r="AW5" s="158">
        <f>R7</f>
        <v>3.2</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182" t="str">
        <f>+Y36</f>
        <v>Ⅰ</v>
      </c>
      <c r="BT5" s="182" t="str">
        <f>+AC36</f>
        <v>Ⅰ</v>
      </c>
      <c r="BU5" s="182" t="str">
        <f>+AG36</f>
        <v>Ⅰ</v>
      </c>
      <c r="BV5" s="182" t="str">
        <f>+Y37</f>
        <v>Ⅰ</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673</v>
      </c>
      <c r="O7" s="756"/>
      <c r="P7" s="784" t="s">
        <v>476</v>
      </c>
      <c r="Q7" s="786"/>
      <c r="R7" s="838">
        <v>3.2</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514</v>
      </c>
      <c r="O11" s="772"/>
      <c r="P11" s="771" t="s">
        <v>352</v>
      </c>
      <c r="Q11" s="772"/>
      <c r="R11" s="275" t="s">
        <v>560</v>
      </c>
      <c r="S11" s="275"/>
      <c r="T11" s="275"/>
      <c r="U11" s="771" t="s">
        <v>684</v>
      </c>
      <c r="V11" s="772"/>
      <c r="W11" s="771" t="s">
        <v>702</v>
      </c>
      <c r="X11" s="773"/>
      <c r="Y11" s="188"/>
      <c r="Z11" s="187"/>
      <c r="AA11" s="187"/>
      <c r="AB11" s="187"/>
      <c r="AC11" s="216"/>
      <c r="AD11" s="216"/>
      <c r="AE11" s="216"/>
      <c r="AF11" s="216"/>
      <c r="AG11" s="216"/>
      <c r="AH11" s="216"/>
      <c r="AI11" s="216"/>
      <c r="AJ11" s="216"/>
      <c r="AK11" s="758" t="s">
        <v>1161</v>
      </c>
      <c r="AL11" s="759"/>
      <c r="AM11" s="759"/>
      <c r="AN11" s="759"/>
      <c r="AO11" s="841"/>
      <c r="AP11" s="3"/>
      <c r="AQ11" s="215">
        <f>IF(P11="材質劣化",2,IF(P11="漏水",3,1))</f>
        <v>2</v>
      </c>
    </row>
    <row r="12" spans="2:86" ht="12" customHeight="1" x14ac:dyDescent="0.2">
      <c r="B12" s="526"/>
      <c r="C12" s="821"/>
      <c r="D12" s="819"/>
      <c r="E12" s="819"/>
      <c r="F12" s="819"/>
      <c r="G12" s="819"/>
      <c r="H12" s="819"/>
      <c r="I12" s="819"/>
      <c r="J12" s="820"/>
      <c r="K12" s="231">
        <v>2</v>
      </c>
      <c r="L12" s="771" t="s">
        <v>351</v>
      </c>
      <c r="M12" s="772"/>
      <c r="N12" s="771" t="s">
        <v>377</v>
      </c>
      <c r="O12" s="772"/>
      <c r="P12" s="771" t="s">
        <v>353</v>
      </c>
      <c r="Q12" s="772"/>
      <c r="R12" s="275" t="s">
        <v>358</v>
      </c>
      <c r="S12" s="275"/>
      <c r="T12" s="275"/>
      <c r="U12" s="771" t="s">
        <v>62</v>
      </c>
      <c r="V12" s="772"/>
      <c r="W12" s="771" t="s">
        <v>1155</v>
      </c>
      <c r="X12" s="773"/>
      <c r="Y12" s="188"/>
      <c r="Z12" s="187"/>
      <c r="AA12" s="187"/>
      <c r="AB12" s="187"/>
      <c r="AC12" s="216"/>
      <c r="AD12" s="216"/>
      <c r="AE12" s="216"/>
      <c r="AF12" s="216"/>
      <c r="AG12" s="216"/>
      <c r="AH12" s="216"/>
      <c r="AI12" s="216"/>
      <c r="AJ12" s="216"/>
      <c r="AK12" s="758" t="s">
        <v>1200</v>
      </c>
      <c r="AL12" s="759"/>
      <c r="AM12" s="759"/>
      <c r="AN12" s="760"/>
      <c r="AO12" s="761"/>
      <c r="AP12" s="3"/>
      <c r="AQ12" s="215">
        <f t="shared" ref="AQ12:AQ30" si="5">IF(P12="材質劣化",2,IF(P12="漏水",3,1))</f>
        <v>3</v>
      </c>
    </row>
    <row r="13" spans="2:86" ht="12" customHeight="1" x14ac:dyDescent="0.2">
      <c r="B13" s="526"/>
      <c r="C13" s="821"/>
      <c r="D13" s="819"/>
      <c r="E13" s="819"/>
      <c r="F13" s="819"/>
      <c r="G13" s="819"/>
      <c r="H13" s="819"/>
      <c r="I13" s="819"/>
      <c r="J13" s="820"/>
      <c r="K13" s="231"/>
      <c r="L13" s="771"/>
      <c r="M13" s="772"/>
      <c r="N13" s="771"/>
      <c r="O13" s="772"/>
      <c r="P13" s="771"/>
      <c r="Q13" s="772"/>
      <c r="R13" s="275"/>
      <c r="S13" s="275"/>
      <c r="T13" s="275"/>
      <c r="U13" s="771"/>
      <c r="V13" s="772"/>
      <c r="W13" s="771"/>
      <c r="X13" s="773"/>
      <c r="Y13" s="188"/>
      <c r="Z13" s="187"/>
      <c r="AA13" s="187"/>
      <c r="AB13" s="187"/>
      <c r="AC13" s="216"/>
      <c r="AD13" s="216"/>
      <c r="AE13" s="216"/>
      <c r="AF13" s="216"/>
      <c r="AG13" s="216"/>
      <c r="AH13" s="216"/>
      <c r="AI13" s="216"/>
      <c r="AJ13" s="216"/>
      <c r="AK13" s="758"/>
      <c r="AL13" s="759"/>
      <c r="AM13" s="759"/>
      <c r="AN13" s="760"/>
      <c r="AO13" s="761"/>
      <c r="AP13" s="3"/>
      <c r="AQ13" s="215">
        <f t="shared" si="5"/>
        <v>1</v>
      </c>
    </row>
    <row r="14" spans="2:86" ht="12" customHeight="1" x14ac:dyDescent="0.2">
      <c r="B14" s="526"/>
      <c r="C14" s="821"/>
      <c r="D14" s="819"/>
      <c r="E14" s="819"/>
      <c r="F14" s="819"/>
      <c r="G14" s="819"/>
      <c r="H14" s="819"/>
      <c r="I14" s="819"/>
      <c r="J14" s="820"/>
      <c r="K14" s="231"/>
      <c r="L14" s="771"/>
      <c r="M14" s="772"/>
      <c r="N14" s="771"/>
      <c r="O14" s="772"/>
      <c r="P14" s="771"/>
      <c r="Q14" s="772"/>
      <c r="R14" s="275"/>
      <c r="S14" s="275"/>
      <c r="T14" s="275"/>
      <c r="U14" s="771"/>
      <c r="V14" s="772"/>
      <c r="W14" s="771"/>
      <c r="X14" s="773"/>
      <c r="Y14" s="188"/>
      <c r="Z14" s="187"/>
      <c r="AA14" s="187"/>
      <c r="AB14" s="187"/>
      <c r="AC14" s="216"/>
      <c r="AD14" s="216"/>
      <c r="AE14" s="216"/>
      <c r="AF14" s="216"/>
      <c r="AG14" s="216"/>
      <c r="AH14" s="216"/>
      <c r="AI14" s="216"/>
      <c r="AJ14" s="216"/>
      <c r="AK14" s="758"/>
      <c r="AL14" s="759"/>
      <c r="AM14" s="759"/>
      <c r="AN14" s="760"/>
      <c r="AO14" s="761"/>
      <c r="AP14" s="3"/>
      <c r="AQ14" s="215">
        <f t="shared" si="5"/>
        <v>1</v>
      </c>
    </row>
    <row r="15" spans="2:86" ht="12" customHeight="1" x14ac:dyDescent="0.2">
      <c r="B15" s="526"/>
      <c r="C15" s="821"/>
      <c r="D15" s="819"/>
      <c r="E15" s="819"/>
      <c r="F15" s="819"/>
      <c r="G15" s="819"/>
      <c r="H15" s="819"/>
      <c r="I15" s="819"/>
      <c r="J15" s="820"/>
      <c r="K15" s="231"/>
      <c r="L15" s="771"/>
      <c r="M15" s="772"/>
      <c r="N15" s="771"/>
      <c r="O15" s="772"/>
      <c r="P15" s="771"/>
      <c r="Q15" s="772"/>
      <c r="R15" s="275"/>
      <c r="S15" s="275"/>
      <c r="T15" s="275"/>
      <c r="U15" s="771"/>
      <c r="V15" s="772"/>
      <c r="W15" s="771"/>
      <c r="X15" s="773"/>
      <c r="Y15" s="188"/>
      <c r="Z15" s="187"/>
      <c r="AA15" s="187"/>
      <c r="AB15" s="187"/>
      <c r="AC15" s="216"/>
      <c r="AD15" s="216"/>
      <c r="AE15" s="216"/>
      <c r="AF15" s="216"/>
      <c r="AG15" s="216"/>
      <c r="AH15" s="216"/>
      <c r="AI15" s="216"/>
      <c r="AJ15" s="216"/>
      <c r="AK15" s="758"/>
      <c r="AL15" s="759"/>
      <c r="AM15" s="759"/>
      <c r="AN15" s="760"/>
      <c r="AO15" s="761"/>
      <c r="AP15" s="3"/>
      <c r="AQ15" s="215">
        <f t="shared" si="5"/>
        <v>1</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0</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363</v>
      </c>
      <c r="AH36" s="756"/>
      <c r="AI36" s="756"/>
      <c r="AJ36" s="757"/>
      <c r="AK36" s="765"/>
      <c r="AL36" s="766"/>
      <c r="AM36" s="766"/>
      <c r="AN36" s="766"/>
      <c r="AO36" s="767"/>
      <c r="AP36" s="3"/>
      <c r="AQ36" s="385" t="str">
        <f>IF(AQ35&gt;0,"Ⅳ",IF(AR35&gt;0,"Ⅲ",IF(AS35&gt;0,"Ⅱ","Ⅰ")))</f>
        <v>Ⅰ</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363</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dataValidations count="1">
    <dataValidation type="list" allowBlank="1" showInputMessage="1" showErrorMessage="1" sqref="N11:O30 R11:T30" xr:uid="{3D481FBB-226B-41EB-8390-F697F6CDAF7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F21D5B2-8FE2-45C6-ABBD-E8DBE9D2DAAE}">
          <x14:formula1>
            <xm:f>'(参考)リスト'!$F$16:$F$21</xm:f>
          </x14:formula1>
          <xm:sqref>W11:X30</xm:sqref>
        </x14:dataValidation>
        <x14:dataValidation type="list" allowBlank="1" showInputMessage="1" showErrorMessage="1" xr:uid="{2FAF4C4A-48E1-40EB-AD93-7B63D97C2E2A}">
          <x14:formula1>
            <xm:f>'(参考)リスト'!$B$16:$B$20</xm:f>
          </x14:formula1>
          <xm:sqref>L11:M30</xm:sqref>
        </x14:dataValidation>
        <x14:dataValidation type="list" allowBlank="1" showInputMessage="1" showErrorMessage="1" xr:uid="{1DBA65CF-CA9E-4514-B7D0-00B3BCF51533}">
          <x14:formula1>
            <xm:f>'(参考)リスト'!$G$16:$G$20</xm:f>
          </x14:formula1>
          <xm:sqref>U11:V30</xm:sqref>
        </x14:dataValidation>
        <x14:dataValidation type="list" allowBlank="1" showInputMessage="1" showErrorMessage="1" xr:uid="{138A1C7E-E30A-4230-A4CD-264F5987F90C}">
          <x14:formula1>
            <xm:f>'(参考)リスト'!$D$16:$D$18</xm:f>
          </x14:formula1>
          <xm:sqref>P11:Q30</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72BCB-998F-43E7-8C0E-3E8379DD8400}">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S034</v>
      </c>
      <c r="AW5" s="158">
        <f>R7</f>
        <v>10</v>
      </c>
      <c r="AX5" s="159">
        <f>+Y32</f>
        <v>0</v>
      </c>
      <c r="AY5" s="159">
        <f>+Z32</f>
        <v>0</v>
      </c>
      <c r="AZ5" s="159">
        <f>+AA32</f>
        <v>0</v>
      </c>
      <c r="BA5" s="159">
        <f t="shared" ref="BA5" si="0">+AB32</f>
        <v>0</v>
      </c>
      <c r="BB5" s="159">
        <f>+AC32</f>
        <v>0</v>
      </c>
      <c r="BC5" s="159">
        <f t="shared" ref="BC5:BI5" si="1">+AD32</f>
        <v>0</v>
      </c>
      <c r="BD5" s="159">
        <f t="shared" si="1"/>
        <v>0</v>
      </c>
      <c r="BE5" s="159">
        <f t="shared" si="1"/>
        <v>2</v>
      </c>
      <c r="BF5" s="159">
        <f t="shared" si="1"/>
        <v>0</v>
      </c>
      <c r="BG5" s="159">
        <f t="shared" si="1"/>
        <v>0</v>
      </c>
      <c r="BH5" s="159">
        <f t="shared" si="1"/>
        <v>1</v>
      </c>
      <c r="BI5" s="159">
        <f t="shared" si="1"/>
        <v>0</v>
      </c>
      <c r="BJ5" s="159" t="str">
        <f>+Y35</f>
        <v/>
      </c>
      <c r="BK5" s="159" t="str">
        <f t="shared" ref="BK5" si="2">+Z35</f>
        <v/>
      </c>
      <c r="BL5" s="159" t="str">
        <f>+AA35</f>
        <v/>
      </c>
      <c r="BM5" s="159">
        <f>+AC35</f>
        <v>0</v>
      </c>
      <c r="BN5" s="159">
        <f t="shared" ref="BN5:BO5" si="3">+AD35</f>
        <v>0</v>
      </c>
      <c r="BO5" s="159">
        <f t="shared" si="3"/>
        <v>2</v>
      </c>
      <c r="BP5" s="159">
        <f>+AG35</f>
        <v>0</v>
      </c>
      <c r="BQ5" s="159">
        <f>+AH35</f>
        <v>0</v>
      </c>
      <c r="BR5" s="159">
        <f>+AI35</f>
        <v>1</v>
      </c>
      <c r="BS5" s="182" t="str">
        <f>+Y36</f>
        <v>Ⅰ</v>
      </c>
      <c r="BT5" s="182" t="str">
        <f>+AC36</f>
        <v>Ⅱ</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1.4</v>
      </c>
      <c r="CE5" s="162">
        <f t="shared" si="4"/>
        <v>0</v>
      </c>
      <c r="CF5" s="162">
        <f t="shared" si="4"/>
        <v>0</v>
      </c>
      <c r="CG5" s="162">
        <f t="shared" si="4"/>
        <v>3.3</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674</v>
      </c>
      <c r="O7" s="756"/>
      <c r="P7" s="784" t="s">
        <v>476</v>
      </c>
      <c r="Q7" s="786"/>
      <c r="R7" s="838">
        <v>10</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513</v>
      </c>
      <c r="O11" s="772"/>
      <c r="P11" s="771" t="s">
        <v>352</v>
      </c>
      <c r="Q11" s="772"/>
      <c r="R11" s="275" t="s">
        <v>560</v>
      </c>
      <c r="S11" s="275"/>
      <c r="T11" s="275"/>
      <c r="U11" s="771" t="s">
        <v>684</v>
      </c>
      <c r="V11" s="772"/>
      <c r="W11" s="771" t="s">
        <v>702</v>
      </c>
      <c r="X11" s="773"/>
      <c r="Y11" s="188"/>
      <c r="Z11" s="187"/>
      <c r="AA11" s="187"/>
      <c r="AB11" s="187"/>
      <c r="AC11" s="216"/>
      <c r="AD11" s="216"/>
      <c r="AE11" s="216"/>
      <c r="AF11" s="216"/>
      <c r="AG11" s="216"/>
      <c r="AH11" s="216"/>
      <c r="AI11" s="216"/>
      <c r="AJ11" s="216"/>
      <c r="AK11" s="758" t="s">
        <v>1161</v>
      </c>
      <c r="AL11" s="759"/>
      <c r="AM11" s="759"/>
      <c r="AN11" s="759"/>
      <c r="AO11" s="841"/>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513</v>
      </c>
      <c r="O12" s="772"/>
      <c r="P12" s="771" t="s">
        <v>353</v>
      </c>
      <c r="Q12" s="772"/>
      <c r="R12" s="275" t="s">
        <v>353</v>
      </c>
      <c r="S12" s="275"/>
      <c r="T12" s="275"/>
      <c r="U12" s="771" t="s">
        <v>1155</v>
      </c>
      <c r="V12" s="772"/>
      <c r="W12" s="771" t="s">
        <v>702</v>
      </c>
      <c r="X12" s="773"/>
      <c r="Y12" s="188"/>
      <c r="Z12" s="187"/>
      <c r="AA12" s="187"/>
      <c r="AB12" s="187"/>
      <c r="AC12" s="216"/>
      <c r="AD12" s="216"/>
      <c r="AE12" s="216"/>
      <c r="AF12" s="216"/>
      <c r="AG12" s="216"/>
      <c r="AH12" s="216"/>
      <c r="AI12" s="216">
        <v>3.3</v>
      </c>
      <c r="AJ12" s="216"/>
      <c r="AK12" s="758" t="s">
        <v>1156</v>
      </c>
      <c r="AL12" s="759"/>
      <c r="AM12" s="759"/>
      <c r="AN12" s="760"/>
      <c r="AO12" s="761"/>
      <c r="AP12" s="3"/>
      <c r="AQ12" s="215">
        <f t="shared" ref="AQ12:AQ30" si="5">IF(P12="材質劣化",2,IF(P12="漏水",3,1))</f>
        <v>3</v>
      </c>
    </row>
    <row r="13" spans="2:86" ht="12" customHeight="1" x14ac:dyDescent="0.2">
      <c r="B13" s="526"/>
      <c r="C13" s="821"/>
      <c r="D13" s="819"/>
      <c r="E13" s="819"/>
      <c r="F13" s="819"/>
      <c r="G13" s="819"/>
      <c r="H13" s="819"/>
      <c r="I13" s="819"/>
      <c r="J13" s="820"/>
      <c r="K13" s="231">
        <v>3</v>
      </c>
      <c r="L13" s="771" t="s">
        <v>562</v>
      </c>
      <c r="M13" s="772"/>
      <c r="N13" s="771" t="s">
        <v>510</v>
      </c>
      <c r="O13" s="772"/>
      <c r="P13" s="771" t="s">
        <v>352</v>
      </c>
      <c r="Q13" s="772"/>
      <c r="R13" s="275" t="s">
        <v>560</v>
      </c>
      <c r="S13" s="275"/>
      <c r="T13" s="275"/>
      <c r="U13" s="771" t="s">
        <v>684</v>
      </c>
      <c r="V13" s="772"/>
      <c r="W13" s="771" t="s">
        <v>683</v>
      </c>
      <c r="X13" s="773"/>
      <c r="Y13" s="188"/>
      <c r="Z13" s="187"/>
      <c r="AA13" s="187"/>
      <c r="AB13" s="187"/>
      <c r="AC13" s="216"/>
      <c r="AD13" s="216"/>
      <c r="AE13" s="216"/>
      <c r="AF13" s="216">
        <v>1</v>
      </c>
      <c r="AG13" s="216"/>
      <c r="AH13" s="216"/>
      <c r="AI13" s="216"/>
      <c r="AJ13" s="216"/>
      <c r="AK13" s="758" t="s">
        <v>700</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510</v>
      </c>
      <c r="O14" s="772"/>
      <c r="P14" s="771" t="s">
        <v>352</v>
      </c>
      <c r="Q14" s="772"/>
      <c r="R14" s="275" t="s">
        <v>560</v>
      </c>
      <c r="S14" s="275"/>
      <c r="T14" s="275"/>
      <c r="U14" s="771" t="s">
        <v>684</v>
      </c>
      <c r="V14" s="772"/>
      <c r="W14" s="771" t="s">
        <v>683</v>
      </c>
      <c r="X14" s="773"/>
      <c r="Y14" s="188"/>
      <c r="Z14" s="187"/>
      <c r="AA14" s="187"/>
      <c r="AB14" s="187"/>
      <c r="AC14" s="216"/>
      <c r="AD14" s="216"/>
      <c r="AE14" s="216"/>
      <c r="AF14" s="216">
        <v>0.4</v>
      </c>
      <c r="AG14" s="216"/>
      <c r="AH14" s="216"/>
      <c r="AI14" s="216"/>
      <c r="AJ14" s="216"/>
      <c r="AK14" s="758" t="s">
        <v>1162</v>
      </c>
      <c r="AL14" s="759"/>
      <c r="AM14" s="759"/>
      <c r="AN14" s="760"/>
      <c r="AO14" s="761"/>
      <c r="AP14" s="3"/>
      <c r="AQ14" s="215">
        <f t="shared" si="5"/>
        <v>2</v>
      </c>
    </row>
    <row r="15" spans="2:86" ht="12" customHeight="1" x14ac:dyDescent="0.2">
      <c r="B15" s="526"/>
      <c r="C15" s="821"/>
      <c r="D15" s="819"/>
      <c r="E15" s="819"/>
      <c r="F15" s="819"/>
      <c r="G15" s="819"/>
      <c r="H15" s="819"/>
      <c r="I15" s="819"/>
      <c r="J15" s="820"/>
      <c r="K15" s="231">
        <v>5</v>
      </c>
      <c r="L15" s="771" t="s">
        <v>351</v>
      </c>
      <c r="M15" s="772"/>
      <c r="N15" s="771" t="s">
        <v>377</v>
      </c>
      <c r="O15" s="772"/>
      <c r="P15" s="771" t="s">
        <v>353</v>
      </c>
      <c r="Q15" s="772"/>
      <c r="R15" s="275" t="s">
        <v>360</v>
      </c>
      <c r="S15" s="275"/>
      <c r="T15" s="275"/>
      <c r="U15" s="771" t="s">
        <v>62</v>
      </c>
      <c r="V15" s="772"/>
      <c r="W15" s="771" t="s">
        <v>1155</v>
      </c>
      <c r="X15" s="773"/>
      <c r="Y15" s="188"/>
      <c r="Z15" s="187"/>
      <c r="AA15" s="187"/>
      <c r="AB15" s="187"/>
      <c r="AC15" s="216"/>
      <c r="AD15" s="216"/>
      <c r="AE15" s="216"/>
      <c r="AF15" s="216"/>
      <c r="AG15" s="216"/>
      <c r="AH15" s="216"/>
      <c r="AI15" s="216"/>
      <c r="AJ15" s="216"/>
      <c r="AK15" s="758" t="s">
        <v>974</v>
      </c>
      <c r="AL15" s="759"/>
      <c r="AM15" s="759"/>
      <c r="AN15" s="760"/>
      <c r="AO15" s="761"/>
      <c r="AP15" s="3"/>
      <c r="AQ15" s="215">
        <f t="shared" si="5"/>
        <v>3</v>
      </c>
    </row>
    <row r="16" spans="2:86" ht="12" customHeight="1" x14ac:dyDescent="0.2">
      <c r="B16" s="526"/>
      <c r="C16" s="821"/>
      <c r="D16" s="819"/>
      <c r="E16" s="819"/>
      <c r="F16" s="819"/>
      <c r="G16" s="819"/>
      <c r="H16" s="819"/>
      <c r="I16" s="819"/>
      <c r="J16" s="820"/>
      <c r="K16" s="231">
        <v>6</v>
      </c>
      <c r="L16" s="771" t="s">
        <v>351</v>
      </c>
      <c r="M16" s="772"/>
      <c r="N16" s="771" t="s">
        <v>374</v>
      </c>
      <c r="O16" s="772"/>
      <c r="P16" s="771" t="s">
        <v>353</v>
      </c>
      <c r="Q16" s="772"/>
      <c r="R16" s="275" t="s">
        <v>360</v>
      </c>
      <c r="S16" s="275"/>
      <c r="T16" s="275"/>
      <c r="U16" s="771" t="s">
        <v>1155</v>
      </c>
      <c r="V16" s="772"/>
      <c r="W16" s="771" t="s">
        <v>1155</v>
      </c>
      <c r="X16" s="773"/>
      <c r="Y16" s="188"/>
      <c r="Z16" s="187"/>
      <c r="AA16" s="187"/>
      <c r="AB16" s="187"/>
      <c r="AC16" s="216"/>
      <c r="AD16" s="216"/>
      <c r="AE16" s="216"/>
      <c r="AF16" s="216"/>
      <c r="AG16" s="216"/>
      <c r="AH16" s="216"/>
      <c r="AI16" s="216"/>
      <c r="AJ16" s="216"/>
      <c r="AK16" s="758" t="s">
        <v>1202</v>
      </c>
      <c r="AL16" s="759"/>
      <c r="AM16" s="759"/>
      <c r="AN16" s="760"/>
      <c r="AO16" s="761"/>
      <c r="AP16" s="3"/>
      <c r="AQ16" s="215">
        <f t="shared" si="5"/>
        <v>3</v>
      </c>
    </row>
    <row r="17" spans="2:43" ht="12" customHeight="1" x14ac:dyDescent="0.2">
      <c r="B17" s="526"/>
      <c r="C17" s="821"/>
      <c r="D17" s="819"/>
      <c r="E17" s="819"/>
      <c r="F17" s="819"/>
      <c r="G17" s="819"/>
      <c r="H17" s="819"/>
      <c r="I17" s="819"/>
      <c r="J17" s="820"/>
      <c r="K17" s="231">
        <v>7</v>
      </c>
      <c r="L17" s="771" t="s">
        <v>351</v>
      </c>
      <c r="M17" s="772"/>
      <c r="N17" s="771" t="s">
        <v>377</v>
      </c>
      <c r="O17" s="772"/>
      <c r="P17" s="771" t="s">
        <v>353</v>
      </c>
      <c r="Q17" s="772"/>
      <c r="R17" s="275" t="s">
        <v>360</v>
      </c>
      <c r="S17" s="275"/>
      <c r="T17" s="275"/>
      <c r="U17" s="771" t="s">
        <v>62</v>
      </c>
      <c r="V17" s="772"/>
      <c r="W17" s="771" t="s">
        <v>1155</v>
      </c>
      <c r="X17" s="773"/>
      <c r="Y17" s="188"/>
      <c r="Z17" s="187"/>
      <c r="AA17" s="187"/>
      <c r="AB17" s="187"/>
      <c r="AC17" s="216"/>
      <c r="AD17" s="216"/>
      <c r="AE17" s="216"/>
      <c r="AF17" s="216"/>
      <c r="AG17" s="216"/>
      <c r="AH17" s="216"/>
      <c r="AI17" s="216"/>
      <c r="AJ17" s="216"/>
      <c r="AK17" s="758" t="s">
        <v>1203</v>
      </c>
      <c r="AL17" s="759"/>
      <c r="AM17" s="759"/>
      <c r="AN17" s="760"/>
      <c r="AO17" s="761"/>
      <c r="AP17" s="3"/>
      <c r="AQ17" s="215">
        <f t="shared" si="5"/>
        <v>3</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1.4</v>
      </c>
      <c r="AG31" s="217">
        <f t="shared" si="6"/>
        <v>0</v>
      </c>
      <c r="AH31" s="217">
        <f t="shared" si="6"/>
        <v>0</v>
      </c>
      <c r="AI31" s="217">
        <f t="shared" si="6"/>
        <v>3.3</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2</v>
      </c>
      <c r="AG32" s="188">
        <f t="shared" si="7"/>
        <v>0</v>
      </c>
      <c r="AH32" s="188">
        <f t="shared" si="7"/>
        <v>0</v>
      </c>
      <c r="AI32" s="188">
        <f t="shared" si="7"/>
        <v>1</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Ⅱb</v>
      </c>
      <c r="AD33" s="756"/>
      <c r="AE33" s="756"/>
      <c r="AF33" s="757"/>
      <c r="AG33" s="755" t="str">
        <f>IF(AG32&gt;0,"Ⅳ",IF(AH32&gt;0,"Ⅲ",IF(AI32&gt;0,"Ⅱa",IF(AJ32&gt;0,"Ⅱb","Ⅰ"))))</f>
        <v>Ⅱa</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2</v>
      </c>
      <c r="AF35" s="782"/>
      <c r="AG35" s="188">
        <f>AG32</f>
        <v>0</v>
      </c>
      <c r="AH35" s="188">
        <f>AH32</f>
        <v>0</v>
      </c>
      <c r="AI35" s="781">
        <f>AI32+AJ32</f>
        <v>1</v>
      </c>
      <c r="AJ35" s="782"/>
      <c r="AK35" s="765"/>
      <c r="AL35" s="766"/>
      <c r="AM35" s="766"/>
      <c r="AN35" s="766"/>
      <c r="AO35" s="767"/>
      <c r="AP35" s="3"/>
      <c r="AQ35" s="159">
        <f>+Y32+AC35+AG35</f>
        <v>0</v>
      </c>
      <c r="AR35" s="159">
        <f>+Z32+AD35+AH35</f>
        <v>0</v>
      </c>
      <c r="AS35" s="802">
        <f>+AS34+AE35+AI35</f>
        <v>3</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dataValidations count="1">
    <dataValidation type="list" allowBlank="1" showInputMessage="1" showErrorMessage="1" sqref="R11:T30 N11:O30" xr:uid="{BDEC7686-CD4B-44E7-BC21-BED8CB413DF4}">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266BE1C-D2AE-48ED-BF4D-C6BCA20726D5}">
          <x14:formula1>
            <xm:f>'(参考)リスト'!$D$16:$D$18</xm:f>
          </x14:formula1>
          <xm:sqref>P11:Q30</xm:sqref>
        </x14:dataValidation>
        <x14:dataValidation type="list" allowBlank="1" showInputMessage="1" showErrorMessage="1" xr:uid="{4CC6DC06-EE2F-4662-B882-488BA182F7C4}">
          <x14:formula1>
            <xm:f>'(参考)リスト'!$G$16:$G$20</xm:f>
          </x14:formula1>
          <xm:sqref>U11:V30</xm:sqref>
        </x14:dataValidation>
        <x14:dataValidation type="list" allowBlank="1" showInputMessage="1" showErrorMessage="1" xr:uid="{C434E618-5D99-45D7-95ED-0329544AF7C6}">
          <x14:formula1>
            <xm:f>'(参考)リスト'!$B$16:$B$20</xm:f>
          </x14:formula1>
          <xm:sqref>L11:M30</xm:sqref>
        </x14:dataValidation>
        <x14:dataValidation type="list" allowBlank="1" showInputMessage="1" showErrorMessage="1" xr:uid="{1D9FAAC1-9921-41E9-AE90-0F8BB1A9DC85}">
          <x14:formula1>
            <xm:f>'(参考)リスト'!$F$16:$F$21</xm:f>
          </x14:formula1>
          <xm:sqref>W11:X30</xm:sqref>
        </x14:dataValidation>
      </x14:dataValidations>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25947-2896-4CF3-A3FA-7153226F6FD8}">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S035</v>
      </c>
      <c r="AW5" s="158">
        <f>R7</f>
        <v>10</v>
      </c>
      <c r="AX5" s="159">
        <f>+Y32</f>
        <v>0</v>
      </c>
      <c r="AY5" s="159">
        <f>+Z32</f>
        <v>0</v>
      </c>
      <c r="AZ5" s="159">
        <f>+AA32</f>
        <v>0</v>
      </c>
      <c r="BA5" s="159">
        <f t="shared" ref="BA5" si="0">+AB32</f>
        <v>0</v>
      </c>
      <c r="BB5" s="159">
        <f>+AC32</f>
        <v>0</v>
      </c>
      <c r="BC5" s="159">
        <f t="shared" ref="BC5:BI5" si="1">+AD32</f>
        <v>0</v>
      </c>
      <c r="BD5" s="159">
        <f t="shared" si="1"/>
        <v>2</v>
      </c>
      <c r="BE5" s="159">
        <f t="shared" si="1"/>
        <v>3</v>
      </c>
      <c r="BF5" s="159">
        <f t="shared" si="1"/>
        <v>0</v>
      </c>
      <c r="BG5" s="159">
        <f t="shared" si="1"/>
        <v>0</v>
      </c>
      <c r="BH5" s="159">
        <f t="shared" si="1"/>
        <v>0</v>
      </c>
      <c r="BI5" s="159">
        <f t="shared" si="1"/>
        <v>2</v>
      </c>
      <c r="BJ5" s="159" t="str">
        <f>+Y35</f>
        <v/>
      </c>
      <c r="BK5" s="159" t="str">
        <f t="shared" ref="BK5" si="2">+Z35</f>
        <v/>
      </c>
      <c r="BL5" s="159" t="str">
        <f>+AA35</f>
        <v/>
      </c>
      <c r="BM5" s="159">
        <f>+AC35</f>
        <v>0</v>
      </c>
      <c r="BN5" s="159">
        <f t="shared" ref="BN5:BO5" si="3">+AD35</f>
        <v>0</v>
      </c>
      <c r="BO5" s="159">
        <f t="shared" si="3"/>
        <v>5</v>
      </c>
      <c r="BP5" s="159">
        <f>+AG35</f>
        <v>0</v>
      </c>
      <c r="BQ5" s="159">
        <f>+AH35</f>
        <v>0</v>
      </c>
      <c r="BR5" s="159">
        <f>+AI35</f>
        <v>2</v>
      </c>
      <c r="BS5" s="182" t="str">
        <f>+Y36</f>
        <v>Ⅰ</v>
      </c>
      <c r="BT5" s="182" t="str">
        <f>+AC36</f>
        <v>Ⅱ</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6.11</v>
      </c>
      <c r="CD5" s="162">
        <f t="shared" si="4"/>
        <v>7.2400000000000011</v>
      </c>
      <c r="CE5" s="162">
        <f t="shared" si="4"/>
        <v>0</v>
      </c>
      <c r="CF5" s="162">
        <f t="shared" si="4"/>
        <v>0</v>
      </c>
      <c r="CG5" s="162">
        <f t="shared" si="4"/>
        <v>0</v>
      </c>
      <c r="CH5" s="162">
        <f t="shared" si="4"/>
        <v>1.65</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675</v>
      </c>
      <c r="O7" s="756"/>
      <c r="P7" s="784" t="s">
        <v>476</v>
      </c>
      <c r="Q7" s="786"/>
      <c r="R7" s="838">
        <v>10</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511</v>
      </c>
      <c r="O11" s="772"/>
      <c r="P11" s="771" t="s">
        <v>352</v>
      </c>
      <c r="Q11" s="772"/>
      <c r="R11" s="275" t="s">
        <v>560</v>
      </c>
      <c r="S11" s="275"/>
      <c r="T11" s="275"/>
      <c r="U11" s="771" t="s">
        <v>1155</v>
      </c>
      <c r="V11" s="772"/>
      <c r="W11" s="771" t="s">
        <v>683</v>
      </c>
      <c r="X11" s="773"/>
      <c r="Y11" s="188"/>
      <c r="Z11" s="187"/>
      <c r="AA11" s="187"/>
      <c r="AB11" s="187"/>
      <c r="AC11" s="216"/>
      <c r="AD11" s="216"/>
      <c r="AE11" s="216"/>
      <c r="AF11" s="216">
        <v>0.48</v>
      </c>
      <c r="AG11" s="216"/>
      <c r="AH11" s="216"/>
      <c r="AI11" s="216"/>
      <c r="AJ11" s="216"/>
      <c r="AK11" s="787" t="s">
        <v>700</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511</v>
      </c>
      <c r="O12" s="772"/>
      <c r="P12" s="771" t="s">
        <v>352</v>
      </c>
      <c r="Q12" s="772"/>
      <c r="R12" s="275" t="s">
        <v>560</v>
      </c>
      <c r="S12" s="275"/>
      <c r="T12" s="275"/>
      <c r="U12" s="771" t="s">
        <v>684</v>
      </c>
      <c r="V12" s="772"/>
      <c r="W12" s="771" t="s">
        <v>683</v>
      </c>
      <c r="X12" s="773"/>
      <c r="Y12" s="188"/>
      <c r="Z12" s="187"/>
      <c r="AA12" s="187"/>
      <c r="AB12" s="187"/>
      <c r="AC12" s="216"/>
      <c r="AD12" s="216"/>
      <c r="AE12" s="216"/>
      <c r="AF12" s="216">
        <v>6.4</v>
      </c>
      <c r="AG12" s="216"/>
      <c r="AH12" s="216"/>
      <c r="AI12" s="216"/>
      <c r="AJ12" s="216"/>
      <c r="AK12" s="758" t="s">
        <v>700</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511</v>
      </c>
      <c r="O13" s="772"/>
      <c r="P13" s="771" t="s">
        <v>352</v>
      </c>
      <c r="Q13" s="772"/>
      <c r="R13" s="275" t="s">
        <v>560</v>
      </c>
      <c r="S13" s="275"/>
      <c r="T13" s="275"/>
      <c r="U13" s="771" t="s">
        <v>684</v>
      </c>
      <c r="V13" s="772"/>
      <c r="W13" s="771" t="s">
        <v>683</v>
      </c>
      <c r="X13" s="773"/>
      <c r="Y13" s="188"/>
      <c r="Z13" s="187"/>
      <c r="AA13" s="187"/>
      <c r="AB13" s="187"/>
      <c r="AC13" s="216"/>
      <c r="AD13" s="216"/>
      <c r="AE13" s="216"/>
      <c r="AF13" s="216">
        <v>0.36</v>
      </c>
      <c r="AG13" s="216"/>
      <c r="AH13" s="216"/>
      <c r="AI13" s="216"/>
      <c r="AJ13" s="216"/>
      <c r="AK13" s="758" t="s">
        <v>695</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511</v>
      </c>
      <c r="O14" s="772"/>
      <c r="P14" s="771" t="s">
        <v>353</v>
      </c>
      <c r="Q14" s="772"/>
      <c r="R14" s="275" t="s">
        <v>353</v>
      </c>
      <c r="S14" s="275"/>
      <c r="T14" s="275"/>
      <c r="U14" s="771" t="s">
        <v>1155</v>
      </c>
      <c r="V14" s="772"/>
      <c r="W14" s="771" t="s">
        <v>683</v>
      </c>
      <c r="X14" s="773"/>
      <c r="Y14" s="188"/>
      <c r="Z14" s="187"/>
      <c r="AA14" s="187"/>
      <c r="AB14" s="187"/>
      <c r="AC14" s="216"/>
      <c r="AD14" s="216"/>
      <c r="AE14" s="216"/>
      <c r="AF14" s="216"/>
      <c r="AG14" s="216"/>
      <c r="AH14" s="216"/>
      <c r="AI14" s="216"/>
      <c r="AJ14" s="216">
        <v>0.6</v>
      </c>
      <c r="AK14" s="758" t="s">
        <v>856</v>
      </c>
      <c r="AL14" s="759"/>
      <c r="AM14" s="759"/>
      <c r="AN14" s="760"/>
      <c r="AO14" s="761"/>
      <c r="AP14" s="3"/>
      <c r="AQ14" s="215">
        <f t="shared" si="5"/>
        <v>3</v>
      </c>
    </row>
    <row r="15" spans="2:86" ht="12" customHeight="1" x14ac:dyDescent="0.2">
      <c r="B15" s="526"/>
      <c r="C15" s="821"/>
      <c r="D15" s="819"/>
      <c r="E15" s="819"/>
      <c r="F15" s="819"/>
      <c r="G15" s="819"/>
      <c r="H15" s="819"/>
      <c r="I15" s="819"/>
      <c r="J15" s="820"/>
      <c r="K15" s="231">
        <v>5</v>
      </c>
      <c r="L15" s="771" t="s">
        <v>562</v>
      </c>
      <c r="M15" s="772"/>
      <c r="N15" s="771" t="s">
        <v>513</v>
      </c>
      <c r="O15" s="772"/>
      <c r="P15" s="771" t="s">
        <v>352</v>
      </c>
      <c r="Q15" s="772"/>
      <c r="R15" s="275" t="s">
        <v>560</v>
      </c>
      <c r="S15" s="275"/>
      <c r="T15" s="275"/>
      <c r="U15" s="771" t="s">
        <v>684</v>
      </c>
      <c r="V15" s="772"/>
      <c r="W15" s="771" t="s">
        <v>702</v>
      </c>
      <c r="X15" s="773"/>
      <c r="Y15" s="188"/>
      <c r="Z15" s="187"/>
      <c r="AA15" s="187"/>
      <c r="AB15" s="187"/>
      <c r="AC15" s="216"/>
      <c r="AD15" s="216"/>
      <c r="AE15" s="216">
        <v>0.36</v>
      </c>
      <c r="AF15" s="216"/>
      <c r="AG15" s="216"/>
      <c r="AH15" s="216"/>
      <c r="AI15" s="216"/>
      <c r="AJ15" s="216"/>
      <c r="AK15" s="758" t="s">
        <v>700</v>
      </c>
      <c r="AL15" s="759"/>
      <c r="AM15" s="759"/>
      <c r="AN15" s="760"/>
      <c r="AO15" s="761"/>
      <c r="AP15" s="3"/>
      <c r="AQ15" s="215">
        <f t="shared" si="5"/>
        <v>2</v>
      </c>
    </row>
    <row r="16" spans="2:86" ht="12" customHeight="1" x14ac:dyDescent="0.2">
      <c r="B16" s="526"/>
      <c r="C16" s="821"/>
      <c r="D16" s="819"/>
      <c r="E16" s="819"/>
      <c r="F16" s="819"/>
      <c r="G16" s="819"/>
      <c r="H16" s="819"/>
      <c r="I16" s="819"/>
      <c r="J16" s="820"/>
      <c r="K16" s="231">
        <v>6</v>
      </c>
      <c r="L16" s="771" t="s">
        <v>562</v>
      </c>
      <c r="M16" s="772"/>
      <c r="N16" s="771" t="s">
        <v>513</v>
      </c>
      <c r="O16" s="772"/>
      <c r="P16" s="771" t="s">
        <v>352</v>
      </c>
      <c r="Q16" s="772"/>
      <c r="R16" s="275" t="s">
        <v>560</v>
      </c>
      <c r="S16" s="275"/>
      <c r="T16" s="275"/>
      <c r="U16" s="771" t="s">
        <v>1155</v>
      </c>
      <c r="V16" s="772"/>
      <c r="W16" s="771" t="s">
        <v>702</v>
      </c>
      <c r="X16" s="773"/>
      <c r="Y16" s="188"/>
      <c r="Z16" s="187"/>
      <c r="AA16" s="187"/>
      <c r="AB16" s="187"/>
      <c r="AC16" s="216"/>
      <c r="AD16" s="216"/>
      <c r="AE16" s="216">
        <v>5.75</v>
      </c>
      <c r="AF16" s="216"/>
      <c r="AG16" s="216"/>
      <c r="AH16" s="216"/>
      <c r="AI16" s="216"/>
      <c r="AJ16" s="216"/>
      <c r="AK16" s="758" t="s">
        <v>700</v>
      </c>
      <c r="AL16" s="759"/>
      <c r="AM16" s="759"/>
      <c r="AN16" s="760"/>
      <c r="AO16" s="761"/>
      <c r="AP16" s="3"/>
      <c r="AQ16" s="215">
        <f t="shared" si="5"/>
        <v>2</v>
      </c>
    </row>
    <row r="17" spans="2:43" ht="12" customHeight="1" x14ac:dyDescent="0.2">
      <c r="B17" s="526"/>
      <c r="C17" s="821"/>
      <c r="D17" s="819"/>
      <c r="E17" s="819"/>
      <c r="F17" s="819"/>
      <c r="G17" s="819"/>
      <c r="H17" s="819"/>
      <c r="I17" s="819"/>
      <c r="J17" s="820"/>
      <c r="K17" s="231">
        <v>7</v>
      </c>
      <c r="L17" s="771" t="s">
        <v>562</v>
      </c>
      <c r="M17" s="772"/>
      <c r="N17" s="771" t="s">
        <v>510</v>
      </c>
      <c r="O17" s="772"/>
      <c r="P17" s="771" t="s">
        <v>353</v>
      </c>
      <c r="Q17" s="772"/>
      <c r="R17" s="275" t="s">
        <v>353</v>
      </c>
      <c r="S17" s="275"/>
      <c r="T17" s="275"/>
      <c r="U17" s="771" t="s">
        <v>1155</v>
      </c>
      <c r="V17" s="772"/>
      <c r="W17" s="771" t="s">
        <v>683</v>
      </c>
      <c r="X17" s="773"/>
      <c r="Y17" s="188"/>
      <c r="Z17" s="187"/>
      <c r="AA17" s="187"/>
      <c r="AB17" s="187"/>
      <c r="AC17" s="216"/>
      <c r="AD17" s="216"/>
      <c r="AE17" s="216"/>
      <c r="AF17" s="216"/>
      <c r="AG17" s="216"/>
      <c r="AH17" s="216"/>
      <c r="AI17" s="216"/>
      <c r="AJ17" s="216">
        <v>1.05</v>
      </c>
      <c r="AK17" s="758" t="s">
        <v>856</v>
      </c>
      <c r="AL17" s="759"/>
      <c r="AM17" s="759"/>
      <c r="AN17" s="760"/>
      <c r="AO17" s="761"/>
      <c r="AP17" s="3"/>
      <c r="AQ17" s="215">
        <f t="shared" si="5"/>
        <v>3</v>
      </c>
    </row>
    <row r="18" spans="2:43" ht="12" customHeight="1" x14ac:dyDescent="0.2">
      <c r="B18" s="526"/>
      <c r="C18" s="821"/>
      <c r="D18" s="819"/>
      <c r="E18" s="819"/>
      <c r="F18" s="819"/>
      <c r="G18" s="819"/>
      <c r="H18" s="819"/>
      <c r="I18" s="819"/>
      <c r="J18" s="820"/>
      <c r="K18" s="231">
        <v>8</v>
      </c>
      <c r="L18" s="771" t="s">
        <v>351</v>
      </c>
      <c r="M18" s="772"/>
      <c r="N18" s="771" t="s">
        <v>377</v>
      </c>
      <c r="O18" s="772"/>
      <c r="P18" s="771" t="s">
        <v>353</v>
      </c>
      <c r="Q18" s="772"/>
      <c r="R18" s="275" t="s">
        <v>360</v>
      </c>
      <c r="S18" s="275"/>
      <c r="T18" s="275"/>
      <c r="U18" s="771" t="s">
        <v>62</v>
      </c>
      <c r="V18" s="772"/>
      <c r="W18" s="771" t="s">
        <v>1155</v>
      </c>
      <c r="X18" s="773"/>
      <c r="Y18" s="188"/>
      <c r="Z18" s="187"/>
      <c r="AA18" s="187"/>
      <c r="AB18" s="187"/>
      <c r="AC18" s="216"/>
      <c r="AD18" s="216"/>
      <c r="AE18" s="216"/>
      <c r="AF18" s="216"/>
      <c r="AG18" s="216"/>
      <c r="AH18" s="216"/>
      <c r="AI18" s="216"/>
      <c r="AJ18" s="216"/>
      <c r="AK18" s="758" t="s">
        <v>996</v>
      </c>
      <c r="AL18" s="759"/>
      <c r="AM18" s="759"/>
      <c r="AN18" s="760"/>
      <c r="AO18" s="761"/>
      <c r="AP18" s="3"/>
      <c r="AQ18" s="215">
        <f t="shared" si="5"/>
        <v>3</v>
      </c>
    </row>
    <row r="19" spans="2:43" ht="12" customHeight="1" x14ac:dyDescent="0.2">
      <c r="B19" s="526"/>
      <c r="C19" s="821"/>
      <c r="D19" s="819"/>
      <c r="E19" s="819"/>
      <c r="F19" s="819"/>
      <c r="G19" s="819"/>
      <c r="H19" s="819"/>
      <c r="I19" s="819"/>
      <c r="J19" s="820"/>
      <c r="K19" s="231">
        <v>9</v>
      </c>
      <c r="L19" s="771" t="s">
        <v>351</v>
      </c>
      <c r="M19" s="772"/>
      <c r="N19" s="771" t="s">
        <v>377</v>
      </c>
      <c r="O19" s="772"/>
      <c r="P19" s="771" t="s">
        <v>353</v>
      </c>
      <c r="Q19" s="772"/>
      <c r="R19" s="275" t="s">
        <v>360</v>
      </c>
      <c r="S19" s="275"/>
      <c r="T19" s="275"/>
      <c r="U19" s="771" t="s">
        <v>62</v>
      </c>
      <c r="V19" s="772"/>
      <c r="W19" s="771" t="s">
        <v>1155</v>
      </c>
      <c r="X19" s="773"/>
      <c r="Y19" s="188"/>
      <c r="Z19" s="187"/>
      <c r="AA19" s="187"/>
      <c r="AB19" s="187"/>
      <c r="AC19" s="216"/>
      <c r="AD19" s="216"/>
      <c r="AE19" s="216"/>
      <c r="AF19" s="216"/>
      <c r="AG19" s="216"/>
      <c r="AH19" s="216"/>
      <c r="AI19" s="216"/>
      <c r="AJ19" s="216"/>
      <c r="AK19" s="758" t="s">
        <v>998</v>
      </c>
      <c r="AL19" s="759"/>
      <c r="AM19" s="759"/>
      <c r="AN19" s="760"/>
      <c r="AO19" s="761"/>
      <c r="AP19" s="3"/>
      <c r="AQ19" s="215">
        <f t="shared" si="5"/>
        <v>3</v>
      </c>
    </row>
    <row r="20" spans="2:43" ht="12" customHeight="1" x14ac:dyDescent="0.2">
      <c r="B20" s="526"/>
      <c r="C20" s="821"/>
      <c r="D20" s="819"/>
      <c r="E20" s="819"/>
      <c r="F20" s="819"/>
      <c r="G20" s="819"/>
      <c r="H20" s="819"/>
      <c r="I20" s="819"/>
      <c r="J20" s="820"/>
      <c r="K20" s="231">
        <v>10</v>
      </c>
      <c r="L20" s="771" t="s">
        <v>351</v>
      </c>
      <c r="M20" s="772"/>
      <c r="N20" s="771" t="s">
        <v>377</v>
      </c>
      <c r="O20" s="772"/>
      <c r="P20" s="771" t="s">
        <v>353</v>
      </c>
      <c r="Q20" s="772"/>
      <c r="R20" s="275" t="s">
        <v>360</v>
      </c>
      <c r="S20" s="275"/>
      <c r="T20" s="275"/>
      <c r="U20" s="771" t="s">
        <v>62</v>
      </c>
      <c r="V20" s="772"/>
      <c r="W20" s="771" t="s">
        <v>1155</v>
      </c>
      <c r="X20" s="773"/>
      <c r="Y20" s="188"/>
      <c r="Z20" s="187"/>
      <c r="AA20" s="187"/>
      <c r="AB20" s="187"/>
      <c r="AC20" s="216"/>
      <c r="AD20" s="216"/>
      <c r="AE20" s="216"/>
      <c r="AF20" s="216"/>
      <c r="AG20" s="216"/>
      <c r="AH20" s="216"/>
      <c r="AI20" s="216"/>
      <c r="AJ20" s="216"/>
      <c r="AK20" s="758" t="s">
        <v>1205</v>
      </c>
      <c r="AL20" s="759"/>
      <c r="AM20" s="759"/>
      <c r="AN20" s="760"/>
      <c r="AO20" s="761"/>
      <c r="AP20" s="3"/>
      <c r="AQ20" s="215">
        <f t="shared" si="5"/>
        <v>3</v>
      </c>
    </row>
    <row r="21" spans="2:43" ht="12" customHeight="1" x14ac:dyDescent="0.2">
      <c r="B21" s="526"/>
      <c r="C21" s="821"/>
      <c r="D21" s="819"/>
      <c r="E21" s="819"/>
      <c r="F21" s="819"/>
      <c r="G21" s="819"/>
      <c r="H21" s="819"/>
      <c r="I21" s="819"/>
      <c r="J21" s="820"/>
      <c r="K21" s="231">
        <v>11</v>
      </c>
      <c r="L21" s="771" t="s">
        <v>351</v>
      </c>
      <c r="M21" s="772"/>
      <c r="N21" s="771" t="s">
        <v>377</v>
      </c>
      <c r="O21" s="772"/>
      <c r="P21" s="771" t="s">
        <v>353</v>
      </c>
      <c r="Q21" s="772"/>
      <c r="R21" s="275" t="s">
        <v>360</v>
      </c>
      <c r="S21" s="275"/>
      <c r="T21" s="275"/>
      <c r="U21" s="771" t="s">
        <v>62</v>
      </c>
      <c r="V21" s="772"/>
      <c r="W21" s="771" t="s">
        <v>1155</v>
      </c>
      <c r="X21" s="773"/>
      <c r="Y21" s="188"/>
      <c r="Z21" s="187"/>
      <c r="AA21" s="187"/>
      <c r="AB21" s="187"/>
      <c r="AC21" s="216"/>
      <c r="AD21" s="216"/>
      <c r="AE21" s="216"/>
      <c r="AF21" s="216"/>
      <c r="AG21" s="216"/>
      <c r="AH21" s="216"/>
      <c r="AI21" s="216"/>
      <c r="AJ21" s="216"/>
      <c r="AK21" s="758" t="s">
        <v>1207</v>
      </c>
      <c r="AL21" s="759"/>
      <c r="AM21" s="759"/>
      <c r="AN21" s="760"/>
      <c r="AO21" s="761"/>
      <c r="AP21" s="3"/>
      <c r="AQ21" s="215">
        <f t="shared" si="5"/>
        <v>3</v>
      </c>
    </row>
    <row r="22" spans="2:43" ht="12" customHeight="1" x14ac:dyDescent="0.2">
      <c r="B22" s="526"/>
      <c r="C22" s="821"/>
      <c r="D22" s="819"/>
      <c r="E22" s="819"/>
      <c r="F22" s="819"/>
      <c r="G22" s="819"/>
      <c r="H22" s="819"/>
      <c r="I22" s="819"/>
      <c r="J22" s="820"/>
      <c r="K22" s="231">
        <v>12</v>
      </c>
      <c r="L22" s="771" t="s">
        <v>351</v>
      </c>
      <c r="M22" s="772"/>
      <c r="N22" s="771" t="s">
        <v>377</v>
      </c>
      <c r="O22" s="772"/>
      <c r="P22" s="771" t="s">
        <v>353</v>
      </c>
      <c r="Q22" s="772"/>
      <c r="R22" s="275" t="s">
        <v>360</v>
      </c>
      <c r="S22" s="275"/>
      <c r="T22" s="275"/>
      <c r="U22" s="771" t="s">
        <v>62</v>
      </c>
      <c r="V22" s="772"/>
      <c r="W22" s="771" t="s">
        <v>1155</v>
      </c>
      <c r="X22" s="773"/>
      <c r="Y22" s="188"/>
      <c r="Z22" s="187"/>
      <c r="AA22" s="187"/>
      <c r="AB22" s="187"/>
      <c r="AC22" s="216"/>
      <c r="AD22" s="216"/>
      <c r="AE22" s="216"/>
      <c r="AF22" s="216"/>
      <c r="AG22" s="216"/>
      <c r="AH22" s="216"/>
      <c r="AI22" s="216"/>
      <c r="AJ22" s="216"/>
      <c r="AK22" s="758" t="s">
        <v>1206</v>
      </c>
      <c r="AL22" s="759"/>
      <c r="AM22" s="759"/>
      <c r="AN22" s="760"/>
      <c r="AO22" s="761"/>
      <c r="AP22" s="3"/>
      <c r="AQ22" s="215">
        <f t="shared" si="5"/>
        <v>3</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6.11</v>
      </c>
      <c r="AF31" s="217">
        <f t="shared" si="6"/>
        <v>7.2400000000000011</v>
      </c>
      <c r="AG31" s="217">
        <f t="shared" si="6"/>
        <v>0</v>
      </c>
      <c r="AH31" s="217">
        <f t="shared" si="6"/>
        <v>0</v>
      </c>
      <c r="AI31" s="217">
        <f t="shared" si="6"/>
        <v>0</v>
      </c>
      <c r="AJ31" s="217">
        <f t="shared" si="6"/>
        <v>1.65</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2</v>
      </c>
      <c r="AF32" s="188">
        <f t="shared" si="7"/>
        <v>3</v>
      </c>
      <c r="AG32" s="188">
        <f t="shared" si="7"/>
        <v>0</v>
      </c>
      <c r="AH32" s="188">
        <f t="shared" si="7"/>
        <v>0</v>
      </c>
      <c r="AI32" s="188">
        <f t="shared" si="7"/>
        <v>0</v>
      </c>
      <c r="AJ32" s="188">
        <f t="shared" si="7"/>
        <v>2</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Ⅱb</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5</v>
      </c>
      <c r="AF35" s="782"/>
      <c r="AG35" s="188">
        <f>AG32</f>
        <v>0</v>
      </c>
      <c r="AH35" s="188">
        <f>AH32</f>
        <v>0</v>
      </c>
      <c r="AI35" s="781">
        <f>AI32+AJ32</f>
        <v>2</v>
      </c>
      <c r="AJ35" s="782"/>
      <c r="AK35" s="765"/>
      <c r="AL35" s="766"/>
      <c r="AM35" s="766"/>
      <c r="AN35" s="766"/>
      <c r="AO35" s="767"/>
      <c r="AP35" s="3"/>
      <c r="AQ35" s="159">
        <f>+Y32+AC35+AG35</f>
        <v>0</v>
      </c>
      <c r="AR35" s="159">
        <f>+Z32+AD35+AH35</f>
        <v>0</v>
      </c>
      <c r="AS35" s="802">
        <f>+AS34+AE35+AI35</f>
        <v>7</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dataValidations count="1">
    <dataValidation type="list" allowBlank="1" showInputMessage="1" showErrorMessage="1" sqref="N11:O30 R11:T30" xr:uid="{53F7BED4-C462-4262-A691-651577F1950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308DA58-6F03-484C-9B7A-E9996AA34D3F}">
          <x14:formula1>
            <xm:f>'(参考)リスト'!$F$16:$F$21</xm:f>
          </x14:formula1>
          <xm:sqref>W11:X30</xm:sqref>
        </x14:dataValidation>
        <x14:dataValidation type="list" allowBlank="1" showInputMessage="1" showErrorMessage="1" xr:uid="{3987FE81-BD86-4F0D-8342-EDB162788D6F}">
          <x14:formula1>
            <xm:f>'(参考)リスト'!$B$16:$B$20</xm:f>
          </x14:formula1>
          <xm:sqref>L11:M30</xm:sqref>
        </x14:dataValidation>
        <x14:dataValidation type="list" allowBlank="1" showInputMessage="1" showErrorMessage="1" xr:uid="{04C9A0A7-61FF-415F-8612-3392FA75763C}">
          <x14:formula1>
            <xm:f>'(参考)リスト'!$G$16:$G$20</xm:f>
          </x14:formula1>
          <xm:sqref>U11:V30</xm:sqref>
        </x14:dataValidation>
        <x14:dataValidation type="list" allowBlank="1" showInputMessage="1" showErrorMessage="1" xr:uid="{6112F32E-E806-4F1C-9DAB-1419B09B46D9}">
          <x14:formula1>
            <xm:f>'(参考)リスト'!$D$16:$D$18</xm:f>
          </x14:formula1>
          <xm:sqref>P11:Q30</xm:sqref>
        </x14:dataValidation>
      </x14:dataValidations>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24704-1DE4-4ED5-AFAD-111CB455EC97}">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S036</v>
      </c>
      <c r="AW5" s="158">
        <f>R7</f>
        <v>10</v>
      </c>
      <c r="AX5" s="159">
        <f>+Y32</f>
        <v>0</v>
      </c>
      <c r="AY5" s="159">
        <f>+Z32</f>
        <v>0</v>
      </c>
      <c r="AZ5" s="159">
        <f>+AA32</f>
        <v>0</v>
      </c>
      <c r="BA5" s="159">
        <f t="shared" ref="BA5" si="0">+AB32</f>
        <v>0</v>
      </c>
      <c r="BB5" s="159">
        <f>+AC32</f>
        <v>0</v>
      </c>
      <c r="BC5" s="159">
        <f t="shared" ref="BC5:BI5" si="1">+AD32</f>
        <v>0</v>
      </c>
      <c r="BD5" s="159">
        <f t="shared" si="1"/>
        <v>2</v>
      </c>
      <c r="BE5" s="159">
        <f t="shared" si="1"/>
        <v>1</v>
      </c>
      <c r="BF5" s="159">
        <f t="shared" si="1"/>
        <v>0</v>
      </c>
      <c r="BG5" s="159">
        <f t="shared" si="1"/>
        <v>0</v>
      </c>
      <c r="BH5" s="159">
        <f t="shared" si="1"/>
        <v>0</v>
      </c>
      <c r="BI5" s="159">
        <f t="shared" si="1"/>
        <v>1</v>
      </c>
      <c r="BJ5" s="159" t="str">
        <f>+Y35</f>
        <v/>
      </c>
      <c r="BK5" s="159" t="str">
        <f t="shared" ref="BK5" si="2">+Z35</f>
        <v/>
      </c>
      <c r="BL5" s="159" t="str">
        <f>+AA35</f>
        <v/>
      </c>
      <c r="BM5" s="159">
        <f>+AC35</f>
        <v>0</v>
      </c>
      <c r="BN5" s="159">
        <f t="shared" ref="BN5:BO5" si="3">+AD35</f>
        <v>0</v>
      </c>
      <c r="BO5" s="159">
        <f t="shared" si="3"/>
        <v>3</v>
      </c>
      <c r="BP5" s="159">
        <f>+AG35</f>
        <v>0</v>
      </c>
      <c r="BQ5" s="159">
        <f>+AH35</f>
        <v>0</v>
      </c>
      <c r="BR5" s="159">
        <f>+AI35</f>
        <v>1</v>
      </c>
      <c r="BS5" s="182" t="str">
        <f>+Y36</f>
        <v>Ⅰ</v>
      </c>
      <c r="BT5" s="182" t="str">
        <f>+AC36</f>
        <v>Ⅱ</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1.6</v>
      </c>
      <c r="CD5" s="162">
        <f t="shared" si="4"/>
        <v>0.72</v>
      </c>
      <c r="CE5" s="162">
        <f t="shared" si="4"/>
        <v>0</v>
      </c>
      <c r="CF5" s="162">
        <f t="shared" si="4"/>
        <v>0</v>
      </c>
      <c r="CG5" s="162">
        <f t="shared" si="4"/>
        <v>0</v>
      </c>
      <c r="CH5" s="162">
        <f t="shared" si="4"/>
        <v>1.9</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676</v>
      </c>
      <c r="O7" s="756"/>
      <c r="P7" s="784" t="s">
        <v>476</v>
      </c>
      <c r="Q7" s="786"/>
      <c r="R7" s="838">
        <v>10</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511</v>
      </c>
      <c r="O11" s="772"/>
      <c r="P11" s="771" t="s">
        <v>352</v>
      </c>
      <c r="Q11" s="772"/>
      <c r="R11" s="275" t="s">
        <v>560</v>
      </c>
      <c r="S11" s="275"/>
      <c r="T11" s="275"/>
      <c r="U11" s="771" t="s">
        <v>1155</v>
      </c>
      <c r="V11" s="772"/>
      <c r="W11" s="771" t="s">
        <v>683</v>
      </c>
      <c r="X11" s="773"/>
      <c r="Y11" s="188"/>
      <c r="Z11" s="187"/>
      <c r="AA11" s="187"/>
      <c r="AB11" s="187"/>
      <c r="AC11" s="216"/>
      <c r="AD11" s="216"/>
      <c r="AE11" s="216"/>
      <c r="AF11" s="216">
        <v>0.72</v>
      </c>
      <c r="AG11" s="216"/>
      <c r="AH11" s="216"/>
      <c r="AI11" s="216"/>
      <c r="AJ11" s="216"/>
      <c r="AK11" s="787" t="s">
        <v>700</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512</v>
      </c>
      <c r="O12" s="772"/>
      <c r="P12" s="771" t="s">
        <v>352</v>
      </c>
      <c r="Q12" s="772"/>
      <c r="R12" s="275" t="s">
        <v>560</v>
      </c>
      <c r="S12" s="275"/>
      <c r="T12" s="275"/>
      <c r="U12" s="771" t="s">
        <v>1155</v>
      </c>
      <c r="V12" s="772"/>
      <c r="W12" s="771" t="s">
        <v>702</v>
      </c>
      <c r="X12" s="773"/>
      <c r="Y12" s="188"/>
      <c r="Z12" s="187"/>
      <c r="AA12" s="187"/>
      <c r="AB12" s="187"/>
      <c r="AC12" s="216"/>
      <c r="AD12" s="216"/>
      <c r="AE12" s="216">
        <v>1.1200000000000001</v>
      </c>
      <c r="AF12" s="216"/>
      <c r="AG12" s="216"/>
      <c r="AH12" s="216"/>
      <c r="AI12" s="216"/>
      <c r="AJ12" s="216"/>
      <c r="AK12" s="758" t="s">
        <v>700</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512</v>
      </c>
      <c r="O13" s="772"/>
      <c r="P13" s="771" t="s">
        <v>352</v>
      </c>
      <c r="Q13" s="772"/>
      <c r="R13" s="275" t="s">
        <v>560</v>
      </c>
      <c r="S13" s="275"/>
      <c r="T13" s="275"/>
      <c r="U13" s="771" t="s">
        <v>1155</v>
      </c>
      <c r="V13" s="772"/>
      <c r="W13" s="771" t="s">
        <v>702</v>
      </c>
      <c r="X13" s="773"/>
      <c r="Y13" s="188"/>
      <c r="Z13" s="187"/>
      <c r="AA13" s="187"/>
      <c r="AB13" s="187"/>
      <c r="AC13" s="216"/>
      <c r="AD13" s="216"/>
      <c r="AE13" s="216">
        <v>0.48</v>
      </c>
      <c r="AF13" s="216"/>
      <c r="AG13" s="216"/>
      <c r="AH13" s="216"/>
      <c r="AI13" s="216"/>
      <c r="AJ13" s="216"/>
      <c r="AK13" s="758" t="s">
        <v>700</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562</v>
      </c>
      <c r="M14" s="772"/>
      <c r="N14" s="771" t="s">
        <v>512</v>
      </c>
      <c r="O14" s="772"/>
      <c r="P14" s="771" t="s">
        <v>353</v>
      </c>
      <c r="Q14" s="772"/>
      <c r="R14" s="275" t="s">
        <v>353</v>
      </c>
      <c r="S14" s="275"/>
      <c r="T14" s="275"/>
      <c r="U14" s="771" t="s">
        <v>1155</v>
      </c>
      <c r="V14" s="772"/>
      <c r="W14" s="771" t="s">
        <v>683</v>
      </c>
      <c r="X14" s="773"/>
      <c r="Y14" s="188"/>
      <c r="Z14" s="187"/>
      <c r="AA14" s="187"/>
      <c r="AB14" s="187"/>
      <c r="AC14" s="216"/>
      <c r="AD14" s="216"/>
      <c r="AE14" s="216"/>
      <c r="AF14" s="216"/>
      <c r="AG14" s="216"/>
      <c r="AH14" s="216"/>
      <c r="AI14" s="216"/>
      <c r="AJ14" s="216">
        <v>1.9</v>
      </c>
      <c r="AK14" s="758" t="s">
        <v>856</v>
      </c>
      <c r="AL14" s="759"/>
      <c r="AM14" s="759"/>
      <c r="AN14" s="760"/>
      <c r="AO14" s="761"/>
      <c r="AP14" s="3"/>
      <c r="AQ14" s="215">
        <f t="shared" si="5"/>
        <v>3</v>
      </c>
    </row>
    <row r="15" spans="2:86" ht="12" customHeight="1" x14ac:dyDescent="0.2">
      <c r="B15" s="526"/>
      <c r="C15" s="821"/>
      <c r="D15" s="819"/>
      <c r="E15" s="819"/>
      <c r="F15" s="819"/>
      <c r="G15" s="819"/>
      <c r="H15" s="819"/>
      <c r="I15" s="819"/>
      <c r="J15" s="820"/>
      <c r="K15" s="231">
        <v>5</v>
      </c>
      <c r="L15" s="771" t="s">
        <v>351</v>
      </c>
      <c r="M15" s="772"/>
      <c r="N15" s="771" t="s">
        <v>377</v>
      </c>
      <c r="O15" s="772"/>
      <c r="P15" s="771" t="s">
        <v>353</v>
      </c>
      <c r="Q15" s="772"/>
      <c r="R15" s="275" t="s">
        <v>360</v>
      </c>
      <c r="S15" s="275"/>
      <c r="T15" s="275"/>
      <c r="U15" s="771" t="s">
        <v>62</v>
      </c>
      <c r="V15" s="772"/>
      <c r="W15" s="771" t="s">
        <v>1155</v>
      </c>
      <c r="X15" s="773"/>
      <c r="Y15" s="188"/>
      <c r="Z15" s="187"/>
      <c r="AA15" s="187"/>
      <c r="AB15" s="187"/>
      <c r="AC15" s="216"/>
      <c r="AD15" s="216"/>
      <c r="AE15" s="216"/>
      <c r="AF15" s="216"/>
      <c r="AG15" s="216"/>
      <c r="AH15" s="216"/>
      <c r="AI15" s="216"/>
      <c r="AJ15" s="216"/>
      <c r="AK15" s="758" t="s">
        <v>1209</v>
      </c>
      <c r="AL15" s="759"/>
      <c r="AM15" s="759"/>
      <c r="AN15" s="760"/>
      <c r="AO15" s="761"/>
      <c r="AP15" s="3"/>
      <c r="AQ15" s="215">
        <f t="shared" si="5"/>
        <v>3</v>
      </c>
    </row>
    <row r="16" spans="2:86" ht="12" customHeight="1" x14ac:dyDescent="0.2">
      <c r="B16" s="526"/>
      <c r="C16" s="821"/>
      <c r="D16" s="819"/>
      <c r="E16" s="819"/>
      <c r="F16" s="819"/>
      <c r="G16" s="819"/>
      <c r="H16" s="819"/>
      <c r="I16" s="819"/>
      <c r="J16" s="820"/>
      <c r="K16" s="231">
        <v>6</v>
      </c>
      <c r="L16" s="771" t="s">
        <v>351</v>
      </c>
      <c r="M16" s="772"/>
      <c r="N16" s="771" t="s">
        <v>377</v>
      </c>
      <c r="O16" s="772"/>
      <c r="P16" s="771" t="s">
        <v>353</v>
      </c>
      <c r="Q16" s="772"/>
      <c r="R16" s="275" t="s">
        <v>360</v>
      </c>
      <c r="S16" s="275"/>
      <c r="T16" s="275"/>
      <c r="U16" s="771" t="s">
        <v>62</v>
      </c>
      <c r="V16" s="772"/>
      <c r="W16" s="771" t="s">
        <v>1155</v>
      </c>
      <c r="X16" s="773"/>
      <c r="Y16" s="188"/>
      <c r="Z16" s="187"/>
      <c r="AA16" s="187"/>
      <c r="AB16" s="187"/>
      <c r="AC16" s="216"/>
      <c r="AD16" s="216"/>
      <c r="AE16" s="216"/>
      <c r="AF16" s="216"/>
      <c r="AG16" s="216"/>
      <c r="AH16" s="216"/>
      <c r="AI16" s="216"/>
      <c r="AJ16" s="216"/>
      <c r="AK16" s="758" t="s">
        <v>1210</v>
      </c>
      <c r="AL16" s="759"/>
      <c r="AM16" s="759"/>
      <c r="AN16" s="760"/>
      <c r="AO16" s="761"/>
      <c r="AP16" s="3"/>
      <c r="AQ16" s="215">
        <f t="shared" si="5"/>
        <v>3</v>
      </c>
    </row>
    <row r="17" spans="2:43" ht="12" customHeight="1" x14ac:dyDescent="0.2">
      <c r="B17" s="526"/>
      <c r="C17" s="821"/>
      <c r="D17" s="819"/>
      <c r="E17" s="819"/>
      <c r="F17" s="819"/>
      <c r="G17" s="819"/>
      <c r="H17" s="819"/>
      <c r="I17" s="819"/>
      <c r="J17" s="820"/>
      <c r="K17" s="231">
        <v>7</v>
      </c>
      <c r="L17" s="771" t="s">
        <v>351</v>
      </c>
      <c r="M17" s="772"/>
      <c r="N17" s="771" t="s">
        <v>374</v>
      </c>
      <c r="O17" s="772"/>
      <c r="P17" s="771" t="s">
        <v>353</v>
      </c>
      <c r="Q17" s="772"/>
      <c r="R17" s="275" t="s">
        <v>360</v>
      </c>
      <c r="S17" s="275"/>
      <c r="T17" s="275"/>
      <c r="U17" s="771" t="s">
        <v>62</v>
      </c>
      <c r="V17" s="772"/>
      <c r="W17" s="771" t="s">
        <v>1155</v>
      </c>
      <c r="X17" s="773"/>
      <c r="Y17" s="188"/>
      <c r="Z17" s="187"/>
      <c r="AA17" s="187"/>
      <c r="AB17" s="187"/>
      <c r="AC17" s="216"/>
      <c r="AD17" s="216"/>
      <c r="AE17" s="216"/>
      <c r="AF17" s="216"/>
      <c r="AG17" s="216"/>
      <c r="AH17" s="216"/>
      <c r="AI17" s="216"/>
      <c r="AJ17" s="216"/>
      <c r="AK17" s="758" t="s">
        <v>719</v>
      </c>
      <c r="AL17" s="759"/>
      <c r="AM17" s="759"/>
      <c r="AN17" s="760"/>
      <c r="AO17" s="761"/>
      <c r="AP17" s="3"/>
      <c r="AQ17" s="215">
        <f t="shared" si="5"/>
        <v>3</v>
      </c>
    </row>
    <row r="18" spans="2:43" ht="12" customHeight="1" x14ac:dyDescent="0.2">
      <c r="B18" s="526"/>
      <c r="C18" s="821"/>
      <c r="D18" s="819"/>
      <c r="E18" s="819"/>
      <c r="F18" s="819"/>
      <c r="G18" s="819"/>
      <c r="H18" s="819"/>
      <c r="I18" s="819"/>
      <c r="J18" s="820"/>
      <c r="K18" s="231">
        <v>8</v>
      </c>
      <c r="L18" s="771" t="s">
        <v>351</v>
      </c>
      <c r="M18" s="772"/>
      <c r="N18" s="771" t="s">
        <v>377</v>
      </c>
      <c r="O18" s="772"/>
      <c r="P18" s="771" t="s">
        <v>353</v>
      </c>
      <c r="Q18" s="772"/>
      <c r="R18" s="275" t="s">
        <v>360</v>
      </c>
      <c r="S18" s="275"/>
      <c r="T18" s="275"/>
      <c r="U18" s="771" t="s">
        <v>62</v>
      </c>
      <c r="V18" s="772"/>
      <c r="W18" s="771" t="s">
        <v>1155</v>
      </c>
      <c r="X18" s="773"/>
      <c r="Y18" s="188"/>
      <c r="Z18" s="187"/>
      <c r="AA18" s="187"/>
      <c r="AB18" s="187"/>
      <c r="AC18" s="216"/>
      <c r="AD18" s="216"/>
      <c r="AE18" s="216"/>
      <c r="AF18" s="216"/>
      <c r="AG18" s="216"/>
      <c r="AH18" s="216"/>
      <c r="AI18" s="216"/>
      <c r="AJ18" s="216"/>
      <c r="AK18" s="758" t="s">
        <v>1211</v>
      </c>
      <c r="AL18" s="759"/>
      <c r="AM18" s="759"/>
      <c r="AN18" s="760"/>
      <c r="AO18" s="761"/>
      <c r="AP18" s="3"/>
      <c r="AQ18" s="215">
        <f t="shared" si="5"/>
        <v>3</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1.6</v>
      </c>
      <c r="AF31" s="217">
        <f t="shared" si="6"/>
        <v>0.72</v>
      </c>
      <c r="AG31" s="217">
        <f t="shared" si="6"/>
        <v>0</v>
      </c>
      <c r="AH31" s="217">
        <f t="shared" si="6"/>
        <v>0</v>
      </c>
      <c r="AI31" s="217">
        <f t="shared" si="6"/>
        <v>0</v>
      </c>
      <c r="AJ31" s="217">
        <f t="shared" si="6"/>
        <v>1.9</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2</v>
      </c>
      <c r="AF32" s="188">
        <f t="shared" si="7"/>
        <v>1</v>
      </c>
      <c r="AG32" s="188">
        <f t="shared" si="7"/>
        <v>0</v>
      </c>
      <c r="AH32" s="188">
        <f t="shared" si="7"/>
        <v>0</v>
      </c>
      <c r="AI32" s="188">
        <f t="shared" si="7"/>
        <v>0</v>
      </c>
      <c r="AJ32" s="188">
        <f t="shared" si="7"/>
        <v>1</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Ⅱb</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3</v>
      </c>
      <c r="AF35" s="782"/>
      <c r="AG35" s="188">
        <f>AG32</f>
        <v>0</v>
      </c>
      <c r="AH35" s="188">
        <f>AH32</f>
        <v>0</v>
      </c>
      <c r="AI35" s="781">
        <f>AI32+AJ32</f>
        <v>1</v>
      </c>
      <c r="AJ35" s="782"/>
      <c r="AK35" s="765"/>
      <c r="AL35" s="766"/>
      <c r="AM35" s="766"/>
      <c r="AN35" s="766"/>
      <c r="AO35" s="767"/>
      <c r="AP35" s="3"/>
      <c r="AQ35" s="159">
        <f>+Y32+AC35+AG35</f>
        <v>0</v>
      </c>
      <c r="AR35" s="159">
        <f>+Z32+AD35+AH35</f>
        <v>0</v>
      </c>
      <c r="AS35" s="802">
        <f>+AS34+AE35+AI35</f>
        <v>4</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dataValidations count="1">
    <dataValidation type="list" allowBlank="1" showInputMessage="1" showErrorMessage="1" sqref="N11:O30 R11:T30" xr:uid="{317A0FC8-C8DE-4494-92C2-0973EAC6C8D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6EA19CB-2969-48D8-81DD-66561FE2F78C}">
          <x14:formula1>
            <xm:f>'(参考)リスト'!$D$16:$D$18</xm:f>
          </x14:formula1>
          <xm:sqref>P11:Q30</xm:sqref>
        </x14:dataValidation>
        <x14:dataValidation type="list" allowBlank="1" showInputMessage="1" showErrorMessage="1" xr:uid="{D10431FB-8406-403C-B5E7-5F42BBAC3E3B}">
          <x14:formula1>
            <xm:f>'(参考)リスト'!$G$16:$G$20</xm:f>
          </x14:formula1>
          <xm:sqref>U11:V30</xm:sqref>
        </x14:dataValidation>
        <x14:dataValidation type="list" allowBlank="1" showInputMessage="1" showErrorMessage="1" xr:uid="{3B5FA6EA-EC88-4498-BD6E-48E1FDDD9130}">
          <x14:formula1>
            <xm:f>'(参考)リスト'!$B$16:$B$20</xm:f>
          </x14:formula1>
          <xm:sqref>L11:M30</xm:sqref>
        </x14:dataValidation>
        <x14:dataValidation type="list" allowBlank="1" showInputMessage="1" showErrorMessage="1" xr:uid="{9836FD83-B9AE-462D-B4B2-BD8F64C9D9FD}">
          <x14:formula1>
            <xm:f>'(参考)リスト'!$F$16:$F$21</xm:f>
          </x14:formula1>
          <xm:sqref>W11:X30</xm:sqref>
        </x14:dataValidation>
      </x14:dataValidations>
    </ext>
  </extLs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9C30C-4B64-4EA9-8BEF-4A8FA1788320}">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S037</v>
      </c>
      <c r="AW5" s="158">
        <f>R7</f>
        <v>10</v>
      </c>
      <c r="AX5" s="159">
        <f>+Y32</f>
        <v>0</v>
      </c>
      <c r="AY5" s="159">
        <f>+Z32</f>
        <v>0</v>
      </c>
      <c r="AZ5" s="159">
        <f>+AA32</f>
        <v>0</v>
      </c>
      <c r="BA5" s="159">
        <f t="shared" ref="BA5" si="0">+AB32</f>
        <v>0</v>
      </c>
      <c r="BB5" s="159">
        <f>+AC32</f>
        <v>0</v>
      </c>
      <c r="BC5" s="159">
        <f t="shared" ref="BC5:BI5" si="1">+AD32</f>
        <v>0</v>
      </c>
      <c r="BD5" s="159">
        <f t="shared" si="1"/>
        <v>0</v>
      </c>
      <c r="BE5" s="159">
        <f t="shared" si="1"/>
        <v>2</v>
      </c>
      <c r="BF5" s="159">
        <f t="shared" si="1"/>
        <v>0</v>
      </c>
      <c r="BG5" s="159">
        <f t="shared" si="1"/>
        <v>0</v>
      </c>
      <c r="BH5" s="159">
        <f t="shared" si="1"/>
        <v>0</v>
      </c>
      <c r="BI5" s="159">
        <f t="shared" si="1"/>
        <v>1</v>
      </c>
      <c r="BJ5" s="159" t="str">
        <f>+Y35</f>
        <v/>
      </c>
      <c r="BK5" s="159" t="str">
        <f t="shared" ref="BK5" si="2">+Z35</f>
        <v/>
      </c>
      <c r="BL5" s="159" t="str">
        <f>+AA35</f>
        <v/>
      </c>
      <c r="BM5" s="159">
        <f>+AC35</f>
        <v>0</v>
      </c>
      <c r="BN5" s="159">
        <f t="shared" ref="BN5:BO5" si="3">+AD35</f>
        <v>0</v>
      </c>
      <c r="BO5" s="159">
        <f t="shared" si="3"/>
        <v>2</v>
      </c>
      <c r="BP5" s="159">
        <f>+AG35</f>
        <v>0</v>
      </c>
      <c r="BQ5" s="159">
        <f>+AH35</f>
        <v>0</v>
      </c>
      <c r="BR5" s="159">
        <f>+AI35</f>
        <v>1</v>
      </c>
      <c r="BS5" s="182" t="str">
        <f>+Y36</f>
        <v>Ⅰ</v>
      </c>
      <c r="BT5" s="182" t="str">
        <f>+AC36</f>
        <v>Ⅱ</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9.25</v>
      </c>
      <c r="CE5" s="162">
        <f t="shared" si="4"/>
        <v>0</v>
      </c>
      <c r="CF5" s="162">
        <f t="shared" si="4"/>
        <v>0</v>
      </c>
      <c r="CG5" s="162">
        <f t="shared" si="4"/>
        <v>0</v>
      </c>
      <c r="CH5" s="162">
        <f t="shared" si="4"/>
        <v>1.95</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677</v>
      </c>
      <c r="O7" s="756"/>
      <c r="P7" s="784" t="s">
        <v>476</v>
      </c>
      <c r="Q7" s="786"/>
      <c r="R7" s="838">
        <v>10</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511</v>
      </c>
      <c r="O11" s="772"/>
      <c r="P11" s="771" t="s">
        <v>352</v>
      </c>
      <c r="Q11" s="772"/>
      <c r="R11" s="275" t="s">
        <v>560</v>
      </c>
      <c r="S11" s="275"/>
      <c r="T11" s="275"/>
      <c r="U11" s="771" t="s">
        <v>1155</v>
      </c>
      <c r="V11" s="772"/>
      <c r="W11" s="771" t="s">
        <v>683</v>
      </c>
      <c r="X11" s="773"/>
      <c r="Y11" s="188"/>
      <c r="Z11" s="187"/>
      <c r="AA11" s="187"/>
      <c r="AB11" s="187"/>
      <c r="AC11" s="216"/>
      <c r="AD11" s="216"/>
      <c r="AE11" s="216"/>
      <c r="AF11" s="216">
        <v>5.85</v>
      </c>
      <c r="AG11" s="216"/>
      <c r="AH11" s="216"/>
      <c r="AI11" s="216"/>
      <c r="AJ11" s="216"/>
      <c r="AK11" s="787" t="s">
        <v>700</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511</v>
      </c>
      <c r="O12" s="772"/>
      <c r="P12" s="771" t="s">
        <v>352</v>
      </c>
      <c r="Q12" s="772"/>
      <c r="R12" s="275" t="s">
        <v>560</v>
      </c>
      <c r="S12" s="275"/>
      <c r="T12" s="275"/>
      <c r="U12" s="771" t="s">
        <v>1155</v>
      </c>
      <c r="V12" s="772"/>
      <c r="W12" s="771" t="s">
        <v>683</v>
      </c>
      <c r="X12" s="773"/>
      <c r="Y12" s="188"/>
      <c r="Z12" s="187"/>
      <c r="AA12" s="187"/>
      <c r="AB12" s="187"/>
      <c r="AC12" s="216"/>
      <c r="AD12" s="216"/>
      <c r="AE12" s="216"/>
      <c r="AF12" s="216">
        <v>3.4</v>
      </c>
      <c r="AG12" s="216"/>
      <c r="AH12" s="216"/>
      <c r="AI12" s="216"/>
      <c r="AJ12" s="216"/>
      <c r="AK12" s="758" t="s">
        <v>700</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562</v>
      </c>
      <c r="M13" s="772"/>
      <c r="N13" s="771" t="s">
        <v>512</v>
      </c>
      <c r="O13" s="772"/>
      <c r="P13" s="771" t="s">
        <v>353</v>
      </c>
      <c r="Q13" s="772"/>
      <c r="R13" s="275" t="s">
        <v>353</v>
      </c>
      <c r="S13" s="275"/>
      <c r="T13" s="275"/>
      <c r="U13" s="771" t="s">
        <v>684</v>
      </c>
      <c r="V13" s="772"/>
      <c r="W13" s="771" t="s">
        <v>683</v>
      </c>
      <c r="X13" s="773"/>
      <c r="Y13" s="188"/>
      <c r="Z13" s="187"/>
      <c r="AA13" s="187"/>
      <c r="AB13" s="187"/>
      <c r="AC13" s="216"/>
      <c r="AD13" s="216"/>
      <c r="AE13" s="216"/>
      <c r="AF13" s="216"/>
      <c r="AG13" s="216"/>
      <c r="AH13" s="216"/>
      <c r="AI13" s="216"/>
      <c r="AJ13" s="216">
        <v>1.95</v>
      </c>
      <c r="AK13" s="758" t="s">
        <v>856</v>
      </c>
      <c r="AL13" s="759"/>
      <c r="AM13" s="759"/>
      <c r="AN13" s="760"/>
      <c r="AO13" s="761"/>
      <c r="AP13" s="3"/>
      <c r="AQ13" s="215">
        <f t="shared" si="5"/>
        <v>3</v>
      </c>
    </row>
    <row r="14" spans="2:86" ht="12" customHeight="1" x14ac:dyDescent="0.2">
      <c r="B14" s="526"/>
      <c r="C14" s="821"/>
      <c r="D14" s="819"/>
      <c r="E14" s="819"/>
      <c r="F14" s="819"/>
      <c r="G14" s="819"/>
      <c r="H14" s="819"/>
      <c r="I14" s="819"/>
      <c r="J14" s="820"/>
      <c r="K14" s="231">
        <v>4</v>
      </c>
      <c r="L14" s="771" t="s">
        <v>351</v>
      </c>
      <c r="M14" s="772"/>
      <c r="N14" s="771" t="s">
        <v>377</v>
      </c>
      <c r="O14" s="772"/>
      <c r="P14" s="771" t="s">
        <v>353</v>
      </c>
      <c r="Q14" s="772"/>
      <c r="R14" s="275" t="s">
        <v>360</v>
      </c>
      <c r="S14" s="275"/>
      <c r="T14" s="275"/>
      <c r="U14" s="771" t="s">
        <v>62</v>
      </c>
      <c r="V14" s="772"/>
      <c r="W14" s="771" t="s">
        <v>1155</v>
      </c>
      <c r="X14" s="773"/>
      <c r="Y14" s="188"/>
      <c r="Z14" s="187"/>
      <c r="AA14" s="187"/>
      <c r="AB14" s="187"/>
      <c r="AC14" s="216"/>
      <c r="AD14" s="216"/>
      <c r="AE14" s="216"/>
      <c r="AF14" s="216"/>
      <c r="AG14" s="216"/>
      <c r="AH14" s="216"/>
      <c r="AI14" s="216"/>
      <c r="AJ14" s="216"/>
      <c r="AK14" s="758" t="s">
        <v>719</v>
      </c>
      <c r="AL14" s="759"/>
      <c r="AM14" s="759"/>
      <c r="AN14" s="760"/>
      <c r="AO14" s="761"/>
      <c r="AP14" s="3"/>
      <c r="AQ14" s="215">
        <f t="shared" si="5"/>
        <v>3</v>
      </c>
    </row>
    <row r="15" spans="2:86" ht="12" customHeight="1" x14ac:dyDescent="0.2">
      <c r="B15" s="526"/>
      <c r="C15" s="821"/>
      <c r="D15" s="819"/>
      <c r="E15" s="819"/>
      <c r="F15" s="819"/>
      <c r="G15" s="819"/>
      <c r="H15" s="819"/>
      <c r="I15" s="819"/>
      <c r="J15" s="820"/>
      <c r="K15" s="231">
        <v>5</v>
      </c>
      <c r="L15" s="771" t="s">
        <v>1343</v>
      </c>
      <c r="M15" s="772"/>
      <c r="N15" s="771" t="s">
        <v>1342</v>
      </c>
      <c r="O15" s="772"/>
      <c r="P15" s="771" t="s">
        <v>1341</v>
      </c>
      <c r="Q15" s="772"/>
      <c r="R15" s="333" t="s">
        <v>1340</v>
      </c>
      <c r="S15" s="540"/>
      <c r="T15" s="316"/>
      <c r="U15" s="771" t="s">
        <v>62</v>
      </c>
      <c r="V15" s="772"/>
      <c r="W15" s="771" t="s">
        <v>1155</v>
      </c>
      <c r="X15" s="772"/>
      <c r="Y15" s="188"/>
      <c r="Z15" s="187"/>
      <c r="AA15" s="187"/>
      <c r="AB15" s="187"/>
      <c r="AC15" s="216"/>
      <c r="AD15" s="216"/>
      <c r="AE15" s="216"/>
      <c r="AF15" s="216"/>
      <c r="AG15" s="216"/>
      <c r="AH15" s="216"/>
      <c r="AI15" s="216"/>
      <c r="AJ15" s="216"/>
      <c r="AK15" s="758" t="s">
        <v>1370</v>
      </c>
      <c r="AL15" s="759"/>
      <c r="AM15" s="759"/>
      <c r="AN15" s="759"/>
      <c r="AO15" s="841"/>
      <c r="AP15" s="3"/>
      <c r="AQ15" s="215">
        <f t="shared" si="5"/>
        <v>3</v>
      </c>
    </row>
    <row r="16" spans="2:86" ht="12" customHeight="1" x14ac:dyDescent="0.2">
      <c r="B16" s="526"/>
      <c r="C16" s="821"/>
      <c r="D16" s="819"/>
      <c r="E16" s="819"/>
      <c r="F16" s="819"/>
      <c r="G16" s="819"/>
      <c r="H16" s="819"/>
      <c r="I16" s="819"/>
      <c r="J16" s="820"/>
      <c r="K16" s="231">
        <v>6</v>
      </c>
      <c r="L16" s="771" t="s">
        <v>1343</v>
      </c>
      <c r="M16" s="772"/>
      <c r="N16" s="771" t="s">
        <v>1342</v>
      </c>
      <c r="O16" s="772"/>
      <c r="P16" s="771" t="s">
        <v>1341</v>
      </c>
      <c r="Q16" s="772"/>
      <c r="R16" s="333" t="s">
        <v>1340</v>
      </c>
      <c r="S16" s="540"/>
      <c r="T16" s="316"/>
      <c r="U16" s="771" t="s">
        <v>62</v>
      </c>
      <c r="V16" s="772"/>
      <c r="W16" s="771" t="s">
        <v>1155</v>
      </c>
      <c r="X16" s="772"/>
      <c r="Y16" s="188"/>
      <c r="Z16" s="187"/>
      <c r="AA16" s="187"/>
      <c r="AB16" s="187"/>
      <c r="AC16" s="216"/>
      <c r="AD16" s="216"/>
      <c r="AE16" s="216"/>
      <c r="AF16" s="216"/>
      <c r="AG16" s="216"/>
      <c r="AH16" s="216"/>
      <c r="AI16" s="216"/>
      <c r="AJ16" s="216"/>
      <c r="AK16" s="758" t="s">
        <v>1369</v>
      </c>
      <c r="AL16" s="759"/>
      <c r="AM16" s="759"/>
      <c r="AN16" s="759"/>
      <c r="AO16" s="841"/>
      <c r="AP16" s="3"/>
      <c r="AQ16" s="215">
        <f t="shared" si="5"/>
        <v>3</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9.25</v>
      </c>
      <c r="AG31" s="217">
        <f t="shared" si="6"/>
        <v>0</v>
      </c>
      <c r="AH31" s="217">
        <f t="shared" si="6"/>
        <v>0</v>
      </c>
      <c r="AI31" s="217">
        <f t="shared" si="6"/>
        <v>0</v>
      </c>
      <c r="AJ31" s="217">
        <f t="shared" si="6"/>
        <v>1.95</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2</v>
      </c>
      <c r="AG32" s="188">
        <f t="shared" si="7"/>
        <v>0</v>
      </c>
      <c r="AH32" s="188">
        <f t="shared" si="7"/>
        <v>0</v>
      </c>
      <c r="AI32" s="188">
        <f t="shared" si="7"/>
        <v>0</v>
      </c>
      <c r="AJ32" s="188">
        <f t="shared" si="7"/>
        <v>1</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Ⅱb</v>
      </c>
      <c r="AD33" s="756"/>
      <c r="AE33" s="756"/>
      <c r="AF33" s="757"/>
      <c r="AG33" s="755" t="str">
        <f>IF(AG32&gt;0,"Ⅳ",IF(AH32&gt;0,"Ⅲ",IF(AI32&gt;0,"Ⅱa",IF(AJ32&gt;0,"Ⅱb","Ⅰ"))))</f>
        <v>Ⅱb</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2</v>
      </c>
      <c r="AF35" s="782"/>
      <c r="AG35" s="188">
        <f>AG32</f>
        <v>0</v>
      </c>
      <c r="AH35" s="188">
        <f>AH32</f>
        <v>0</v>
      </c>
      <c r="AI35" s="781">
        <f>AI32+AJ32</f>
        <v>1</v>
      </c>
      <c r="AJ35" s="782"/>
      <c r="AK35" s="765"/>
      <c r="AL35" s="766"/>
      <c r="AM35" s="766"/>
      <c r="AN35" s="766"/>
      <c r="AO35" s="767"/>
      <c r="AP35" s="3"/>
      <c r="AQ35" s="159">
        <f>+Y32+AC35+AG35</f>
        <v>0</v>
      </c>
      <c r="AR35" s="159">
        <f>+Z32+AD35+AH35</f>
        <v>0</v>
      </c>
      <c r="AS35" s="802">
        <f>+AS34+AE35+AI35</f>
        <v>3</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dataValidations count="1">
    <dataValidation type="list" allowBlank="1" showInputMessage="1" showErrorMessage="1" sqref="R11:T30 N11:O30" xr:uid="{CE5ADAC1-A81D-4B0A-8BB5-DCF01E14875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D8CC1CF-B31C-4DC3-8063-D7DD137EF9FE}">
          <x14:formula1>
            <xm:f>'(参考)リスト'!$F$16:$F$21</xm:f>
          </x14:formula1>
          <xm:sqref>W11:X30</xm:sqref>
        </x14:dataValidation>
        <x14:dataValidation type="list" allowBlank="1" showInputMessage="1" showErrorMessage="1" xr:uid="{02564CAD-6717-4076-8F63-0CC2453A047E}">
          <x14:formula1>
            <xm:f>'(参考)リスト'!$B$16:$B$20</xm:f>
          </x14:formula1>
          <xm:sqref>L11:M30</xm:sqref>
        </x14:dataValidation>
        <x14:dataValidation type="list" allowBlank="1" showInputMessage="1" showErrorMessage="1" xr:uid="{02E6450E-E448-449A-A01F-1961A2B1B2D9}">
          <x14:formula1>
            <xm:f>'(参考)リスト'!$G$16:$G$20</xm:f>
          </x14:formula1>
          <xm:sqref>U11:V30</xm:sqref>
        </x14:dataValidation>
        <x14:dataValidation type="list" allowBlank="1" showInputMessage="1" showErrorMessage="1" xr:uid="{EB94B567-205C-4744-92E2-36C1CFB4EF9F}">
          <x14:formula1>
            <xm:f>'(参考)リスト'!$D$16:$D$18</xm:f>
          </x14:formula1>
          <xm:sqref>P11:Q30</xm:sqref>
        </x14:dataValidation>
      </x14:dataValidations>
    </ext>
  </extLst>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99062-B7B9-4EA2-9C90-CA187BD5CFAE}">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S038</v>
      </c>
      <c r="AW5" s="158">
        <f>R7</f>
        <v>10</v>
      </c>
      <c r="AX5" s="159">
        <f>+Y32</f>
        <v>0</v>
      </c>
      <c r="AY5" s="159">
        <f>+Z32</f>
        <v>0</v>
      </c>
      <c r="AZ5" s="159">
        <f>+AA32</f>
        <v>0</v>
      </c>
      <c r="BA5" s="159">
        <f t="shared" ref="BA5" si="0">+AB32</f>
        <v>0</v>
      </c>
      <c r="BB5" s="159">
        <f>+AC32</f>
        <v>0</v>
      </c>
      <c r="BC5" s="159">
        <f t="shared" ref="BC5:BI5" si="1">+AD32</f>
        <v>0</v>
      </c>
      <c r="BD5" s="159">
        <f t="shared" si="1"/>
        <v>1</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1.8</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678</v>
      </c>
      <c r="O7" s="756"/>
      <c r="P7" s="784" t="s">
        <v>476</v>
      </c>
      <c r="Q7" s="786"/>
      <c r="R7" s="838">
        <v>10</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513</v>
      </c>
      <c r="O11" s="772"/>
      <c r="P11" s="771" t="s">
        <v>352</v>
      </c>
      <c r="Q11" s="772"/>
      <c r="R11" s="275" t="s">
        <v>560</v>
      </c>
      <c r="S11" s="275"/>
      <c r="T11" s="275"/>
      <c r="U11" s="771" t="s">
        <v>1155</v>
      </c>
      <c r="V11" s="772"/>
      <c r="W11" s="771" t="s">
        <v>702</v>
      </c>
      <c r="X11" s="773"/>
      <c r="Y11" s="188"/>
      <c r="Z11" s="187"/>
      <c r="AA11" s="187"/>
      <c r="AB11" s="187"/>
      <c r="AC11" s="216"/>
      <c r="AD11" s="216"/>
      <c r="AE11" s="216">
        <v>1.8</v>
      </c>
      <c r="AF11" s="216"/>
      <c r="AG11" s="216"/>
      <c r="AH11" s="216"/>
      <c r="AI11" s="216"/>
      <c r="AJ11" s="216"/>
      <c r="AK11" s="787" t="s">
        <v>700</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562</v>
      </c>
      <c r="M12" s="772"/>
      <c r="N12" s="771" t="s">
        <v>512</v>
      </c>
      <c r="O12" s="772"/>
      <c r="P12" s="771" t="s">
        <v>353</v>
      </c>
      <c r="Q12" s="772"/>
      <c r="R12" s="275" t="s">
        <v>353</v>
      </c>
      <c r="S12" s="275"/>
      <c r="T12" s="275"/>
      <c r="U12" s="771" t="s">
        <v>684</v>
      </c>
      <c r="V12" s="772"/>
      <c r="W12" s="771" t="s">
        <v>701</v>
      </c>
      <c r="X12" s="773"/>
      <c r="Y12" s="188"/>
      <c r="Z12" s="187"/>
      <c r="AA12" s="187"/>
      <c r="AB12" s="187"/>
      <c r="AC12" s="216"/>
      <c r="AD12" s="216"/>
      <c r="AE12" s="216"/>
      <c r="AF12" s="216"/>
      <c r="AG12" s="216"/>
      <c r="AH12" s="216"/>
      <c r="AI12" s="216"/>
      <c r="AJ12" s="216"/>
      <c r="AK12" s="758" t="s">
        <v>890</v>
      </c>
      <c r="AL12" s="759"/>
      <c r="AM12" s="759"/>
      <c r="AN12" s="760"/>
      <c r="AO12" s="761"/>
      <c r="AP12" s="3"/>
      <c r="AQ12" s="215">
        <f t="shared" ref="AQ12:AQ30" si="5">IF(P12="材質劣化",2,IF(P12="漏水",3,1))</f>
        <v>3</v>
      </c>
    </row>
    <row r="13" spans="2:86" ht="12" customHeight="1" x14ac:dyDescent="0.2">
      <c r="B13" s="526"/>
      <c r="C13" s="821"/>
      <c r="D13" s="819"/>
      <c r="E13" s="819"/>
      <c r="F13" s="819"/>
      <c r="G13" s="819"/>
      <c r="H13" s="819"/>
      <c r="I13" s="819"/>
      <c r="J13" s="820"/>
      <c r="K13" s="231">
        <v>3</v>
      </c>
      <c r="L13" s="771" t="s">
        <v>1343</v>
      </c>
      <c r="M13" s="772"/>
      <c r="N13" s="771" t="s">
        <v>1342</v>
      </c>
      <c r="O13" s="772"/>
      <c r="P13" s="771" t="s">
        <v>1341</v>
      </c>
      <c r="Q13" s="772"/>
      <c r="R13" s="275" t="s">
        <v>1340</v>
      </c>
      <c r="S13" s="275"/>
      <c r="T13" s="275"/>
      <c r="U13" s="771" t="s">
        <v>62</v>
      </c>
      <c r="V13" s="772"/>
      <c r="W13" s="771" t="s">
        <v>1155</v>
      </c>
      <c r="X13" s="773"/>
      <c r="Y13" s="188"/>
      <c r="Z13" s="187"/>
      <c r="AA13" s="187"/>
      <c r="AB13" s="187"/>
      <c r="AC13" s="216"/>
      <c r="AD13" s="216"/>
      <c r="AE13" s="216"/>
      <c r="AF13" s="216"/>
      <c r="AG13" s="216"/>
      <c r="AH13" s="216"/>
      <c r="AI13" s="216"/>
      <c r="AJ13" s="216"/>
      <c r="AK13" s="758" t="s">
        <v>1374</v>
      </c>
      <c r="AL13" s="759"/>
      <c r="AM13" s="759"/>
      <c r="AN13" s="760"/>
      <c r="AO13" s="761"/>
      <c r="AP13" s="3"/>
      <c r="AQ13" s="215">
        <f t="shared" si="5"/>
        <v>3</v>
      </c>
    </row>
    <row r="14" spans="2:86" ht="12" customHeight="1" x14ac:dyDescent="0.2">
      <c r="B14" s="526"/>
      <c r="C14" s="821"/>
      <c r="D14" s="819"/>
      <c r="E14" s="819"/>
      <c r="F14" s="819"/>
      <c r="G14" s="819"/>
      <c r="H14" s="819"/>
      <c r="I14" s="819"/>
      <c r="J14" s="820"/>
      <c r="K14" s="231">
        <v>4</v>
      </c>
      <c r="L14" s="771" t="s">
        <v>1343</v>
      </c>
      <c r="M14" s="772"/>
      <c r="N14" s="771" t="s">
        <v>1342</v>
      </c>
      <c r="O14" s="772"/>
      <c r="P14" s="771" t="s">
        <v>1341</v>
      </c>
      <c r="Q14" s="772"/>
      <c r="R14" s="275" t="s">
        <v>1340</v>
      </c>
      <c r="S14" s="275"/>
      <c r="T14" s="275"/>
      <c r="U14" s="771" t="s">
        <v>62</v>
      </c>
      <c r="V14" s="772"/>
      <c r="W14" s="771" t="s">
        <v>1155</v>
      </c>
      <c r="X14" s="773"/>
      <c r="Y14" s="188"/>
      <c r="Z14" s="187"/>
      <c r="AA14" s="187"/>
      <c r="AB14" s="187"/>
      <c r="AC14" s="216"/>
      <c r="AD14" s="216"/>
      <c r="AE14" s="216"/>
      <c r="AF14" s="216"/>
      <c r="AG14" s="216"/>
      <c r="AH14" s="216"/>
      <c r="AI14" s="216"/>
      <c r="AJ14" s="216"/>
      <c r="AK14" s="758" t="s">
        <v>1373</v>
      </c>
      <c r="AL14" s="759"/>
      <c r="AM14" s="759"/>
      <c r="AN14" s="760"/>
      <c r="AO14" s="761"/>
      <c r="AP14" s="3"/>
      <c r="AQ14" s="215">
        <f t="shared" si="5"/>
        <v>3</v>
      </c>
    </row>
    <row r="15" spans="2:86" ht="12" customHeight="1" x14ac:dyDescent="0.2">
      <c r="B15" s="526"/>
      <c r="C15" s="821"/>
      <c r="D15" s="819"/>
      <c r="E15" s="819"/>
      <c r="F15" s="819"/>
      <c r="G15" s="819"/>
      <c r="H15" s="819"/>
      <c r="I15" s="819"/>
      <c r="J15" s="820"/>
      <c r="K15" s="231">
        <v>5</v>
      </c>
      <c r="L15" s="771" t="s">
        <v>1343</v>
      </c>
      <c r="M15" s="772"/>
      <c r="N15" s="771" t="s">
        <v>1344</v>
      </c>
      <c r="O15" s="772"/>
      <c r="P15" s="771" t="s">
        <v>1341</v>
      </c>
      <c r="Q15" s="772"/>
      <c r="R15" s="275" t="s">
        <v>1340</v>
      </c>
      <c r="S15" s="275"/>
      <c r="T15" s="275"/>
      <c r="U15" s="771" t="s">
        <v>62</v>
      </c>
      <c r="V15" s="772"/>
      <c r="W15" s="771" t="s">
        <v>1155</v>
      </c>
      <c r="X15" s="773"/>
      <c r="Y15" s="188"/>
      <c r="Z15" s="187"/>
      <c r="AA15" s="187"/>
      <c r="AB15" s="187"/>
      <c r="AC15" s="216"/>
      <c r="AD15" s="216"/>
      <c r="AE15" s="216"/>
      <c r="AF15" s="216"/>
      <c r="AG15" s="216"/>
      <c r="AH15" s="216"/>
      <c r="AI15" s="216"/>
      <c r="AJ15" s="216"/>
      <c r="AK15" s="758" t="s">
        <v>1372</v>
      </c>
      <c r="AL15" s="759"/>
      <c r="AM15" s="759"/>
      <c r="AN15" s="760"/>
      <c r="AO15" s="761"/>
      <c r="AP15" s="3"/>
      <c r="AQ15" s="215">
        <f t="shared" si="5"/>
        <v>3</v>
      </c>
    </row>
    <row r="16" spans="2:86" ht="12" customHeight="1" x14ac:dyDescent="0.2">
      <c r="B16" s="526"/>
      <c r="C16" s="821"/>
      <c r="D16" s="819"/>
      <c r="E16" s="819"/>
      <c r="F16" s="819"/>
      <c r="G16" s="819"/>
      <c r="H16" s="819"/>
      <c r="I16" s="819"/>
      <c r="J16" s="820"/>
      <c r="K16" s="231">
        <v>6</v>
      </c>
      <c r="L16" s="771" t="s">
        <v>1343</v>
      </c>
      <c r="M16" s="772"/>
      <c r="N16" s="771" t="s">
        <v>1342</v>
      </c>
      <c r="O16" s="772"/>
      <c r="P16" s="771" t="s">
        <v>1341</v>
      </c>
      <c r="Q16" s="772"/>
      <c r="R16" s="275" t="s">
        <v>1340</v>
      </c>
      <c r="S16" s="275"/>
      <c r="T16" s="275"/>
      <c r="U16" s="771" t="s">
        <v>62</v>
      </c>
      <c r="V16" s="772"/>
      <c r="W16" s="771" t="s">
        <v>1155</v>
      </c>
      <c r="X16" s="773"/>
      <c r="Y16" s="188"/>
      <c r="Z16" s="187"/>
      <c r="AA16" s="187"/>
      <c r="AB16" s="187"/>
      <c r="AC16" s="216"/>
      <c r="AD16" s="216"/>
      <c r="AE16" s="216"/>
      <c r="AF16" s="216"/>
      <c r="AG16" s="216"/>
      <c r="AH16" s="216"/>
      <c r="AI16" s="216"/>
      <c r="AJ16" s="216"/>
      <c r="AK16" s="758" t="s">
        <v>1371</v>
      </c>
      <c r="AL16" s="759"/>
      <c r="AM16" s="759"/>
      <c r="AN16" s="760"/>
      <c r="AO16" s="761"/>
      <c r="AP16" s="3"/>
      <c r="AQ16" s="215">
        <f t="shared" si="5"/>
        <v>3</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1.8</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1</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dataValidations count="1">
    <dataValidation type="list" allowBlank="1" showInputMessage="1" showErrorMessage="1" sqref="R11:T30 N11:O30" xr:uid="{DA65BC7C-83EA-4E3C-8F32-1A696F2A936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EF7D58-9397-4746-A97B-092D15DD717C}">
          <x14:formula1>
            <xm:f>'(参考)リスト'!$D$16:$D$18</xm:f>
          </x14:formula1>
          <xm:sqref>P11:Q30</xm:sqref>
        </x14:dataValidation>
        <x14:dataValidation type="list" allowBlank="1" showInputMessage="1" showErrorMessage="1" xr:uid="{34CB152C-469B-4B0C-979E-D14078A6C501}">
          <x14:formula1>
            <xm:f>'(参考)リスト'!$G$16:$G$20</xm:f>
          </x14:formula1>
          <xm:sqref>U11:V30</xm:sqref>
        </x14:dataValidation>
        <x14:dataValidation type="list" allowBlank="1" showInputMessage="1" showErrorMessage="1" xr:uid="{8DCD389D-60CB-41C5-BCC9-D8420BE9F770}">
          <x14:formula1>
            <xm:f>'(参考)リスト'!$B$16:$B$20</xm:f>
          </x14:formula1>
          <xm:sqref>L11:M30</xm:sqref>
        </x14:dataValidation>
        <x14:dataValidation type="list" allowBlank="1" showInputMessage="1" showErrorMessage="1" xr:uid="{1D1CA365-71CA-485F-A357-9CB6EA24218D}">
          <x14:formula1>
            <xm:f>'(参考)リスト'!$F$16:$F$21</xm:f>
          </x14:formula1>
          <xm:sqref>W11:X30</xm:sqref>
        </x14:dataValidation>
      </x14:dataValidations>
    </ext>
  </extLst>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57B16-1042-4FFD-9E1E-D7CAD598F781}">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S039</v>
      </c>
      <c r="AW5" s="158">
        <f>R7</f>
        <v>10</v>
      </c>
      <c r="AX5" s="159">
        <f>+Y32</f>
        <v>0</v>
      </c>
      <c r="AY5" s="159">
        <f>+Z32</f>
        <v>0</v>
      </c>
      <c r="AZ5" s="159">
        <f>+AA32</f>
        <v>0</v>
      </c>
      <c r="BA5" s="159">
        <f t="shared" ref="BA5" si="0">+AB32</f>
        <v>0</v>
      </c>
      <c r="BB5" s="159">
        <f>+AC32</f>
        <v>0</v>
      </c>
      <c r="BC5" s="159">
        <f t="shared" ref="BC5:BI5" si="1">+AD32</f>
        <v>0</v>
      </c>
      <c r="BD5" s="159">
        <f t="shared" si="1"/>
        <v>1</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4.62</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679</v>
      </c>
      <c r="O7" s="756"/>
      <c r="P7" s="784" t="s">
        <v>476</v>
      </c>
      <c r="Q7" s="786"/>
      <c r="R7" s="838">
        <v>10</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513</v>
      </c>
      <c r="O11" s="772"/>
      <c r="P11" s="771" t="s">
        <v>352</v>
      </c>
      <c r="Q11" s="772"/>
      <c r="R11" s="275" t="s">
        <v>560</v>
      </c>
      <c r="S11" s="275"/>
      <c r="T11" s="275"/>
      <c r="U11" s="771" t="s">
        <v>684</v>
      </c>
      <c r="V11" s="772"/>
      <c r="W11" s="771" t="s">
        <v>702</v>
      </c>
      <c r="X11" s="773"/>
      <c r="Y11" s="188"/>
      <c r="Z11" s="187"/>
      <c r="AA11" s="187"/>
      <c r="AB11" s="187"/>
      <c r="AC11" s="216"/>
      <c r="AD11" s="216"/>
      <c r="AE11" s="216">
        <v>4.62</v>
      </c>
      <c r="AF11" s="216"/>
      <c r="AG11" s="216"/>
      <c r="AH11" s="216"/>
      <c r="AI11" s="216"/>
      <c r="AJ11" s="216"/>
      <c r="AK11" s="787" t="s">
        <v>700</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351</v>
      </c>
      <c r="M12" s="772"/>
      <c r="N12" s="771" t="s">
        <v>374</v>
      </c>
      <c r="O12" s="772"/>
      <c r="P12" s="771" t="s">
        <v>352</v>
      </c>
      <c r="Q12" s="772"/>
      <c r="R12" s="275" t="s">
        <v>560</v>
      </c>
      <c r="S12" s="275"/>
      <c r="T12" s="275"/>
      <c r="U12" s="771" t="s">
        <v>684</v>
      </c>
      <c r="V12" s="772"/>
      <c r="W12" s="771" t="s">
        <v>1155</v>
      </c>
      <c r="X12" s="773"/>
      <c r="Y12" s="188"/>
      <c r="Z12" s="187"/>
      <c r="AA12" s="187"/>
      <c r="AB12" s="187"/>
      <c r="AC12" s="216"/>
      <c r="AD12" s="216"/>
      <c r="AE12" s="216"/>
      <c r="AF12" s="216"/>
      <c r="AG12" s="216"/>
      <c r="AH12" s="216"/>
      <c r="AI12" s="216"/>
      <c r="AJ12" s="216"/>
      <c r="AK12" s="758" t="s">
        <v>1181</v>
      </c>
      <c r="AL12" s="759"/>
      <c r="AM12" s="759"/>
      <c r="AN12" s="760"/>
      <c r="AO12" s="761"/>
      <c r="AP12" s="3"/>
      <c r="AQ12" s="215">
        <f t="shared" ref="AQ12:AQ30" si="5">IF(P12="材質劣化",2,IF(P12="漏水",3,1))</f>
        <v>2</v>
      </c>
    </row>
    <row r="13" spans="2:86" ht="12" customHeight="1" x14ac:dyDescent="0.2">
      <c r="B13" s="526"/>
      <c r="C13" s="821"/>
      <c r="D13" s="819"/>
      <c r="E13" s="819"/>
      <c r="F13" s="819"/>
      <c r="G13" s="819"/>
      <c r="H13" s="819"/>
      <c r="I13" s="819"/>
      <c r="J13" s="820"/>
      <c r="K13" s="231">
        <v>3</v>
      </c>
      <c r="L13" s="771" t="s">
        <v>351</v>
      </c>
      <c r="M13" s="772"/>
      <c r="N13" s="771" t="s">
        <v>374</v>
      </c>
      <c r="O13" s="772"/>
      <c r="P13" s="771" t="s">
        <v>353</v>
      </c>
      <c r="Q13" s="772"/>
      <c r="R13" s="275" t="s">
        <v>360</v>
      </c>
      <c r="S13" s="275"/>
      <c r="T13" s="275"/>
      <c r="U13" s="771" t="s">
        <v>62</v>
      </c>
      <c r="V13" s="772"/>
      <c r="W13" s="771" t="s">
        <v>1155</v>
      </c>
      <c r="X13" s="773"/>
      <c r="Y13" s="188"/>
      <c r="Z13" s="187"/>
      <c r="AA13" s="187"/>
      <c r="AB13" s="187"/>
      <c r="AC13" s="216"/>
      <c r="AD13" s="216"/>
      <c r="AE13" s="216"/>
      <c r="AF13" s="216"/>
      <c r="AG13" s="216"/>
      <c r="AH13" s="216"/>
      <c r="AI13" s="216"/>
      <c r="AJ13" s="216"/>
      <c r="AK13" s="758" t="s">
        <v>719</v>
      </c>
      <c r="AL13" s="759"/>
      <c r="AM13" s="759"/>
      <c r="AN13" s="760"/>
      <c r="AO13" s="761"/>
      <c r="AP13" s="3"/>
      <c r="AQ13" s="215">
        <f t="shared" si="5"/>
        <v>3</v>
      </c>
    </row>
    <row r="14" spans="2:86" ht="12" customHeight="1" x14ac:dyDescent="0.2">
      <c r="B14" s="526"/>
      <c r="C14" s="821"/>
      <c r="D14" s="819"/>
      <c r="E14" s="819"/>
      <c r="F14" s="819"/>
      <c r="G14" s="819"/>
      <c r="H14" s="819"/>
      <c r="I14" s="819"/>
      <c r="J14" s="820"/>
      <c r="K14" s="231">
        <v>4</v>
      </c>
      <c r="L14" s="771" t="s">
        <v>351</v>
      </c>
      <c r="M14" s="772"/>
      <c r="N14" s="771" t="s">
        <v>374</v>
      </c>
      <c r="O14" s="772"/>
      <c r="P14" s="771" t="s">
        <v>353</v>
      </c>
      <c r="Q14" s="772"/>
      <c r="R14" s="275" t="s">
        <v>360</v>
      </c>
      <c r="S14" s="275"/>
      <c r="T14" s="275"/>
      <c r="U14" s="771" t="s">
        <v>62</v>
      </c>
      <c r="V14" s="772"/>
      <c r="W14" s="771" t="s">
        <v>1155</v>
      </c>
      <c r="X14" s="773"/>
      <c r="Y14" s="188"/>
      <c r="Z14" s="187"/>
      <c r="AA14" s="187"/>
      <c r="AB14" s="187"/>
      <c r="AC14" s="216"/>
      <c r="AD14" s="216"/>
      <c r="AE14" s="216"/>
      <c r="AF14" s="216"/>
      <c r="AG14" s="216"/>
      <c r="AH14" s="216"/>
      <c r="AI14" s="216"/>
      <c r="AJ14" s="216"/>
      <c r="AK14" s="758" t="s">
        <v>719</v>
      </c>
      <c r="AL14" s="759"/>
      <c r="AM14" s="759"/>
      <c r="AN14" s="760"/>
      <c r="AO14" s="761"/>
      <c r="AP14" s="3"/>
      <c r="AQ14" s="215">
        <f t="shared" si="5"/>
        <v>3</v>
      </c>
    </row>
    <row r="15" spans="2:86" ht="12" customHeight="1" x14ac:dyDescent="0.2">
      <c r="B15" s="526"/>
      <c r="C15" s="821"/>
      <c r="D15" s="819"/>
      <c r="E15" s="819"/>
      <c r="F15" s="819"/>
      <c r="G15" s="819"/>
      <c r="H15" s="819"/>
      <c r="I15" s="819"/>
      <c r="J15" s="820"/>
      <c r="K15" s="231">
        <v>5</v>
      </c>
      <c r="L15" s="771" t="s">
        <v>351</v>
      </c>
      <c r="M15" s="772"/>
      <c r="N15" s="771" t="s">
        <v>377</v>
      </c>
      <c r="O15" s="772"/>
      <c r="P15" s="771" t="s">
        <v>353</v>
      </c>
      <c r="Q15" s="772"/>
      <c r="R15" s="275" t="s">
        <v>360</v>
      </c>
      <c r="S15" s="275"/>
      <c r="T15" s="275"/>
      <c r="U15" s="771" t="s">
        <v>62</v>
      </c>
      <c r="V15" s="772"/>
      <c r="W15" s="771" t="s">
        <v>1155</v>
      </c>
      <c r="X15" s="773"/>
      <c r="Y15" s="188"/>
      <c r="Z15" s="187"/>
      <c r="AA15" s="187"/>
      <c r="AB15" s="187"/>
      <c r="AC15" s="216"/>
      <c r="AD15" s="216"/>
      <c r="AE15" s="216"/>
      <c r="AF15" s="216"/>
      <c r="AG15" s="216"/>
      <c r="AH15" s="216"/>
      <c r="AI15" s="216"/>
      <c r="AJ15" s="216"/>
      <c r="AK15" s="758" t="s">
        <v>1214</v>
      </c>
      <c r="AL15" s="759"/>
      <c r="AM15" s="759"/>
      <c r="AN15" s="760"/>
      <c r="AO15" s="761"/>
      <c r="AP15" s="3"/>
      <c r="AQ15" s="215">
        <f t="shared" si="5"/>
        <v>3</v>
      </c>
    </row>
    <row r="16" spans="2:86" ht="12" customHeight="1" x14ac:dyDescent="0.2">
      <c r="B16" s="526"/>
      <c r="C16" s="821"/>
      <c r="D16" s="819"/>
      <c r="E16" s="819"/>
      <c r="F16" s="819"/>
      <c r="G16" s="819"/>
      <c r="H16" s="819"/>
      <c r="I16" s="819"/>
      <c r="J16" s="820"/>
      <c r="K16" s="231">
        <v>6</v>
      </c>
      <c r="L16" s="771" t="s">
        <v>351</v>
      </c>
      <c r="M16" s="772"/>
      <c r="N16" s="771" t="s">
        <v>377</v>
      </c>
      <c r="O16" s="772"/>
      <c r="P16" s="771" t="s">
        <v>353</v>
      </c>
      <c r="Q16" s="772"/>
      <c r="R16" s="275" t="s">
        <v>360</v>
      </c>
      <c r="S16" s="275"/>
      <c r="T16" s="275"/>
      <c r="U16" s="771" t="s">
        <v>684</v>
      </c>
      <c r="V16" s="772"/>
      <c r="W16" s="771" t="s">
        <v>1155</v>
      </c>
      <c r="X16" s="773"/>
      <c r="Y16" s="188"/>
      <c r="Z16" s="187"/>
      <c r="AA16" s="187"/>
      <c r="AB16" s="187"/>
      <c r="AC16" s="216"/>
      <c r="AD16" s="216"/>
      <c r="AE16" s="216"/>
      <c r="AF16" s="216"/>
      <c r="AG16" s="216"/>
      <c r="AH16" s="216"/>
      <c r="AI16" s="216"/>
      <c r="AJ16" s="216"/>
      <c r="AK16" s="758" t="s">
        <v>1024</v>
      </c>
      <c r="AL16" s="759"/>
      <c r="AM16" s="759"/>
      <c r="AN16" s="760"/>
      <c r="AO16" s="761"/>
      <c r="AP16" s="3"/>
      <c r="AQ16" s="215">
        <f t="shared" si="5"/>
        <v>3</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4.62</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1</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dataValidations count="1">
    <dataValidation type="list" allowBlank="1" showInputMessage="1" showErrorMessage="1" sqref="N11:O30 R11:T30" xr:uid="{55FE89D4-FB6F-4890-85BB-E4EAD52EA55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02CE596-9B48-426A-85DA-4E59C42BCB21}">
          <x14:formula1>
            <xm:f>'(参考)リスト'!$F$16:$F$21</xm:f>
          </x14:formula1>
          <xm:sqref>W11:X30</xm:sqref>
        </x14:dataValidation>
        <x14:dataValidation type="list" allowBlank="1" showInputMessage="1" showErrorMessage="1" xr:uid="{CF469491-801E-46FD-A2E1-D880FED5A372}">
          <x14:formula1>
            <xm:f>'(参考)リスト'!$B$16:$B$20</xm:f>
          </x14:formula1>
          <xm:sqref>L11:M30</xm:sqref>
        </x14:dataValidation>
        <x14:dataValidation type="list" allowBlank="1" showInputMessage="1" showErrorMessage="1" xr:uid="{AEAD742D-DFEC-40B1-93B2-59214BBA88B7}">
          <x14:formula1>
            <xm:f>'(参考)リスト'!$G$16:$G$20</xm:f>
          </x14:formula1>
          <xm:sqref>U11:V30</xm:sqref>
        </x14:dataValidation>
        <x14:dataValidation type="list" allowBlank="1" showInputMessage="1" showErrorMessage="1" xr:uid="{4853093E-A4CE-4643-8150-F7B7A613DBE7}">
          <x14:formula1>
            <xm:f>'(参考)リスト'!$D$16:$D$18</xm:f>
          </x14:formula1>
          <xm:sqref>P11:Q30</xm:sqref>
        </x14:dataValidation>
      </x14:dataValidations>
    </ext>
  </extLst>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892C5-71EF-4169-A27C-1EF437C321A4}">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S040</v>
      </c>
      <c r="AW5" s="158">
        <f>R7</f>
        <v>10</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1</v>
      </c>
      <c r="BJ5" s="159" t="str">
        <f>+Y35</f>
        <v/>
      </c>
      <c r="BK5" s="159" t="str">
        <f t="shared" ref="BK5" si="2">+Z35</f>
        <v/>
      </c>
      <c r="BL5" s="159" t="str">
        <f>+AA35</f>
        <v/>
      </c>
      <c r="BM5" s="159">
        <f>+AC35</f>
        <v>0</v>
      </c>
      <c r="BN5" s="159">
        <f t="shared" ref="BN5:BO5" si="3">+AD35</f>
        <v>0</v>
      </c>
      <c r="BO5" s="159">
        <f t="shared" si="3"/>
        <v>0</v>
      </c>
      <c r="BP5" s="159">
        <f>+AG35</f>
        <v>0</v>
      </c>
      <c r="BQ5" s="159">
        <f>+AH35</f>
        <v>0</v>
      </c>
      <c r="BR5" s="159">
        <f>+AI35</f>
        <v>1</v>
      </c>
      <c r="BS5" s="182" t="str">
        <f>+Y36</f>
        <v>Ⅰ</v>
      </c>
      <c r="BT5" s="182" t="str">
        <f>+AC36</f>
        <v>Ⅰ</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3.4</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680</v>
      </c>
      <c r="O7" s="756"/>
      <c r="P7" s="784" t="s">
        <v>476</v>
      </c>
      <c r="Q7" s="786"/>
      <c r="R7" s="838">
        <v>10</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513</v>
      </c>
      <c r="O11" s="772"/>
      <c r="P11" s="771" t="s">
        <v>353</v>
      </c>
      <c r="Q11" s="772"/>
      <c r="R11" s="275" t="s">
        <v>353</v>
      </c>
      <c r="S11" s="275"/>
      <c r="T11" s="275"/>
      <c r="U11" s="771" t="s">
        <v>684</v>
      </c>
      <c r="V11" s="772"/>
      <c r="W11" s="771" t="s">
        <v>702</v>
      </c>
      <c r="X11" s="773"/>
      <c r="Y11" s="188"/>
      <c r="Z11" s="187"/>
      <c r="AA11" s="187"/>
      <c r="AB11" s="187"/>
      <c r="AC11" s="216"/>
      <c r="AD11" s="216"/>
      <c r="AE11" s="216"/>
      <c r="AF11" s="216"/>
      <c r="AG11" s="216"/>
      <c r="AH11" s="216"/>
      <c r="AI11" s="216"/>
      <c r="AJ11" s="216"/>
      <c r="AK11" s="787" t="s">
        <v>1217</v>
      </c>
      <c r="AL11" s="788"/>
      <c r="AM11" s="788"/>
      <c r="AN11" s="789"/>
      <c r="AO11" s="790"/>
      <c r="AP11" s="3"/>
      <c r="AQ11" s="215">
        <f>IF(P11="材質劣化",2,IF(P11="漏水",3,1))</f>
        <v>3</v>
      </c>
    </row>
    <row r="12" spans="2:86" ht="12" customHeight="1" x14ac:dyDescent="0.2">
      <c r="B12" s="526"/>
      <c r="C12" s="821"/>
      <c r="D12" s="819"/>
      <c r="E12" s="819"/>
      <c r="F12" s="819"/>
      <c r="G12" s="819"/>
      <c r="H12" s="819"/>
      <c r="I12" s="819"/>
      <c r="J12" s="820"/>
      <c r="K12" s="231">
        <v>2</v>
      </c>
      <c r="L12" s="771" t="s">
        <v>562</v>
      </c>
      <c r="M12" s="772"/>
      <c r="N12" s="771" t="s">
        <v>512</v>
      </c>
      <c r="O12" s="772"/>
      <c r="P12" s="771" t="s">
        <v>353</v>
      </c>
      <c r="Q12" s="772"/>
      <c r="R12" s="275" t="s">
        <v>353</v>
      </c>
      <c r="S12" s="275"/>
      <c r="T12" s="275"/>
      <c r="U12" s="771" t="s">
        <v>1155</v>
      </c>
      <c r="V12" s="772"/>
      <c r="W12" s="771" t="s">
        <v>683</v>
      </c>
      <c r="X12" s="773"/>
      <c r="Y12" s="188"/>
      <c r="Z12" s="187"/>
      <c r="AA12" s="187"/>
      <c r="AB12" s="187"/>
      <c r="AC12" s="216"/>
      <c r="AD12" s="216"/>
      <c r="AE12" s="216"/>
      <c r="AF12" s="216"/>
      <c r="AG12" s="216"/>
      <c r="AH12" s="216"/>
      <c r="AI12" s="216"/>
      <c r="AJ12" s="216">
        <v>3.4</v>
      </c>
      <c r="AK12" s="758" t="s">
        <v>856</v>
      </c>
      <c r="AL12" s="759"/>
      <c r="AM12" s="759"/>
      <c r="AN12" s="760"/>
      <c r="AO12" s="761"/>
      <c r="AP12" s="3"/>
      <c r="AQ12" s="215">
        <f t="shared" ref="AQ12:AQ30" si="5">IF(P12="材質劣化",2,IF(P12="漏水",3,1))</f>
        <v>3</v>
      </c>
    </row>
    <row r="13" spans="2:86" ht="12" customHeight="1" x14ac:dyDescent="0.2">
      <c r="B13" s="526"/>
      <c r="C13" s="821"/>
      <c r="D13" s="819"/>
      <c r="E13" s="819"/>
      <c r="F13" s="819"/>
      <c r="G13" s="819"/>
      <c r="H13" s="819"/>
      <c r="I13" s="819"/>
      <c r="J13" s="820"/>
      <c r="K13" s="231">
        <v>3</v>
      </c>
      <c r="L13" s="771" t="s">
        <v>351</v>
      </c>
      <c r="M13" s="772"/>
      <c r="N13" s="771" t="s">
        <v>377</v>
      </c>
      <c r="O13" s="772"/>
      <c r="P13" s="771" t="s">
        <v>352</v>
      </c>
      <c r="Q13" s="772"/>
      <c r="R13" s="275" t="s">
        <v>560</v>
      </c>
      <c r="S13" s="275"/>
      <c r="T13" s="275"/>
      <c r="U13" s="771" t="s">
        <v>684</v>
      </c>
      <c r="V13" s="772"/>
      <c r="W13" s="771" t="s">
        <v>1155</v>
      </c>
      <c r="X13" s="773"/>
      <c r="Y13" s="188"/>
      <c r="Z13" s="187"/>
      <c r="AA13" s="187"/>
      <c r="AB13" s="187"/>
      <c r="AC13" s="216"/>
      <c r="AD13" s="216"/>
      <c r="AE13" s="216"/>
      <c r="AF13" s="216"/>
      <c r="AG13" s="216"/>
      <c r="AH13" s="216"/>
      <c r="AI13" s="216"/>
      <c r="AJ13" s="216"/>
      <c r="AK13" s="758" t="s">
        <v>1181</v>
      </c>
      <c r="AL13" s="759"/>
      <c r="AM13" s="759"/>
      <c r="AN13" s="760"/>
      <c r="AO13" s="761"/>
      <c r="AP13" s="3"/>
      <c r="AQ13" s="215">
        <f t="shared" si="5"/>
        <v>2</v>
      </c>
    </row>
    <row r="14" spans="2:86" ht="12" customHeight="1" x14ac:dyDescent="0.2">
      <c r="B14" s="526"/>
      <c r="C14" s="821"/>
      <c r="D14" s="819"/>
      <c r="E14" s="819"/>
      <c r="F14" s="819"/>
      <c r="G14" s="819"/>
      <c r="H14" s="819"/>
      <c r="I14" s="819"/>
      <c r="J14" s="820"/>
      <c r="K14" s="231">
        <v>4</v>
      </c>
      <c r="L14" s="771" t="s">
        <v>351</v>
      </c>
      <c r="M14" s="772"/>
      <c r="N14" s="771" t="s">
        <v>374</v>
      </c>
      <c r="O14" s="772"/>
      <c r="P14" s="771" t="s">
        <v>353</v>
      </c>
      <c r="Q14" s="772"/>
      <c r="R14" s="275" t="s">
        <v>360</v>
      </c>
      <c r="S14" s="275"/>
      <c r="T14" s="275"/>
      <c r="U14" s="771" t="s">
        <v>62</v>
      </c>
      <c r="V14" s="772"/>
      <c r="W14" s="771" t="s">
        <v>1155</v>
      </c>
      <c r="X14" s="773"/>
      <c r="Y14" s="188"/>
      <c r="Z14" s="187"/>
      <c r="AA14" s="187"/>
      <c r="AB14" s="187"/>
      <c r="AC14" s="216"/>
      <c r="AD14" s="216"/>
      <c r="AE14" s="216"/>
      <c r="AF14" s="216"/>
      <c r="AG14" s="216"/>
      <c r="AH14" s="216"/>
      <c r="AI14" s="216"/>
      <c r="AJ14" s="216"/>
      <c r="AK14" s="758" t="s">
        <v>719</v>
      </c>
      <c r="AL14" s="759"/>
      <c r="AM14" s="759"/>
      <c r="AN14" s="760"/>
      <c r="AO14" s="761"/>
      <c r="AP14" s="3"/>
      <c r="AQ14" s="215">
        <f t="shared" si="5"/>
        <v>3</v>
      </c>
    </row>
    <row r="15" spans="2:86" ht="12" customHeight="1" x14ac:dyDescent="0.2">
      <c r="B15" s="526"/>
      <c r="C15" s="821"/>
      <c r="D15" s="819"/>
      <c r="E15" s="819"/>
      <c r="F15" s="819"/>
      <c r="G15" s="819"/>
      <c r="H15" s="819"/>
      <c r="I15" s="819"/>
      <c r="J15" s="820"/>
      <c r="K15" s="231">
        <v>5</v>
      </c>
      <c r="L15" s="771" t="s">
        <v>351</v>
      </c>
      <c r="M15" s="772"/>
      <c r="N15" s="771" t="s">
        <v>374</v>
      </c>
      <c r="O15" s="772"/>
      <c r="P15" s="771" t="s">
        <v>353</v>
      </c>
      <c r="Q15" s="772"/>
      <c r="R15" s="275" t="s">
        <v>360</v>
      </c>
      <c r="S15" s="275"/>
      <c r="T15" s="275"/>
      <c r="U15" s="771" t="s">
        <v>62</v>
      </c>
      <c r="V15" s="772"/>
      <c r="W15" s="771" t="s">
        <v>1155</v>
      </c>
      <c r="X15" s="773"/>
      <c r="Y15" s="188"/>
      <c r="Z15" s="187"/>
      <c r="AA15" s="187"/>
      <c r="AB15" s="187"/>
      <c r="AC15" s="216"/>
      <c r="AD15" s="216"/>
      <c r="AE15" s="216"/>
      <c r="AF15" s="216"/>
      <c r="AG15" s="216"/>
      <c r="AH15" s="216"/>
      <c r="AI15" s="216"/>
      <c r="AJ15" s="216"/>
      <c r="AK15" s="758" t="s">
        <v>719</v>
      </c>
      <c r="AL15" s="759"/>
      <c r="AM15" s="759"/>
      <c r="AN15" s="760"/>
      <c r="AO15" s="761"/>
      <c r="AP15" s="3"/>
      <c r="AQ15" s="215">
        <f t="shared" si="5"/>
        <v>3</v>
      </c>
    </row>
    <row r="16" spans="2:86" ht="12" customHeight="1" x14ac:dyDescent="0.2">
      <c r="B16" s="526"/>
      <c r="C16" s="821"/>
      <c r="D16" s="819"/>
      <c r="E16" s="819"/>
      <c r="F16" s="819"/>
      <c r="G16" s="819"/>
      <c r="H16" s="819"/>
      <c r="I16" s="819"/>
      <c r="J16" s="820"/>
      <c r="K16" s="231">
        <v>6</v>
      </c>
      <c r="L16" s="771" t="s">
        <v>351</v>
      </c>
      <c r="M16" s="772"/>
      <c r="N16" s="771" t="s">
        <v>377</v>
      </c>
      <c r="O16" s="772"/>
      <c r="P16" s="771" t="s">
        <v>353</v>
      </c>
      <c r="Q16" s="772"/>
      <c r="R16" s="275" t="s">
        <v>360</v>
      </c>
      <c r="S16" s="275"/>
      <c r="T16" s="275"/>
      <c r="U16" s="771" t="s">
        <v>684</v>
      </c>
      <c r="V16" s="772"/>
      <c r="W16" s="771" t="s">
        <v>1155</v>
      </c>
      <c r="X16" s="773"/>
      <c r="Y16" s="188"/>
      <c r="Z16" s="187"/>
      <c r="AA16" s="187"/>
      <c r="AB16" s="187"/>
      <c r="AC16" s="216"/>
      <c r="AD16" s="216"/>
      <c r="AE16" s="216"/>
      <c r="AF16" s="216"/>
      <c r="AG16" s="216"/>
      <c r="AH16" s="216"/>
      <c r="AI16" s="216"/>
      <c r="AJ16" s="216"/>
      <c r="AK16" s="758" t="s">
        <v>1218</v>
      </c>
      <c r="AL16" s="759"/>
      <c r="AM16" s="759"/>
      <c r="AN16" s="760"/>
      <c r="AO16" s="761"/>
      <c r="AP16" s="3"/>
      <c r="AQ16" s="215">
        <f t="shared" si="5"/>
        <v>3</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3.4</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1</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Ⅱb</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1</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dataValidations count="1">
    <dataValidation type="list" allowBlank="1" showInputMessage="1" showErrorMessage="1" sqref="N11:O30 R11:T30" xr:uid="{56B6A064-1532-4A7D-8448-AD9AB24D643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0AC9E1C-332D-4DE3-B8E1-34575075F47C}">
          <x14:formula1>
            <xm:f>'(参考)リスト'!$D$16:$D$18</xm:f>
          </x14:formula1>
          <xm:sqref>P11:Q30</xm:sqref>
        </x14:dataValidation>
        <x14:dataValidation type="list" allowBlank="1" showInputMessage="1" showErrorMessage="1" xr:uid="{3352AE14-34E4-46ED-933C-C1EF716E8253}">
          <x14:formula1>
            <xm:f>'(参考)リスト'!$G$16:$G$20</xm:f>
          </x14:formula1>
          <xm:sqref>U11:V30</xm:sqref>
        </x14:dataValidation>
        <x14:dataValidation type="list" allowBlank="1" showInputMessage="1" showErrorMessage="1" xr:uid="{3597BED1-164E-4A92-908E-83BDCD75570F}">
          <x14:formula1>
            <xm:f>'(参考)リスト'!$B$16:$B$20</xm:f>
          </x14:formula1>
          <xm:sqref>L11:M30</xm:sqref>
        </x14:dataValidation>
        <x14:dataValidation type="list" allowBlank="1" showInputMessage="1" showErrorMessage="1" xr:uid="{B5158C88-2D15-4FFE-ADEA-9712CD3A2907}">
          <x14:formula1>
            <xm:f>'(参考)リスト'!$F$16:$F$21</xm:f>
          </x14:formula1>
          <xm:sqref>W11:X30</xm:sqref>
        </x14:dataValidation>
      </x14:dataValidations>
    </ext>
  </extLst>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3D08D-7063-4CB9-8280-FF9BB54FC395}">
  <dimension ref="B1:CH52"/>
  <sheetViews>
    <sheetView showGridLines="0" showZeros="0" view="pageBreakPreview" zoomScale="90" zoomScaleNormal="100" zoomScaleSheetLayoutView="90" workbookViewId="0">
      <selection activeCell="D3" sqref="D3:G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S041</v>
      </c>
      <c r="AW5" s="158">
        <f>R7</f>
        <v>7.79</v>
      </c>
      <c r="AX5" s="159">
        <f>+Y32</f>
        <v>0</v>
      </c>
      <c r="AY5" s="159">
        <f>+Z32</f>
        <v>0</v>
      </c>
      <c r="AZ5" s="159">
        <f>+AA32</f>
        <v>0</v>
      </c>
      <c r="BA5" s="159">
        <f t="shared" ref="BA5" si="0">+AB32</f>
        <v>0</v>
      </c>
      <c r="BB5" s="159">
        <f>+AC32</f>
        <v>0</v>
      </c>
      <c r="BC5" s="159">
        <f t="shared" ref="BC5:BI5" si="1">+AD32</f>
        <v>0</v>
      </c>
      <c r="BD5" s="159">
        <f t="shared" si="1"/>
        <v>1</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182" t="str">
        <f>+Y36</f>
        <v>Ⅰ</v>
      </c>
      <c r="BT5" s="182" t="str">
        <f>+AC36</f>
        <v>Ⅱ</v>
      </c>
      <c r="BU5" s="182" t="str">
        <f>+AG36</f>
        <v>Ⅰ</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5.4</v>
      </c>
      <c r="CD5" s="162">
        <f t="shared" si="4"/>
        <v>0</v>
      </c>
      <c r="CE5" s="162">
        <f t="shared" si="4"/>
        <v>0</v>
      </c>
      <c r="CF5" s="162">
        <f t="shared" si="4"/>
        <v>0</v>
      </c>
      <c r="CG5" s="162">
        <f t="shared" si="4"/>
        <v>0</v>
      </c>
      <c r="CH5" s="162">
        <f t="shared" si="4"/>
        <v>0</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681</v>
      </c>
      <c r="O7" s="756"/>
      <c r="P7" s="784" t="s">
        <v>476</v>
      </c>
      <c r="Q7" s="786"/>
      <c r="R7" s="838">
        <v>7.79</v>
      </c>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513</v>
      </c>
      <c r="O11" s="772"/>
      <c r="P11" s="771" t="s">
        <v>352</v>
      </c>
      <c r="Q11" s="772"/>
      <c r="R11" s="275" t="s">
        <v>560</v>
      </c>
      <c r="S11" s="275"/>
      <c r="T11" s="275"/>
      <c r="U11" s="771" t="s">
        <v>684</v>
      </c>
      <c r="V11" s="772"/>
      <c r="W11" s="771" t="s">
        <v>702</v>
      </c>
      <c r="X11" s="773"/>
      <c r="Y11" s="188"/>
      <c r="Z11" s="187"/>
      <c r="AA11" s="187"/>
      <c r="AB11" s="187"/>
      <c r="AC11" s="216"/>
      <c r="AD11" s="216"/>
      <c r="AE11" s="216">
        <v>5.4</v>
      </c>
      <c r="AF11" s="216"/>
      <c r="AG11" s="216"/>
      <c r="AH11" s="216"/>
      <c r="AI11" s="216"/>
      <c r="AJ11" s="216"/>
      <c r="AK11" s="787" t="s">
        <v>700</v>
      </c>
      <c r="AL11" s="788"/>
      <c r="AM11" s="788"/>
      <c r="AN11" s="789"/>
      <c r="AO11" s="790"/>
      <c r="AP11" s="3"/>
      <c r="AQ11" s="215">
        <f>IF(P11="材質劣化",2,IF(P11="漏水",3,1))</f>
        <v>2</v>
      </c>
    </row>
    <row r="12" spans="2:86" ht="12" customHeight="1" x14ac:dyDescent="0.2">
      <c r="B12" s="526"/>
      <c r="C12" s="821"/>
      <c r="D12" s="819"/>
      <c r="E12" s="819"/>
      <c r="F12" s="819"/>
      <c r="G12" s="819"/>
      <c r="H12" s="819"/>
      <c r="I12" s="819"/>
      <c r="J12" s="820"/>
      <c r="K12" s="231">
        <v>2</v>
      </c>
      <c r="L12" s="771" t="s">
        <v>351</v>
      </c>
      <c r="M12" s="772"/>
      <c r="N12" s="771" t="s">
        <v>377</v>
      </c>
      <c r="O12" s="772"/>
      <c r="P12" s="771" t="s">
        <v>353</v>
      </c>
      <c r="Q12" s="772"/>
      <c r="R12" s="275" t="s">
        <v>360</v>
      </c>
      <c r="S12" s="275"/>
      <c r="T12" s="275"/>
      <c r="U12" s="771" t="s">
        <v>62</v>
      </c>
      <c r="V12" s="772"/>
      <c r="W12" s="771" t="s">
        <v>1155</v>
      </c>
      <c r="X12" s="773"/>
      <c r="Y12" s="188"/>
      <c r="Z12" s="187"/>
      <c r="AA12" s="187"/>
      <c r="AB12" s="187"/>
      <c r="AC12" s="216"/>
      <c r="AD12" s="216"/>
      <c r="AE12" s="216"/>
      <c r="AF12" s="216"/>
      <c r="AG12" s="216"/>
      <c r="AH12" s="216"/>
      <c r="AI12" s="216"/>
      <c r="AJ12" s="216"/>
      <c r="AK12" s="758" t="s">
        <v>1220</v>
      </c>
      <c r="AL12" s="759"/>
      <c r="AM12" s="759"/>
      <c r="AN12" s="760"/>
      <c r="AO12" s="761"/>
      <c r="AP12" s="3"/>
      <c r="AQ12" s="215">
        <f t="shared" ref="AQ12:AQ30" si="5">IF(P12="材質劣化",2,IF(P12="漏水",3,1))</f>
        <v>3</v>
      </c>
    </row>
    <row r="13" spans="2:86" ht="12" customHeight="1" x14ac:dyDescent="0.2">
      <c r="B13" s="526"/>
      <c r="C13" s="821"/>
      <c r="D13" s="819"/>
      <c r="E13" s="819"/>
      <c r="F13" s="819"/>
      <c r="G13" s="819"/>
      <c r="H13" s="819"/>
      <c r="I13" s="819"/>
      <c r="J13" s="820"/>
      <c r="K13" s="231">
        <v>3</v>
      </c>
      <c r="L13" s="771" t="s">
        <v>351</v>
      </c>
      <c r="M13" s="772"/>
      <c r="N13" s="771" t="s">
        <v>374</v>
      </c>
      <c r="O13" s="772"/>
      <c r="P13" s="771" t="s">
        <v>353</v>
      </c>
      <c r="Q13" s="772"/>
      <c r="R13" s="275" t="s">
        <v>360</v>
      </c>
      <c r="S13" s="275"/>
      <c r="T13" s="275"/>
      <c r="U13" s="771" t="s">
        <v>62</v>
      </c>
      <c r="V13" s="772"/>
      <c r="W13" s="771" t="s">
        <v>1155</v>
      </c>
      <c r="X13" s="773"/>
      <c r="Y13" s="188"/>
      <c r="Z13" s="187"/>
      <c r="AA13" s="187"/>
      <c r="AB13" s="187"/>
      <c r="AC13" s="216"/>
      <c r="AD13" s="216"/>
      <c r="AE13" s="216"/>
      <c r="AF13" s="216"/>
      <c r="AG13" s="216"/>
      <c r="AH13" s="216"/>
      <c r="AI13" s="216"/>
      <c r="AJ13" s="216"/>
      <c r="AK13" s="758" t="s">
        <v>719</v>
      </c>
      <c r="AL13" s="759"/>
      <c r="AM13" s="759"/>
      <c r="AN13" s="760"/>
      <c r="AO13" s="761"/>
      <c r="AP13" s="3"/>
      <c r="AQ13" s="215">
        <f t="shared" si="5"/>
        <v>3</v>
      </c>
    </row>
    <row r="14" spans="2:86" ht="12" customHeight="1" x14ac:dyDescent="0.2">
      <c r="B14" s="526"/>
      <c r="C14" s="821"/>
      <c r="D14" s="819"/>
      <c r="E14" s="819"/>
      <c r="F14" s="819"/>
      <c r="G14" s="819"/>
      <c r="H14" s="819"/>
      <c r="I14" s="819"/>
      <c r="J14" s="820"/>
      <c r="K14" s="231">
        <v>4</v>
      </c>
      <c r="L14" s="771" t="s">
        <v>351</v>
      </c>
      <c r="M14" s="772"/>
      <c r="N14" s="771" t="s">
        <v>374</v>
      </c>
      <c r="O14" s="772"/>
      <c r="P14" s="771" t="s">
        <v>353</v>
      </c>
      <c r="Q14" s="772"/>
      <c r="R14" s="275" t="s">
        <v>360</v>
      </c>
      <c r="S14" s="275"/>
      <c r="T14" s="275"/>
      <c r="U14" s="771" t="s">
        <v>62</v>
      </c>
      <c r="V14" s="772"/>
      <c r="W14" s="771" t="s">
        <v>1155</v>
      </c>
      <c r="X14" s="773"/>
      <c r="Y14" s="188"/>
      <c r="Z14" s="187"/>
      <c r="AA14" s="187"/>
      <c r="AB14" s="187"/>
      <c r="AC14" s="216"/>
      <c r="AD14" s="216"/>
      <c r="AE14" s="216"/>
      <c r="AF14" s="216"/>
      <c r="AG14" s="216"/>
      <c r="AH14" s="216"/>
      <c r="AI14" s="216"/>
      <c r="AJ14" s="216"/>
      <c r="AK14" s="758" t="s">
        <v>719</v>
      </c>
      <c r="AL14" s="759"/>
      <c r="AM14" s="759"/>
      <c r="AN14" s="760"/>
      <c r="AO14" s="761"/>
      <c r="AP14" s="3"/>
      <c r="AQ14" s="215">
        <f t="shared" si="5"/>
        <v>3</v>
      </c>
    </row>
    <row r="15" spans="2:86" ht="12" customHeight="1" x14ac:dyDescent="0.2">
      <c r="B15" s="526"/>
      <c r="C15" s="821"/>
      <c r="D15" s="819"/>
      <c r="E15" s="819"/>
      <c r="F15" s="819"/>
      <c r="G15" s="819"/>
      <c r="H15" s="819"/>
      <c r="I15" s="819"/>
      <c r="J15" s="820"/>
      <c r="K15" s="231">
        <v>5</v>
      </c>
      <c r="L15" s="771" t="s">
        <v>351</v>
      </c>
      <c r="M15" s="772"/>
      <c r="N15" s="771" t="s">
        <v>374</v>
      </c>
      <c r="O15" s="772"/>
      <c r="P15" s="771" t="s">
        <v>353</v>
      </c>
      <c r="Q15" s="772"/>
      <c r="R15" s="275" t="s">
        <v>360</v>
      </c>
      <c r="S15" s="275"/>
      <c r="T15" s="275"/>
      <c r="U15" s="771" t="s">
        <v>62</v>
      </c>
      <c r="V15" s="772"/>
      <c r="W15" s="771" t="s">
        <v>1155</v>
      </c>
      <c r="X15" s="773"/>
      <c r="Y15" s="188"/>
      <c r="Z15" s="187"/>
      <c r="AA15" s="187"/>
      <c r="AB15" s="187"/>
      <c r="AC15" s="216"/>
      <c r="AD15" s="216"/>
      <c r="AE15" s="216"/>
      <c r="AF15" s="216"/>
      <c r="AG15" s="216"/>
      <c r="AH15" s="216"/>
      <c r="AI15" s="216"/>
      <c r="AJ15" s="216"/>
      <c r="AK15" s="758" t="s">
        <v>719</v>
      </c>
      <c r="AL15" s="759"/>
      <c r="AM15" s="759"/>
      <c r="AN15" s="760"/>
      <c r="AO15" s="761"/>
      <c r="AP15" s="3"/>
      <c r="AQ15" s="215">
        <f t="shared" si="5"/>
        <v>3</v>
      </c>
    </row>
    <row r="16" spans="2:86" ht="12" customHeight="1" x14ac:dyDescent="0.2">
      <c r="B16" s="526"/>
      <c r="C16" s="821"/>
      <c r="D16" s="819"/>
      <c r="E16" s="819"/>
      <c r="F16" s="819"/>
      <c r="G16" s="819"/>
      <c r="H16" s="819"/>
      <c r="I16" s="819"/>
      <c r="J16" s="820"/>
      <c r="K16" s="231">
        <v>6</v>
      </c>
      <c r="L16" s="771" t="s">
        <v>351</v>
      </c>
      <c r="M16" s="772"/>
      <c r="N16" s="771" t="s">
        <v>374</v>
      </c>
      <c r="O16" s="772"/>
      <c r="P16" s="771" t="s">
        <v>353</v>
      </c>
      <c r="Q16" s="772"/>
      <c r="R16" s="275" t="s">
        <v>360</v>
      </c>
      <c r="S16" s="275"/>
      <c r="T16" s="275"/>
      <c r="U16" s="771" t="s">
        <v>62</v>
      </c>
      <c r="V16" s="772"/>
      <c r="W16" s="771" t="s">
        <v>1155</v>
      </c>
      <c r="X16" s="773"/>
      <c r="Y16" s="188"/>
      <c r="Z16" s="187"/>
      <c r="AA16" s="187"/>
      <c r="AB16" s="187"/>
      <c r="AC16" s="216"/>
      <c r="AD16" s="216"/>
      <c r="AE16" s="216"/>
      <c r="AF16" s="216"/>
      <c r="AG16" s="216"/>
      <c r="AH16" s="216"/>
      <c r="AI16" s="216"/>
      <c r="AJ16" s="216"/>
      <c r="AK16" s="758" t="s">
        <v>719</v>
      </c>
      <c r="AL16" s="759"/>
      <c r="AM16" s="759"/>
      <c r="AN16" s="760"/>
      <c r="AO16" s="761"/>
      <c r="AP16" s="3"/>
      <c r="AQ16" s="215">
        <f t="shared" si="5"/>
        <v>3</v>
      </c>
    </row>
    <row r="17" spans="2:43" ht="12" customHeight="1" x14ac:dyDescent="0.2">
      <c r="B17" s="526"/>
      <c r="C17" s="821"/>
      <c r="D17" s="819"/>
      <c r="E17" s="819"/>
      <c r="F17" s="819"/>
      <c r="G17" s="819"/>
      <c r="H17" s="819"/>
      <c r="I17" s="819"/>
      <c r="J17" s="820"/>
      <c r="K17" s="231">
        <v>7</v>
      </c>
      <c r="L17" s="771" t="s">
        <v>351</v>
      </c>
      <c r="M17" s="772"/>
      <c r="N17" s="771" t="s">
        <v>377</v>
      </c>
      <c r="O17" s="772"/>
      <c r="P17" s="771" t="s">
        <v>353</v>
      </c>
      <c r="Q17" s="772"/>
      <c r="R17" s="275" t="s">
        <v>360</v>
      </c>
      <c r="S17" s="275"/>
      <c r="T17" s="275"/>
      <c r="U17" s="771" t="s">
        <v>684</v>
      </c>
      <c r="V17" s="772"/>
      <c r="W17" s="771" t="s">
        <v>1155</v>
      </c>
      <c r="X17" s="773"/>
      <c r="Y17" s="188"/>
      <c r="Z17" s="187"/>
      <c r="AA17" s="187"/>
      <c r="AB17" s="187"/>
      <c r="AC17" s="216"/>
      <c r="AD17" s="216"/>
      <c r="AE17" s="216"/>
      <c r="AF17" s="216"/>
      <c r="AG17" s="216"/>
      <c r="AH17" s="216"/>
      <c r="AI17" s="216"/>
      <c r="AJ17" s="216"/>
      <c r="AK17" s="758" t="s">
        <v>1221</v>
      </c>
      <c r="AL17" s="759"/>
      <c r="AM17" s="759"/>
      <c r="AN17" s="760"/>
      <c r="AO17" s="761"/>
      <c r="AP17" s="3"/>
      <c r="AQ17" s="215">
        <f t="shared" si="5"/>
        <v>3</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5.4</v>
      </c>
      <c r="AF31" s="217">
        <f t="shared" si="6"/>
        <v>0</v>
      </c>
      <c r="AG31" s="217">
        <f t="shared" si="6"/>
        <v>0</v>
      </c>
      <c r="AH31" s="217">
        <f t="shared" si="6"/>
        <v>0</v>
      </c>
      <c r="AI31" s="217">
        <f t="shared" si="6"/>
        <v>0</v>
      </c>
      <c r="AJ31" s="217">
        <f t="shared" si="6"/>
        <v>0</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1</v>
      </c>
      <c r="AF32" s="188">
        <f t="shared" si="7"/>
        <v>0</v>
      </c>
      <c r="AG32" s="188">
        <f t="shared" si="7"/>
        <v>0</v>
      </c>
      <c r="AH32" s="188">
        <f t="shared" si="7"/>
        <v>0</v>
      </c>
      <c r="AI32" s="188">
        <f t="shared" si="7"/>
        <v>0</v>
      </c>
      <c r="AJ32" s="188">
        <f t="shared" si="7"/>
        <v>0</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Ⅱa</v>
      </c>
      <c r="AD33" s="756"/>
      <c r="AE33" s="756"/>
      <c r="AF33" s="757"/>
      <c r="AG33" s="755" t="str">
        <f>IF(AG32&gt;0,"Ⅳ",IF(AH32&gt;0,"Ⅲ",IF(AI32&gt;0,"Ⅱa",IF(AJ32&gt;0,"Ⅱb","Ⅰ"))))</f>
        <v>Ⅰ</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1</v>
      </c>
      <c r="AF35" s="782"/>
      <c r="AG35" s="188">
        <f>AG32</f>
        <v>0</v>
      </c>
      <c r="AH35" s="188">
        <f>AH32</f>
        <v>0</v>
      </c>
      <c r="AI35" s="781">
        <f>AI32+AJ32</f>
        <v>0</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368</v>
      </c>
      <c r="AD36" s="756"/>
      <c r="AE36" s="756"/>
      <c r="AF36" s="757"/>
      <c r="AG36" s="755" t="s">
        <v>363</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dataValidations count="1">
    <dataValidation type="list" allowBlank="1" showInputMessage="1" showErrorMessage="1" sqref="N11:O30 R11:T30" xr:uid="{3254BF4F-4F69-411E-A322-A4E47A17E58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F70B89-A319-49FC-8852-E992B3450D51}">
          <x14:formula1>
            <xm:f>'(参考)リスト'!$F$16:$F$21</xm:f>
          </x14:formula1>
          <xm:sqref>W11:X30</xm:sqref>
        </x14:dataValidation>
        <x14:dataValidation type="list" allowBlank="1" showInputMessage="1" showErrorMessage="1" xr:uid="{4C94CE88-38FB-485F-B343-F0CE065C4C32}">
          <x14:formula1>
            <xm:f>'(参考)リスト'!$B$16:$B$20</xm:f>
          </x14:formula1>
          <xm:sqref>L11:M30</xm:sqref>
        </x14:dataValidation>
        <x14:dataValidation type="list" allowBlank="1" showInputMessage="1" showErrorMessage="1" xr:uid="{E9E34E94-2A81-4AA3-A167-B52F0E661612}">
          <x14:formula1>
            <xm:f>'(参考)リスト'!$G$16:$G$20</xm:f>
          </x14:formula1>
          <xm:sqref>U11:V30</xm:sqref>
        </x14:dataValidation>
        <x14:dataValidation type="list" allowBlank="1" showInputMessage="1" showErrorMessage="1" xr:uid="{CBEDD755-C4F1-437B-A87F-3E0CB481CBB8}">
          <x14:formula1>
            <xm:f>'(参考)リスト'!$D$16:$D$18</xm:f>
          </x14:formula1>
          <xm:sqref>P11:Q30</xm:sqref>
        </x14:dataValidation>
      </x14:dataValidations>
    </ext>
  </extLst>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30D25-5C7C-44E9-8557-14DFF23F17F7}">
  <dimension ref="B1:CH52"/>
  <sheetViews>
    <sheetView showGridLines="0" showZeros="0" view="pageBreakPreview" zoomScale="90" zoomScaleNormal="100" zoomScaleSheetLayoutView="90" workbookViewId="0">
      <selection activeCell="B3" sqref="B3:AO3"/>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85" customWidth="1"/>
    <col min="43" max="86" width="4.08984375" style="157" customWidth="1"/>
    <col min="87" max="99" width="8" style="3" customWidth="1"/>
    <col min="100" max="110" width="9" style="3"/>
    <col min="111" max="111" width="14" style="3" bestFit="1" customWidth="1"/>
    <col min="112" max="16384" width="9" style="3"/>
  </cols>
  <sheetData>
    <row r="1" spans="2:86" x14ac:dyDescent="0.2">
      <c r="AU1" s="740" t="s">
        <v>321</v>
      </c>
      <c r="AV1" s="741" t="s">
        <v>314</v>
      </c>
      <c r="AW1" s="743" t="s">
        <v>315</v>
      </c>
      <c r="AX1" s="745" t="s">
        <v>322</v>
      </c>
      <c r="AY1" s="746"/>
      <c r="AZ1" s="746"/>
      <c r="BA1" s="746"/>
      <c r="BB1" s="746"/>
      <c r="BC1" s="746"/>
      <c r="BD1" s="746"/>
      <c r="BE1" s="746"/>
      <c r="BF1" s="746"/>
      <c r="BG1" s="746"/>
      <c r="BH1" s="746"/>
      <c r="BI1" s="746"/>
      <c r="BJ1" s="746"/>
      <c r="BK1" s="746"/>
      <c r="BL1" s="746"/>
      <c r="BM1" s="746"/>
      <c r="BN1" s="746"/>
      <c r="BO1" s="746"/>
      <c r="BP1" s="746"/>
      <c r="BQ1" s="746"/>
      <c r="BR1" s="747"/>
      <c r="BS1" s="476" t="s">
        <v>316</v>
      </c>
      <c r="BT1" s="737"/>
      <c r="BU1" s="737"/>
      <c r="BV1" s="737"/>
      <c r="BW1" s="748" t="s">
        <v>323</v>
      </c>
      <c r="BX1" s="749"/>
      <c r="BY1" s="749"/>
      <c r="BZ1" s="749"/>
      <c r="CA1" s="749"/>
      <c r="CB1" s="749"/>
      <c r="CC1" s="749"/>
      <c r="CD1" s="749"/>
      <c r="CE1" s="749"/>
      <c r="CF1" s="749"/>
      <c r="CG1" s="749"/>
      <c r="CH1" s="750"/>
    </row>
    <row r="2" spans="2:86" ht="8.25" customHeight="1" x14ac:dyDescent="0.2">
      <c r="AU2" s="740"/>
      <c r="AV2" s="742"/>
      <c r="AW2" s="744"/>
      <c r="AX2" s="738" t="s">
        <v>324</v>
      </c>
      <c r="AY2" s="288"/>
      <c r="AZ2" s="288"/>
      <c r="BA2" s="288"/>
      <c r="BB2" s="288"/>
      <c r="BC2" s="288"/>
      <c r="BD2" s="288"/>
      <c r="BE2" s="288"/>
      <c r="BF2" s="288"/>
      <c r="BG2" s="288"/>
      <c r="BH2" s="288"/>
      <c r="BI2" s="288"/>
      <c r="BJ2" s="288" t="s">
        <v>325</v>
      </c>
      <c r="BK2" s="288"/>
      <c r="BL2" s="288"/>
      <c r="BM2" s="288"/>
      <c r="BN2" s="288"/>
      <c r="BO2" s="288"/>
      <c r="BP2" s="288"/>
      <c r="BQ2" s="288"/>
      <c r="BR2" s="734"/>
      <c r="BS2" s="737"/>
      <c r="BT2" s="737"/>
      <c r="BU2" s="737"/>
      <c r="BV2" s="737"/>
      <c r="BW2" s="751" t="s">
        <v>318</v>
      </c>
      <c r="BX2" s="465"/>
      <c r="BY2" s="465"/>
      <c r="BZ2" s="465"/>
      <c r="CA2" s="288" t="s">
        <v>326</v>
      </c>
      <c r="CB2" s="288"/>
      <c r="CC2" s="288"/>
      <c r="CD2" s="288"/>
      <c r="CE2" s="288"/>
      <c r="CF2" s="288"/>
      <c r="CG2" s="288"/>
      <c r="CH2" s="734"/>
    </row>
    <row r="3" spans="2:86" ht="24.9" customHeight="1" x14ac:dyDescent="0.2">
      <c r="B3" s="541" t="s">
        <v>473</v>
      </c>
      <c r="C3" s="804"/>
      <c r="D3" s="804"/>
      <c r="E3" s="805"/>
      <c r="F3" s="805"/>
      <c r="G3" s="805"/>
      <c r="H3" s="805"/>
      <c r="I3" s="805"/>
      <c r="J3" s="805"/>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U3" s="740"/>
      <c r="AV3" s="742"/>
      <c r="AW3" s="744"/>
      <c r="AX3" s="738" t="s">
        <v>26</v>
      </c>
      <c r="AY3" s="288"/>
      <c r="AZ3" s="288"/>
      <c r="BA3" s="288"/>
      <c r="BB3" s="288" t="s">
        <v>22</v>
      </c>
      <c r="BC3" s="288"/>
      <c r="BD3" s="288"/>
      <c r="BE3" s="288"/>
      <c r="BF3" s="288" t="s">
        <v>24</v>
      </c>
      <c r="BG3" s="288"/>
      <c r="BH3" s="288"/>
      <c r="BI3" s="288"/>
      <c r="BJ3" s="465" t="s">
        <v>26</v>
      </c>
      <c r="BK3" s="465"/>
      <c r="BL3" s="465"/>
      <c r="BM3" s="465" t="s">
        <v>22</v>
      </c>
      <c r="BN3" s="465"/>
      <c r="BO3" s="465"/>
      <c r="BP3" s="465" t="s">
        <v>24</v>
      </c>
      <c r="BQ3" s="465"/>
      <c r="BR3" s="739"/>
      <c r="BS3" s="476" t="s">
        <v>26</v>
      </c>
      <c r="BT3" s="476" t="s">
        <v>22</v>
      </c>
      <c r="BU3" s="476" t="s">
        <v>24</v>
      </c>
      <c r="BV3" s="476" t="s">
        <v>319</v>
      </c>
      <c r="BW3" s="738" t="s">
        <v>327</v>
      </c>
      <c r="BX3" s="288"/>
      <c r="BY3" s="288"/>
      <c r="BZ3" s="288"/>
      <c r="CA3" s="288" t="s">
        <v>22</v>
      </c>
      <c r="CB3" s="288"/>
      <c r="CC3" s="288"/>
      <c r="CD3" s="288"/>
      <c r="CE3" s="288" t="s">
        <v>24</v>
      </c>
      <c r="CF3" s="288"/>
      <c r="CG3" s="288"/>
      <c r="CH3" s="734"/>
    </row>
    <row r="4" spans="2:86" ht="18" customHeight="1" x14ac:dyDescent="0.2">
      <c r="B4" s="433" t="s">
        <v>27</v>
      </c>
      <c r="C4" s="433"/>
      <c r="D4" s="710"/>
      <c r="E4" s="806" t="s">
        <v>1337</v>
      </c>
      <c r="F4" s="807"/>
      <c r="G4" s="807"/>
      <c r="H4" s="807"/>
      <c r="I4" s="807"/>
      <c r="J4" s="808"/>
      <c r="K4" s="311" t="s">
        <v>28</v>
      </c>
      <c r="L4" s="465"/>
      <c r="M4" s="465"/>
      <c r="N4" s="809" t="s">
        <v>621</v>
      </c>
      <c r="O4" s="809"/>
      <c r="P4" s="809"/>
      <c r="Q4" s="809"/>
      <c r="R4" s="809"/>
      <c r="S4" s="809"/>
      <c r="T4" s="288" t="s">
        <v>269</v>
      </c>
      <c r="U4" s="288"/>
      <c r="V4" s="288"/>
      <c r="W4" s="288"/>
      <c r="X4" s="288"/>
      <c r="Y4" s="809" t="s">
        <v>635</v>
      </c>
      <c r="Z4" s="809"/>
      <c r="AA4" s="809"/>
      <c r="AB4" s="809"/>
      <c r="AC4" s="809"/>
      <c r="AD4" s="809"/>
      <c r="AE4" s="809"/>
      <c r="AF4" s="809"/>
      <c r="AG4" s="261" t="s">
        <v>230</v>
      </c>
      <c r="AH4" s="262"/>
      <c r="AI4" s="262"/>
      <c r="AJ4" s="263"/>
      <c r="AK4" s="810">
        <v>45271</v>
      </c>
      <c r="AL4" s="811"/>
      <c r="AM4" s="811"/>
      <c r="AN4" s="811"/>
      <c r="AO4" s="812"/>
      <c r="AU4" s="740"/>
      <c r="AV4" s="742"/>
      <c r="AW4" s="744"/>
      <c r="AX4" s="151" t="s">
        <v>328</v>
      </c>
      <c r="AY4" s="152" t="s">
        <v>329</v>
      </c>
      <c r="AZ4" s="152" t="s">
        <v>330</v>
      </c>
      <c r="BA4" s="153" t="s">
        <v>331</v>
      </c>
      <c r="BB4" s="154" t="s">
        <v>328</v>
      </c>
      <c r="BC4" s="152" t="s">
        <v>329</v>
      </c>
      <c r="BD4" s="152" t="s">
        <v>330</v>
      </c>
      <c r="BE4" s="153" t="s">
        <v>331</v>
      </c>
      <c r="BF4" s="154" t="s">
        <v>328</v>
      </c>
      <c r="BG4" s="152" t="s">
        <v>329</v>
      </c>
      <c r="BH4" s="152" t="s">
        <v>330</v>
      </c>
      <c r="BI4" s="153" t="s">
        <v>331</v>
      </c>
      <c r="BJ4" s="154" t="s">
        <v>328</v>
      </c>
      <c r="BK4" s="152" t="s">
        <v>329</v>
      </c>
      <c r="BL4" s="153" t="s">
        <v>332</v>
      </c>
      <c r="BM4" s="154" t="s">
        <v>328</v>
      </c>
      <c r="BN4" s="152" t="s">
        <v>329</v>
      </c>
      <c r="BO4" s="153" t="s">
        <v>332</v>
      </c>
      <c r="BP4" s="154" t="s">
        <v>328</v>
      </c>
      <c r="BQ4" s="152" t="s">
        <v>329</v>
      </c>
      <c r="BR4" s="155" t="s">
        <v>332</v>
      </c>
      <c r="BS4" s="737"/>
      <c r="BT4" s="737"/>
      <c r="BU4" s="737"/>
      <c r="BV4" s="737"/>
      <c r="BW4" s="151" t="s">
        <v>328</v>
      </c>
      <c r="BX4" s="152" t="s">
        <v>329</v>
      </c>
      <c r="BY4" s="152" t="s">
        <v>330</v>
      </c>
      <c r="BZ4" s="153" t="s">
        <v>331</v>
      </c>
      <c r="CA4" s="154" t="s">
        <v>328</v>
      </c>
      <c r="CB4" s="152" t="s">
        <v>329</v>
      </c>
      <c r="CC4" s="152" t="s">
        <v>330</v>
      </c>
      <c r="CD4" s="153" t="s">
        <v>331</v>
      </c>
      <c r="CE4" s="154" t="s">
        <v>328</v>
      </c>
      <c r="CF4" s="152" t="s">
        <v>329</v>
      </c>
      <c r="CG4" s="152" t="s">
        <v>330</v>
      </c>
      <c r="CH4" s="155" t="s">
        <v>331</v>
      </c>
    </row>
    <row r="5" spans="2:86" ht="18" customHeight="1" x14ac:dyDescent="0.2">
      <c r="B5" s="441" t="s">
        <v>0</v>
      </c>
      <c r="C5" s="441"/>
      <c r="D5" s="728"/>
      <c r="E5" s="835" t="s">
        <v>632</v>
      </c>
      <c r="F5" s="836"/>
      <c r="G5" s="836"/>
      <c r="H5" s="836"/>
      <c r="I5" s="836"/>
      <c r="J5" s="837"/>
      <c r="K5" s="547" t="s">
        <v>1</v>
      </c>
      <c r="L5" s="476"/>
      <c r="M5" s="476"/>
      <c r="N5" s="809" t="s">
        <v>580</v>
      </c>
      <c r="O5" s="809"/>
      <c r="P5" s="809"/>
      <c r="Q5" s="809"/>
      <c r="R5" s="809"/>
      <c r="S5" s="809"/>
      <c r="T5" s="288" t="s">
        <v>270</v>
      </c>
      <c r="U5" s="288"/>
      <c r="V5" s="288"/>
      <c r="W5" s="288"/>
      <c r="X5" s="288"/>
      <c r="Y5" s="809" t="s">
        <v>636</v>
      </c>
      <c r="Z5" s="809"/>
      <c r="AA5" s="809"/>
      <c r="AB5" s="809"/>
      <c r="AC5" s="809"/>
      <c r="AD5" s="809"/>
      <c r="AE5" s="809"/>
      <c r="AF5" s="809"/>
      <c r="AG5" s="694"/>
      <c r="AH5" s="714"/>
      <c r="AI5" s="714"/>
      <c r="AJ5" s="695"/>
      <c r="AK5" s="813"/>
      <c r="AL5" s="814"/>
      <c r="AM5" s="814"/>
      <c r="AN5" s="814"/>
      <c r="AO5" s="815"/>
      <c r="AU5" s="740"/>
      <c r="AV5" s="184" t="str">
        <f>N7</f>
        <v>PE</v>
      </c>
      <c r="AW5" s="158">
        <f>R7</f>
        <v>0</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1</v>
      </c>
      <c r="BJ5" s="159" t="str">
        <f>+Y35</f>
        <v/>
      </c>
      <c r="BK5" s="159" t="str">
        <f t="shared" ref="BK5" si="2">+Z35</f>
        <v/>
      </c>
      <c r="BL5" s="159" t="str">
        <f>+AA35</f>
        <v/>
      </c>
      <c r="BM5" s="159">
        <f>+AC35</f>
        <v>0</v>
      </c>
      <c r="BN5" s="159">
        <f t="shared" ref="BN5:BO5" si="3">+AD35</f>
        <v>0</v>
      </c>
      <c r="BO5" s="159">
        <f t="shared" si="3"/>
        <v>0</v>
      </c>
      <c r="BP5" s="159">
        <f>+AG35</f>
        <v>0</v>
      </c>
      <c r="BQ5" s="159">
        <f>+AH35</f>
        <v>0</v>
      </c>
      <c r="BR5" s="159">
        <f>+AI35</f>
        <v>1</v>
      </c>
      <c r="BS5" s="182" t="str">
        <f>+Y36</f>
        <v>Ⅰ</v>
      </c>
      <c r="BT5" s="182" t="str">
        <f>+AC36</f>
        <v>Ⅰ</v>
      </c>
      <c r="BU5" s="182" t="str">
        <f>+AG36</f>
        <v>Ⅱ</v>
      </c>
      <c r="BV5" s="182" t="str">
        <f>+Y37</f>
        <v>Ⅱ</v>
      </c>
      <c r="BW5" s="160" t="str">
        <f>IF(Y32&gt;0,$R$7,"")</f>
        <v/>
      </c>
      <c r="BX5" s="161" t="str">
        <f>IF(Z32&gt;0,"",IF(AA32&gt;0,$R$7,""))</f>
        <v/>
      </c>
      <c r="BY5" s="161" t="str">
        <f>IF(Y32+Z32&gt;0,"",IF(AA32&gt;0,$R$7,""))</f>
        <v/>
      </c>
      <c r="BZ5" s="161" t="str">
        <f>IF(Y32+Z32+AA32&gt;0,"",IF(AB32&gt;0,$R$7,""))</f>
        <v/>
      </c>
      <c r="CA5" s="162">
        <f t="shared" ref="CA5:CH5" si="4">+AC31</f>
        <v>0</v>
      </c>
      <c r="CB5" s="162">
        <f t="shared" si="4"/>
        <v>0</v>
      </c>
      <c r="CC5" s="162">
        <f t="shared" si="4"/>
        <v>0</v>
      </c>
      <c r="CD5" s="162">
        <f t="shared" si="4"/>
        <v>0</v>
      </c>
      <c r="CE5" s="162">
        <f t="shared" si="4"/>
        <v>0</v>
      </c>
      <c r="CF5" s="162">
        <f t="shared" si="4"/>
        <v>0</v>
      </c>
      <c r="CG5" s="162">
        <f t="shared" si="4"/>
        <v>0</v>
      </c>
      <c r="CH5" s="162">
        <f t="shared" si="4"/>
        <v>2.9</v>
      </c>
    </row>
    <row r="6" spans="2:86" ht="12" customHeight="1" x14ac:dyDescent="0.2">
      <c r="B6" s="816" t="s">
        <v>229</v>
      </c>
      <c r="C6" s="817"/>
      <c r="D6" s="818"/>
      <c r="E6" s="819"/>
      <c r="F6" s="819"/>
      <c r="G6" s="819"/>
      <c r="H6" s="819"/>
      <c r="I6" s="819"/>
      <c r="J6" s="820"/>
      <c r="K6" s="825" t="s">
        <v>475</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3"/>
    </row>
    <row r="7" spans="2:86" ht="12" customHeight="1" x14ac:dyDescent="0.2">
      <c r="B7" s="526"/>
      <c r="C7" s="821"/>
      <c r="D7" s="819"/>
      <c r="E7" s="819"/>
      <c r="F7" s="819"/>
      <c r="G7" s="819"/>
      <c r="H7" s="819"/>
      <c r="I7" s="819"/>
      <c r="J7" s="820"/>
      <c r="K7" s="784" t="s">
        <v>228</v>
      </c>
      <c r="L7" s="785"/>
      <c r="M7" s="786"/>
      <c r="N7" s="755" t="s">
        <v>682</v>
      </c>
      <c r="O7" s="756"/>
      <c r="P7" s="784" t="s">
        <v>476</v>
      </c>
      <c r="Q7" s="786"/>
      <c r="R7" s="838"/>
      <c r="S7" s="839"/>
      <c r="T7" s="840"/>
      <c r="U7" s="794" t="s">
        <v>477</v>
      </c>
      <c r="V7" s="795"/>
      <c r="W7" s="794" t="s">
        <v>478</v>
      </c>
      <c r="X7" s="795"/>
      <c r="Y7" s="786" t="s">
        <v>227</v>
      </c>
      <c r="Z7" s="752"/>
      <c r="AA7" s="752"/>
      <c r="AB7" s="752"/>
      <c r="AC7" s="794" t="s">
        <v>479</v>
      </c>
      <c r="AD7" s="800"/>
      <c r="AE7" s="800"/>
      <c r="AF7" s="800"/>
      <c r="AG7" s="800"/>
      <c r="AH7" s="800"/>
      <c r="AI7" s="800"/>
      <c r="AJ7" s="795"/>
      <c r="AK7" s="794" t="s">
        <v>480</v>
      </c>
      <c r="AL7" s="800"/>
      <c r="AM7" s="800"/>
      <c r="AN7" s="828"/>
      <c r="AO7" s="829"/>
      <c r="AP7" s="3"/>
      <c r="AW7" s="214"/>
    </row>
    <row r="8" spans="2:86" ht="12" customHeight="1" x14ac:dyDescent="0.2">
      <c r="B8" s="526"/>
      <c r="C8" s="821"/>
      <c r="D8" s="819"/>
      <c r="E8" s="819"/>
      <c r="F8" s="819"/>
      <c r="G8" s="819"/>
      <c r="H8" s="819"/>
      <c r="I8" s="819"/>
      <c r="J8" s="820"/>
      <c r="K8" s="752" t="s">
        <v>481</v>
      </c>
      <c r="L8" s="752" t="s">
        <v>208</v>
      </c>
      <c r="M8" s="752"/>
      <c r="N8" s="752" t="s">
        <v>207</v>
      </c>
      <c r="O8" s="752"/>
      <c r="P8" s="752" t="s">
        <v>482</v>
      </c>
      <c r="Q8" s="752"/>
      <c r="R8" s="752" t="s">
        <v>6</v>
      </c>
      <c r="S8" s="752"/>
      <c r="T8" s="752"/>
      <c r="U8" s="796"/>
      <c r="V8" s="797"/>
      <c r="W8" s="796"/>
      <c r="X8" s="797"/>
      <c r="Y8" s="786"/>
      <c r="Z8" s="752"/>
      <c r="AA8" s="752"/>
      <c r="AB8" s="752"/>
      <c r="AC8" s="798"/>
      <c r="AD8" s="801"/>
      <c r="AE8" s="801"/>
      <c r="AF8" s="801"/>
      <c r="AG8" s="801"/>
      <c r="AH8" s="801"/>
      <c r="AI8" s="801"/>
      <c r="AJ8" s="799"/>
      <c r="AK8" s="796"/>
      <c r="AL8" s="830"/>
      <c r="AM8" s="830"/>
      <c r="AN8" s="831"/>
      <c r="AO8" s="832"/>
      <c r="AP8" s="3"/>
    </row>
    <row r="9" spans="2:86" ht="12" customHeight="1" x14ac:dyDescent="0.2">
      <c r="B9" s="526"/>
      <c r="C9" s="821"/>
      <c r="D9" s="819"/>
      <c r="E9" s="819"/>
      <c r="F9" s="819"/>
      <c r="G9" s="819"/>
      <c r="H9" s="819"/>
      <c r="I9" s="819"/>
      <c r="J9" s="820"/>
      <c r="K9" s="752"/>
      <c r="L9" s="752"/>
      <c r="M9" s="752"/>
      <c r="N9" s="752"/>
      <c r="O9" s="752"/>
      <c r="P9" s="752"/>
      <c r="Q9" s="752"/>
      <c r="R9" s="752"/>
      <c r="S9" s="752"/>
      <c r="T9" s="752"/>
      <c r="U9" s="796"/>
      <c r="V9" s="797"/>
      <c r="W9" s="796"/>
      <c r="X9" s="797"/>
      <c r="Y9" s="786" t="s">
        <v>483</v>
      </c>
      <c r="Z9" s="752"/>
      <c r="AA9" s="752"/>
      <c r="AB9" s="752"/>
      <c r="AC9" s="752" t="s">
        <v>484</v>
      </c>
      <c r="AD9" s="752"/>
      <c r="AE9" s="752"/>
      <c r="AF9" s="752"/>
      <c r="AG9" s="752" t="s">
        <v>485</v>
      </c>
      <c r="AH9" s="752"/>
      <c r="AI9" s="752"/>
      <c r="AJ9" s="752"/>
      <c r="AK9" s="796"/>
      <c r="AL9" s="830"/>
      <c r="AM9" s="830"/>
      <c r="AN9" s="831"/>
      <c r="AO9" s="832"/>
      <c r="AP9" s="3"/>
    </row>
    <row r="10" spans="2:86" ht="12" customHeight="1" x14ac:dyDescent="0.2">
      <c r="B10" s="526"/>
      <c r="C10" s="821"/>
      <c r="D10" s="819"/>
      <c r="E10" s="819"/>
      <c r="F10" s="819"/>
      <c r="G10" s="819"/>
      <c r="H10" s="819"/>
      <c r="I10" s="819"/>
      <c r="J10" s="820"/>
      <c r="K10" s="752"/>
      <c r="L10" s="752"/>
      <c r="M10" s="752"/>
      <c r="N10" s="752"/>
      <c r="O10" s="752"/>
      <c r="P10" s="752"/>
      <c r="Q10" s="752"/>
      <c r="R10" s="752"/>
      <c r="S10" s="752"/>
      <c r="T10" s="752"/>
      <c r="U10" s="798"/>
      <c r="V10" s="799"/>
      <c r="W10" s="798"/>
      <c r="X10" s="799"/>
      <c r="Y10" s="186" t="s">
        <v>34</v>
      </c>
      <c r="Z10" s="183" t="s">
        <v>35</v>
      </c>
      <c r="AA10" s="183" t="s">
        <v>488</v>
      </c>
      <c r="AB10" s="183" t="s">
        <v>489</v>
      </c>
      <c r="AC10" s="183" t="s">
        <v>34</v>
      </c>
      <c r="AD10" s="183" t="s">
        <v>35</v>
      </c>
      <c r="AE10" s="183" t="s">
        <v>488</v>
      </c>
      <c r="AF10" s="183" t="s">
        <v>489</v>
      </c>
      <c r="AG10" s="183" t="s">
        <v>34</v>
      </c>
      <c r="AH10" s="183" t="s">
        <v>35</v>
      </c>
      <c r="AI10" s="183" t="s">
        <v>488</v>
      </c>
      <c r="AJ10" s="183" t="s">
        <v>489</v>
      </c>
      <c r="AK10" s="798"/>
      <c r="AL10" s="801"/>
      <c r="AM10" s="801"/>
      <c r="AN10" s="833"/>
      <c r="AO10" s="834"/>
      <c r="AP10" s="3"/>
    </row>
    <row r="11" spans="2:86" ht="12" customHeight="1" x14ac:dyDescent="0.2">
      <c r="B11" s="526"/>
      <c r="C11" s="821"/>
      <c r="D11" s="819"/>
      <c r="E11" s="819"/>
      <c r="F11" s="819"/>
      <c r="G11" s="819"/>
      <c r="H11" s="819"/>
      <c r="I11" s="819"/>
      <c r="J11" s="820"/>
      <c r="K11" s="231">
        <v>1</v>
      </c>
      <c r="L11" s="771" t="s">
        <v>562</v>
      </c>
      <c r="M11" s="772"/>
      <c r="N11" s="771" t="s">
        <v>522</v>
      </c>
      <c r="O11" s="772"/>
      <c r="P11" s="771" t="s">
        <v>353</v>
      </c>
      <c r="Q11" s="772"/>
      <c r="R11" s="275" t="s">
        <v>353</v>
      </c>
      <c r="S11" s="275"/>
      <c r="T11" s="275"/>
      <c r="U11" s="771" t="s">
        <v>684</v>
      </c>
      <c r="V11" s="772"/>
      <c r="W11" s="771" t="s">
        <v>701</v>
      </c>
      <c r="X11" s="773"/>
      <c r="Y11" s="188"/>
      <c r="Z11" s="187"/>
      <c r="AA11" s="187"/>
      <c r="AB11" s="187"/>
      <c r="AC11" s="216"/>
      <c r="AD11" s="216"/>
      <c r="AE11" s="216"/>
      <c r="AF11" s="216"/>
      <c r="AG11" s="216"/>
      <c r="AH11" s="216"/>
      <c r="AI11" s="216"/>
      <c r="AJ11" s="216"/>
      <c r="AK11" s="787" t="s">
        <v>890</v>
      </c>
      <c r="AL11" s="788"/>
      <c r="AM11" s="788"/>
      <c r="AN11" s="789"/>
      <c r="AO11" s="790"/>
      <c r="AP11" s="3"/>
      <c r="AQ11" s="215">
        <f>IF(P11="材質劣化",2,IF(P11="漏水",3,1))</f>
        <v>3</v>
      </c>
    </row>
    <row r="12" spans="2:86" ht="12" customHeight="1" x14ac:dyDescent="0.2">
      <c r="B12" s="526"/>
      <c r="C12" s="821"/>
      <c r="D12" s="819"/>
      <c r="E12" s="819"/>
      <c r="F12" s="819"/>
      <c r="G12" s="819"/>
      <c r="H12" s="819"/>
      <c r="I12" s="819"/>
      <c r="J12" s="820"/>
      <c r="K12" s="231">
        <v>2</v>
      </c>
      <c r="L12" s="771" t="s">
        <v>562</v>
      </c>
      <c r="M12" s="772"/>
      <c r="N12" s="771" t="s">
        <v>522</v>
      </c>
      <c r="O12" s="772"/>
      <c r="P12" s="771" t="s">
        <v>353</v>
      </c>
      <c r="Q12" s="772"/>
      <c r="R12" s="275" t="s">
        <v>353</v>
      </c>
      <c r="S12" s="275"/>
      <c r="T12" s="275"/>
      <c r="U12" s="771" t="s">
        <v>684</v>
      </c>
      <c r="V12" s="772"/>
      <c r="W12" s="771" t="s">
        <v>683</v>
      </c>
      <c r="X12" s="773"/>
      <c r="Y12" s="188"/>
      <c r="Z12" s="187"/>
      <c r="AA12" s="187"/>
      <c r="AB12" s="187"/>
      <c r="AC12" s="216"/>
      <c r="AD12" s="216"/>
      <c r="AE12" s="216"/>
      <c r="AF12" s="216"/>
      <c r="AG12" s="216"/>
      <c r="AH12" s="216"/>
      <c r="AI12" s="216"/>
      <c r="AJ12" s="216">
        <v>2.9</v>
      </c>
      <c r="AK12" s="787" t="s">
        <v>856</v>
      </c>
      <c r="AL12" s="788"/>
      <c r="AM12" s="788"/>
      <c r="AN12" s="789"/>
      <c r="AO12" s="790"/>
      <c r="AP12" s="3"/>
      <c r="AQ12" s="215">
        <f t="shared" ref="AQ12:AQ30" si="5">IF(P12="材質劣化",2,IF(P12="漏水",3,1))</f>
        <v>3</v>
      </c>
    </row>
    <row r="13" spans="2:86" ht="12" customHeight="1" x14ac:dyDescent="0.2">
      <c r="B13" s="526"/>
      <c r="C13" s="821"/>
      <c r="D13" s="819"/>
      <c r="E13" s="819"/>
      <c r="F13" s="819"/>
      <c r="G13" s="819"/>
      <c r="H13" s="819"/>
      <c r="I13" s="819"/>
      <c r="J13" s="820"/>
      <c r="K13" s="231"/>
      <c r="L13" s="771"/>
      <c r="M13" s="772"/>
      <c r="N13" s="771"/>
      <c r="O13" s="772"/>
      <c r="P13" s="771"/>
      <c r="Q13" s="772"/>
      <c r="R13" s="275"/>
      <c r="S13" s="275"/>
      <c r="T13" s="275"/>
      <c r="U13" s="771"/>
      <c r="V13" s="772"/>
      <c r="W13" s="771"/>
      <c r="X13" s="773"/>
      <c r="Y13" s="188"/>
      <c r="Z13" s="187"/>
      <c r="AA13" s="187"/>
      <c r="AB13" s="187"/>
      <c r="AC13" s="216"/>
      <c r="AD13" s="216"/>
      <c r="AE13" s="216"/>
      <c r="AF13" s="216"/>
      <c r="AG13" s="216"/>
      <c r="AH13" s="216"/>
      <c r="AI13" s="216"/>
      <c r="AJ13" s="216"/>
      <c r="AK13" s="758"/>
      <c r="AL13" s="759"/>
      <c r="AM13" s="759"/>
      <c r="AN13" s="760"/>
      <c r="AO13" s="761"/>
      <c r="AP13" s="3"/>
      <c r="AQ13" s="215">
        <f t="shared" si="5"/>
        <v>1</v>
      </c>
    </row>
    <row r="14" spans="2:86" ht="12" customHeight="1" x14ac:dyDescent="0.2">
      <c r="B14" s="526"/>
      <c r="C14" s="821"/>
      <c r="D14" s="819"/>
      <c r="E14" s="819"/>
      <c r="F14" s="819"/>
      <c r="G14" s="819"/>
      <c r="H14" s="819"/>
      <c r="I14" s="819"/>
      <c r="J14" s="820"/>
      <c r="K14" s="231"/>
      <c r="L14" s="771"/>
      <c r="M14" s="772"/>
      <c r="N14" s="771"/>
      <c r="O14" s="772"/>
      <c r="P14" s="771"/>
      <c r="Q14" s="772"/>
      <c r="R14" s="275"/>
      <c r="S14" s="275"/>
      <c r="T14" s="275"/>
      <c r="U14" s="771"/>
      <c r="V14" s="772"/>
      <c r="W14" s="771"/>
      <c r="X14" s="773"/>
      <c r="Y14" s="188"/>
      <c r="Z14" s="187"/>
      <c r="AA14" s="187"/>
      <c r="AB14" s="187"/>
      <c r="AC14" s="216"/>
      <c r="AD14" s="216"/>
      <c r="AE14" s="216"/>
      <c r="AF14" s="216"/>
      <c r="AG14" s="216"/>
      <c r="AH14" s="216"/>
      <c r="AI14" s="216"/>
      <c r="AJ14" s="216"/>
      <c r="AK14" s="758"/>
      <c r="AL14" s="759"/>
      <c r="AM14" s="759"/>
      <c r="AN14" s="760"/>
      <c r="AO14" s="761"/>
      <c r="AP14" s="3"/>
      <c r="AQ14" s="215">
        <f t="shared" si="5"/>
        <v>1</v>
      </c>
    </row>
    <row r="15" spans="2:86" ht="12" customHeight="1" x14ac:dyDescent="0.2">
      <c r="B15" s="526"/>
      <c r="C15" s="821"/>
      <c r="D15" s="819"/>
      <c r="E15" s="819"/>
      <c r="F15" s="819"/>
      <c r="G15" s="819"/>
      <c r="H15" s="819"/>
      <c r="I15" s="819"/>
      <c r="J15" s="820"/>
      <c r="K15" s="231"/>
      <c r="L15" s="771"/>
      <c r="M15" s="772"/>
      <c r="N15" s="771"/>
      <c r="O15" s="772"/>
      <c r="P15" s="771"/>
      <c r="Q15" s="772"/>
      <c r="R15" s="275"/>
      <c r="S15" s="275"/>
      <c r="T15" s="275"/>
      <c r="U15" s="771"/>
      <c r="V15" s="772"/>
      <c r="W15" s="771"/>
      <c r="X15" s="773"/>
      <c r="Y15" s="188"/>
      <c r="Z15" s="187"/>
      <c r="AA15" s="187"/>
      <c r="AB15" s="187"/>
      <c r="AC15" s="216"/>
      <c r="AD15" s="216"/>
      <c r="AE15" s="216"/>
      <c r="AF15" s="216"/>
      <c r="AG15" s="216"/>
      <c r="AH15" s="216"/>
      <c r="AI15" s="216"/>
      <c r="AJ15" s="216"/>
      <c r="AK15" s="758"/>
      <c r="AL15" s="759"/>
      <c r="AM15" s="759"/>
      <c r="AN15" s="760"/>
      <c r="AO15" s="761"/>
      <c r="AP15" s="3"/>
      <c r="AQ15" s="215">
        <f t="shared" si="5"/>
        <v>1</v>
      </c>
    </row>
    <row r="16" spans="2:86" ht="12" customHeight="1" x14ac:dyDescent="0.2">
      <c r="B16" s="526"/>
      <c r="C16" s="821"/>
      <c r="D16" s="819"/>
      <c r="E16" s="819"/>
      <c r="F16" s="819"/>
      <c r="G16" s="819"/>
      <c r="H16" s="819"/>
      <c r="I16" s="819"/>
      <c r="J16" s="820"/>
      <c r="K16" s="231"/>
      <c r="L16" s="771"/>
      <c r="M16" s="772"/>
      <c r="N16" s="771"/>
      <c r="O16" s="772"/>
      <c r="P16" s="771"/>
      <c r="Q16" s="772"/>
      <c r="R16" s="275"/>
      <c r="S16" s="275"/>
      <c r="T16" s="275"/>
      <c r="U16" s="771"/>
      <c r="V16" s="772"/>
      <c r="W16" s="771"/>
      <c r="X16" s="773"/>
      <c r="Y16" s="188"/>
      <c r="Z16" s="187"/>
      <c r="AA16" s="187"/>
      <c r="AB16" s="187"/>
      <c r="AC16" s="216"/>
      <c r="AD16" s="216"/>
      <c r="AE16" s="216"/>
      <c r="AF16" s="216"/>
      <c r="AG16" s="216"/>
      <c r="AH16" s="216"/>
      <c r="AI16" s="216"/>
      <c r="AJ16" s="216"/>
      <c r="AK16" s="758"/>
      <c r="AL16" s="759"/>
      <c r="AM16" s="759"/>
      <c r="AN16" s="760"/>
      <c r="AO16" s="761"/>
      <c r="AP16" s="3"/>
      <c r="AQ16" s="215">
        <f t="shared" si="5"/>
        <v>1</v>
      </c>
    </row>
    <row r="17" spans="2:43" ht="12" customHeight="1" x14ac:dyDescent="0.2">
      <c r="B17" s="526"/>
      <c r="C17" s="821"/>
      <c r="D17" s="819"/>
      <c r="E17" s="819"/>
      <c r="F17" s="819"/>
      <c r="G17" s="819"/>
      <c r="H17" s="819"/>
      <c r="I17" s="819"/>
      <c r="J17" s="820"/>
      <c r="K17" s="231"/>
      <c r="L17" s="771"/>
      <c r="M17" s="772"/>
      <c r="N17" s="771"/>
      <c r="O17" s="772"/>
      <c r="P17" s="771"/>
      <c r="Q17" s="772"/>
      <c r="R17" s="275"/>
      <c r="S17" s="275"/>
      <c r="T17" s="275"/>
      <c r="U17" s="771"/>
      <c r="V17" s="772"/>
      <c r="W17" s="771"/>
      <c r="X17" s="773"/>
      <c r="Y17" s="188"/>
      <c r="Z17" s="187"/>
      <c r="AA17" s="187"/>
      <c r="AB17" s="187"/>
      <c r="AC17" s="216"/>
      <c r="AD17" s="216"/>
      <c r="AE17" s="216"/>
      <c r="AF17" s="216"/>
      <c r="AG17" s="216"/>
      <c r="AH17" s="216"/>
      <c r="AI17" s="216"/>
      <c r="AJ17" s="216"/>
      <c r="AK17" s="758"/>
      <c r="AL17" s="759"/>
      <c r="AM17" s="759"/>
      <c r="AN17" s="760"/>
      <c r="AO17" s="761"/>
      <c r="AP17" s="3"/>
      <c r="AQ17" s="215">
        <f t="shared" si="5"/>
        <v>1</v>
      </c>
    </row>
    <row r="18" spans="2:43" ht="12" customHeight="1" x14ac:dyDescent="0.2">
      <c r="B18" s="526"/>
      <c r="C18" s="821"/>
      <c r="D18" s="819"/>
      <c r="E18" s="819"/>
      <c r="F18" s="819"/>
      <c r="G18" s="819"/>
      <c r="H18" s="819"/>
      <c r="I18" s="819"/>
      <c r="J18" s="820"/>
      <c r="K18" s="231"/>
      <c r="L18" s="771"/>
      <c r="M18" s="772"/>
      <c r="N18" s="771"/>
      <c r="O18" s="772"/>
      <c r="P18" s="771"/>
      <c r="Q18" s="772"/>
      <c r="R18" s="275"/>
      <c r="S18" s="275"/>
      <c r="T18" s="275"/>
      <c r="U18" s="771"/>
      <c r="V18" s="772"/>
      <c r="W18" s="771"/>
      <c r="X18" s="773"/>
      <c r="Y18" s="188"/>
      <c r="Z18" s="187"/>
      <c r="AA18" s="187"/>
      <c r="AB18" s="187"/>
      <c r="AC18" s="216"/>
      <c r="AD18" s="216"/>
      <c r="AE18" s="216"/>
      <c r="AF18" s="216"/>
      <c r="AG18" s="216"/>
      <c r="AH18" s="216"/>
      <c r="AI18" s="216"/>
      <c r="AJ18" s="216"/>
      <c r="AK18" s="758"/>
      <c r="AL18" s="759"/>
      <c r="AM18" s="759"/>
      <c r="AN18" s="760"/>
      <c r="AO18" s="761"/>
      <c r="AP18" s="3"/>
      <c r="AQ18" s="215">
        <f t="shared" si="5"/>
        <v>1</v>
      </c>
    </row>
    <row r="19" spans="2:43" ht="12" customHeight="1" x14ac:dyDescent="0.2">
      <c r="B19" s="526"/>
      <c r="C19" s="821"/>
      <c r="D19" s="819"/>
      <c r="E19" s="819"/>
      <c r="F19" s="819"/>
      <c r="G19" s="819"/>
      <c r="H19" s="819"/>
      <c r="I19" s="819"/>
      <c r="J19" s="820"/>
      <c r="K19" s="231"/>
      <c r="L19" s="771"/>
      <c r="M19" s="772"/>
      <c r="N19" s="771"/>
      <c r="O19" s="772"/>
      <c r="P19" s="771"/>
      <c r="Q19" s="772"/>
      <c r="R19" s="275"/>
      <c r="S19" s="275"/>
      <c r="T19" s="275"/>
      <c r="U19" s="771"/>
      <c r="V19" s="772"/>
      <c r="W19" s="771"/>
      <c r="X19" s="773"/>
      <c r="Y19" s="188"/>
      <c r="Z19" s="187"/>
      <c r="AA19" s="187"/>
      <c r="AB19" s="187"/>
      <c r="AC19" s="216"/>
      <c r="AD19" s="216"/>
      <c r="AE19" s="216"/>
      <c r="AF19" s="216"/>
      <c r="AG19" s="216"/>
      <c r="AH19" s="216"/>
      <c r="AI19" s="216"/>
      <c r="AJ19" s="216"/>
      <c r="AK19" s="758"/>
      <c r="AL19" s="759"/>
      <c r="AM19" s="759"/>
      <c r="AN19" s="760"/>
      <c r="AO19" s="761"/>
      <c r="AP19" s="3"/>
      <c r="AQ19" s="215">
        <f t="shared" si="5"/>
        <v>1</v>
      </c>
    </row>
    <row r="20" spans="2:43" ht="12" customHeight="1" x14ac:dyDescent="0.2">
      <c r="B20" s="526"/>
      <c r="C20" s="821"/>
      <c r="D20" s="819"/>
      <c r="E20" s="819"/>
      <c r="F20" s="819"/>
      <c r="G20" s="819"/>
      <c r="H20" s="819"/>
      <c r="I20" s="819"/>
      <c r="J20" s="820"/>
      <c r="K20" s="231"/>
      <c r="L20" s="771"/>
      <c r="M20" s="772"/>
      <c r="N20" s="771"/>
      <c r="O20" s="772"/>
      <c r="P20" s="771"/>
      <c r="Q20" s="772"/>
      <c r="R20" s="275"/>
      <c r="S20" s="275"/>
      <c r="T20" s="275"/>
      <c r="U20" s="771"/>
      <c r="V20" s="772"/>
      <c r="W20" s="771"/>
      <c r="X20" s="773"/>
      <c r="Y20" s="188"/>
      <c r="Z20" s="187"/>
      <c r="AA20" s="187"/>
      <c r="AB20" s="187"/>
      <c r="AC20" s="216"/>
      <c r="AD20" s="216"/>
      <c r="AE20" s="216"/>
      <c r="AF20" s="216"/>
      <c r="AG20" s="216"/>
      <c r="AH20" s="216"/>
      <c r="AI20" s="216"/>
      <c r="AJ20" s="216"/>
      <c r="AK20" s="758"/>
      <c r="AL20" s="759"/>
      <c r="AM20" s="759"/>
      <c r="AN20" s="760"/>
      <c r="AO20" s="761"/>
      <c r="AP20" s="3"/>
      <c r="AQ20" s="215">
        <f t="shared" si="5"/>
        <v>1</v>
      </c>
    </row>
    <row r="21" spans="2:43" ht="12" customHeight="1" x14ac:dyDescent="0.2">
      <c r="B21" s="526"/>
      <c r="C21" s="821"/>
      <c r="D21" s="819"/>
      <c r="E21" s="819"/>
      <c r="F21" s="819"/>
      <c r="G21" s="819"/>
      <c r="H21" s="819"/>
      <c r="I21" s="819"/>
      <c r="J21" s="820"/>
      <c r="K21" s="231"/>
      <c r="L21" s="771"/>
      <c r="M21" s="772"/>
      <c r="N21" s="771"/>
      <c r="O21" s="772"/>
      <c r="P21" s="771"/>
      <c r="Q21" s="772"/>
      <c r="R21" s="275"/>
      <c r="S21" s="275"/>
      <c r="T21" s="275"/>
      <c r="U21" s="771"/>
      <c r="V21" s="772"/>
      <c r="W21" s="771"/>
      <c r="X21" s="773"/>
      <c r="Y21" s="188"/>
      <c r="Z21" s="187"/>
      <c r="AA21" s="187"/>
      <c r="AB21" s="187"/>
      <c r="AC21" s="216"/>
      <c r="AD21" s="216"/>
      <c r="AE21" s="216"/>
      <c r="AF21" s="216"/>
      <c r="AG21" s="216"/>
      <c r="AH21" s="216"/>
      <c r="AI21" s="216"/>
      <c r="AJ21" s="216"/>
      <c r="AK21" s="758"/>
      <c r="AL21" s="759"/>
      <c r="AM21" s="759"/>
      <c r="AN21" s="760"/>
      <c r="AO21" s="761"/>
      <c r="AP21" s="3"/>
      <c r="AQ21" s="215">
        <f t="shared" si="5"/>
        <v>1</v>
      </c>
    </row>
    <row r="22" spans="2:43" ht="12" customHeight="1" x14ac:dyDescent="0.2">
      <c r="B22" s="526"/>
      <c r="C22" s="821"/>
      <c r="D22" s="819"/>
      <c r="E22" s="819"/>
      <c r="F22" s="819"/>
      <c r="G22" s="819"/>
      <c r="H22" s="819"/>
      <c r="I22" s="819"/>
      <c r="J22" s="820"/>
      <c r="K22" s="231"/>
      <c r="L22" s="771"/>
      <c r="M22" s="772"/>
      <c r="N22" s="771"/>
      <c r="O22" s="772"/>
      <c r="P22" s="771"/>
      <c r="Q22" s="772"/>
      <c r="R22" s="275"/>
      <c r="S22" s="275"/>
      <c r="T22" s="275"/>
      <c r="U22" s="771"/>
      <c r="V22" s="772"/>
      <c r="W22" s="771"/>
      <c r="X22" s="773"/>
      <c r="Y22" s="188"/>
      <c r="Z22" s="187"/>
      <c r="AA22" s="187"/>
      <c r="AB22" s="187"/>
      <c r="AC22" s="216"/>
      <c r="AD22" s="216"/>
      <c r="AE22" s="216"/>
      <c r="AF22" s="216"/>
      <c r="AG22" s="216"/>
      <c r="AH22" s="216"/>
      <c r="AI22" s="216"/>
      <c r="AJ22" s="216"/>
      <c r="AK22" s="758"/>
      <c r="AL22" s="759"/>
      <c r="AM22" s="759"/>
      <c r="AN22" s="760"/>
      <c r="AO22" s="761"/>
      <c r="AP22" s="3"/>
      <c r="AQ22" s="215">
        <f t="shared" si="5"/>
        <v>1</v>
      </c>
    </row>
    <row r="23" spans="2:43" ht="12" customHeight="1" x14ac:dyDescent="0.2">
      <c r="B23" s="526"/>
      <c r="C23" s="821"/>
      <c r="D23" s="819"/>
      <c r="E23" s="819"/>
      <c r="F23" s="819"/>
      <c r="G23" s="819"/>
      <c r="H23" s="819"/>
      <c r="I23" s="819"/>
      <c r="J23" s="820"/>
      <c r="K23" s="231"/>
      <c r="L23" s="771"/>
      <c r="M23" s="772"/>
      <c r="N23" s="771"/>
      <c r="O23" s="772"/>
      <c r="P23" s="771"/>
      <c r="Q23" s="772"/>
      <c r="R23" s="275"/>
      <c r="S23" s="275"/>
      <c r="T23" s="275"/>
      <c r="U23" s="771"/>
      <c r="V23" s="772"/>
      <c r="W23" s="771"/>
      <c r="X23" s="773"/>
      <c r="Y23" s="188"/>
      <c r="Z23" s="187"/>
      <c r="AA23" s="187"/>
      <c r="AB23" s="187"/>
      <c r="AC23" s="216"/>
      <c r="AD23" s="216"/>
      <c r="AE23" s="216"/>
      <c r="AF23" s="216"/>
      <c r="AG23" s="216"/>
      <c r="AH23" s="216"/>
      <c r="AI23" s="216"/>
      <c r="AJ23" s="216"/>
      <c r="AK23" s="758"/>
      <c r="AL23" s="759"/>
      <c r="AM23" s="759"/>
      <c r="AN23" s="760"/>
      <c r="AO23" s="761"/>
      <c r="AP23" s="3"/>
      <c r="AQ23" s="215">
        <f t="shared" si="5"/>
        <v>1</v>
      </c>
    </row>
    <row r="24" spans="2:43" ht="12" customHeight="1" x14ac:dyDescent="0.2">
      <c r="B24" s="526"/>
      <c r="C24" s="821"/>
      <c r="D24" s="819"/>
      <c r="E24" s="819"/>
      <c r="F24" s="819"/>
      <c r="G24" s="819"/>
      <c r="H24" s="819"/>
      <c r="I24" s="819"/>
      <c r="J24" s="820"/>
      <c r="K24" s="231"/>
      <c r="L24" s="771"/>
      <c r="M24" s="772"/>
      <c r="N24" s="771"/>
      <c r="O24" s="772"/>
      <c r="P24" s="771"/>
      <c r="Q24" s="772"/>
      <c r="R24" s="275"/>
      <c r="S24" s="275"/>
      <c r="T24" s="275"/>
      <c r="U24" s="771"/>
      <c r="V24" s="772"/>
      <c r="W24" s="771"/>
      <c r="X24" s="773"/>
      <c r="Y24" s="188"/>
      <c r="Z24" s="187"/>
      <c r="AA24" s="187"/>
      <c r="AB24" s="187"/>
      <c r="AC24" s="216"/>
      <c r="AD24" s="216"/>
      <c r="AE24" s="216"/>
      <c r="AF24" s="216"/>
      <c r="AG24" s="216"/>
      <c r="AH24" s="216"/>
      <c r="AI24" s="216"/>
      <c r="AJ24" s="216"/>
      <c r="AK24" s="758"/>
      <c r="AL24" s="759"/>
      <c r="AM24" s="759"/>
      <c r="AN24" s="760"/>
      <c r="AO24" s="761"/>
      <c r="AP24" s="3"/>
      <c r="AQ24" s="215">
        <f t="shared" si="5"/>
        <v>1</v>
      </c>
    </row>
    <row r="25" spans="2:43" ht="12" customHeight="1" x14ac:dyDescent="0.2">
      <c r="B25" s="526"/>
      <c r="C25" s="821"/>
      <c r="D25" s="819"/>
      <c r="E25" s="819"/>
      <c r="F25" s="819"/>
      <c r="G25" s="819"/>
      <c r="H25" s="819"/>
      <c r="I25" s="819"/>
      <c r="J25" s="820"/>
      <c r="K25" s="231"/>
      <c r="L25" s="771"/>
      <c r="M25" s="772"/>
      <c r="N25" s="771"/>
      <c r="O25" s="772"/>
      <c r="P25" s="771"/>
      <c r="Q25" s="772"/>
      <c r="R25" s="275"/>
      <c r="S25" s="275"/>
      <c r="T25" s="275"/>
      <c r="U25" s="771"/>
      <c r="V25" s="772"/>
      <c r="W25" s="771"/>
      <c r="X25" s="773"/>
      <c r="Y25" s="188"/>
      <c r="Z25" s="187"/>
      <c r="AA25" s="187"/>
      <c r="AB25" s="187"/>
      <c r="AC25" s="216"/>
      <c r="AD25" s="216"/>
      <c r="AE25" s="216"/>
      <c r="AF25" s="216"/>
      <c r="AG25" s="216"/>
      <c r="AH25" s="216"/>
      <c r="AI25" s="216"/>
      <c r="AJ25" s="216"/>
      <c r="AK25" s="758"/>
      <c r="AL25" s="759"/>
      <c r="AM25" s="759"/>
      <c r="AN25" s="760"/>
      <c r="AO25" s="761"/>
      <c r="AP25" s="3"/>
      <c r="AQ25" s="215">
        <f t="shared" si="5"/>
        <v>1</v>
      </c>
    </row>
    <row r="26" spans="2:43" ht="12" customHeight="1" x14ac:dyDescent="0.2">
      <c r="B26" s="526"/>
      <c r="C26" s="821"/>
      <c r="D26" s="819"/>
      <c r="E26" s="819"/>
      <c r="F26" s="819"/>
      <c r="G26" s="819"/>
      <c r="H26" s="819"/>
      <c r="I26" s="819"/>
      <c r="J26" s="820"/>
      <c r="K26" s="231"/>
      <c r="L26" s="771"/>
      <c r="M26" s="772"/>
      <c r="N26" s="771"/>
      <c r="O26" s="772"/>
      <c r="P26" s="771"/>
      <c r="Q26" s="772"/>
      <c r="R26" s="275"/>
      <c r="S26" s="275"/>
      <c r="T26" s="275"/>
      <c r="U26" s="771"/>
      <c r="V26" s="772"/>
      <c r="W26" s="771"/>
      <c r="X26" s="773"/>
      <c r="Y26" s="188"/>
      <c r="Z26" s="187"/>
      <c r="AA26" s="187"/>
      <c r="AB26" s="187"/>
      <c r="AC26" s="216"/>
      <c r="AD26" s="216"/>
      <c r="AE26" s="216"/>
      <c r="AF26" s="216"/>
      <c r="AG26" s="216"/>
      <c r="AH26" s="216"/>
      <c r="AI26" s="216"/>
      <c r="AJ26" s="216"/>
      <c r="AK26" s="758"/>
      <c r="AL26" s="759"/>
      <c r="AM26" s="759"/>
      <c r="AN26" s="760"/>
      <c r="AO26" s="761"/>
      <c r="AP26" s="3"/>
      <c r="AQ26" s="215">
        <f t="shared" si="5"/>
        <v>1</v>
      </c>
    </row>
    <row r="27" spans="2:43" ht="12" customHeight="1" x14ac:dyDescent="0.2">
      <c r="B27" s="526"/>
      <c r="C27" s="821"/>
      <c r="D27" s="819"/>
      <c r="E27" s="819"/>
      <c r="F27" s="819"/>
      <c r="G27" s="819"/>
      <c r="H27" s="819"/>
      <c r="I27" s="819"/>
      <c r="J27" s="820"/>
      <c r="K27" s="231"/>
      <c r="L27" s="771"/>
      <c r="M27" s="772"/>
      <c r="N27" s="771"/>
      <c r="O27" s="772"/>
      <c r="P27" s="771"/>
      <c r="Q27" s="772"/>
      <c r="R27" s="275"/>
      <c r="S27" s="275"/>
      <c r="T27" s="275"/>
      <c r="U27" s="771"/>
      <c r="V27" s="772"/>
      <c r="W27" s="771"/>
      <c r="X27" s="773"/>
      <c r="Y27" s="188"/>
      <c r="Z27" s="187"/>
      <c r="AA27" s="187"/>
      <c r="AB27" s="187"/>
      <c r="AC27" s="216"/>
      <c r="AD27" s="216"/>
      <c r="AE27" s="216"/>
      <c r="AF27" s="216"/>
      <c r="AG27" s="216"/>
      <c r="AH27" s="216"/>
      <c r="AI27" s="216"/>
      <c r="AJ27" s="216"/>
      <c r="AK27" s="758"/>
      <c r="AL27" s="759"/>
      <c r="AM27" s="759"/>
      <c r="AN27" s="760"/>
      <c r="AO27" s="761"/>
      <c r="AP27" s="3"/>
      <c r="AQ27" s="215">
        <f t="shared" si="5"/>
        <v>1</v>
      </c>
    </row>
    <row r="28" spans="2:43" ht="12" customHeight="1" x14ac:dyDescent="0.2">
      <c r="B28" s="526"/>
      <c r="C28" s="821"/>
      <c r="D28" s="819"/>
      <c r="E28" s="819"/>
      <c r="F28" s="819"/>
      <c r="G28" s="819"/>
      <c r="H28" s="819"/>
      <c r="I28" s="819"/>
      <c r="J28" s="820"/>
      <c r="K28" s="231"/>
      <c r="L28" s="771"/>
      <c r="M28" s="772"/>
      <c r="N28" s="771"/>
      <c r="O28" s="772"/>
      <c r="P28" s="771"/>
      <c r="Q28" s="772"/>
      <c r="R28" s="275"/>
      <c r="S28" s="275"/>
      <c r="T28" s="275"/>
      <c r="U28" s="771"/>
      <c r="V28" s="772"/>
      <c r="W28" s="771"/>
      <c r="X28" s="773"/>
      <c r="Y28" s="188"/>
      <c r="Z28" s="187"/>
      <c r="AA28" s="187"/>
      <c r="AB28" s="187"/>
      <c r="AC28" s="216"/>
      <c r="AD28" s="216"/>
      <c r="AE28" s="216"/>
      <c r="AF28" s="216"/>
      <c r="AG28" s="216"/>
      <c r="AH28" s="216"/>
      <c r="AI28" s="216"/>
      <c r="AJ28" s="216"/>
      <c r="AK28" s="758"/>
      <c r="AL28" s="759"/>
      <c r="AM28" s="759"/>
      <c r="AN28" s="760"/>
      <c r="AO28" s="761"/>
      <c r="AP28" s="3"/>
      <c r="AQ28" s="215">
        <f t="shared" si="5"/>
        <v>1</v>
      </c>
    </row>
    <row r="29" spans="2:43" ht="12" customHeight="1" x14ac:dyDescent="0.2">
      <c r="B29" s="526"/>
      <c r="C29" s="821"/>
      <c r="D29" s="819"/>
      <c r="E29" s="819"/>
      <c r="F29" s="819"/>
      <c r="G29" s="819"/>
      <c r="H29" s="819"/>
      <c r="I29" s="819"/>
      <c r="J29" s="820"/>
      <c r="K29" s="231"/>
      <c r="L29" s="771"/>
      <c r="M29" s="772"/>
      <c r="N29" s="771"/>
      <c r="O29" s="772"/>
      <c r="P29" s="771"/>
      <c r="Q29" s="772"/>
      <c r="R29" s="275"/>
      <c r="S29" s="275"/>
      <c r="T29" s="275"/>
      <c r="U29" s="771"/>
      <c r="V29" s="772"/>
      <c r="W29" s="771"/>
      <c r="X29" s="773"/>
      <c r="Y29" s="188"/>
      <c r="Z29" s="187"/>
      <c r="AA29" s="187"/>
      <c r="AB29" s="187"/>
      <c r="AC29" s="216"/>
      <c r="AD29" s="216"/>
      <c r="AE29" s="216"/>
      <c r="AF29" s="216"/>
      <c r="AG29" s="216"/>
      <c r="AH29" s="216"/>
      <c r="AI29" s="216"/>
      <c r="AJ29" s="216"/>
      <c r="AK29" s="758"/>
      <c r="AL29" s="759"/>
      <c r="AM29" s="759"/>
      <c r="AN29" s="760"/>
      <c r="AO29" s="761"/>
      <c r="AP29" s="3"/>
      <c r="AQ29" s="215">
        <f t="shared" si="5"/>
        <v>1</v>
      </c>
    </row>
    <row r="30" spans="2:43" ht="12" customHeight="1" x14ac:dyDescent="0.2">
      <c r="B30" s="526"/>
      <c r="C30" s="821"/>
      <c r="D30" s="819"/>
      <c r="E30" s="819"/>
      <c r="F30" s="819"/>
      <c r="G30" s="819"/>
      <c r="H30" s="819"/>
      <c r="I30" s="819"/>
      <c r="J30" s="820"/>
      <c r="K30" s="231"/>
      <c r="L30" s="771"/>
      <c r="M30" s="772"/>
      <c r="N30" s="771"/>
      <c r="O30" s="772"/>
      <c r="P30" s="771"/>
      <c r="Q30" s="772"/>
      <c r="R30" s="275"/>
      <c r="S30" s="275"/>
      <c r="T30" s="275"/>
      <c r="U30" s="771"/>
      <c r="V30" s="772"/>
      <c r="W30" s="771"/>
      <c r="X30" s="773"/>
      <c r="Y30" s="188"/>
      <c r="Z30" s="187"/>
      <c r="AA30" s="187"/>
      <c r="AB30" s="187"/>
      <c r="AC30" s="216"/>
      <c r="AD30" s="216"/>
      <c r="AE30" s="216"/>
      <c r="AF30" s="216"/>
      <c r="AG30" s="216"/>
      <c r="AH30" s="216"/>
      <c r="AI30" s="216"/>
      <c r="AJ30" s="216"/>
      <c r="AK30" s="758"/>
      <c r="AL30" s="759"/>
      <c r="AM30" s="759"/>
      <c r="AN30" s="760"/>
      <c r="AO30" s="761"/>
      <c r="AP30" s="3"/>
      <c r="AQ30" s="215">
        <f t="shared" si="5"/>
        <v>1</v>
      </c>
    </row>
    <row r="31" spans="2:43" ht="12" customHeight="1" x14ac:dyDescent="0.2">
      <c r="B31" s="526"/>
      <c r="C31" s="821"/>
      <c r="D31" s="819"/>
      <c r="E31" s="819"/>
      <c r="F31" s="819"/>
      <c r="G31" s="819"/>
      <c r="H31" s="819"/>
      <c r="I31" s="819"/>
      <c r="J31" s="820"/>
      <c r="K31" s="752" t="s">
        <v>226</v>
      </c>
      <c r="L31" s="752" t="s">
        <v>225</v>
      </c>
      <c r="M31" s="752"/>
      <c r="N31" s="752"/>
      <c r="O31" s="752"/>
      <c r="P31" s="752"/>
      <c r="Q31" s="752"/>
      <c r="R31" s="752"/>
      <c r="S31" s="752"/>
      <c r="T31" s="752"/>
      <c r="U31" s="752"/>
      <c r="V31" s="752"/>
      <c r="W31" s="752"/>
      <c r="X31" s="752"/>
      <c r="Y31" s="784" t="s">
        <v>490</v>
      </c>
      <c r="Z31" s="785"/>
      <c r="AA31" s="785"/>
      <c r="AB31" s="786"/>
      <c r="AC31" s="217">
        <f t="shared" ref="AC31:AJ31" si="6">SUM(AC11:AC30)</f>
        <v>0</v>
      </c>
      <c r="AD31" s="217">
        <f t="shared" si="6"/>
        <v>0</v>
      </c>
      <c r="AE31" s="217">
        <f t="shared" si="6"/>
        <v>0</v>
      </c>
      <c r="AF31" s="217">
        <f t="shared" si="6"/>
        <v>0</v>
      </c>
      <c r="AG31" s="217">
        <f t="shared" si="6"/>
        <v>0</v>
      </c>
      <c r="AH31" s="217">
        <f t="shared" si="6"/>
        <v>0</v>
      </c>
      <c r="AI31" s="217">
        <f t="shared" si="6"/>
        <v>0</v>
      </c>
      <c r="AJ31" s="217">
        <f t="shared" si="6"/>
        <v>2.9</v>
      </c>
      <c r="AK31" s="784" t="s">
        <v>224</v>
      </c>
      <c r="AL31" s="785"/>
      <c r="AM31" s="785"/>
      <c r="AN31" s="586"/>
      <c r="AO31" s="587"/>
      <c r="AP31" s="3"/>
    </row>
    <row r="32" spans="2:43" ht="12" customHeight="1" x14ac:dyDescent="0.2">
      <c r="B32" s="526"/>
      <c r="C32" s="821"/>
      <c r="D32" s="819"/>
      <c r="E32" s="819"/>
      <c r="F32" s="819"/>
      <c r="G32" s="819"/>
      <c r="H32" s="819"/>
      <c r="I32" s="819"/>
      <c r="J32" s="820"/>
      <c r="K32" s="752"/>
      <c r="L32" s="752" t="s">
        <v>491</v>
      </c>
      <c r="M32" s="752"/>
      <c r="N32" s="752"/>
      <c r="O32" s="752" t="s">
        <v>223</v>
      </c>
      <c r="P32" s="752"/>
      <c r="Q32" s="752"/>
      <c r="R32" s="752"/>
      <c r="S32" s="752"/>
      <c r="T32" s="752"/>
      <c r="U32" s="752"/>
      <c r="V32" s="752"/>
      <c r="W32" s="752"/>
      <c r="X32" s="752"/>
      <c r="Y32" s="188">
        <f>COUNTIF(Y11:Y30,"〇")</f>
        <v>0</v>
      </c>
      <c r="Z32" s="188">
        <f>COUNTIF(Z11:Z30,"〇")</f>
        <v>0</v>
      </c>
      <c r="AA32" s="188">
        <f>COUNTIF(AA11:AA30,"〇")</f>
        <v>0</v>
      </c>
      <c r="AB32" s="188">
        <f>COUNTIF(AB11:AB30,"〇")</f>
        <v>0</v>
      </c>
      <c r="AC32" s="188">
        <f t="shared" ref="AC32:AJ32" si="7">COUNT(AC11:AC30)</f>
        <v>0</v>
      </c>
      <c r="AD32" s="188">
        <f t="shared" si="7"/>
        <v>0</v>
      </c>
      <c r="AE32" s="188">
        <f t="shared" si="7"/>
        <v>0</v>
      </c>
      <c r="AF32" s="188">
        <f t="shared" si="7"/>
        <v>0</v>
      </c>
      <c r="AG32" s="188">
        <f t="shared" si="7"/>
        <v>0</v>
      </c>
      <c r="AH32" s="188">
        <f t="shared" si="7"/>
        <v>0</v>
      </c>
      <c r="AI32" s="188">
        <f t="shared" si="7"/>
        <v>0</v>
      </c>
      <c r="AJ32" s="188">
        <f t="shared" si="7"/>
        <v>1</v>
      </c>
      <c r="AK32" s="762"/>
      <c r="AL32" s="763"/>
      <c r="AM32" s="763"/>
      <c r="AN32" s="763"/>
      <c r="AO32" s="764"/>
      <c r="AP32" s="3"/>
    </row>
    <row r="33" spans="2:86" ht="12" customHeight="1" x14ac:dyDescent="0.2">
      <c r="B33" s="526"/>
      <c r="C33" s="821"/>
      <c r="D33" s="819"/>
      <c r="E33" s="819"/>
      <c r="F33" s="819"/>
      <c r="G33" s="819"/>
      <c r="H33" s="819"/>
      <c r="I33" s="819"/>
      <c r="J33" s="820"/>
      <c r="K33" s="752"/>
      <c r="L33" s="752"/>
      <c r="M33" s="752"/>
      <c r="N33" s="752"/>
      <c r="O33" s="752" t="s">
        <v>492</v>
      </c>
      <c r="P33" s="752"/>
      <c r="Q33" s="752"/>
      <c r="R33" s="752"/>
      <c r="S33" s="752"/>
      <c r="T33" s="752"/>
      <c r="U33" s="752"/>
      <c r="V33" s="752"/>
      <c r="W33" s="752"/>
      <c r="X33" s="752"/>
      <c r="Y33" s="755" t="str">
        <f>IF(Y32&gt;0,"Ⅳ",IF(Z32&gt;0,"Ⅲ",IF(AA32&gt;0,"Ⅱa",IF(AB32&gt;0,"Ⅱb","Ⅰ"))))</f>
        <v>Ⅰ</v>
      </c>
      <c r="Z33" s="756"/>
      <c r="AA33" s="756"/>
      <c r="AB33" s="757"/>
      <c r="AC33" s="755" t="str">
        <f>IF(AC32&gt;0,"Ⅳ",IF(AD32&gt;0,"Ⅲ",IF(AE32&gt;0,"Ⅱa",IF(AF32&gt;0,"Ⅱb","Ⅰ"))))</f>
        <v>Ⅰ</v>
      </c>
      <c r="AD33" s="756"/>
      <c r="AE33" s="756"/>
      <c r="AF33" s="757"/>
      <c r="AG33" s="755" t="str">
        <f>IF(AG32&gt;0,"Ⅳ",IF(AH32&gt;0,"Ⅲ",IF(AI32&gt;0,"Ⅱa",IF(AJ32&gt;0,"Ⅱb","Ⅰ"))))</f>
        <v>Ⅱb</v>
      </c>
      <c r="AH33" s="756"/>
      <c r="AI33" s="756"/>
      <c r="AJ33" s="757"/>
      <c r="AK33" s="765"/>
      <c r="AL33" s="766"/>
      <c r="AM33" s="766"/>
      <c r="AN33" s="766"/>
      <c r="AO33" s="767"/>
      <c r="AP33" s="3"/>
      <c r="AQ33" s="70" t="s">
        <v>328</v>
      </c>
      <c r="AR33" s="70" t="s">
        <v>329</v>
      </c>
      <c r="AS33" s="465" t="s">
        <v>332</v>
      </c>
      <c r="AT33" s="589"/>
    </row>
    <row r="34" spans="2:86" ht="12" customHeight="1" x14ac:dyDescent="0.2">
      <c r="B34" s="526"/>
      <c r="C34" s="821"/>
      <c r="D34" s="819"/>
      <c r="E34" s="819"/>
      <c r="F34" s="819"/>
      <c r="G34" s="819"/>
      <c r="H34" s="819"/>
      <c r="I34" s="819"/>
      <c r="J34" s="820"/>
      <c r="K34" s="752"/>
      <c r="L34" s="752" t="s">
        <v>493</v>
      </c>
      <c r="M34" s="752"/>
      <c r="N34" s="752"/>
      <c r="O34" s="752" t="s">
        <v>222</v>
      </c>
      <c r="P34" s="752"/>
      <c r="Q34" s="752"/>
      <c r="R34" s="752"/>
      <c r="S34" s="752"/>
      <c r="T34" s="752"/>
      <c r="U34" s="752"/>
      <c r="V34" s="752"/>
      <c r="W34" s="752"/>
      <c r="X34" s="752"/>
      <c r="Y34" s="183" t="s">
        <v>34</v>
      </c>
      <c r="Z34" s="183" t="s">
        <v>35</v>
      </c>
      <c r="AA34" s="783" t="s">
        <v>36</v>
      </c>
      <c r="AB34" s="783"/>
      <c r="AC34" s="183" t="s">
        <v>34</v>
      </c>
      <c r="AD34" s="183" t="s">
        <v>35</v>
      </c>
      <c r="AE34" s="783" t="s">
        <v>36</v>
      </c>
      <c r="AF34" s="783"/>
      <c r="AG34" s="183" t="s">
        <v>34</v>
      </c>
      <c r="AH34" s="183" t="s">
        <v>35</v>
      </c>
      <c r="AI34" s="783" t="s">
        <v>36</v>
      </c>
      <c r="AJ34" s="783"/>
      <c r="AK34" s="765"/>
      <c r="AL34" s="766"/>
      <c r="AM34" s="766"/>
      <c r="AN34" s="766"/>
      <c r="AO34" s="767"/>
      <c r="AP34" s="3"/>
      <c r="AQ34" s="735">
        <f>+Y32+Z32</f>
        <v>0</v>
      </c>
      <c r="AR34" s="736"/>
      <c r="AS34" s="735">
        <f>+AA32+AB32</f>
        <v>0</v>
      </c>
      <c r="AT34" s="736"/>
    </row>
    <row r="35" spans="2:86" ht="12" customHeight="1" x14ac:dyDescent="0.2">
      <c r="B35" s="526"/>
      <c r="C35" s="821"/>
      <c r="D35" s="819"/>
      <c r="E35" s="819"/>
      <c r="F35" s="819"/>
      <c r="G35" s="819"/>
      <c r="H35" s="819"/>
      <c r="I35" s="819"/>
      <c r="J35" s="820"/>
      <c r="K35" s="752"/>
      <c r="L35" s="752"/>
      <c r="M35" s="752"/>
      <c r="N35" s="752"/>
      <c r="O35" s="752" t="s">
        <v>497</v>
      </c>
      <c r="P35" s="752"/>
      <c r="Q35" s="752"/>
      <c r="R35" s="752"/>
      <c r="S35" s="752"/>
      <c r="T35" s="752"/>
      <c r="U35" s="752"/>
      <c r="V35" s="752"/>
      <c r="W35" s="752"/>
      <c r="X35" s="752"/>
      <c r="Y35" s="188" t="str">
        <f>IF(Y32=0,"",1)</f>
        <v/>
      </c>
      <c r="Z35" s="188" t="str">
        <f>IF(Z32=0,"",1)</f>
        <v/>
      </c>
      <c r="AA35" s="781" t="str">
        <f>IF(AQ34=1,"",IF(AS34&gt;0,1,""))</f>
        <v/>
      </c>
      <c r="AB35" s="782"/>
      <c r="AC35" s="188">
        <f>+AC32</f>
        <v>0</v>
      </c>
      <c r="AD35" s="188">
        <f>AD32</f>
        <v>0</v>
      </c>
      <c r="AE35" s="781">
        <f>AE32+AF32</f>
        <v>0</v>
      </c>
      <c r="AF35" s="782"/>
      <c r="AG35" s="188">
        <f>AG32</f>
        <v>0</v>
      </c>
      <c r="AH35" s="188">
        <f>AH32</f>
        <v>0</v>
      </c>
      <c r="AI35" s="781">
        <f>AI32+AJ32</f>
        <v>1</v>
      </c>
      <c r="AJ35" s="782"/>
      <c r="AK35" s="765"/>
      <c r="AL35" s="766"/>
      <c r="AM35" s="766"/>
      <c r="AN35" s="766"/>
      <c r="AO35" s="767"/>
      <c r="AP35" s="3"/>
      <c r="AQ35" s="159">
        <f>+Y32+AC35+AG35</f>
        <v>0</v>
      </c>
      <c r="AR35" s="159">
        <f>+Z32+AD35+AH35</f>
        <v>0</v>
      </c>
      <c r="AS35" s="802">
        <f>+AS34+AE35+AI35</f>
        <v>1</v>
      </c>
      <c r="AT35" s="803"/>
    </row>
    <row r="36" spans="2:86" ht="12" customHeight="1" x14ac:dyDescent="0.2">
      <c r="B36" s="526"/>
      <c r="C36" s="821"/>
      <c r="D36" s="819"/>
      <c r="E36" s="819"/>
      <c r="F36" s="819"/>
      <c r="G36" s="819"/>
      <c r="H36" s="819"/>
      <c r="I36" s="819"/>
      <c r="J36" s="820"/>
      <c r="K36" s="752"/>
      <c r="L36" s="752"/>
      <c r="M36" s="752"/>
      <c r="N36" s="752"/>
      <c r="O36" s="752" t="s">
        <v>498</v>
      </c>
      <c r="P36" s="752"/>
      <c r="Q36" s="752"/>
      <c r="R36" s="752"/>
      <c r="S36" s="752"/>
      <c r="T36" s="752"/>
      <c r="U36" s="752"/>
      <c r="V36" s="752"/>
      <c r="W36" s="752"/>
      <c r="X36" s="752"/>
      <c r="Y36" s="755" t="s">
        <v>363</v>
      </c>
      <c r="Z36" s="756"/>
      <c r="AA36" s="756"/>
      <c r="AB36" s="757"/>
      <c r="AC36" s="755" t="s">
        <v>363</v>
      </c>
      <c r="AD36" s="756"/>
      <c r="AE36" s="756"/>
      <c r="AF36" s="757"/>
      <c r="AG36" s="755" t="s">
        <v>368</v>
      </c>
      <c r="AH36" s="756"/>
      <c r="AI36" s="756"/>
      <c r="AJ36" s="757"/>
      <c r="AK36" s="765"/>
      <c r="AL36" s="766"/>
      <c r="AM36" s="766"/>
      <c r="AN36" s="766"/>
      <c r="AO36" s="767"/>
      <c r="AP36" s="3"/>
      <c r="AQ36" s="385" t="str">
        <f>IF(AQ35&gt;0,"Ⅳ",IF(AR35&gt;0,"Ⅲ",IF(AS35&gt;0,"Ⅱ","Ⅰ")))</f>
        <v>Ⅱ</v>
      </c>
      <c r="AR36" s="385"/>
      <c r="AS36" s="385"/>
      <c r="AT36" s="385"/>
    </row>
    <row r="37" spans="2:86" ht="12" customHeight="1" x14ac:dyDescent="0.2">
      <c r="B37" s="526"/>
      <c r="C37" s="821"/>
      <c r="D37" s="819"/>
      <c r="E37" s="819"/>
      <c r="F37" s="819"/>
      <c r="G37" s="819"/>
      <c r="H37" s="819"/>
      <c r="I37" s="819"/>
      <c r="J37" s="820"/>
      <c r="K37" s="752"/>
      <c r="L37" s="752"/>
      <c r="M37" s="752"/>
      <c r="N37" s="752"/>
      <c r="O37" s="752" t="s">
        <v>499</v>
      </c>
      <c r="P37" s="752"/>
      <c r="Q37" s="752"/>
      <c r="R37" s="752"/>
      <c r="S37" s="752"/>
      <c r="T37" s="752"/>
      <c r="U37" s="752"/>
      <c r="V37" s="752"/>
      <c r="W37" s="752"/>
      <c r="X37" s="752"/>
      <c r="Y37" s="755" t="s">
        <v>368</v>
      </c>
      <c r="Z37" s="756"/>
      <c r="AA37" s="756"/>
      <c r="AB37" s="756"/>
      <c r="AC37" s="756"/>
      <c r="AD37" s="756"/>
      <c r="AE37" s="756"/>
      <c r="AF37" s="756"/>
      <c r="AG37" s="756"/>
      <c r="AH37" s="756"/>
      <c r="AI37" s="756"/>
      <c r="AJ37" s="757"/>
      <c r="AK37" s="768"/>
      <c r="AL37" s="769"/>
      <c r="AM37" s="769"/>
      <c r="AN37" s="769"/>
      <c r="AO37" s="770"/>
      <c r="AP37" s="3"/>
    </row>
    <row r="38" spans="2:86" ht="14.25" customHeight="1" x14ac:dyDescent="0.2">
      <c r="B38" s="526"/>
      <c r="C38" s="821"/>
      <c r="D38" s="819"/>
      <c r="E38" s="819"/>
      <c r="F38" s="819"/>
      <c r="G38" s="819"/>
      <c r="H38" s="819"/>
      <c r="I38" s="819"/>
      <c r="J38" s="820"/>
      <c r="K38" s="752" t="s">
        <v>178</v>
      </c>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3"/>
    </row>
    <row r="39" spans="2:86" ht="14.25" customHeight="1" x14ac:dyDescent="0.2">
      <c r="B39" s="526"/>
      <c r="C39" s="821"/>
      <c r="D39" s="819"/>
      <c r="E39" s="819"/>
      <c r="F39" s="819"/>
      <c r="G39" s="819"/>
      <c r="H39" s="819"/>
      <c r="I39" s="819"/>
      <c r="J39" s="820"/>
      <c r="K39" s="752"/>
      <c r="L39" s="753"/>
      <c r="M39" s="753"/>
      <c r="N39" s="753"/>
      <c r="O39" s="753"/>
      <c r="P39" s="753"/>
      <c r="Q39" s="753"/>
      <c r="R39" s="753"/>
      <c r="S39" s="753"/>
      <c r="T39" s="753"/>
      <c r="U39" s="753"/>
      <c r="V39" s="753"/>
      <c r="W39" s="753"/>
      <c r="X39" s="753"/>
      <c r="Y39" s="753"/>
      <c r="Z39" s="753"/>
      <c r="AA39" s="753"/>
      <c r="AB39" s="753"/>
      <c r="AC39" s="753"/>
      <c r="AD39" s="753"/>
      <c r="AE39" s="753"/>
      <c r="AF39" s="753"/>
      <c r="AG39" s="753"/>
      <c r="AH39" s="753"/>
      <c r="AI39" s="753"/>
      <c r="AJ39" s="753"/>
      <c r="AK39" s="753"/>
      <c r="AL39" s="753"/>
      <c r="AM39" s="753"/>
      <c r="AN39" s="753"/>
      <c r="AO39" s="753"/>
      <c r="AP39" s="3"/>
    </row>
    <row r="40" spans="2:86" ht="12" customHeight="1" x14ac:dyDescent="0.2">
      <c r="B40" s="526"/>
      <c r="C40" s="821"/>
      <c r="D40" s="819"/>
      <c r="E40" s="819"/>
      <c r="F40" s="819"/>
      <c r="G40" s="819"/>
      <c r="H40" s="819"/>
      <c r="I40" s="819"/>
      <c r="J40" s="820"/>
      <c r="K40" s="754" t="s">
        <v>500</v>
      </c>
      <c r="L40" s="754"/>
      <c r="M40" s="754"/>
      <c r="N40" s="754"/>
      <c r="O40" s="754"/>
      <c r="P40" s="754"/>
      <c r="Q40" s="754"/>
      <c r="R40" s="754"/>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3"/>
    </row>
    <row r="41" spans="2:86" ht="12" customHeight="1" x14ac:dyDescent="0.2">
      <c r="B41" s="526"/>
      <c r="C41" s="821"/>
      <c r="D41" s="819"/>
      <c r="E41" s="819"/>
      <c r="F41" s="819"/>
      <c r="G41" s="819"/>
      <c r="H41" s="819"/>
      <c r="I41" s="819"/>
      <c r="J41" s="820"/>
      <c r="K41" s="774" t="s">
        <v>551</v>
      </c>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3"/>
    </row>
    <row r="42" spans="2:86" ht="12" customHeight="1" x14ac:dyDescent="0.2">
      <c r="B42" s="526"/>
      <c r="C42" s="821"/>
      <c r="D42" s="819"/>
      <c r="E42" s="819"/>
      <c r="F42" s="819"/>
      <c r="G42" s="819"/>
      <c r="H42" s="819"/>
      <c r="I42" s="819"/>
      <c r="J42" s="820"/>
      <c r="K42" s="189" t="s">
        <v>501</v>
      </c>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1"/>
      <c r="AP42" s="3"/>
    </row>
    <row r="43" spans="2:86" ht="12" customHeight="1" x14ac:dyDescent="0.2">
      <c r="B43" s="526"/>
      <c r="C43" s="821"/>
      <c r="D43" s="819"/>
      <c r="E43" s="819"/>
      <c r="F43" s="819"/>
      <c r="G43" s="819"/>
      <c r="H43" s="819"/>
      <c r="I43" s="819"/>
      <c r="J43" s="820"/>
      <c r="K43" s="189" t="s">
        <v>502</v>
      </c>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3"/>
    </row>
    <row r="44" spans="2:86" ht="12" customHeight="1" x14ac:dyDescent="0.2">
      <c r="B44" s="526"/>
      <c r="C44" s="821"/>
      <c r="D44" s="819"/>
      <c r="E44" s="819"/>
      <c r="F44" s="819"/>
      <c r="G44" s="819"/>
      <c r="H44" s="819"/>
      <c r="I44" s="819"/>
      <c r="J44" s="820"/>
      <c r="K44" s="775" t="s">
        <v>503</v>
      </c>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777"/>
      <c r="AP44" s="3"/>
    </row>
    <row r="45" spans="2:86" ht="12" customHeight="1" x14ac:dyDescent="0.2">
      <c r="B45" s="446"/>
      <c r="C45" s="822"/>
      <c r="D45" s="823"/>
      <c r="E45" s="823"/>
      <c r="F45" s="823"/>
      <c r="G45" s="823"/>
      <c r="H45" s="823"/>
      <c r="I45" s="823"/>
      <c r="J45" s="824"/>
      <c r="K45" s="778"/>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80"/>
      <c r="AP45" s="3"/>
    </row>
    <row r="46" spans="2:86" s="7" customFormat="1" ht="12" customHeight="1" x14ac:dyDescent="0.2">
      <c r="B46" s="3" t="s">
        <v>555</v>
      </c>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row>
    <row r="47" spans="2:86" ht="12" customHeight="1" x14ac:dyDescent="0.2">
      <c r="B47" s="3" t="s">
        <v>552</v>
      </c>
    </row>
    <row r="48" spans="2:86" ht="12" customHeight="1" x14ac:dyDescent="0.2">
      <c r="B48" s="3" t="s">
        <v>553</v>
      </c>
    </row>
    <row r="49" spans="2:2" ht="12" customHeight="1" x14ac:dyDescent="0.2">
      <c r="B49" s="3" t="s">
        <v>504</v>
      </c>
    </row>
    <row r="50" spans="2:2" ht="12" customHeight="1" x14ac:dyDescent="0.2">
      <c r="B50" s="3" t="s">
        <v>554</v>
      </c>
    </row>
    <row r="51" spans="2:2" ht="12" customHeight="1" x14ac:dyDescent="0.2">
      <c r="B51" s="3" t="s">
        <v>505</v>
      </c>
    </row>
    <row r="52" spans="2:2" x14ac:dyDescent="0.2">
      <c r="B52" s="3" t="s">
        <v>569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1">
    <dataValidation type="list" allowBlank="1" showInputMessage="1" showErrorMessage="1" sqref="R11:T30 N11:O30" xr:uid="{547BA5DC-A810-48E6-93CF-4A0C2E5B3C4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EE2B5E4-DCD7-421B-89EB-DECE352C7A78}">
          <x14:formula1>
            <xm:f>'(参考)リスト'!$D$16:$D$18</xm:f>
          </x14:formula1>
          <xm:sqref>P11:Q30</xm:sqref>
        </x14:dataValidation>
        <x14:dataValidation type="list" allowBlank="1" showInputMessage="1" showErrorMessage="1" xr:uid="{486C46CE-51AF-4A78-B5DD-9110122C79AF}">
          <x14:formula1>
            <xm:f>'(参考)リスト'!$G$16:$G$20</xm:f>
          </x14:formula1>
          <xm:sqref>U11:V30</xm:sqref>
        </x14:dataValidation>
        <x14:dataValidation type="list" allowBlank="1" showInputMessage="1" showErrorMessage="1" xr:uid="{27A3A72A-0998-4C78-AC9A-7612ADEA82A2}">
          <x14:formula1>
            <xm:f>'(参考)リスト'!$B$16:$B$20</xm:f>
          </x14:formula1>
          <xm:sqref>L11:M30</xm:sqref>
        </x14:dataValidation>
        <x14:dataValidation type="list" allowBlank="1" showInputMessage="1" showErrorMessage="1" xr:uid="{84B491F3-92F5-4EEA-B131-C65EA1FAA6B7}">
          <x14:formula1>
            <xm:f>'(参考)リスト'!$F$16:$F$21</xm:f>
          </x14:formula1>
          <xm:sqref>W11:X30</xm:sqref>
        </x14:dataValidation>
      </x14:dataValidations>
    </ext>
  </extLst>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M21"/>
  <sheetViews>
    <sheetView showGridLines="0" view="pageBreakPreview" zoomScaleNormal="100" zoomScaleSheetLayoutView="100" workbookViewId="0">
      <selection activeCell="AN11" sqref="AN11:BK11"/>
    </sheetView>
  </sheetViews>
  <sheetFormatPr defaultRowHeight="13" x14ac:dyDescent="0.2"/>
  <cols>
    <col min="1" max="1" width="1.90625" customWidth="1"/>
    <col min="2" max="60" width="2.08984375" style="54" customWidth="1"/>
    <col min="61" max="61" width="0.6328125" style="54" customWidth="1"/>
    <col min="62" max="62" width="2.08984375" style="54" customWidth="1"/>
    <col min="63" max="63" width="1" style="54" customWidth="1"/>
    <col min="64" max="65" width="2.08984375" style="54" customWidth="1"/>
  </cols>
  <sheetData>
    <row r="2" spans="2:63" s="56" customFormat="1" ht="14.25" customHeight="1" x14ac:dyDescent="0.2">
      <c r="B2" s="116" t="s">
        <v>336</v>
      </c>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row>
    <row r="3" spans="2:63" s="55" customFormat="1" ht="17.25" customHeight="1" x14ac:dyDescent="0.2">
      <c r="B3" s="850" t="s">
        <v>27</v>
      </c>
      <c r="C3" s="851"/>
      <c r="D3" s="851"/>
      <c r="E3" s="852"/>
      <c r="F3" s="897" t="s">
        <v>1337</v>
      </c>
      <c r="G3" s="898"/>
      <c r="H3" s="898"/>
      <c r="I3" s="898"/>
      <c r="J3" s="898"/>
      <c r="K3" s="898"/>
      <c r="L3" s="898"/>
      <c r="M3" s="898"/>
      <c r="N3" s="898"/>
      <c r="O3" s="898"/>
      <c r="P3" s="898"/>
      <c r="Q3" s="898"/>
      <c r="R3" s="898"/>
      <c r="S3" s="898"/>
      <c r="T3" s="899"/>
      <c r="U3" s="884" t="s">
        <v>238</v>
      </c>
      <c r="V3" s="885"/>
      <c r="W3" s="885"/>
      <c r="X3" s="886"/>
      <c r="Y3" s="886"/>
      <c r="Z3" s="865" t="s">
        <v>621</v>
      </c>
      <c r="AA3" s="866"/>
      <c r="AB3" s="866"/>
      <c r="AC3" s="866"/>
      <c r="AD3" s="866"/>
      <c r="AE3" s="866"/>
      <c r="AF3" s="866"/>
      <c r="AG3" s="866"/>
      <c r="AH3" s="867"/>
      <c r="AI3" s="884" t="s">
        <v>311</v>
      </c>
      <c r="AJ3" s="886"/>
      <c r="AK3" s="886"/>
      <c r="AL3" s="886"/>
      <c r="AM3" s="886"/>
      <c r="AN3" s="887"/>
      <c r="AO3" s="888" t="s">
        <v>635</v>
      </c>
      <c r="AP3" s="889"/>
      <c r="AQ3" s="889"/>
      <c r="AR3" s="889"/>
      <c r="AS3" s="889"/>
      <c r="AT3" s="889"/>
      <c r="AU3" s="889"/>
      <c r="AV3" s="890"/>
      <c r="AW3" s="872" t="s">
        <v>230</v>
      </c>
      <c r="AX3" s="873"/>
      <c r="AY3" s="873"/>
      <c r="AZ3" s="873"/>
      <c r="BA3" s="873"/>
      <c r="BB3" s="874"/>
      <c r="BC3" s="878">
        <v>45271</v>
      </c>
      <c r="BD3" s="879"/>
      <c r="BE3" s="879"/>
      <c r="BF3" s="879"/>
      <c r="BG3" s="879"/>
      <c r="BH3" s="879"/>
      <c r="BI3" s="879"/>
      <c r="BJ3" s="879"/>
      <c r="BK3" s="880"/>
    </row>
    <row r="4" spans="2:63" s="55" customFormat="1" ht="17.25" customHeight="1" x14ac:dyDescent="0.2">
      <c r="B4" s="859" t="s">
        <v>237</v>
      </c>
      <c r="C4" s="860"/>
      <c r="D4" s="860"/>
      <c r="E4" s="861"/>
      <c r="F4" s="862" t="s">
        <v>632</v>
      </c>
      <c r="G4" s="863"/>
      <c r="H4" s="863"/>
      <c r="I4" s="863"/>
      <c r="J4" s="863"/>
      <c r="K4" s="863"/>
      <c r="L4" s="863"/>
      <c r="M4" s="863"/>
      <c r="N4" s="863"/>
      <c r="O4" s="863"/>
      <c r="P4" s="863"/>
      <c r="Q4" s="863"/>
      <c r="R4" s="863"/>
      <c r="S4" s="863"/>
      <c r="T4" s="864"/>
      <c r="U4" s="884" t="s">
        <v>310</v>
      </c>
      <c r="V4" s="885"/>
      <c r="W4" s="885"/>
      <c r="X4" s="886"/>
      <c r="Y4" s="886"/>
      <c r="Z4" s="868" t="s">
        <v>580</v>
      </c>
      <c r="AA4" s="869"/>
      <c r="AB4" s="869"/>
      <c r="AC4" s="869"/>
      <c r="AD4" s="869"/>
      <c r="AE4" s="869"/>
      <c r="AF4" s="869"/>
      <c r="AG4" s="869"/>
      <c r="AH4" s="870"/>
      <c r="AI4" s="884" t="s">
        <v>312</v>
      </c>
      <c r="AJ4" s="886"/>
      <c r="AK4" s="886"/>
      <c r="AL4" s="886"/>
      <c r="AM4" s="886"/>
      <c r="AN4" s="887"/>
      <c r="AO4" s="891" t="s">
        <v>636</v>
      </c>
      <c r="AP4" s="892"/>
      <c r="AQ4" s="892"/>
      <c r="AR4" s="892"/>
      <c r="AS4" s="892"/>
      <c r="AT4" s="892"/>
      <c r="AU4" s="892"/>
      <c r="AV4" s="893"/>
      <c r="AW4" s="875"/>
      <c r="AX4" s="876"/>
      <c r="AY4" s="876"/>
      <c r="AZ4" s="876"/>
      <c r="BA4" s="876"/>
      <c r="BB4" s="877"/>
      <c r="BC4" s="881"/>
      <c r="BD4" s="882"/>
      <c r="BE4" s="882"/>
      <c r="BF4" s="882"/>
      <c r="BG4" s="882"/>
      <c r="BH4" s="882"/>
      <c r="BI4" s="882"/>
      <c r="BJ4" s="882"/>
      <c r="BK4" s="883"/>
    </row>
    <row r="5" spans="2:63" ht="42.75" customHeight="1" x14ac:dyDescent="0.2">
      <c r="B5" s="904" t="s">
        <v>236</v>
      </c>
      <c r="C5" s="901"/>
      <c r="D5" s="901"/>
      <c r="E5" s="901"/>
      <c r="F5" s="901"/>
      <c r="G5" s="902"/>
      <c r="H5" s="900" t="s">
        <v>235</v>
      </c>
      <c r="I5" s="901"/>
      <c r="J5" s="901"/>
      <c r="K5" s="901"/>
      <c r="L5" s="901"/>
      <c r="M5" s="901"/>
      <c r="N5" s="901"/>
      <c r="O5" s="902"/>
      <c r="P5" s="884" t="s">
        <v>234</v>
      </c>
      <c r="Q5" s="885"/>
      <c r="R5" s="885"/>
      <c r="S5" s="885"/>
      <c r="T5" s="885"/>
      <c r="U5" s="885"/>
      <c r="V5" s="885"/>
      <c r="W5" s="885"/>
      <c r="X5" s="885"/>
      <c r="Y5" s="885"/>
      <c r="Z5" s="885"/>
      <c r="AA5" s="885"/>
      <c r="AB5" s="885"/>
      <c r="AC5" s="885"/>
      <c r="AD5" s="885"/>
      <c r="AE5" s="885"/>
      <c r="AF5" s="885"/>
      <c r="AG5" s="885"/>
      <c r="AH5" s="885"/>
      <c r="AI5" s="885"/>
      <c r="AJ5" s="885"/>
      <c r="AK5" s="885"/>
      <c r="AL5" s="885"/>
      <c r="AM5" s="885"/>
      <c r="AN5" s="884" t="s">
        <v>233</v>
      </c>
      <c r="AO5" s="885"/>
      <c r="AP5" s="885"/>
      <c r="AQ5" s="885"/>
      <c r="AR5" s="885"/>
      <c r="AS5" s="885"/>
      <c r="AT5" s="885"/>
      <c r="AU5" s="885"/>
      <c r="AV5" s="885"/>
      <c r="AW5" s="885"/>
      <c r="AX5" s="885"/>
      <c r="AY5" s="885"/>
      <c r="AZ5" s="885"/>
      <c r="BA5" s="885"/>
      <c r="BB5" s="885"/>
      <c r="BC5" s="885"/>
      <c r="BD5" s="885"/>
      <c r="BE5" s="885"/>
      <c r="BF5" s="885"/>
      <c r="BG5" s="885"/>
      <c r="BH5" s="885"/>
      <c r="BI5" s="885"/>
      <c r="BJ5" s="885"/>
      <c r="BK5" s="903"/>
    </row>
    <row r="6" spans="2:63" ht="29.25" customHeight="1" x14ac:dyDescent="0.2">
      <c r="B6" s="844"/>
      <c r="C6" s="845"/>
      <c r="D6" s="845"/>
      <c r="E6" s="845"/>
      <c r="F6" s="845"/>
      <c r="G6" s="846"/>
      <c r="H6" s="847"/>
      <c r="I6" s="847"/>
      <c r="J6" s="847"/>
      <c r="K6" s="847"/>
      <c r="L6" s="847"/>
      <c r="M6" s="847"/>
      <c r="N6" s="847"/>
      <c r="O6" s="847"/>
      <c r="P6" s="848"/>
      <c r="Q6" s="849"/>
      <c r="R6" s="849"/>
      <c r="S6" s="849"/>
      <c r="T6" s="849"/>
      <c r="U6" s="849"/>
      <c r="V6" s="849"/>
      <c r="W6" s="849"/>
      <c r="X6" s="849"/>
      <c r="Y6" s="849"/>
      <c r="Z6" s="849"/>
      <c r="AA6" s="849"/>
      <c r="AB6" s="849"/>
      <c r="AC6" s="849"/>
      <c r="AD6" s="849"/>
      <c r="AE6" s="849"/>
      <c r="AF6" s="849"/>
      <c r="AG6" s="849"/>
      <c r="AH6" s="849"/>
      <c r="AI6" s="849"/>
      <c r="AJ6" s="849"/>
      <c r="AK6" s="849"/>
      <c r="AL6" s="849"/>
      <c r="AM6" s="849"/>
      <c r="AN6" s="894"/>
      <c r="AO6" s="895"/>
      <c r="AP6" s="895"/>
      <c r="AQ6" s="895"/>
      <c r="AR6" s="895"/>
      <c r="AS6" s="895"/>
      <c r="AT6" s="895"/>
      <c r="AU6" s="895"/>
      <c r="AV6" s="895"/>
      <c r="AW6" s="895"/>
      <c r="AX6" s="895"/>
      <c r="AY6" s="895"/>
      <c r="AZ6" s="895"/>
      <c r="BA6" s="895"/>
      <c r="BB6" s="895"/>
      <c r="BC6" s="895"/>
      <c r="BD6" s="895"/>
      <c r="BE6" s="895"/>
      <c r="BF6" s="895"/>
      <c r="BG6" s="895"/>
      <c r="BH6" s="895"/>
      <c r="BI6" s="895"/>
      <c r="BJ6" s="895"/>
      <c r="BK6" s="896"/>
    </row>
    <row r="7" spans="2:63" ht="29.25" customHeight="1" x14ac:dyDescent="0.2">
      <c r="B7" s="844"/>
      <c r="C7" s="845"/>
      <c r="D7" s="845"/>
      <c r="E7" s="845"/>
      <c r="F7" s="845"/>
      <c r="G7" s="846"/>
      <c r="H7" s="847"/>
      <c r="I7" s="847"/>
      <c r="J7" s="847"/>
      <c r="K7" s="847"/>
      <c r="L7" s="847"/>
      <c r="M7" s="847"/>
      <c r="N7" s="847"/>
      <c r="O7" s="847"/>
      <c r="P7" s="848"/>
      <c r="Q7" s="849"/>
      <c r="R7" s="849"/>
      <c r="S7" s="849"/>
      <c r="T7" s="849"/>
      <c r="U7" s="849"/>
      <c r="V7" s="849"/>
      <c r="W7" s="849"/>
      <c r="X7" s="849"/>
      <c r="Y7" s="849"/>
      <c r="Z7" s="849"/>
      <c r="AA7" s="849"/>
      <c r="AB7" s="849"/>
      <c r="AC7" s="849"/>
      <c r="AD7" s="849"/>
      <c r="AE7" s="849"/>
      <c r="AF7" s="849"/>
      <c r="AG7" s="849"/>
      <c r="AH7" s="849"/>
      <c r="AI7" s="849"/>
      <c r="AJ7" s="849"/>
      <c r="AK7" s="849"/>
      <c r="AL7" s="849"/>
      <c r="AM7" s="849"/>
      <c r="AN7" s="894"/>
      <c r="AO7" s="895"/>
      <c r="AP7" s="895"/>
      <c r="AQ7" s="895"/>
      <c r="AR7" s="895"/>
      <c r="AS7" s="895"/>
      <c r="AT7" s="895"/>
      <c r="AU7" s="895"/>
      <c r="AV7" s="895"/>
      <c r="AW7" s="895"/>
      <c r="AX7" s="895"/>
      <c r="AY7" s="895"/>
      <c r="AZ7" s="895"/>
      <c r="BA7" s="895"/>
      <c r="BB7" s="895"/>
      <c r="BC7" s="895"/>
      <c r="BD7" s="895"/>
      <c r="BE7" s="895"/>
      <c r="BF7" s="895"/>
      <c r="BG7" s="895"/>
      <c r="BH7" s="895"/>
      <c r="BI7" s="895"/>
      <c r="BJ7" s="895"/>
      <c r="BK7" s="896"/>
    </row>
    <row r="8" spans="2:63" ht="29.25" customHeight="1" x14ac:dyDescent="0.2">
      <c r="B8" s="853"/>
      <c r="C8" s="854"/>
      <c r="D8" s="854"/>
      <c r="E8" s="854"/>
      <c r="F8" s="854"/>
      <c r="G8" s="855"/>
      <c r="H8" s="856"/>
      <c r="I8" s="856"/>
      <c r="J8" s="856"/>
      <c r="K8" s="856"/>
      <c r="L8" s="856"/>
      <c r="M8" s="856"/>
      <c r="N8" s="856"/>
      <c r="O8" s="856"/>
      <c r="P8" s="857"/>
      <c r="Q8" s="858"/>
      <c r="R8" s="858"/>
      <c r="S8" s="858"/>
      <c r="T8" s="858"/>
      <c r="U8" s="858"/>
      <c r="V8" s="858"/>
      <c r="W8" s="858"/>
      <c r="X8" s="858"/>
      <c r="Y8" s="858"/>
      <c r="Z8" s="858"/>
      <c r="AA8" s="858"/>
      <c r="AB8" s="858"/>
      <c r="AC8" s="858"/>
      <c r="AD8" s="858"/>
      <c r="AE8" s="858"/>
      <c r="AF8" s="858"/>
      <c r="AG8" s="858"/>
      <c r="AH8" s="858"/>
      <c r="AI8" s="858"/>
      <c r="AJ8" s="858"/>
      <c r="AK8" s="858"/>
      <c r="AL8" s="858"/>
      <c r="AM8" s="858"/>
      <c r="AN8" s="857"/>
      <c r="AO8" s="858"/>
      <c r="AP8" s="858"/>
      <c r="AQ8" s="858"/>
      <c r="AR8" s="858"/>
      <c r="AS8" s="858"/>
      <c r="AT8" s="858"/>
      <c r="AU8" s="858"/>
      <c r="AV8" s="858"/>
      <c r="AW8" s="858"/>
      <c r="AX8" s="858"/>
      <c r="AY8" s="858"/>
      <c r="AZ8" s="858"/>
      <c r="BA8" s="858"/>
      <c r="BB8" s="858"/>
      <c r="BC8" s="858"/>
      <c r="BD8" s="858"/>
      <c r="BE8" s="858"/>
      <c r="BF8" s="858"/>
      <c r="BG8" s="858"/>
      <c r="BH8" s="858"/>
      <c r="BI8" s="858"/>
      <c r="BJ8" s="858"/>
      <c r="BK8" s="871"/>
    </row>
    <row r="9" spans="2:63" ht="29.25" customHeight="1" x14ac:dyDescent="0.2">
      <c r="B9" s="853"/>
      <c r="C9" s="854"/>
      <c r="D9" s="854"/>
      <c r="E9" s="854"/>
      <c r="F9" s="854"/>
      <c r="G9" s="855"/>
      <c r="H9" s="856"/>
      <c r="I9" s="856"/>
      <c r="J9" s="856"/>
      <c r="K9" s="856"/>
      <c r="L9" s="856"/>
      <c r="M9" s="856"/>
      <c r="N9" s="856"/>
      <c r="O9" s="856"/>
      <c r="P9" s="857"/>
      <c r="Q9" s="858"/>
      <c r="R9" s="858"/>
      <c r="S9" s="858"/>
      <c r="T9" s="858"/>
      <c r="U9" s="858"/>
      <c r="V9" s="858"/>
      <c r="W9" s="858"/>
      <c r="X9" s="858"/>
      <c r="Y9" s="858"/>
      <c r="Z9" s="858"/>
      <c r="AA9" s="858"/>
      <c r="AB9" s="858"/>
      <c r="AC9" s="858"/>
      <c r="AD9" s="858"/>
      <c r="AE9" s="858"/>
      <c r="AF9" s="858"/>
      <c r="AG9" s="858"/>
      <c r="AH9" s="858"/>
      <c r="AI9" s="858"/>
      <c r="AJ9" s="858"/>
      <c r="AK9" s="858"/>
      <c r="AL9" s="858"/>
      <c r="AM9" s="858"/>
      <c r="AN9" s="857"/>
      <c r="AO9" s="858"/>
      <c r="AP9" s="858"/>
      <c r="AQ9" s="858"/>
      <c r="AR9" s="858"/>
      <c r="AS9" s="858"/>
      <c r="AT9" s="858"/>
      <c r="AU9" s="858"/>
      <c r="AV9" s="858"/>
      <c r="AW9" s="858"/>
      <c r="AX9" s="858"/>
      <c r="AY9" s="858"/>
      <c r="AZ9" s="858"/>
      <c r="BA9" s="858"/>
      <c r="BB9" s="858"/>
      <c r="BC9" s="858"/>
      <c r="BD9" s="858"/>
      <c r="BE9" s="858"/>
      <c r="BF9" s="858"/>
      <c r="BG9" s="858"/>
      <c r="BH9" s="858"/>
      <c r="BI9" s="858"/>
      <c r="BJ9" s="858"/>
      <c r="BK9" s="871"/>
    </row>
    <row r="10" spans="2:63" ht="29.25" customHeight="1" x14ac:dyDescent="0.2">
      <c r="B10" s="853"/>
      <c r="C10" s="854"/>
      <c r="D10" s="854"/>
      <c r="E10" s="854"/>
      <c r="F10" s="854"/>
      <c r="G10" s="855"/>
      <c r="H10" s="856"/>
      <c r="I10" s="856"/>
      <c r="J10" s="856"/>
      <c r="K10" s="856"/>
      <c r="L10" s="856"/>
      <c r="M10" s="856"/>
      <c r="N10" s="856"/>
      <c r="O10" s="856"/>
      <c r="P10" s="857"/>
      <c r="Q10" s="858"/>
      <c r="R10" s="858"/>
      <c r="S10" s="858"/>
      <c r="T10" s="858"/>
      <c r="U10" s="858"/>
      <c r="V10" s="858"/>
      <c r="W10" s="858"/>
      <c r="X10" s="858"/>
      <c r="Y10" s="858"/>
      <c r="Z10" s="858"/>
      <c r="AA10" s="858"/>
      <c r="AB10" s="858"/>
      <c r="AC10" s="858"/>
      <c r="AD10" s="858"/>
      <c r="AE10" s="858"/>
      <c r="AF10" s="858"/>
      <c r="AG10" s="858"/>
      <c r="AH10" s="858"/>
      <c r="AI10" s="858"/>
      <c r="AJ10" s="858"/>
      <c r="AK10" s="858"/>
      <c r="AL10" s="858"/>
      <c r="AM10" s="858"/>
      <c r="AN10" s="857"/>
      <c r="AO10" s="858"/>
      <c r="AP10" s="858"/>
      <c r="AQ10" s="858"/>
      <c r="AR10" s="858"/>
      <c r="AS10" s="858"/>
      <c r="AT10" s="858"/>
      <c r="AU10" s="858"/>
      <c r="AV10" s="858"/>
      <c r="AW10" s="858"/>
      <c r="AX10" s="858"/>
      <c r="AY10" s="858"/>
      <c r="AZ10" s="858"/>
      <c r="BA10" s="858"/>
      <c r="BB10" s="858"/>
      <c r="BC10" s="858"/>
      <c r="BD10" s="858"/>
      <c r="BE10" s="858"/>
      <c r="BF10" s="858"/>
      <c r="BG10" s="858"/>
      <c r="BH10" s="858"/>
      <c r="BI10" s="858"/>
      <c r="BJ10" s="858"/>
      <c r="BK10" s="871"/>
    </row>
    <row r="11" spans="2:63" ht="29.25" customHeight="1" x14ac:dyDescent="0.2">
      <c r="B11" s="853"/>
      <c r="C11" s="854"/>
      <c r="D11" s="854"/>
      <c r="E11" s="854"/>
      <c r="F11" s="854"/>
      <c r="G11" s="855"/>
      <c r="H11" s="856"/>
      <c r="I11" s="856"/>
      <c r="J11" s="856"/>
      <c r="K11" s="856"/>
      <c r="L11" s="856"/>
      <c r="M11" s="856"/>
      <c r="N11" s="856"/>
      <c r="O11" s="856"/>
      <c r="P11" s="857"/>
      <c r="Q11" s="858"/>
      <c r="R11" s="858"/>
      <c r="S11" s="858"/>
      <c r="T11" s="858"/>
      <c r="U11" s="858"/>
      <c r="V11" s="858"/>
      <c r="W11" s="858"/>
      <c r="X11" s="858"/>
      <c r="Y11" s="858"/>
      <c r="Z11" s="858"/>
      <c r="AA11" s="858"/>
      <c r="AB11" s="858"/>
      <c r="AC11" s="858"/>
      <c r="AD11" s="858"/>
      <c r="AE11" s="858"/>
      <c r="AF11" s="858"/>
      <c r="AG11" s="858"/>
      <c r="AH11" s="858"/>
      <c r="AI11" s="858"/>
      <c r="AJ11" s="858"/>
      <c r="AK11" s="858"/>
      <c r="AL11" s="858"/>
      <c r="AM11" s="858"/>
      <c r="AN11" s="857"/>
      <c r="AO11" s="858"/>
      <c r="AP11" s="858"/>
      <c r="AQ11" s="858"/>
      <c r="AR11" s="858"/>
      <c r="AS11" s="858"/>
      <c r="AT11" s="858"/>
      <c r="AU11" s="858"/>
      <c r="AV11" s="858"/>
      <c r="AW11" s="858"/>
      <c r="AX11" s="858"/>
      <c r="AY11" s="858"/>
      <c r="AZ11" s="858"/>
      <c r="BA11" s="858"/>
      <c r="BB11" s="858"/>
      <c r="BC11" s="858"/>
      <c r="BD11" s="858"/>
      <c r="BE11" s="858"/>
      <c r="BF11" s="858"/>
      <c r="BG11" s="858"/>
      <c r="BH11" s="858"/>
      <c r="BI11" s="858"/>
      <c r="BJ11" s="858"/>
      <c r="BK11" s="871"/>
    </row>
    <row r="12" spans="2:63" ht="29.25" customHeight="1" x14ac:dyDescent="0.2">
      <c r="B12" s="853"/>
      <c r="C12" s="854"/>
      <c r="D12" s="854"/>
      <c r="E12" s="854"/>
      <c r="F12" s="854"/>
      <c r="G12" s="855"/>
      <c r="H12" s="856"/>
      <c r="I12" s="856"/>
      <c r="J12" s="856"/>
      <c r="K12" s="856"/>
      <c r="L12" s="856"/>
      <c r="M12" s="856"/>
      <c r="N12" s="856"/>
      <c r="O12" s="856"/>
      <c r="P12" s="857"/>
      <c r="Q12" s="858"/>
      <c r="R12" s="858"/>
      <c r="S12" s="858"/>
      <c r="T12" s="858"/>
      <c r="U12" s="858"/>
      <c r="V12" s="858"/>
      <c r="W12" s="858"/>
      <c r="X12" s="858"/>
      <c r="Y12" s="858"/>
      <c r="Z12" s="858"/>
      <c r="AA12" s="858"/>
      <c r="AB12" s="858"/>
      <c r="AC12" s="858"/>
      <c r="AD12" s="858"/>
      <c r="AE12" s="858"/>
      <c r="AF12" s="858"/>
      <c r="AG12" s="858"/>
      <c r="AH12" s="858"/>
      <c r="AI12" s="858"/>
      <c r="AJ12" s="858"/>
      <c r="AK12" s="858"/>
      <c r="AL12" s="858"/>
      <c r="AM12" s="858"/>
      <c r="AN12" s="857"/>
      <c r="AO12" s="858"/>
      <c r="AP12" s="858"/>
      <c r="AQ12" s="858"/>
      <c r="AR12" s="858"/>
      <c r="AS12" s="858"/>
      <c r="AT12" s="858"/>
      <c r="AU12" s="858"/>
      <c r="AV12" s="858"/>
      <c r="AW12" s="858"/>
      <c r="AX12" s="858"/>
      <c r="AY12" s="858"/>
      <c r="AZ12" s="858"/>
      <c r="BA12" s="858"/>
      <c r="BB12" s="858"/>
      <c r="BC12" s="858"/>
      <c r="BD12" s="858"/>
      <c r="BE12" s="858"/>
      <c r="BF12" s="858"/>
      <c r="BG12" s="858"/>
      <c r="BH12" s="858"/>
      <c r="BI12" s="858"/>
      <c r="BJ12" s="858"/>
      <c r="BK12" s="871"/>
    </row>
    <row r="13" spans="2:63" ht="29.25" customHeight="1" x14ac:dyDescent="0.2">
      <c r="B13" s="853"/>
      <c r="C13" s="854"/>
      <c r="D13" s="854"/>
      <c r="E13" s="854"/>
      <c r="F13" s="854"/>
      <c r="G13" s="855"/>
      <c r="H13" s="856"/>
      <c r="I13" s="856"/>
      <c r="J13" s="856"/>
      <c r="K13" s="856"/>
      <c r="L13" s="856"/>
      <c r="M13" s="856"/>
      <c r="N13" s="856"/>
      <c r="O13" s="856"/>
      <c r="P13" s="857"/>
      <c r="Q13" s="858"/>
      <c r="R13" s="858"/>
      <c r="S13" s="858"/>
      <c r="T13" s="858"/>
      <c r="U13" s="858"/>
      <c r="V13" s="858"/>
      <c r="W13" s="858"/>
      <c r="X13" s="858"/>
      <c r="Y13" s="858"/>
      <c r="Z13" s="858"/>
      <c r="AA13" s="858"/>
      <c r="AB13" s="858"/>
      <c r="AC13" s="858"/>
      <c r="AD13" s="858"/>
      <c r="AE13" s="858"/>
      <c r="AF13" s="858"/>
      <c r="AG13" s="858"/>
      <c r="AH13" s="858"/>
      <c r="AI13" s="858"/>
      <c r="AJ13" s="858"/>
      <c r="AK13" s="858"/>
      <c r="AL13" s="858"/>
      <c r="AM13" s="858"/>
      <c r="AN13" s="857"/>
      <c r="AO13" s="858"/>
      <c r="AP13" s="858"/>
      <c r="AQ13" s="858"/>
      <c r="AR13" s="858"/>
      <c r="AS13" s="858"/>
      <c r="AT13" s="858"/>
      <c r="AU13" s="858"/>
      <c r="AV13" s="858"/>
      <c r="AW13" s="858"/>
      <c r="AX13" s="858"/>
      <c r="AY13" s="858"/>
      <c r="AZ13" s="858"/>
      <c r="BA13" s="858"/>
      <c r="BB13" s="858"/>
      <c r="BC13" s="858"/>
      <c r="BD13" s="858"/>
      <c r="BE13" s="858"/>
      <c r="BF13" s="858"/>
      <c r="BG13" s="858"/>
      <c r="BH13" s="858"/>
      <c r="BI13" s="858"/>
      <c r="BJ13" s="858"/>
      <c r="BK13" s="871"/>
    </row>
    <row r="14" spans="2:63" ht="29.25" customHeight="1" x14ac:dyDescent="0.2">
      <c r="B14" s="853"/>
      <c r="C14" s="854"/>
      <c r="D14" s="854"/>
      <c r="E14" s="854"/>
      <c r="F14" s="854"/>
      <c r="G14" s="855"/>
      <c r="H14" s="856"/>
      <c r="I14" s="856"/>
      <c r="J14" s="856"/>
      <c r="K14" s="856"/>
      <c r="L14" s="856"/>
      <c r="M14" s="856"/>
      <c r="N14" s="856"/>
      <c r="O14" s="856"/>
      <c r="P14" s="857"/>
      <c r="Q14" s="858"/>
      <c r="R14" s="858"/>
      <c r="S14" s="858"/>
      <c r="T14" s="858"/>
      <c r="U14" s="858"/>
      <c r="V14" s="858"/>
      <c r="W14" s="858"/>
      <c r="X14" s="858"/>
      <c r="Y14" s="858"/>
      <c r="Z14" s="858"/>
      <c r="AA14" s="858"/>
      <c r="AB14" s="858"/>
      <c r="AC14" s="858"/>
      <c r="AD14" s="858"/>
      <c r="AE14" s="858"/>
      <c r="AF14" s="858"/>
      <c r="AG14" s="858"/>
      <c r="AH14" s="858"/>
      <c r="AI14" s="858"/>
      <c r="AJ14" s="858"/>
      <c r="AK14" s="858"/>
      <c r="AL14" s="858"/>
      <c r="AM14" s="858"/>
      <c r="AN14" s="857"/>
      <c r="AO14" s="858"/>
      <c r="AP14" s="858"/>
      <c r="AQ14" s="858"/>
      <c r="AR14" s="858"/>
      <c r="AS14" s="858"/>
      <c r="AT14" s="858"/>
      <c r="AU14" s="858"/>
      <c r="AV14" s="858"/>
      <c r="AW14" s="858"/>
      <c r="AX14" s="858"/>
      <c r="AY14" s="858"/>
      <c r="AZ14" s="858"/>
      <c r="BA14" s="858"/>
      <c r="BB14" s="858"/>
      <c r="BC14" s="858"/>
      <c r="BD14" s="858"/>
      <c r="BE14" s="858"/>
      <c r="BF14" s="858"/>
      <c r="BG14" s="858"/>
      <c r="BH14" s="858"/>
      <c r="BI14" s="858"/>
      <c r="BJ14" s="858"/>
      <c r="BK14" s="871"/>
    </row>
    <row r="15" spans="2:63" ht="29.25" customHeight="1" x14ac:dyDescent="0.2">
      <c r="B15" s="853"/>
      <c r="C15" s="854"/>
      <c r="D15" s="854"/>
      <c r="E15" s="854"/>
      <c r="F15" s="854"/>
      <c r="G15" s="855"/>
      <c r="H15" s="856"/>
      <c r="I15" s="856"/>
      <c r="J15" s="856"/>
      <c r="K15" s="856"/>
      <c r="L15" s="856"/>
      <c r="M15" s="856"/>
      <c r="N15" s="856"/>
      <c r="O15" s="856"/>
      <c r="P15" s="857"/>
      <c r="Q15" s="858"/>
      <c r="R15" s="858"/>
      <c r="S15" s="858"/>
      <c r="T15" s="858"/>
      <c r="U15" s="858"/>
      <c r="V15" s="858"/>
      <c r="W15" s="858"/>
      <c r="X15" s="858"/>
      <c r="Y15" s="858"/>
      <c r="Z15" s="858"/>
      <c r="AA15" s="858"/>
      <c r="AB15" s="858"/>
      <c r="AC15" s="858"/>
      <c r="AD15" s="858"/>
      <c r="AE15" s="858"/>
      <c r="AF15" s="858"/>
      <c r="AG15" s="858"/>
      <c r="AH15" s="858"/>
      <c r="AI15" s="858"/>
      <c r="AJ15" s="858"/>
      <c r="AK15" s="858"/>
      <c r="AL15" s="858"/>
      <c r="AM15" s="858"/>
      <c r="AN15" s="857"/>
      <c r="AO15" s="858"/>
      <c r="AP15" s="858"/>
      <c r="AQ15" s="858"/>
      <c r="AR15" s="858"/>
      <c r="AS15" s="858"/>
      <c r="AT15" s="858"/>
      <c r="AU15" s="858"/>
      <c r="AV15" s="858"/>
      <c r="AW15" s="858"/>
      <c r="AX15" s="858"/>
      <c r="AY15" s="858"/>
      <c r="AZ15" s="858"/>
      <c r="BA15" s="858"/>
      <c r="BB15" s="858"/>
      <c r="BC15" s="858"/>
      <c r="BD15" s="858"/>
      <c r="BE15" s="858"/>
      <c r="BF15" s="858"/>
      <c r="BG15" s="858"/>
      <c r="BH15" s="858"/>
      <c r="BI15" s="858"/>
      <c r="BJ15" s="858"/>
      <c r="BK15" s="871"/>
    </row>
    <row r="16" spans="2:63" ht="29.25" customHeight="1" x14ac:dyDescent="0.2">
      <c r="B16" s="853"/>
      <c r="C16" s="854"/>
      <c r="D16" s="854"/>
      <c r="E16" s="854"/>
      <c r="F16" s="854"/>
      <c r="G16" s="855"/>
      <c r="H16" s="856"/>
      <c r="I16" s="856"/>
      <c r="J16" s="856"/>
      <c r="K16" s="856"/>
      <c r="L16" s="856"/>
      <c r="M16" s="856"/>
      <c r="N16" s="856"/>
      <c r="O16" s="856"/>
      <c r="P16" s="857"/>
      <c r="Q16" s="858"/>
      <c r="R16" s="858"/>
      <c r="S16" s="858"/>
      <c r="T16" s="858"/>
      <c r="U16" s="858"/>
      <c r="V16" s="858"/>
      <c r="W16" s="858"/>
      <c r="X16" s="858"/>
      <c r="Y16" s="858"/>
      <c r="Z16" s="858"/>
      <c r="AA16" s="858"/>
      <c r="AB16" s="858"/>
      <c r="AC16" s="858"/>
      <c r="AD16" s="858"/>
      <c r="AE16" s="858"/>
      <c r="AF16" s="858"/>
      <c r="AG16" s="858"/>
      <c r="AH16" s="858"/>
      <c r="AI16" s="858"/>
      <c r="AJ16" s="858"/>
      <c r="AK16" s="858"/>
      <c r="AL16" s="858"/>
      <c r="AM16" s="858"/>
      <c r="AN16" s="857"/>
      <c r="AO16" s="858"/>
      <c r="AP16" s="858"/>
      <c r="AQ16" s="858"/>
      <c r="AR16" s="858"/>
      <c r="AS16" s="858"/>
      <c r="AT16" s="858"/>
      <c r="AU16" s="858"/>
      <c r="AV16" s="858"/>
      <c r="AW16" s="858"/>
      <c r="AX16" s="858"/>
      <c r="AY16" s="858"/>
      <c r="AZ16" s="858"/>
      <c r="BA16" s="858"/>
      <c r="BB16" s="858"/>
      <c r="BC16" s="858"/>
      <c r="BD16" s="858"/>
      <c r="BE16" s="858"/>
      <c r="BF16" s="858"/>
      <c r="BG16" s="858"/>
      <c r="BH16" s="858"/>
      <c r="BI16" s="858"/>
      <c r="BJ16" s="858"/>
      <c r="BK16" s="871"/>
    </row>
    <row r="17" spans="2:63" ht="29.25" customHeight="1" x14ac:dyDescent="0.2">
      <c r="B17" s="853"/>
      <c r="C17" s="854"/>
      <c r="D17" s="854"/>
      <c r="E17" s="854"/>
      <c r="F17" s="854"/>
      <c r="G17" s="855"/>
      <c r="H17" s="856"/>
      <c r="I17" s="856"/>
      <c r="J17" s="856"/>
      <c r="K17" s="856"/>
      <c r="L17" s="856"/>
      <c r="M17" s="856"/>
      <c r="N17" s="856"/>
      <c r="O17" s="856"/>
      <c r="P17" s="857"/>
      <c r="Q17" s="858"/>
      <c r="R17" s="858"/>
      <c r="S17" s="858"/>
      <c r="T17" s="858"/>
      <c r="U17" s="858"/>
      <c r="V17" s="858"/>
      <c r="W17" s="858"/>
      <c r="X17" s="858"/>
      <c r="Y17" s="858"/>
      <c r="Z17" s="858"/>
      <c r="AA17" s="858"/>
      <c r="AB17" s="858"/>
      <c r="AC17" s="858"/>
      <c r="AD17" s="858"/>
      <c r="AE17" s="858"/>
      <c r="AF17" s="858"/>
      <c r="AG17" s="858"/>
      <c r="AH17" s="858"/>
      <c r="AI17" s="858"/>
      <c r="AJ17" s="858"/>
      <c r="AK17" s="858"/>
      <c r="AL17" s="858"/>
      <c r="AM17" s="858"/>
      <c r="AN17" s="857"/>
      <c r="AO17" s="858"/>
      <c r="AP17" s="858"/>
      <c r="AQ17" s="858"/>
      <c r="AR17" s="858"/>
      <c r="AS17" s="858"/>
      <c r="AT17" s="858"/>
      <c r="AU17" s="858"/>
      <c r="AV17" s="858"/>
      <c r="AW17" s="858"/>
      <c r="AX17" s="858"/>
      <c r="AY17" s="858"/>
      <c r="AZ17" s="858"/>
      <c r="BA17" s="858"/>
      <c r="BB17" s="858"/>
      <c r="BC17" s="858"/>
      <c r="BD17" s="858"/>
      <c r="BE17" s="858"/>
      <c r="BF17" s="858"/>
      <c r="BG17" s="858"/>
      <c r="BH17" s="858"/>
      <c r="BI17" s="858"/>
      <c r="BJ17" s="858"/>
      <c r="BK17" s="871"/>
    </row>
    <row r="18" spans="2:63" ht="29.25" customHeight="1" x14ac:dyDescent="0.2">
      <c r="B18" s="853"/>
      <c r="C18" s="854"/>
      <c r="D18" s="854"/>
      <c r="E18" s="854"/>
      <c r="F18" s="854"/>
      <c r="G18" s="855"/>
      <c r="H18" s="856"/>
      <c r="I18" s="856"/>
      <c r="J18" s="856"/>
      <c r="K18" s="856"/>
      <c r="L18" s="856"/>
      <c r="M18" s="856"/>
      <c r="N18" s="856"/>
      <c r="O18" s="856"/>
      <c r="P18" s="857"/>
      <c r="Q18" s="858"/>
      <c r="R18" s="858"/>
      <c r="S18" s="858"/>
      <c r="T18" s="858"/>
      <c r="U18" s="858"/>
      <c r="V18" s="858"/>
      <c r="W18" s="858"/>
      <c r="X18" s="858"/>
      <c r="Y18" s="858"/>
      <c r="Z18" s="858"/>
      <c r="AA18" s="858"/>
      <c r="AB18" s="858"/>
      <c r="AC18" s="858"/>
      <c r="AD18" s="858"/>
      <c r="AE18" s="858"/>
      <c r="AF18" s="858"/>
      <c r="AG18" s="858"/>
      <c r="AH18" s="858"/>
      <c r="AI18" s="858"/>
      <c r="AJ18" s="858"/>
      <c r="AK18" s="858"/>
      <c r="AL18" s="858"/>
      <c r="AM18" s="858"/>
      <c r="AN18" s="857"/>
      <c r="AO18" s="858"/>
      <c r="AP18" s="858"/>
      <c r="AQ18" s="858"/>
      <c r="AR18" s="858"/>
      <c r="AS18" s="858"/>
      <c r="AT18" s="858"/>
      <c r="AU18" s="858"/>
      <c r="AV18" s="858"/>
      <c r="AW18" s="858"/>
      <c r="AX18" s="858"/>
      <c r="AY18" s="858"/>
      <c r="AZ18" s="858"/>
      <c r="BA18" s="858"/>
      <c r="BB18" s="858"/>
      <c r="BC18" s="858"/>
      <c r="BD18" s="858"/>
      <c r="BE18" s="858"/>
      <c r="BF18" s="858"/>
      <c r="BG18" s="858"/>
      <c r="BH18" s="858"/>
      <c r="BI18" s="858"/>
      <c r="BJ18" s="858"/>
      <c r="BK18" s="871"/>
    </row>
    <row r="19" spans="2:63" ht="29.25" customHeight="1" x14ac:dyDescent="0.2">
      <c r="B19" s="853"/>
      <c r="C19" s="854"/>
      <c r="D19" s="854"/>
      <c r="E19" s="854"/>
      <c r="F19" s="854"/>
      <c r="G19" s="855"/>
      <c r="H19" s="856"/>
      <c r="I19" s="856"/>
      <c r="J19" s="856"/>
      <c r="K19" s="856"/>
      <c r="L19" s="856"/>
      <c r="M19" s="856"/>
      <c r="N19" s="856"/>
      <c r="O19" s="856"/>
      <c r="P19" s="857"/>
      <c r="Q19" s="858"/>
      <c r="R19" s="858"/>
      <c r="S19" s="858"/>
      <c r="T19" s="858"/>
      <c r="U19" s="858"/>
      <c r="V19" s="858"/>
      <c r="W19" s="858"/>
      <c r="X19" s="858"/>
      <c r="Y19" s="858"/>
      <c r="Z19" s="858"/>
      <c r="AA19" s="858"/>
      <c r="AB19" s="858"/>
      <c r="AC19" s="858"/>
      <c r="AD19" s="858"/>
      <c r="AE19" s="858"/>
      <c r="AF19" s="858"/>
      <c r="AG19" s="858"/>
      <c r="AH19" s="858"/>
      <c r="AI19" s="858"/>
      <c r="AJ19" s="858"/>
      <c r="AK19" s="858"/>
      <c r="AL19" s="858"/>
      <c r="AM19" s="858"/>
      <c r="AN19" s="857"/>
      <c r="AO19" s="858"/>
      <c r="AP19" s="858"/>
      <c r="AQ19" s="858"/>
      <c r="AR19" s="858"/>
      <c r="AS19" s="858"/>
      <c r="AT19" s="858"/>
      <c r="AU19" s="858"/>
      <c r="AV19" s="858"/>
      <c r="AW19" s="858"/>
      <c r="AX19" s="858"/>
      <c r="AY19" s="858"/>
      <c r="AZ19" s="858"/>
      <c r="BA19" s="858"/>
      <c r="BB19" s="858"/>
      <c r="BC19" s="858"/>
      <c r="BD19" s="858"/>
      <c r="BE19" s="858"/>
      <c r="BF19" s="858"/>
      <c r="BG19" s="858"/>
      <c r="BH19" s="858"/>
      <c r="BI19" s="858"/>
      <c r="BJ19" s="858"/>
      <c r="BK19" s="871"/>
    </row>
    <row r="20" spans="2:63" x14ac:dyDescent="0.2">
      <c r="B20" s="114"/>
      <c r="C20" s="114"/>
      <c r="D20" s="115" t="s">
        <v>313</v>
      </c>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row>
    <row r="21" spans="2:63" x14ac:dyDescent="0.2">
      <c r="D21" s="223" t="s">
        <v>570</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U59"/>
  <sheetViews>
    <sheetView showGridLines="0" view="pageBreakPreview" zoomScaleNormal="100" zoomScaleSheetLayoutView="100" workbookViewId="0">
      <selection activeCell="E3" sqref="E3:J3"/>
    </sheetView>
  </sheetViews>
  <sheetFormatPr defaultColWidth="9" defaultRowHeight="12" x14ac:dyDescent="0.2"/>
  <cols>
    <col min="1" max="1" width="2.81640625" style="34" customWidth="1"/>
    <col min="2" max="3" width="4" style="35" customWidth="1"/>
    <col min="4" max="40" width="4" style="34" customWidth="1"/>
    <col min="41" max="16384" width="9" style="34"/>
  </cols>
  <sheetData>
    <row r="1" spans="1:47" ht="20.25" customHeight="1" x14ac:dyDescent="0.2">
      <c r="B1" s="117" t="s">
        <v>337</v>
      </c>
      <c r="C1" s="118"/>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row>
    <row r="2" spans="1:47" x14ac:dyDescent="0.2">
      <c r="B2" s="929" t="s">
        <v>82</v>
      </c>
      <c r="C2" s="929"/>
      <c r="D2" s="929"/>
      <c r="E2" s="931" t="s">
        <v>1337</v>
      </c>
      <c r="F2" s="931"/>
      <c r="G2" s="931"/>
      <c r="H2" s="931"/>
      <c r="I2" s="931"/>
      <c r="J2" s="931"/>
      <c r="K2" s="929" t="s">
        <v>81</v>
      </c>
      <c r="L2" s="929"/>
      <c r="M2" s="929"/>
      <c r="N2" s="931" t="s">
        <v>621</v>
      </c>
      <c r="O2" s="931"/>
      <c r="P2" s="931"/>
      <c r="Q2" s="931"/>
      <c r="R2" s="931"/>
      <c r="S2" s="931"/>
      <c r="T2" s="931"/>
      <c r="U2" s="952" t="s">
        <v>274</v>
      </c>
      <c r="V2" s="952"/>
      <c r="W2" s="952"/>
      <c r="X2" s="952"/>
      <c r="Y2" s="954" t="s">
        <v>635</v>
      </c>
      <c r="Z2" s="954"/>
      <c r="AA2" s="954"/>
      <c r="AB2" s="954"/>
      <c r="AC2" s="954"/>
      <c r="AD2" s="954"/>
      <c r="AE2" s="954"/>
      <c r="AF2" s="954"/>
      <c r="AG2" s="955" t="s">
        <v>264</v>
      </c>
      <c r="AH2" s="955"/>
      <c r="AI2" s="955"/>
      <c r="AJ2" s="957">
        <v>45271</v>
      </c>
      <c r="AK2" s="957"/>
      <c r="AL2" s="957"/>
      <c r="AM2" s="957"/>
      <c r="AN2" s="957"/>
    </row>
    <row r="3" spans="1:47" x14ac:dyDescent="0.2">
      <c r="A3" s="34" t="s">
        <v>80</v>
      </c>
      <c r="B3" s="930" t="s">
        <v>79</v>
      </c>
      <c r="C3" s="930"/>
      <c r="D3" s="930"/>
      <c r="E3" s="951" t="s">
        <v>632</v>
      </c>
      <c r="F3" s="951"/>
      <c r="G3" s="951"/>
      <c r="H3" s="951"/>
      <c r="I3" s="951"/>
      <c r="J3" s="951"/>
      <c r="K3" s="930" t="s">
        <v>78</v>
      </c>
      <c r="L3" s="930"/>
      <c r="M3" s="930"/>
      <c r="N3" s="951" t="s">
        <v>580</v>
      </c>
      <c r="O3" s="951"/>
      <c r="P3" s="951"/>
      <c r="Q3" s="951"/>
      <c r="R3" s="951"/>
      <c r="S3" s="951"/>
      <c r="T3" s="951"/>
      <c r="U3" s="953" t="s">
        <v>275</v>
      </c>
      <c r="V3" s="953"/>
      <c r="W3" s="953"/>
      <c r="X3" s="953"/>
      <c r="Y3" s="951" t="s">
        <v>636</v>
      </c>
      <c r="Z3" s="951"/>
      <c r="AA3" s="951"/>
      <c r="AB3" s="951"/>
      <c r="AC3" s="951"/>
      <c r="AD3" s="951"/>
      <c r="AE3" s="951"/>
      <c r="AF3" s="951"/>
      <c r="AG3" s="956"/>
      <c r="AH3" s="956"/>
      <c r="AI3" s="956"/>
      <c r="AJ3" s="958"/>
      <c r="AK3" s="958"/>
      <c r="AL3" s="958"/>
      <c r="AM3" s="958"/>
      <c r="AN3" s="958"/>
    </row>
    <row r="4" spans="1:47" ht="12" customHeight="1" x14ac:dyDescent="0.2">
      <c r="B4" s="937"/>
      <c r="C4" s="938"/>
      <c r="D4" s="938"/>
      <c r="E4" s="938"/>
      <c r="F4" s="938"/>
      <c r="G4" s="938"/>
      <c r="H4" s="938"/>
      <c r="I4" s="938"/>
      <c r="J4" s="938"/>
      <c r="K4" s="938"/>
      <c r="L4" s="938"/>
      <c r="M4" s="938"/>
      <c r="N4" s="938"/>
      <c r="O4" s="938"/>
      <c r="P4" s="938"/>
      <c r="Q4" s="938"/>
      <c r="R4" s="938"/>
      <c r="S4" s="938"/>
      <c r="T4" s="938"/>
      <c r="U4" s="938"/>
      <c r="V4" s="938"/>
      <c r="W4" s="938"/>
      <c r="X4" s="938"/>
      <c r="Y4" s="938"/>
      <c r="Z4" s="938"/>
      <c r="AA4" s="938"/>
      <c r="AB4" s="938"/>
      <c r="AC4" s="938"/>
      <c r="AD4" s="938"/>
      <c r="AE4" s="938"/>
      <c r="AF4" s="938"/>
      <c r="AG4" s="939" t="s">
        <v>77</v>
      </c>
      <c r="AH4" s="940"/>
      <c r="AI4" s="941"/>
      <c r="AJ4" s="945" t="str">
        <f>IF(AT53=4,"Ⅳ",IF(AT53=3,"Ⅲ",IF(AT53=2,"Ⅱ","Ⅰ")))</f>
        <v>Ⅲ</v>
      </c>
      <c r="AK4" s="946"/>
      <c r="AL4" s="946"/>
      <c r="AM4" s="946"/>
      <c r="AN4" s="947"/>
      <c r="AO4" s="4"/>
      <c r="AP4" s="4"/>
      <c r="AQ4" s="4"/>
      <c r="AR4" s="4"/>
      <c r="AS4" s="4"/>
      <c r="AT4" s="4"/>
      <c r="AU4" s="4"/>
    </row>
    <row r="5" spans="1:47" ht="12.75" customHeight="1" thickBot="1" x14ac:dyDescent="0.25">
      <c r="B5" s="932" t="s">
        <v>76</v>
      </c>
      <c r="C5" s="933"/>
      <c r="D5" s="933"/>
      <c r="E5" s="933"/>
      <c r="F5" s="933"/>
      <c r="G5" s="933"/>
      <c r="H5" s="933"/>
      <c r="I5" s="933"/>
      <c r="J5" s="933"/>
      <c r="K5" s="933"/>
      <c r="L5" s="933"/>
      <c r="M5" s="933"/>
      <c r="N5" s="933"/>
      <c r="O5" s="933"/>
      <c r="P5" s="933"/>
      <c r="Q5" s="933"/>
      <c r="R5" s="933"/>
      <c r="S5" s="933"/>
      <c r="T5" s="933"/>
      <c r="U5" s="933"/>
      <c r="V5" s="933"/>
      <c r="W5" s="933"/>
      <c r="X5" s="933"/>
      <c r="Y5" s="933"/>
      <c r="Z5" s="933"/>
      <c r="AA5" s="933"/>
      <c r="AB5" s="933"/>
      <c r="AC5" s="933"/>
      <c r="AD5" s="933"/>
      <c r="AE5" s="933"/>
      <c r="AF5" s="933"/>
      <c r="AG5" s="942"/>
      <c r="AH5" s="943"/>
      <c r="AI5" s="944"/>
      <c r="AJ5" s="948"/>
      <c r="AK5" s="949"/>
      <c r="AL5" s="949"/>
      <c r="AM5" s="949"/>
      <c r="AN5" s="950"/>
      <c r="AO5" s="4"/>
      <c r="AP5" s="4"/>
      <c r="AQ5" s="4"/>
      <c r="AR5" s="4"/>
      <c r="AS5" s="4"/>
      <c r="AT5" s="4"/>
      <c r="AU5" s="4"/>
    </row>
    <row r="6" spans="1:47" x14ac:dyDescent="0.2">
      <c r="B6" s="911" t="s">
        <v>75</v>
      </c>
      <c r="C6" s="908" t="s">
        <v>309</v>
      </c>
      <c r="D6" s="926" t="s">
        <v>74</v>
      </c>
      <c r="E6" s="927"/>
      <c r="F6" s="927"/>
      <c r="G6" s="927"/>
      <c r="H6" s="927"/>
      <c r="I6" s="927"/>
      <c r="J6" s="927"/>
      <c r="K6" s="927"/>
      <c r="L6" s="927"/>
      <c r="M6" s="927"/>
      <c r="N6" s="927"/>
      <c r="O6" s="927"/>
      <c r="P6" s="927"/>
      <c r="Q6" s="927"/>
      <c r="R6" s="927"/>
      <c r="S6" s="927"/>
      <c r="T6" s="927"/>
      <c r="U6" s="927"/>
      <c r="V6" s="927"/>
      <c r="W6" s="927"/>
      <c r="X6" s="928"/>
      <c r="Y6" s="920" t="s">
        <v>73</v>
      </c>
      <c r="Z6" s="920"/>
      <c r="AA6" s="920"/>
      <c r="AB6" s="920"/>
      <c r="AC6" s="934" t="s">
        <v>72</v>
      </c>
      <c r="AD6" s="935"/>
      <c r="AE6" s="935"/>
      <c r="AF6" s="935"/>
      <c r="AG6" s="935"/>
      <c r="AH6" s="935"/>
      <c r="AI6" s="935"/>
      <c r="AJ6" s="935"/>
      <c r="AK6" s="935"/>
      <c r="AL6" s="935"/>
      <c r="AM6" s="935"/>
      <c r="AN6" s="936"/>
      <c r="AO6" s="4"/>
      <c r="AP6" s="4"/>
      <c r="AQ6" s="4"/>
      <c r="AR6" s="4"/>
      <c r="AS6" s="4"/>
      <c r="AT6" s="905" t="s">
        <v>317</v>
      </c>
      <c r="AU6" s="4"/>
    </row>
    <row r="7" spans="1:47" ht="13" x14ac:dyDescent="0.2">
      <c r="B7" s="912"/>
      <c r="C7" s="909"/>
      <c r="D7" s="924" t="s">
        <v>71</v>
      </c>
      <c r="E7" s="922"/>
      <c r="F7" s="922"/>
      <c r="G7" s="922"/>
      <c r="H7" s="922"/>
      <c r="I7" s="922"/>
      <c r="J7" s="922"/>
      <c r="K7" s="922"/>
      <c r="L7" s="922"/>
      <c r="M7" s="922"/>
      <c r="N7" s="922"/>
      <c r="O7" s="925"/>
      <c r="P7" s="922" t="s">
        <v>306</v>
      </c>
      <c r="Q7" s="922"/>
      <c r="R7" s="922"/>
      <c r="S7" s="922"/>
      <c r="T7" s="922"/>
      <c r="U7" s="922"/>
      <c r="V7" s="922"/>
      <c r="W7" s="922"/>
      <c r="X7" s="923"/>
      <c r="Y7" s="921"/>
      <c r="Z7" s="921"/>
      <c r="AA7" s="921"/>
      <c r="AB7" s="921"/>
      <c r="AC7" s="959" t="s">
        <v>70</v>
      </c>
      <c r="AD7" s="960"/>
      <c r="AE7" s="960"/>
      <c r="AF7" s="960"/>
      <c r="AG7" s="925" t="s">
        <v>69</v>
      </c>
      <c r="AH7" s="960"/>
      <c r="AI7" s="960"/>
      <c r="AJ7" s="960"/>
      <c r="AK7" s="960"/>
      <c r="AL7" s="960"/>
      <c r="AM7" s="960"/>
      <c r="AN7" s="961"/>
      <c r="AO7" s="4"/>
      <c r="AP7" s="4"/>
      <c r="AQ7" s="4"/>
      <c r="AR7" s="4"/>
      <c r="AS7" s="4"/>
      <c r="AT7" s="906"/>
      <c r="AU7" s="4"/>
    </row>
    <row r="8" spans="1:47" ht="13" x14ac:dyDescent="0.2">
      <c r="B8" s="912"/>
      <c r="C8" s="909"/>
      <c r="D8" s="924" t="s">
        <v>68</v>
      </c>
      <c r="E8" s="922"/>
      <c r="F8" s="922"/>
      <c r="G8" s="925"/>
      <c r="H8" s="922" t="s">
        <v>65</v>
      </c>
      <c r="I8" s="922"/>
      <c r="J8" s="922"/>
      <c r="K8" s="925"/>
      <c r="L8" s="922" t="s">
        <v>64</v>
      </c>
      <c r="M8" s="922"/>
      <c r="N8" s="922"/>
      <c r="O8" s="925"/>
      <c r="P8" s="922" t="s">
        <v>67</v>
      </c>
      <c r="Q8" s="922"/>
      <c r="R8" s="925"/>
      <c r="S8" s="922" t="s">
        <v>65</v>
      </c>
      <c r="T8" s="922"/>
      <c r="U8" s="925"/>
      <c r="V8" s="922" t="s">
        <v>64</v>
      </c>
      <c r="W8" s="922"/>
      <c r="X8" s="923"/>
      <c r="Y8" s="918" t="s">
        <v>67</v>
      </c>
      <c r="Z8" s="916" t="s">
        <v>65</v>
      </c>
      <c r="AA8" s="916" t="s">
        <v>64</v>
      </c>
      <c r="AB8" s="918" t="s">
        <v>66</v>
      </c>
      <c r="AC8" s="959" t="s">
        <v>307</v>
      </c>
      <c r="AD8" s="960"/>
      <c r="AE8" s="960"/>
      <c r="AF8" s="960"/>
      <c r="AG8" s="960" t="s">
        <v>65</v>
      </c>
      <c r="AH8" s="960"/>
      <c r="AI8" s="960"/>
      <c r="AJ8" s="960"/>
      <c r="AK8" s="925" t="s">
        <v>64</v>
      </c>
      <c r="AL8" s="960"/>
      <c r="AM8" s="960"/>
      <c r="AN8" s="961"/>
      <c r="AO8" s="4"/>
      <c r="AP8" s="4"/>
      <c r="AQ8" s="4"/>
      <c r="AR8" s="4"/>
      <c r="AS8" s="4"/>
      <c r="AT8" s="906"/>
      <c r="AU8" s="4"/>
    </row>
    <row r="9" spans="1:47" s="35" customFormat="1" x14ac:dyDescent="0.2">
      <c r="B9" s="913"/>
      <c r="C9" s="910"/>
      <c r="D9" s="120" t="s">
        <v>59</v>
      </c>
      <c r="E9" s="121" t="s">
        <v>58</v>
      </c>
      <c r="F9" s="121" t="s">
        <v>61</v>
      </c>
      <c r="G9" s="122" t="s">
        <v>60</v>
      </c>
      <c r="H9" s="123" t="s">
        <v>59</v>
      </c>
      <c r="I9" s="121" t="s">
        <v>58</v>
      </c>
      <c r="J9" s="121" t="s">
        <v>61</v>
      </c>
      <c r="K9" s="122" t="s">
        <v>60</v>
      </c>
      <c r="L9" s="123" t="s">
        <v>59</v>
      </c>
      <c r="M9" s="121" t="s">
        <v>58</v>
      </c>
      <c r="N9" s="121" t="s">
        <v>61</v>
      </c>
      <c r="O9" s="122" t="s">
        <v>60</v>
      </c>
      <c r="P9" s="123" t="s">
        <v>63</v>
      </c>
      <c r="Q9" s="121" t="s">
        <v>62</v>
      </c>
      <c r="R9" s="122" t="s">
        <v>57</v>
      </c>
      <c r="S9" s="123" t="s">
        <v>63</v>
      </c>
      <c r="T9" s="121" t="s">
        <v>62</v>
      </c>
      <c r="U9" s="122" t="s">
        <v>57</v>
      </c>
      <c r="V9" s="123" t="s">
        <v>63</v>
      </c>
      <c r="W9" s="121" t="s">
        <v>62</v>
      </c>
      <c r="X9" s="124" t="s">
        <v>57</v>
      </c>
      <c r="Y9" s="919"/>
      <c r="Z9" s="917"/>
      <c r="AA9" s="917"/>
      <c r="AB9" s="919"/>
      <c r="AC9" s="120" t="s">
        <v>59</v>
      </c>
      <c r="AD9" s="121" t="s">
        <v>58</v>
      </c>
      <c r="AE9" s="121" t="s">
        <v>61</v>
      </c>
      <c r="AF9" s="122" t="s">
        <v>60</v>
      </c>
      <c r="AG9" s="125" t="s">
        <v>59</v>
      </c>
      <c r="AH9" s="121" t="s">
        <v>58</v>
      </c>
      <c r="AI9" s="121" t="s">
        <v>61</v>
      </c>
      <c r="AJ9" s="121" t="s">
        <v>60</v>
      </c>
      <c r="AK9" s="121" t="s">
        <v>59</v>
      </c>
      <c r="AL9" s="121" t="s">
        <v>58</v>
      </c>
      <c r="AM9" s="121" t="s">
        <v>61</v>
      </c>
      <c r="AN9" s="124" t="s">
        <v>60</v>
      </c>
      <c r="AO9" s="4" t="s">
        <v>472</v>
      </c>
      <c r="AP9" s="4"/>
      <c r="AQ9" s="4"/>
      <c r="AR9" s="4"/>
      <c r="AS9" s="4"/>
      <c r="AT9" s="907"/>
      <c r="AU9" s="4"/>
    </row>
    <row r="10" spans="1:47" x14ac:dyDescent="0.2">
      <c r="B10" s="170" t="s">
        <v>586</v>
      </c>
      <c r="C10" s="126">
        <v>0</v>
      </c>
      <c r="D10" s="127">
        <v>0</v>
      </c>
      <c r="E10" s="128">
        <v>0</v>
      </c>
      <c r="F10" s="128">
        <v>0</v>
      </c>
      <c r="G10" s="128">
        <v>0</v>
      </c>
      <c r="H10" s="128">
        <v>0</v>
      </c>
      <c r="I10" s="128">
        <v>2</v>
      </c>
      <c r="J10" s="128">
        <v>0</v>
      </c>
      <c r="K10" s="128">
        <v>1</v>
      </c>
      <c r="L10" s="128">
        <v>0</v>
      </c>
      <c r="M10" s="128">
        <v>0</v>
      </c>
      <c r="N10" s="128">
        <v>0</v>
      </c>
      <c r="O10" s="128">
        <v>2</v>
      </c>
      <c r="P10" s="128" t="s">
        <v>1153</v>
      </c>
      <c r="Q10" s="128" t="s">
        <v>1153</v>
      </c>
      <c r="R10" s="128" t="s">
        <v>1153</v>
      </c>
      <c r="S10" s="128">
        <v>0</v>
      </c>
      <c r="T10" s="128">
        <v>2</v>
      </c>
      <c r="U10" s="128">
        <v>1</v>
      </c>
      <c r="V10" s="128">
        <v>0</v>
      </c>
      <c r="W10" s="128">
        <v>0</v>
      </c>
      <c r="X10" s="131">
        <v>2</v>
      </c>
      <c r="Y10" s="132" t="s">
        <v>701</v>
      </c>
      <c r="Z10" s="133" t="s">
        <v>62</v>
      </c>
      <c r="AA10" s="133" t="s">
        <v>684</v>
      </c>
      <c r="AB10" s="132" t="s">
        <v>62</v>
      </c>
      <c r="AC10" s="127" t="s">
        <v>1153</v>
      </c>
      <c r="AD10" s="128" t="s">
        <v>1153</v>
      </c>
      <c r="AE10" s="128" t="s">
        <v>1153</v>
      </c>
      <c r="AF10" s="129" t="s">
        <v>1153</v>
      </c>
      <c r="AG10" s="134">
        <v>0</v>
      </c>
      <c r="AH10" s="134">
        <v>0.03</v>
      </c>
      <c r="AI10" s="134">
        <v>0</v>
      </c>
      <c r="AJ10" s="134">
        <v>2.5000000000000001E-3</v>
      </c>
      <c r="AK10" s="134">
        <v>0</v>
      </c>
      <c r="AL10" s="134">
        <v>0</v>
      </c>
      <c r="AM10" s="134">
        <v>0</v>
      </c>
      <c r="AN10" s="135">
        <v>8.4749999999999996</v>
      </c>
      <c r="AO10" s="4"/>
      <c r="AP10" s="4"/>
      <c r="AQ10" s="4"/>
      <c r="AR10" s="4"/>
      <c r="AS10" s="4"/>
      <c r="AT10" s="179">
        <f>IF(AB10="Ⅳ",4,IF(AB10="Ⅲ",3,IF(AB10="Ⅱ",2,1)))</f>
        <v>3</v>
      </c>
      <c r="AU10" s="4"/>
    </row>
    <row r="11" spans="1:47" x14ac:dyDescent="0.2">
      <c r="B11" s="170" t="s">
        <v>1154</v>
      </c>
      <c r="C11" s="237">
        <v>10</v>
      </c>
      <c r="D11" s="127">
        <v>0</v>
      </c>
      <c r="E11" s="128">
        <v>0</v>
      </c>
      <c r="F11" s="128">
        <v>0</v>
      </c>
      <c r="G11" s="128">
        <v>0</v>
      </c>
      <c r="H11" s="128">
        <v>0</v>
      </c>
      <c r="I11" s="128">
        <v>0</v>
      </c>
      <c r="J11" s="128">
        <v>4</v>
      </c>
      <c r="K11" s="128">
        <v>3</v>
      </c>
      <c r="L11" s="128">
        <v>0</v>
      </c>
      <c r="M11" s="128">
        <v>0</v>
      </c>
      <c r="N11" s="128">
        <v>2</v>
      </c>
      <c r="O11" s="128">
        <v>2</v>
      </c>
      <c r="P11" s="128" t="s">
        <v>1153</v>
      </c>
      <c r="Q11" s="128" t="s">
        <v>1153</v>
      </c>
      <c r="R11" s="128" t="s">
        <v>1153</v>
      </c>
      <c r="S11" s="128">
        <v>0</v>
      </c>
      <c r="T11" s="128">
        <v>0</v>
      </c>
      <c r="U11" s="128">
        <v>7</v>
      </c>
      <c r="V11" s="128">
        <v>0</v>
      </c>
      <c r="W11" s="128">
        <v>0</v>
      </c>
      <c r="X11" s="131">
        <v>4</v>
      </c>
      <c r="Y11" s="132" t="s">
        <v>701</v>
      </c>
      <c r="Z11" s="133" t="s">
        <v>684</v>
      </c>
      <c r="AA11" s="133" t="s">
        <v>684</v>
      </c>
      <c r="AB11" s="132" t="s">
        <v>684</v>
      </c>
      <c r="AC11" s="136" t="s">
        <v>1153</v>
      </c>
      <c r="AD11" s="128" t="s">
        <v>1153</v>
      </c>
      <c r="AE11" s="128" t="s">
        <v>1153</v>
      </c>
      <c r="AF11" s="129" t="s">
        <v>1153</v>
      </c>
      <c r="AG11" s="134">
        <v>0</v>
      </c>
      <c r="AH11" s="134">
        <v>0</v>
      </c>
      <c r="AI11" s="134">
        <v>61.220000000000006</v>
      </c>
      <c r="AJ11" s="134">
        <v>17.510000000000002</v>
      </c>
      <c r="AK11" s="134">
        <v>0</v>
      </c>
      <c r="AL11" s="134">
        <v>0</v>
      </c>
      <c r="AM11" s="134">
        <v>5.85</v>
      </c>
      <c r="AN11" s="135">
        <v>4.5</v>
      </c>
      <c r="AO11" s="4"/>
      <c r="AP11" s="4"/>
      <c r="AQ11" s="4"/>
      <c r="AR11" s="4"/>
      <c r="AS11" s="4"/>
      <c r="AT11" s="179">
        <f t="shared" ref="AT11:AT52" si="0">IF(AB11="Ⅳ",4,IF(AB11="Ⅲ",3,IF(AB11="Ⅱ",2,1)))</f>
        <v>2</v>
      </c>
      <c r="AU11" s="4"/>
    </row>
    <row r="12" spans="1:47" x14ac:dyDescent="0.2">
      <c r="B12" s="170" t="s">
        <v>1157</v>
      </c>
      <c r="C12" s="126">
        <v>4.2300000000000004</v>
      </c>
      <c r="D12" s="127">
        <v>0</v>
      </c>
      <c r="E12" s="128">
        <v>0</v>
      </c>
      <c r="F12" s="128">
        <v>0</v>
      </c>
      <c r="G12" s="128">
        <v>0</v>
      </c>
      <c r="H12" s="128">
        <v>0</v>
      </c>
      <c r="I12" s="128">
        <v>0</v>
      </c>
      <c r="J12" s="128">
        <v>1</v>
      </c>
      <c r="K12" s="128">
        <v>1</v>
      </c>
      <c r="L12" s="128">
        <v>0</v>
      </c>
      <c r="M12" s="128">
        <v>0</v>
      </c>
      <c r="N12" s="128">
        <v>0</v>
      </c>
      <c r="O12" s="128">
        <v>0</v>
      </c>
      <c r="P12" s="128" t="s">
        <v>1153</v>
      </c>
      <c r="Q12" s="128" t="s">
        <v>1153</v>
      </c>
      <c r="R12" s="128" t="s">
        <v>1153</v>
      </c>
      <c r="S12" s="128">
        <v>0</v>
      </c>
      <c r="T12" s="128">
        <v>0</v>
      </c>
      <c r="U12" s="128">
        <v>2</v>
      </c>
      <c r="V12" s="128">
        <v>0</v>
      </c>
      <c r="W12" s="128">
        <v>0</v>
      </c>
      <c r="X12" s="131">
        <v>0</v>
      </c>
      <c r="Y12" s="132" t="s">
        <v>701</v>
      </c>
      <c r="Z12" s="133" t="s">
        <v>684</v>
      </c>
      <c r="AA12" s="133" t="s">
        <v>701</v>
      </c>
      <c r="AB12" s="132" t="s">
        <v>684</v>
      </c>
      <c r="AC12" s="127" t="s">
        <v>1153</v>
      </c>
      <c r="AD12" s="128" t="s">
        <v>1153</v>
      </c>
      <c r="AE12" s="137" t="s">
        <v>1153</v>
      </c>
      <c r="AF12" s="129" t="s">
        <v>1153</v>
      </c>
      <c r="AG12" s="134">
        <v>0</v>
      </c>
      <c r="AH12" s="134">
        <v>0</v>
      </c>
      <c r="AI12" s="134">
        <v>6.5</v>
      </c>
      <c r="AJ12" s="134">
        <v>2.52</v>
      </c>
      <c r="AK12" s="134">
        <v>0</v>
      </c>
      <c r="AL12" s="134">
        <v>0</v>
      </c>
      <c r="AM12" s="134">
        <v>0</v>
      </c>
      <c r="AN12" s="135">
        <v>0</v>
      </c>
      <c r="AO12" s="4"/>
      <c r="AP12" s="4"/>
      <c r="AQ12" s="4"/>
      <c r="AR12" s="4"/>
      <c r="AS12" s="4"/>
      <c r="AT12" s="179">
        <f t="shared" si="0"/>
        <v>2</v>
      </c>
      <c r="AU12" s="4"/>
    </row>
    <row r="13" spans="1:47" x14ac:dyDescent="0.2">
      <c r="B13" s="170" t="s">
        <v>1158</v>
      </c>
      <c r="C13" s="126">
        <v>4.3899999999999997</v>
      </c>
      <c r="D13" s="127">
        <v>0</v>
      </c>
      <c r="E13" s="128">
        <v>0</v>
      </c>
      <c r="F13" s="128">
        <v>0</v>
      </c>
      <c r="G13" s="128">
        <v>0</v>
      </c>
      <c r="H13" s="128">
        <v>0</v>
      </c>
      <c r="I13" s="128">
        <v>0</v>
      </c>
      <c r="J13" s="128">
        <v>0</v>
      </c>
      <c r="K13" s="128">
        <v>1</v>
      </c>
      <c r="L13" s="128">
        <v>0</v>
      </c>
      <c r="M13" s="128">
        <v>0</v>
      </c>
      <c r="N13" s="128">
        <v>0</v>
      </c>
      <c r="O13" s="128">
        <v>1</v>
      </c>
      <c r="P13" s="128" t="s">
        <v>1153</v>
      </c>
      <c r="Q13" s="128" t="s">
        <v>1153</v>
      </c>
      <c r="R13" s="128" t="s">
        <v>1153</v>
      </c>
      <c r="S13" s="128">
        <v>0</v>
      </c>
      <c r="T13" s="128">
        <v>0</v>
      </c>
      <c r="U13" s="128">
        <v>1</v>
      </c>
      <c r="V13" s="128">
        <v>0</v>
      </c>
      <c r="W13" s="128">
        <v>0</v>
      </c>
      <c r="X13" s="131">
        <v>1</v>
      </c>
      <c r="Y13" s="132" t="s">
        <v>701</v>
      </c>
      <c r="Z13" s="133" t="s">
        <v>684</v>
      </c>
      <c r="AA13" s="133" t="s">
        <v>684</v>
      </c>
      <c r="AB13" s="132" t="s">
        <v>684</v>
      </c>
      <c r="AC13" s="127" t="s">
        <v>1153</v>
      </c>
      <c r="AD13" s="128" t="s">
        <v>1153</v>
      </c>
      <c r="AE13" s="137" t="s">
        <v>1153</v>
      </c>
      <c r="AF13" s="129" t="s">
        <v>1153</v>
      </c>
      <c r="AG13" s="134">
        <v>0</v>
      </c>
      <c r="AH13" s="134">
        <v>0</v>
      </c>
      <c r="AI13" s="134">
        <v>0</v>
      </c>
      <c r="AJ13" s="134">
        <v>0.04</v>
      </c>
      <c r="AK13" s="134">
        <v>0</v>
      </c>
      <c r="AL13" s="134">
        <v>0</v>
      </c>
      <c r="AM13" s="134">
        <v>0</v>
      </c>
      <c r="AN13" s="135">
        <v>0.25</v>
      </c>
      <c r="AO13" s="4"/>
      <c r="AP13" s="4"/>
      <c r="AQ13" s="4"/>
      <c r="AR13" s="4"/>
      <c r="AS13" s="4"/>
      <c r="AT13" s="179">
        <f t="shared" si="0"/>
        <v>2</v>
      </c>
      <c r="AU13" s="4"/>
    </row>
    <row r="14" spans="1:47" x14ac:dyDescent="0.2">
      <c r="B14" s="170" t="s">
        <v>1159</v>
      </c>
      <c r="C14" s="126">
        <v>3.26</v>
      </c>
      <c r="D14" s="127">
        <v>0</v>
      </c>
      <c r="E14" s="128">
        <v>0</v>
      </c>
      <c r="F14" s="128">
        <v>0</v>
      </c>
      <c r="G14" s="128">
        <v>0</v>
      </c>
      <c r="H14" s="128">
        <v>0</v>
      </c>
      <c r="I14" s="128">
        <v>0</v>
      </c>
      <c r="J14" s="128">
        <v>0</v>
      </c>
      <c r="K14" s="128">
        <v>1</v>
      </c>
      <c r="L14" s="128">
        <v>0</v>
      </c>
      <c r="M14" s="128">
        <v>0</v>
      </c>
      <c r="N14" s="128">
        <v>0</v>
      </c>
      <c r="O14" s="128">
        <v>1</v>
      </c>
      <c r="P14" s="128" t="s">
        <v>1153</v>
      </c>
      <c r="Q14" s="128" t="s">
        <v>1153</v>
      </c>
      <c r="R14" s="128" t="s">
        <v>1153</v>
      </c>
      <c r="S14" s="128">
        <v>0</v>
      </c>
      <c r="T14" s="128">
        <v>0</v>
      </c>
      <c r="U14" s="128">
        <v>1</v>
      </c>
      <c r="V14" s="128">
        <v>0</v>
      </c>
      <c r="W14" s="128">
        <v>0</v>
      </c>
      <c r="X14" s="131">
        <v>1</v>
      </c>
      <c r="Y14" s="132" t="s">
        <v>701</v>
      </c>
      <c r="Z14" s="133" t="s">
        <v>684</v>
      </c>
      <c r="AA14" s="133" t="s">
        <v>684</v>
      </c>
      <c r="AB14" s="132" t="s">
        <v>684</v>
      </c>
      <c r="AC14" s="127" t="s">
        <v>1153</v>
      </c>
      <c r="AD14" s="128" t="s">
        <v>1153</v>
      </c>
      <c r="AE14" s="128" t="s">
        <v>1153</v>
      </c>
      <c r="AF14" s="129" t="s">
        <v>1153</v>
      </c>
      <c r="AG14" s="134">
        <v>0</v>
      </c>
      <c r="AH14" s="134">
        <v>0</v>
      </c>
      <c r="AI14" s="134">
        <v>0</v>
      </c>
      <c r="AJ14" s="134">
        <v>0.01</v>
      </c>
      <c r="AK14" s="134">
        <v>0</v>
      </c>
      <c r="AL14" s="134">
        <v>0</v>
      </c>
      <c r="AM14" s="134">
        <v>0</v>
      </c>
      <c r="AN14" s="135">
        <v>3.6</v>
      </c>
      <c r="AO14" s="4"/>
      <c r="AP14" s="4"/>
      <c r="AQ14" s="4"/>
      <c r="AR14" s="4"/>
      <c r="AS14" s="4"/>
      <c r="AT14" s="179">
        <f t="shared" si="0"/>
        <v>2</v>
      </c>
      <c r="AU14" s="4"/>
    </row>
    <row r="15" spans="1:47" x14ac:dyDescent="0.2">
      <c r="B15" s="170" t="s">
        <v>1160</v>
      </c>
      <c r="C15" s="126">
        <v>6.62</v>
      </c>
      <c r="D15" s="127">
        <v>0</v>
      </c>
      <c r="E15" s="128">
        <v>0</v>
      </c>
      <c r="F15" s="128">
        <v>0</v>
      </c>
      <c r="G15" s="128">
        <v>0</v>
      </c>
      <c r="H15" s="128">
        <v>0</v>
      </c>
      <c r="I15" s="128">
        <v>0</v>
      </c>
      <c r="J15" s="128">
        <v>3</v>
      </c>
      <c r="K15" s="128">
        <v>0</v>
      </c>
      <c r="L15" s="128">
        <v>0</v>
      </c>
      <c r="M15" s="128">
        <v>0</v>
      </c>
      <c r="N15" s="128">
        <v>0</v>
      </c>
      <c r="O15" s="128">
        <v>0</v>
      </c>
      <c r="P15" s="128" t="s">
        <v>1153</v>
      </c>
      <c r="Q15" s="128" t="s">
        <v>1153</v>
      </c>
      <c r="R15" s="128" t="s">
        <v>1153</v>
      </c>
      <c r="S15" s="128">
        <v>0</v>
      </c>
      <c r="T15" s="128">
        <v>0</v>
      </c>
      <c r="U15" s="128">
        <v>3</v>
      </c>
      <c r="V15" s="128">
        <v>0</v>
      </c>
      <c r="W15" s="128">
        <v>0</v>
      </c>
      <c r="X15" s="131">
        <v>0</v>
      </c>
      <c r="Y15" s="132" t="s">
        <v>701</v>
      </c>
      <c r="Z15" s="133" t="s">
        <v>684</v>
      </c>
      <c r="AA15" s="133" t="s">
        <v>701</v>
      </c>
      <c r="AB15" s="132" t="s">
        <v>684</v>
      </c>
      <c r="AC15" s="127" t="s">
        <v>1153</v>
      </c>
      <c r="AD15" s="128" t="s">
        <v>1153</v>
      </c>
      <c r="AE15" s="128" t="s">
        <v>1153</v>
      </c>
      <c r="AF15" s="129" t="s">
        <v>1153</v>
      </c>
      <c r="AG15" s="232">
        <v>0</v>
      </c>
      <c r="AH15" s="134">
        <v>0</v>
      </c>
      <c r="AI15" s="134">
        <v>0.60000000000000009</v>
      </c>
      <c r="AJ15" s="134">
        <v>0</v>
      </c>
      <c r="AK15" s="134">
        <v>0</v>
      </c>
      <c r="AL15" s="134">
        <v>0</v>
      </c>
      <c r="AM15" s="134">
        <v>0</v>
      </c>
      <c r="AN15" s="135">
        <v>0</v>
      </c>
      <c r="AO15" s="4"/>
      <c r="AP15" s="4"/>
      <c r="AQ15" s="4"/>
      <c r="AR15" s="4"/>
      <c r="AS15" s="4"/>
      <c r="AT15" s="179">
        <f t="shared" si="0"/>
        <v>2</v>
      </c>
      <c r="AU15" s="4"/>
    </row>
    <row r="16" spans="1:47" x14ac:dyDescent="0.2">
      <c r="B16" s="170" t="s">
        <v>1163</v>
      </c>
      <c r="C16" s="236">
        <v>3.32</v>
      </c>
      <c r="D16" s="127">
        <v>0</v>
      </c>
      <c r="E16" s="128">
        <v>0</v>
      </c>
      <c r="F16" s="128">
        <v>0</v>
      </c>
      <c r="G16" s="128">
        <v>0</v>
      </c>
      <c r="H16" s="128">
        <v>0</v>
      </c>
      <c r="I16" s="128">
        <v>0</v>
      </c>
      <c r="J16" s="128">
        <v>1</v>
      </c>
      <c r="K16" s="128">
        <v>0</v>
      </c>
      <c r="L16" s="128">
        <v>0</v>
      </c>
      <c r="M16" s="128">
        <v>0</v>
      </c>
      <c r="N16" s="128">
        <v>0</v>
      </c>
      <c r="O16" s="128">
        <v>0</v>
      </c>
      <c r="P16" s="128" t="s">
        <v>1153</v>
      </c>
      <c r="Q16" s="128" t="s">
        <v>1153</v>
      </c>
      <c r="R16" s="129" t="s">
        <v>1153</v>
      </c>
      <c r="S16" s="130">
        <v>0</v>
      </c>
      <c r="T16" s="128">
        <v>0</v>
      </c>
      <c r="U16" s="129">
        <v>1</v>
      </c>
      <c r="V16" s="130">
        <v>0</v>
      </c>
      <c r="W16" s="128">
        <v>0</v>
      </c>
      <c r="X16" s="131">
        <v>0</v>
      </c>
      <c r="Y16" s="132" t="s">
        <v>701</v>
      </c>
      <c r="Z16" s="133" t="s">
        <v>684</v>
      </c>
      <c r="AA16" s="133" t="s">
        <v>701</v>
      </c>
      <c r="AB16" s="132" t="s">
        <v>684</v>
      </c>
      <c r="AC16" s="127" t="s">
        <v>1153</v>
      </c>
      <c r="AD16" s="128" t="s">
        <v>1153</v>
      </c>
      <c r="AE16" s="128" t="s">
        <v>1153</v>
      </c>
      <c r="AF16" s="129" t="s">
        <v>1153</v>
      </c>
      <c r="AG16" s="232">
        <v>0</v>
      </c>
      <c r="AH16" s="134">
        <v>0</v>
      </c>
      <c r="AI16" s="128">
        <v>0.1125</v>
      </c>
      <c r="AJ16" s="134">
        <v>0</v>
      </c>
      <c r="AK16" s="134">
        <v>0</v>
      </c>
      <c r="AL16" s="134">
        <v>0</v>
      </c>
      <c r="AM16" s="134">
        <v>0</v>
      </c>
      <c r="AN16" s="135">
        <v>0</v>
      </c>
      <c r="AO16" s="4"/>
      <c r="AP16" s="4"/>
      <c r="AQ16" s="4"/>
      <c r="AR16" s="4"/>
      <c r="AS16" s="4"/>
      <c r="AT16" s="179">
        <f t="shared" si="0"/>
        <v>2</v>
      </c>
      <c r="AU16" s="4"/>
    </row>
    <row r="17" spans="2:47" x14ac:dyDescent="0.2">
      <c r="B17" s="170" t="s">
        <v>1164</v>
      </c>
      <c r="C17" s="236">
        <v>3.32</v>
      </c>
      <c r="D17" s="127">
        <v>0</v>
      </c>
      <c r="E17" s="128">
        <v>0</v>
      </c>
      <c r="F17" s="128">
        <v>0</v>
      </c>
      <c r="G17" s="128">
        <v>0</v>
      </c>
      <c r="H17" s="128">
        <v>0</v>
      </c>
      <c r="I17" s="128">
        <v>0</v>
      </c>
      <c r="J17" s="128">
        <v>1</v>
      </c>
      <c r="K17" s="128">
        <v>0</v>
      </c>
      <c r="L17" s="128">
        <v>0</v>
      </c>
      <c r="M17" s="128">
        <v>0</v>
      </c>
      <c r="N17" s="128">
        <v>0</v>
      </c>
      <c r="O17" s="128">
        <v>0</v>
      </c>
      <c r="P17" s="128" t="s">
        <v>1153</v>
      </c>
      <c r="Q17" s="128" t="s">
        <v>1153</v>
      </c>
      <c r="R17" s="129" t="s">
        <v>1153</v>
      </c>
      <c r="S17" s="130">
        <v>0</v>
      </c>
      <c r="T17" s="128">
        <v>0</v>
      </c>
      <c r="U17" s="129">
        <v>1</v>
      </c>
      <c r="V17" s="130">
        <v>0</v>
      </c>
      <c r="W17" s="128">
        <v>0</v>
      </c>
      <c r="X17" s="131">
        <v>0</v>
      </c>
      <c r="Y17" s="132" t="s">
        <v>701</v>
      </c>
      <c r="Z17" s="133" t="s">
        <v>684</v>
      </c>
      <c r="AA17" s="133" t="s">
        <v>701</v>
      </c>
      <c r="AB17" s="132" t="s">
        <v>684</v>
      </c>
      <c r="AC17" s="127" t="s">
        <v>1153</v>
      </c>
      <c r="AD17" s="128" t="s">
        <v>1153</v>
      </c>
      <c r="AE17" s="128" t="s">
        <v>1153</v>
      </c>
      <c r="AF17" s="129" t="s">
        <v>1153</v>
      </c>
      <c r="AG17" s="232">
        <v>0</v>
      </c>
      <c r="AH17" s="134">
        <v>0</v>
      </c>
      <c r="AI17" s="134">
        <v>0.11</v>
      </c>
      <c r="AJ17" s="134">
        <v>0</v>
      </c>
      <c r="AK17" s="134">
        <v>0</v>
      </c>
      <c r="AL17" s="134">
        <v>0</v>
      </c>
      <c r="AM17" s="134">
        <v>0</v>
      </c>
      <c r="AN17" s="135">
        <v>0</v>
      </c>
      <c r="AO17" s="4"/>
      <c r="AP17" s="4"/>
      <c r="AQ17" s="4"/>
      <c r="AR17" s="4"/>
      <c r="AS17" s="4"/>
      <c r="AT17" s="179">
        <f t="shared" si="0"/>
        <v>2</v>
      </c>
      <c r="AU17" s="4"/>
    </row>
    <row r="18" spans="2:47" x14ac:dyDescent="0.2">
      <c r="B18" s="170" t="s">
        <v>1166</v>
      </c>
      <c r="C18" s="236">
        <v>3.3</v>
      </c>
      <c r="D18" s="127">
        <v>0</v>
      </c>
      <c r="E18" s="128">
        <v>0</v>
      </c>
      <c r="F18" s="128">
        <v>0</v>
      </c>
      <c r="G18" s="128">
        <v>0</v>
      </c>
      <c r="H18" s="128">
        <v>0</v>
      </c>
      <c r="I18" s="128">
        <v>0</v>
      </c>
      <c r="J18" s="128">
        <v>1</v>
      </c>
      <c r="K18" s="128">
        <v>0</v>
      </c>
      <c r="L18" s="128">
        <v>0</v>
      </c>
      <c r="M18" s="128">
        <v>0</v>
      </c>
      <c r="N18" s="128">
        <v>0</v>
      </c>
      <c r="O18" s="128">
        <v>1</v>
      </c>
      <c r="P18" s="128" t="s">
        <v>1153</v>
      </c>
      <c r="Q18" s="128" t="s">
        <v>1153</v>
      </c>
      <c r="R18" s="129" t="s">
        <v>1153</v>
      </c>
      <c r="S18" s="130">
        <v>0</v>
      </c>
      <c r="T18" s="128">
        <v>0</v>
      </c>
      <c r="U18" s="129">
        <v>1</v>
      </c>
      <c r="V18" s="130">
        <v>0</v>
      </c>
      <c r="W18" s="128">
        <v>0</v>
      </c>
      <c r="X18" s="131">
        <v>1</v>
      </c>
      <c r="Y18" s="132" t="s">
        <v>701</v>
      </c>
      <c r="Z18" s="133" t="s">
        <v>684</v>
      </c>
      <c r="AA18" s="133" t="s">
        <v>684</v>
      </c>
      <c r="AB18" s="132" t="s">
        <v>684</v>
      </c>
      <c r="AC18" s="127" t="s">
        <v>1153</v>
      </c>
      <c r="AD18" s="128" t="s">
        <v>1153</v>
      </c>
      <c r="AE18" s="128" t="s">
        <v>1153</v>
      </c>
      <c r="AF18" s="129" t="s">
        <v>1153</v>
      </c>
      <c r="AG18" s="232">
        <v>0</v>
      </c>
      <c r="AH18" s="134">
        <v>0</v>
      </c>
      <c r="AI18" s="134">
        <v>0.2</v>
      </c>
      <c r="AJ18" s="134">
        <v>0</v>
      </c>
      <c r="AK18" s="134">
        <v>0</v>
      </c>
      <c r="AL18" s="134">
        <v>0</v>
      </c>
      <c r="AM18" s="134">
        <v>0</v>
      </c>
      <c r="AN18" s="135">
        <v>1</v>
      </c>
      <c r="AO18" s="4"/>
      <c r="AP18" s="4"/>
      <c r="AQ18" s="4"/>
      <c r="AR18" s="4"/>
      <c r="AS18" s="4"/>
      <c r="AT18" s="179">
        <f t="shared" si="0"/>
        <v>2</v>
      </c>
      <c r="AU18" s="4"/>
    </row>
    <row r="19" spans="2:47" x14ac:dyDescent="0.2">
      <c r="B19" s="170" t="s">
        <v>1167</v>
      </c>
      <c r="C19" s="236">
        <v>3.3</v>
      </c>
      <c r="D19" s="127">
        <v>0</v>
      </c>
      <c r="E19" s="128">
        <v>0</v>
      </c>
      <c r="F19" s="128">
        <v>0</v>
      </c>
      <c r="G19" s="128">
        <v>0</v>
      </c>
      <c r="H19" s="128">
        <v>0</v>
      </c>
      <c r="I19" s="128">
        <v>0</v>
      </c>
      <c r="J19" s="128">
        <v>0</v>
      </c>
      <c r="K19" s="128">
        <v>0</v>
      </c>
      <c r="L19" s="128">
        <v>0</v>
      </c>
      <c r="M19" s="128">
        <v>0</v>
      </c>
      <c r="N19" s="128">
        <v>0</v>
      </c>
      <c r="O19" s="128">
        <v>1</v>
      </c>
      <c r="P19" s="128" t="s">
        <v>1153</v>
      </c>
      <c r="Q19" s="128" t="s">
        <v>1153</v>
      </c>
      <c r="R19" s="129" t="s">
        <v>1153</v>
      </c>
      <c r="S19" s="130">
        <v>0</v>
      </c>
      <c r="T19" s="128">
        <v>0</v>
      </c>
      <c r="U19" s="129">
        <v>0</v>
      </c>
      <c r="V19" s="130">
        <v>0</v>
      </c>
      <c r="W19" s="128">
        <v>0</v>
      </c>
      <c r="X19" s="131">
        <v>1</v>
      </c>
      <c r="Y19" s="132" t="s">
        <v>701</v>
      </c>
      <c r="Z19" s="133" t="s">
        <v>701</v>
      </c>
      <c r="AA19" s="133" t="s">
        <v>684</v>
      </c>
      <c r="AB19" s="132" t="s">
        <v>684</v>
      </c>
      <c r="AC19" s="127" t="s">
        <v>1153</v>
      </c>
      <c r="AD19" s="128" t="s">
        <v>1153</v>
      </c>
      <c r="AE19" s="128" t="s">
        <v>1153</v>
      </c>
      <c r="AF19" s="129" t="s">
        <v>1153</v>
      </c>
      <c r="AG19" s="232">
        <v>0</v>
      </c>
      <c r="AH19" s="134">
        <v>0</v>
      </c>
      <c r="AI19" s="134">
        <v>0</v>
      </c>
      <c r="AJ19" s="134">
        <v>0</v>
      </c>
      <c r="AK19" s="134">
        <v>0</v>
      </c>
      <c r="AL19" s="134">
        <v>0</v>
      </c>
      <c r="AM19" s="134">
        <v>0</v>
      </c>
      <c r="AN19" s="131">
        <v>0.55000000000000004</v>
      </c>
      <c r="AO19" s="4"/>
      <c r="AP19" s="4"/>
      <c r="AQ19" s="4"/>
      <c r="AR19" s="4"/>
      <c r="AS19" s="4"/>
      <c r="AT19" s="179">
        <f t="shared" si="0"/>
        <v>2</v>
      </c>
      <c r="AU19" s="4"/>
    </row>
    <row r="20" spans="2:47" x14ac:dyDescent="0.2">
      <c r="B20" s="170" t="s">
        <v>1170</v>
      </c>
      <c r="C20" s="236">
        <v>3.27</v>
      </c>
      <c r="D20" s="127">
        <v>0</v>
      </c>
      <c r="E20" s="128">
        <v>0</v>
      </c>
      <c r="F20" s="128">
        <v>0</v>
      </c>
      <c r="G20" s="129">
        <v>0</v>
      </c>
      <c r="H20" s="130">
        <v>0</v>
      </c>
      <c r="I20" s="128">
        <v>0</v>
      </c>
      <c r="J20" s="128">
        <v>0</v>
      </c>
      <c r="K20" s="129">
        <v>0</v>
      </c>
      <c r="L20" s="130">
        <v>0</v>
      </c>
      <c r="M20" s="128">
        <v>0</v>
      </c>
      <c r="N20" s="128">
        <v>0</v>
      </c>
      <c r="O20" s="129">
        <v>1</v>
      </c>
      <c r="P20" s="130" t="s">
        <v>1153</v>
      </c>
      <c r="Q20" s="128" t="s">
        <v>1153</v>
      </c>
      <c r="R20" s="129" t="s">
        <v>1153</v>
      </c>
      <c r="S20" s="130">
        <v>0</v>
      </c>
      <c r="T20" s="128">
        <v>0</v>
      </c>
      <c r="U20" s="129">
        <v>0</v>
      </c>
      <c r="V20" s="130">
        <v>0</v>
      </c>
      <c r="W20" s="128">
        <v>0</v>
      </c>
      <c r="X20" s="131">
        <v>1</v>
      </c>
      <c r="Y20" s="132" t="s">
        <v>701</v>
      </c>
      <c r="Z20" s="133" t="s">
        <v>701</v>
      </c>
      <c r="AA20" s="133" t="s">
        <v>684</v>
      </c>
      <c r="AB20" s="132" t="s">
        <v>684</v>
      </c>
      <c r="AC20" s="127" t="s">
        <v>1153</v>
      </c>
      <c r="AD20" s="128" t="s">
        <v>1153</v>
      </c>
      <c r="AE20" s="128" t="s">
        <v>1153</v>
      </c>
      <c r="AF20" s="129" t="s">
        <v>1153</v>
      </c>
      <c r="AG20" s="232">
        <v>0</v>
      </c>
      <c r="AH20" s="134">
        <v>0</v>
      </c>
      <c r="AI20" s="134">
        <v>0</v>
      </c>
      <c r="AJ20" s="134">
        <v>0</v>
      </c>
      <c r="AK20" s="134">
        <v>0</v>
      </c>
      <c r="AL20" s="134">
        <v>0</v>
      </c>
      <c r="AM20" s="134">
        <v>0</v>
      </c>
      <c r="AN20" s="135">
        <v>3</v>
      </c>
      <c r="AO20" s="4"/>
      <c r="AP20" s="4"/>
      <c r="AQ20" s="4"/>
      <c r="AR20" s="4"/>
      <c r="AS20" s="4"/>
      <c r="AT20" s="179">
        <f t="shared" si="0"/>
        <v>2</v>
      </c>
      <c r="AU20" s="4"/>
    </row>
    <row r="21" spans="2:47" x14ac:dyDescent="0.2">
      <c r="B21" s="170" t="s">
        <v>1171</v>
      </c>
      <c r="C21" s="236">
        <v>6.1</v>
      </c>
      <c r="D21" s="127">
        <v>0</v>
      </c>
      <c r="E21" s="128">
        <v>0</v>
      </c>
      <c r="F21" s="128">
        <v>0</v>
      </c>
      <c r="G21" s="129">
        <v>0</v>
      </c>
      <c r="H21" s="130">
        <v>0</v>
      </c>
      <c r="I21" s="128">
        <v>0</v>
      </c>
      <c r="J21" s="128">
        <v>0</v>
      </c>
      <c r="K21" s="129">
        <v>0</v>
      </c>
      <c r="L21" s="130">
        <v>0</v>
      </c>
      <c r="M21" s="128">
        <v>0</v>
      </c>
      <c r="N21" s="128">
        <v>0</v>
      </c>
      <c r="O21" s="129">
        <v>1</v>
      </c>
      <c r="P21" s="130" t="s">
        <v>1153</v>
      </c>
      <c r="Q21" s="128" t="s">
        <v>1153</v>
      </c>
      <c r="R21" s="129" t="s">
        <v>1153</v>
      </c>
      <c r="S21" s="130">
        <v>0</v>
      </c>
      <c r="T21" s="128">
        <v>0</v>
      </c>
      <c r="U21" s="129">
        <v>0</v>
      </c>
      <c r="V21" s="130">
        <v>0</v>
      </c>
      <c r="W21" s="128">
        <v>0</v>
      </c>
      <c r="X21" s="131">
        <v>1</v>
      </c>
      <c r="Y21" s="132" t="s">
        <v>701</v>
      </c>
      <c r="Z21" s="133" t="s">
        <v>701</v>
      </c>
      <c r="AA21" s="133" t="s">
        <v>684</v>
      </c>
      <c r="AB21" s="132" t="s">
        <v>684</v>
      </c>
      <c r="AC21" s="127" t="s">
        <v>1153</v>
      </c>
      <c r="AD21" s="128" t="s">
        <v>1153</v>
      </c>
      <c r="AE21" s="128" t="s">
        <v>1153</v>
      </c>
      <c r="AF21" s="129" t="s">
        <v>1153</v>
      </c>
      <c r="AG21" s="232">
        <v>0</v>
      </c>
      <c r="AH21" s="134">
        <v>0</v>
      </c>
      <c r="AI21" s="134">
        <v>0</v>
      </c>
      <c r="AJ21" s="134">
        <v>0</v>
      </c>
      <c r="AK21" s="134">
        <v>0</v>
      </c>
      <c r="AL21" s="134">
        <v>0</v>
      </c>
      <c r="AM21" s="134">
        <v>0</v>
      </c>
      <c r="AN21" s="131">
        <v>2.95</v>
      </c>
      <c r="AO21" s="4"/>
      <c r="AP21" s="4"/>
      <c r="AQ21" s="4"/>
      <c r="AR21" s="4"/>
      <c r="AS21" s="4"/>
      <c r="AT21" s="179">
        <f t="shared" si="0"/>
        <v>2</v>
      </c>
      <c r="AU21" s="4"/>
    </row>
    <row r="22" spans="2:47" x14ac:dyDescent="0.2">
      <c r="B22" s="170" t="s">
        <v>1173</v>
      </c>
      <c r="C22" s="236">
        <v>3.35</v>
      </c>
      <c r="D22" s="127">
        <v>0</v>
      </c>
      <c r="E22" s="128">
        <v>0</v>
      </c>
      <c r="F22" s="128">
        <v>0</v>
      </c>
      <c r="G22" s="129">
        <v>0</v>
      </c>
      <c r="H22" s="130">
        <v>0</v>
      </c>
      <c r="I22" s="128">
        <v>0</v>
      </c>
      <c r="J22" s="128">
        <v>0</v>
      </c>
      <c r="K22" s="129">
        <v>1</v>
      </c>
      <c r="L22" s="130">
        <v>0</v>
      </c>
      <c r="M22" s="128">
        <v>0</v>
      </c>
      <c r="N22" s="128">
        <v>0</v>
      </c>
      <c r="O22" s="129">
        <v>0</v>
      </c>
      <c r="P22" s="130" t="s">
        <v>1153</v>
      </c>
      <c r="Q22" s="128" t="s">
        <v>1153</v>
      </c>
      <c r="R22" s="129" t="s">
        <v>1153</v>
      </c>
      <c r="S22" s="130">
        <v>0</v>
      </c>
      <c r="T22" s="128">
        <v>0</v>
      </c>
      <c r="U22" s="129">
        <v>1</v>
      </c>
      <c r="V22" s="130">
        <v>0</v>
      </c>
      <c r="W22" s="128">
        <v>0</v>
      </c>
      <c r="X22" s="131">
        <v>0</v>
      </c>
      <c r="Y22" s="132" t="s">
        <v>701</v>
      </c>
      <c r="Z22" s="133" t="s">
        <v>684</v>
      </c>
      <c r="AA22" s="133" t="s">
        <v>701</v>
      </c>
      <c r="AB22" s="132" t="s">
        <v>684</v>
      </c>
      <c r="AC22" s="127" t="s">
        <v>1153</v>
      </c>
      <c r="AD22" s="128" t="s">
        <v>1153</v>
      </c>
      <c r="AE22" s="128" t="s">
        <v>1153</v>
      </c>
      <c r="AF22" s="129" t="s">
        <v>1153</v>
      </c>
      <c r="AG22" s="232">
        <v>0</v>
      </c>
      <c r="AH22" s="134">
        <v>0</v>
      </c>
      <c r="AI22" s="134">
        <v>0</v>
      </c>
      <c r="AJ22" s="128">
        <v>5.0000000000000001E-3</v>
      </c>
      <c r="AK22" s="134">
        <v>0</v>
      </c>
      <c r="AL22" s="134">
        <v>0</v>
      </c>
      <c r="AM22" s="134">
        <v>0</v>
      </c>
      <c r="AN22" s="135">
        <v>0</v>
      </c>
      <c r="AO22" s="4"/>
      <c r="AP22" s="4"/>
      <c r="AQ22" s="4"/>
      <c r="AR22" s="4"/>
      <c r="AS22" s="4"/>
      <c r="AT22" s="179">
        <f t="shared" si="0"/>
        <v>2</v>
      </c>
      <c r="AU22" s="4"/>
    </row>
    <row r="23" spans="2:47" x14ac:dyDescent="0.2">
      <c r="B23" s="170" t="s">
        <v>1174</v>
      </c>
      <c r="C23" s="236">
        <v>3.28</v>
      </c>
      <c r="D23" s="127">
        <v>0</v>
      </c>
      <c r="E23" s="128">
        <v>0</v>
      </c>
      <c r="F23" s="128">
        <v>0</v>
      </c>
      <c r="G23" s="129">
        <v>0</v>
      </c>
      <c r="H23" s="130">
        <v>0</v>
      </c>
      <c r="I23" s="128">
        <v>0</v>
      </c>
      <c r="J23" s="128">
        <v>0</v>
      </c>
      <c r="K23" s="129">
        <v>0</v>
      </c>
      <c r="L23" s="130">
        <v>0</v>
      </c>
      <c r="M23" s="128">
        <v>0</v>
      </c>
      <c r="N23" s="128">
        <v>0</v>
      </c>
      <c r="O23" s="129">
        <v>0</v>
      </c>
      <c r="P23" s="130" t="s">
        <v>1153</v>
      </c>
      <c r="Q23" s="128" t="s">
        <v>1153</v>
      </c>
      <c r="R23" s="129" t="s">
        <v>1153</v>
      </c>
      <c r="S23" s="130">
        <v>0</v>
      </c>
      <c r="T23" s="128">
        <v>0</v>
      </c>
      <c r="U23" s="129">
        <v>0</v>
      </c>
      <c r="V23" s="130">
        <v>0</v>
      </c>
      <c r="W23" s="128">
        <v>0</v>
      </c>
      <c r="X23" s="131">
        <v>0</v>
      </c>
      <c r="Y23" s="132" t="s">
        <v>701</v>
      </c>
      <c r="Z23" s="133" t="s">
        <v>701</v>
      </c>
      <c r="AA23" s="133" t="s">
        <v>701</v>
      </c>
      <c r="AB23" s="132" t="s">
        <v>701</v>
      </c>
      <c r="AC23" s="127" t="s">
        <v>1153</v>
      </c>
      <c r="AD23" s="128" t="s">
        <v>1153</v>
      </c>
      <c r="AE23" s="128" t="s">
        <v>1153</v>
      </c>
      <c r="AF23" s="129" t="s">
        <v>1153</v>
      </c>
      <c r="AG23" s="232">
        <v>0</v>
      </c>
      <c r="AH23" s="134">
        <v>0</v>
      </c>
      <c r="AI23" s="134">
        <v>0</v>
      </c>
      <c r="AJ23" s="134">
        <v>0</v>
      </c>
      <c r="AK23" s="134">
        <v>0</v>
      </c>
      <c r="AL23" s="134">
        <v>0</v>
      </c>
      <c r="AM23" s="134">
        <v>0</v>
      </c>
      <c r="AN23" s="135">
        <v>0</v>
      </c>
      <c r="AO23" s="4"/>
      <c r="AP23" s="4"/>
      <c r="AQ23" s="4"/>
      <c r="AR23" s="4"/>
      <c r="AS23" s="4"/>
      <c r="AT23" s="179">
        <f t="shared" si="0"/>
        <v>1</v>
      </c>
      <c r="AU23" s="4"/>
    </row>
    <row r="24" spans="2:47" x14ac:dyDescent="0.2">
      <c r="B24" s="170" t="s">
        <v>1177</v>
      </c>
      <c r="C24" s="236">
        <v>3.35</v>
      </c>
      <c r="D24" s="127">
        <v>0</v>
      </c>
      <c r="E24" s="128">
        <v>0</v>
      </c>
      <c r="F24" s="128">
        <v>0</v>
      </c>
      <c r="G24" s="129">
        <v>0</v>
      </c>
      <c r="H24" s="130">
        <v>0</v>
      </c>
      <c r="I24" s="128">
        <v>0</v>
      </c>
      <c r="J24" s="128">
        <v>0</v>
      </c>
      <c r="K24" s="129">
        <v>0</v>
      </c>
      <c r="L24" s="130">
        <v>0</v>
      </c>
      <c r="M24" s="128">
        <v>0</v>
      </c>
      <c r="N24" s="128">
        <v>0</v>
      </c>
      <c r="O24" s="129">
        <v>0</v>
      </c>
      <c r="P24" s="130" t="s">
        <v>1153</v>
      </c>
      <c r="Q24" s="128" t="s">
        <v>1153</v>
      </c>
      <c r="R24" s="129" t="s">
        <v>1153</v>
      </c>
      <c r="S24" s="130">
        <v>0</v>
      </c>
      <c r="T24" s="128">
        <v>0</v>
      </c>
      <c r="U24" s="129">
        <v>0</v>
      </c>
      <c r="V24" s="130">
        <v>0</v>
      </c>
      <c r="W24" s="128">
        <v>0</v>
      </c>
      <c r="X24" s="131">
        <v>0</v>
      </c>
      <c r="Y24" s="132" t="s">
        <v>701</v>
      </c>
      <c r="Z24" s="133" t="s">
        <v>701</v>
      </c>
      <c r="AA24" s="133" t="s">
        <v>701</v>
      </c>
      <c r="AB24" s="132" t="s">
        <v>701</v>
      </c>
      <c r="AC24" s="127" t="s">
        <v>1153</v>
      </c>
      <c r="AD24" s="128" t="s">
        <v>1153</v>
      </c>
      <c r="AE24" s="128" t="s">
        <v>1153</v>
      </c>
      <c r="AF24" s="129" t="s">
        <v>1153</v>
      </c>
      <c r="AG24" s="232">
        <v>0</v>
      </c>
      <c r="AH24" s="134">
        <v>0</v>
      </c>
      <c r="AI24" s="134">
        <v>0</v>
      </c>
      <c r="AJ24" s="134">
        <v>0</v>
      </c>
      <c r="AK24" s="134">
        <v>0</v>
      </c>
      <c r="AL24" s="134">
        <v>0</v>
      </c>
      <c r="AM24" s="134">
        <v>0</v>
      </c>
      <c r="AN24" s="135">
        <v>0</v>
      </c>
      <c r="AO24" s="4"/>
      <c r="AP24" s="4"/>
      <c r="AQ24" s="4"/>
      <c r="AR24" s="4"/>
      <c r="AS24" s="4"/>
      <c r="AT24" s="179"/>
      <c r="AU24" s="4"/>
    </row>
    <row r="25" spans="2:47" x14ac:dyDescent="0.2">
      <c r="B25" s="170" t="s">
        <v>1178</v>
      </c>
      <c r="C25" s="236">
        <v>5.5</v>
      </c>
      <c r="D25" s="127">
        <v>0</v>
      </c>
      <c r="E25" s="128">
        <v>0</v>
      </c>
      <c r="F25" s="128">
        <v>0</v>
      </c>
      <c r="G25" s="129">
        <v>0</v>
      </c>
      <c r="H25" s="130">
        <v>0</v>
      </c>
      <c r="I25" s="128">
        <v>0</v>
      </c>
      <c r="J25" s="128">
        <v>0</v>
      </c>
      <c r="K25" s="129">
        <v>0</v>
      </c>
      <c r="L25" s="130">
        <v>0</v>
      </c>
      <c r="M25" s="128">
        <v>0</v>
      </c>
      <c r="N25" s="128">
        <v>0</v>
      </c>
      <c r="O25" s="129">
        <v>0</v>
      </c>
      <c r="P25" s="130" t="s">
        <v>1153</v>
      </c>
      <c r="Q25" s="128" t="s">
        <v>1153</v>
      </c>
      <c r="R25" s="129" t="s">
        <v>1153</v>
      </c>
      <c r="S25" s="130">
        <v>0</v>
      </c>
      <c r="T25" s="128">
        <v>0</v>
      </c>
      <c r="U25" s="129">
        <v>0</v>
      </c>
      <c r="V25" s="130">
        <v>0</v>
      </c>
      <c r="W25" s="128">
        <v>0</v>
      </c>
      <c r="X25" s="131">
        <v>0</v>
      </c>
      <c r="Y25" s="132" t="s">
        <v>701</v>
      </c>
      <c r="Z25" s="133" t="s">
        <v>701</v>
      </c>
      <c r="AA25" s="133" t="s">
        <v>701</v>
      </c>
      <c r="AB25" s="132" t="s">
        <v>701</v>
      </c>
      <c r="AC25" s="127" t="s">
        <v>1153</v>
      </c>
      <c r="AD25" s="128" t="s">
        <v>1153</v>
      </c>
      <c r="AE25" s="128" t="s">
        <v>1153</v>
      </c>
      <c r="AF25" s="129" t="s">
        <v>1153</v>
      </c>
      <c r="AG25" s="232">
        <v>0</v>
      </c>
      <c r="AH25" s="134">
        <v>0</v>
      </c>
      <c r="AI25" s="134">
        <v>0</v>
      </c>
      <c r="AJ25" s="134">
        <v>0</v>
      </c>
      <c r="AK25" s="134">
        <v>0</v>
      </c>
      <c r="AL25" s="134">
        <v>0</v>
      </c>
      <c r="AM25" s="134">
        <v>0</v>
      </c>
      <c r="AN25" s="135">
        <v>0</v>
      </c>
      <c r="AO25" s="4"/>
      <c r="AP25" s="4"/>
      <c r="AQ25" s="4"/>
      <c r="AR25" s="4"/>
      <c r="AS25" s="4"/>
      <c r="AT25" s="179"/>
      <c r="AU25" s="4"/>
    </row>
    <row r="26" spans="2:47" x14ac:dyDescent="0.2">
      <c r="B26" s="170" t="s">
        <v>1179</v>
      </c>
      <c r="C26" s="236">
        <v>4.42</v>
      </c>
      <c r="D26" s="127">
        <v>0</v>
      </c>
      <c r="E26" s="128">
        <v>0</v>
      </c>
      <c r="F26" s="128">
        <v>0</v>
      </c>
      <c r="G26" s="129">
        <v>0</v>
      </c>
      <c r="H26" s="130">
        <v>0</v>
      </c>
      <c r="I26" s="128">
        <v>0</v>
      </c>
      <c r="J26" s="128">
        <v>0</v>
      </c>
      <c r="K26" s="129">
        <v>0</v>
      </c>
      <c r="L26" s="130">
        <v>0</v>
      </c>
      <c r="M26" s="128">
        <v>0</v>
      </c>
      <c r="N26" s="128">
        <v>0</v>
      </c>
      <c r="O26" s="129">
        <v>0</v>
      </c>
      <c r="P26" s="130" t="s">
        <v>1153</v>
      </c>
      <c r="Q26" s="128" t="s">
        <v>1153</v>
      </c>
      <c r="R26" s="129" t="s">
        <v>1153</v>
      </c>
      <c r="S26" s="130">
        <v>0</v>
      </c>
      <c r="T26" s="128">
        <v>0</v>
      </c>
      <c r="U26" s="129">
        <v>0</v>
      </c>
      <c r="V26" s="130">
        <v>0</v>
      </c>
      <c r="W26" s="128">
        <v>0</v>
      </c>
      <c r="X26" s="131">
        <v>0</v>
      </c>
      <c r="Y26" s="132" t="s">
        <v>701</v>
      </c>
      <c r="Z26" s="133" t="s">
        <v>701</v>
      </c>
      <c r="AA26" s="133" t="s">
        <v>701</v>
      </c>
      <c r="AB26" s="132" t="s">
        <v>701</v>
      </c>
      <c r="AC26" s="127" t="s">
        <v>1153</v>
      </c>
      <c r="AD26" s="128" t="s">
        <v>1153</v>
      </c>
      <c r="AE26" s="128" t="s">
        <v>1153</v>
      </c>
      <c r="AF26" s="129" t="s">
        <v>1153</v>
      </c>
      <c r="AG26" s="232">
        <v>0</v>
      </c>
      <c r="AH26" s="134">
        <v>0</v>
      </c>
      <c r="AI26" s="134">
        <v>0</v>
      </c>
      <c r="AJ26" s="134">
        <v>0</v>
      </c>
      <c r="AK26" s="134">
        <v>0</v>
      </c>
      <c r="AL26" s="134">
        <v>0</v>
      </c>
      <c r="AM26" s="134">
        <v>0</v>
      </c>
      <c r="AN26" s="135">
        <v>0</v>
      </c>
      <c r="AO26" s="4"/>
      <c r="AP26" s="4"/>
      <c r="AQ26" s="4"/>
      <c r="AR26" s="4"/>
      <c r="AS26" s="4"/>
      <c r="AT26" s="179"/>
      <c r="AU26" s="4"/>
    </row>
    <row r="27" spans="2:47" x14ac:dyDescent="0.2">
      <c r="B27" s="170" t="s">
        <v>1180</v>
      </c>
      <c r="C27" s="236">
        <v>4.4000000000000004</v>
      </c>
      <c r="D27" s="127">
        <v>0</v>
      </c>
      <c r="E27" s="128">
        <v>0</v>
      </c>
      <c r="F27" s="128">
        <v>0</v>
      </c>
      <c r="G27" s="129">
        <v>0</v>
      </c>
      <c r="H27" s="130">
        <v>0</v>
      </c>
      <c r="I27" s="128">
        <v>0</v>
      </c>
      <c r="J27" s="128">
        <v>0</v>
      </c>
      <c r="K27" s="129">
        <v>0</v>
      </c>
      <c r="L27" s="130">
        <v>0</v>
      </c>
      <c r="M27" s="128">
        <v>0</v>
      </c>
      <c r="N27" s="128">
        <v>0</v>
      </c>
      <c r="O27" s="129">
        <v>0</v>
      </c>
      <c r="P27" s="130" t="s">
        <v>1153</v>
      </c>
      <c r="Q27" s="128" t="s">
        <v>1153</v>
      </c>
      <c r="R27" s="129" t="s">
        <v>1153</v>
      </c>
      <c r="S27" s="130">
        <v>0</v>
      </c>
      <c r="T27" s="128">
        <v>0</v>
      </c>
      <c r="U27" s="129">
        <v>0</v>
      </c>
      <c r="V27" s="130">
        <v>0</v>
      </c>
      <c r="W27" s="128">
        <v>0</v>
      </c>
      <c r="X27" s="131">
        <v>0</v>
      </c>
      <c r="Y27" s="132" t="s">
        <v>701</v>
      </c>
      <c r="Z27" s="133" t="s">
        <v>701</v>
      </c>
      <c r="AA27" s="133" t="s">
        <v>701</v>
      </c>
      <c r="AB27" s="132" t="s">
        <v>701</v>
      </c>
      <c r="AC27" s="127" t="s">
        <v>1153</v>
      </c>
      <c r="AD27" s="128" t="s">
        <v>1153</v>
      </c>
      <c r="AE27" s="128" t="s">
        <v>1153</v>
      </c>
      <c r="AF27" s="129" t="s">
        <v>1153</v>
      </c>
      <c r="AG27" s="232">
        <v>0</v>
      </c>
      <c r="AH27" s="134">
        <v>0</v>
      </c>
      <c r="AI27" s="134">
        <v>0</v>
      </c>
      <c r="AJ27" s="134">
        <v>0</v>
      </c>
      <c r="AK27" s="134">
        <v>0</v>
      </c>
      <c r="AL27" s="134">
        <v>0</v>
      </c>
      <c r="AM27" s="134">
        <v>0</v>
      </c>
      <c r="AN27" s="135">
        <v>0</v>
      </c>
      <c r="AO27" s="4"/>
      <c r="AP27" s="4"/>
      <c r="AQ27" s="4"/>
      <c r="AR27" s="4"/>
      <c r="AS27" s="4"/>
      <c r="AT27" s="179"/>
      <c r="AU27" s="4"/>
    </row>
    <row r="28" spans="2:47" x14ac:dyDescent="0.2">
      <c r="B28" s="170" t="s">
        <v>1182</v>
      </c>
      <c r="C28" s="236">
        <v>3.3</v>
      </c>
      <c r="D28" s="127">
        <v>0</v>
      </c>
      <c r="E28" s="128">
        <v>0</v>
      </c>
      <c r="F28" s="128">
        <v>0</v>
      </c>
      <c r="G28" s="129">
        <v>0</v>
      </c>
      <c r="H28" s="130">
        <v>0</v>
      </c>
      <c r="I28" s="128">
        <v>0</v>
      </c>
      <c r="J28" s="128">
        <v>4</v>
      </c>
      <c r="K28" s="129">
        <v>0</v>
      </c>
      <c r="L28" s="130">
        <v>0</v>
      </c>
      <c r="M28" s="128">
        <v>0</v>
      </c>
      <c r="N28" s="128">
        <v>0</v>
      </c>
      <c r="O28" s="129">
        <v>1</v>
      </c>
      <c r="P28" s="130" t="s">
        <v>1153</v>
      </c>
      <c r="Q28" s="128" t="s">
        <v>1153</v>
      </c>
      <c r="R28" s="129" t="s">
        <v>1153</v>
      </c>
      <c r="S28" s="130">
        <v>0</v>
      </c>
      <c r="T28" s="128">
        <v>0</v>
      </c>
      <c r="U28" s="129">
        <v>4</v>
      </c>
      <c r="V28" s="130">
        <v>0</v>
      </c>
      <c r="W28" s="128">
        <v>0</v>
      </c>
      <c r="X28" s="131">
        <v>1</v>
      </c>
      <c r="Y28" s="132" t="s">
        <v>701</v>
      </c>
      <c r="Z28" s="133" t="s">
        <v>684</v>
      </c>
      <c r="AA28" s="133" t="s">
        <v>684</v>
      </c>
      <c r="AB28" s="132" t="s">
        <v>684</v>
      </c>
      <c r="AC28" s="127" t="s">
        <v>1153</v>
      </c>
      <c r="AD28" s="128" t="s">
        <v>1153</v>
      </c>
      <c r="AE28" s="128" t="s">
        <v>1153</v>
      </c>
      <c r="AF28" s="129" t="s">
        <v>1153</v>
      </c>
      <c r="AG28" s="232">
        <v>0</v>
      </c>
      <c r="AH28" s="134">
        <v>0</v>
      </c>
      <c r="AI28" s="128">
        <v>0.18000000000000002</v>
      </c>
      <c r="AJ28" s="134">
        <v>0</v>
      </c>
      <c r="AK28" s="134">
        <v>0</v>
      </c>
      <c r="AL28" s="134">
        <v>0</v>
      </c>
      <c r="AM28" s="134">
        <v>0</v>
      </c>
      <c r="AN28" s="131">
        <v>5.59</v>
      </c>
      <c r="AO28" s="4"/>
      <c r="AP28" s="4"/>
      <c r="AQ28" s="4"/>
      <c r="AR28" s="4"/>
      <c r="AS28" s="4"/>
      <c r="AT28" s="179"/>
      <c r="AU28" s="4"/>
    </row>
    <row r="29" spans="2:47" x14ac:dyDescent="0.2">
      <c r="B29" s="170" t="s">
        <v>1183</v>
      </c>
      <c r="C29" s="236">
        <v>3.3</v>
      </c>
      <c r="D29" s="127">
        <v>0</v>
      </c>
      <c r="E29" s="128">
        <v>0</v>
      </c>
      <c r="F29" s="128">
        <v>0</v>
      </c>
      <c r="G29" s="129">
        <v>0</v>
      </c>
      <c r="H29" s="130">
        <v>0</v>
      </c>
      <c r="I29" s="128">
        <v>0</v>
      </c>
      <c r="J29" s="128">
        <v>1</v>
      </c>
      <c r="K29" s="129">
        <v>0</v>
      </c>
      <c r="L29" s="130">
        <v>0</v>
      </c>
      <c r="M29" s="128">
        <v>0</v>
      </c>
      <c r="N29" s="128">
        <v>0</v>
      </c>
      <c r="O29" s="129">
        <v>1</v>
      </c>
      <c r="P29" s="130" t="s">
        <v>1153</v>
      </c>
      <c r="Q29" s="128" t="s">
        <v>1153</v>
      </c>
      <c r="R29" s="129" t="s">
        <v>1153</v>
      </c>
      <c r="S29" s="130">
        <v>0</v>
      </c>
      <c r="T29" s="128">
        <v>0</v>
      </c>
      <c r="U29" s="129">
        <v>1</v>
      </c>
      <c r="V29" s="130">
        <v>0</v>
      </c>
      <c r="W29" s="128">
        <v>0</v>
      </c>
      <c r="X29" s="131">
        <v>1</v>
      </c>
      <c r="Y29" s="132" t="s">
        <v>701</v>
      </c>
      <c r="Z29" s="133" t="s">
        <v>684</v>
      </c>
      <c r="AA29" s="133" t="s">
        <v>684</v>
      </c>
      <c r="AB29" s="132" t="s">
        <v>684</v>
      </c>
      <c r="AC29" s="127" t="s">
        <v>1153</v>
      </c>
      <c r="AD29" s="128" t="s">
        <v>1153</v>
      </c>
      <c r="AE29" s="128" t="s">
        <v>1153</v>
      </c>
      <c r="AF29" s="129" t="s">
        <v>1153</v>
      </c>
      <c r="AG29" s="232">
        <v>0</v>
      </c>
      <c r="AH29" s="134">
        <v>0</v>
      </c>
      <c r="AI29" s="128">
        <v>0.25</v>
      </c>
      <c r="AJ29" s="134">
        <v>0</v>
      </c>
      <c r="AK29" s="134">
        <v>0</v>
      </c>
      <c r="AL29" s="134">
        <v>0</v>
      </c>
      <c r="AM29" s="134">
        <v>0</v>
      </c>
      <c r="AN29" s="135">
        <v>11.4</v>
      </c>
      <c r="AO29" s="4"/>
      <c r="AP29" s="4"/>
      <c r="AQ29" s="4"/>
      <c r="AR29" s="4"/>
      <c r="AS29" s="4"/>
      <c r="AT29" s="179"/>
      <c r="AU29" s="4"/>
    </row>
    <row r="30" spans="2:47" x14ac:dyDescent="0.2">
      <c r="B30" s="170" t="s">
        <v>1184</v>
      </c>
      <c r="C30" s="236">
        <v>4.4000000000000004</v>
      </c>
      <c r="D30" s="127">
        <v>0</v>
      </c>
      <c r="E30" s="128">
        <v>0</v>
      </c>
      <c r="F30" s="128">
        <v>0</v>
      </c>
      <c r="G30" s="129">
        <v>0</v>
      </c>
      <c r="H30" s="130">
        <v>0</v>
      </c>
      <c r="I30" s="128">
        <v>0</v>
      </c>
      <c r="J30" s="128">
        <v>1</v>
      </c>
      <c r="K30" s="129">
        <v>0</v>
      </c>
      <c r="L30" s="130">
        <v>0</v>
      </c>
      <c r="M30" s="128">
        <v>0</v>
      </c>
      <c r="N30" s="128">
        <v>0</v>
      </c>
      <c r="O30" s="129">
        <v>0</v>
      </c>
      <c r="P30" s="130" t="s">
        <v>1153</v>
      </c>
      <c r="Q30" s="128" t="s">
        <v>1153</v>
      </c>
      <c r="R30" s="129" t="s">
        <v>1153</v>
      </c>
      <c r="S30" s="130">
        <v>0</v>
      </c>
      <c r="T30" s="128">
        <v>0</v>
      </c>
      <c r="U30" s="129">
        <v>1</v>
      </c>
      <c r="V30" s="130">
        <v>0</v>
      </c>
      <c r="W30" s="128">
        <v>0</v>
      </c>
      <c r="X30" s="131">
        <v>0</v>
      </c>
      <c r="Y30" s="132" t="s">
        <v>701</v>
      </c>
      <c r="Z30" s="133" t="s">
        <v>684</v>
      </c>
      <c r="AA30" s="133" t="s">
        <v>701</v>
      </c>
      <c r="AB30" s="132" t="s">
        <v>684</v>
      </c>
      <c r="AC30" s="127" t="s">
        <v>1153</v>
      </c>
      <c r="AD30" s="128" t="s">
        <v>1153</v>
      </c>
      <c r="AE30" s="128" t="s">
        <v>1153</v>
      </c>
      <c r="AF30" s="129" t="s">
        <v>1153</v>
      </c>
      <c r="AG30" s="232">
        <v>0</v>
      </c>
      <c r="AH30" s="134">
        <v>0</v>
      </c>
      <c r="AI30" s="134">
        <v>0.1</v>
      </c>
      <c r="AJ30" s="134">
        <v>0</v>
      </c>
      <c r="AK30" s="134">
        <v>0</v>
      </c>
      <c r="AL30" s="134">
        <v>0</v>
      </c>
      <c r="AM30" s="134">
        <v>0</v>
      </c>
      <c r="AN30" s="135">
        <v>0</v>
      </c>
      <c r="AO30" s="4"/>
      <c r="AP30" s="4"/>
      <c r="AQ30" s="4"/>
      <c r="AR30" s="4"/>
      <c r="AS30" s="4"/>
      <c r="AT30" s="179"/>
      <c r="AU30" s="4"/>
    </row>
    <row r="31" spans="2:47" x14ac:dyDescent="0.2">
      <c r="B31" s="170" t="s">
        <v>1185</v>
      </c>
      <c r="C31" s="236">
        <v>4.4000000000000004</v>
      </c>
      <c r="D31" s="127">
        <v>0</v>
      </c>
      <c r="E31" s="128">
        <v>0</v>
      </c>
      <c r="F31" s="128">
        <v>0</v>
      </c>
      <c r="G31" s="129">
        <v>0</v>
      </c>
      <c r="H31" s="130">
        <v>0</v>
      </c>
      <c r="I31" s="128">
        <v>0</v>
      </c>
      <c r="J31" s="128">
        <v>1</v>
      </c>
      <c r="K31" s="129">
        <v>0</v>
      </c>
      <c r="L31" s="130">
        <v>0</v>
      </c>
      <c r="M31" s="128">
        <v>0</v>
      </c>
      <c r="N31" s="128">
        <v>0</v>
      </c>
      <c r="O31" s="129">
        <v>0</v>
      </c>
      <c r="P31" s="130" t="s">
        <v>1153</v>
      </c>
      <c r="Q31" s="128" t="s">
        <v>1153</v>
      </c>
      <c r="R31" s="129" t="s">
        <v>1153</v>
      </c>
      <c r="S31" s="130">
        <v>0</v>
      </c>
      <c r="T31" s="128">
        <v>0</v>
      </c>
      <c r="U31" s="129">
        <v>1</v>
      </c>
      <c r="V31" s="130">
        <v>0</v>
      </c>
      <c r="W31" s="128">
        <v>0</v>
      </c>
      <c r="X31" s="131">
        <v>0</v>
      </c>
      <c r="Y31" s="132" t="s">
        <v>701</v>
      </c>
      <c r="Z31" s="133" t="s">
        <v>684</v>
      </c>
      <c r="AA31" s="133" t="s">
        <v>701</v>
      </c>
      <c r="AB31" s="132" t="s">
        <v>684</v>
      </c>
      <c r="AC31" s="127" t="s">
        <v>1153</v>
      </c>
      <c r="AD31" s="128" t="s">
        <v>1153</v>
      </c>
      <c r="AE31" s="128" t="s">
        <v>1153</v>
      </c>
      <c r="AF31" s="129" t="s">
        <v>1153</v>
      </c>
      <c r="AG31" s="232">
        <v>0</v>
      </c>
      <c r="AH31" s="134">
        <v>0</v>
      </c>
      <c r="AI31" s="128">
        <v>0.06</v>
      </c>
      <c r="AJ31" s="134">
        <v>0</v>
      </c>
      <c r="AK31" s="134">
        <v>0</v>
      </c>
      <c r="AL31" s="134">
        <v>0</v>
      </c>
      <c r="AM31" s="134">
        <v>0</v>
      </c>
      <c r="AN31" s="135">
        <v>0</v>
      </c>
      <c r="AO31" s="4"/>
      <c r="AP31" s="4"/>
      <c r="AQ31" s="4"/>
      <c r="AR31" s="4"/>
      <c r="AS31" s="4"/>
      <c r="AT31" s="179"/>
      <c r="AU31" s="4"/>
    </row>
    <row r="32" spans="2:47" x14ac:dyDescent="0.2">
      <c r="B32" s="170" t="s">
        <v>1186</v>
      </c>
      <c r="C32" s="236">
        <v>5.55</v>
      </c>
      <c r="D32" s="127">
        <v>0</v>
      </c>
      <c r="E32" s="128">
        <v>0</v>
      </c>
      <c r="F32" s="128">
        <v>0</v>
      </c>
      <c r="G32" s="129">
        <v>0</v>
      </c>
      <c r="H32" s="130">
        <v>0</v>
      </c>
      <c r="I32" s="128">
        <v>0</v>
      </c>
      <c r="J32" s="128">
        <v>0</v>
      </c>
      <c r="K32" s="129">
        <v>0</v>
      </c>
      <c r="L32" s="130">
        <v>0</v>
      </c>
      <c r="M32" s="128">
        <v>0</v>
      </c>
      <c r="N32" s="128">
        <v>0</v>
      </c>
      <c r="O32" s="129">
        <v>0</v>
      </c>
      <c r="P32" s="130" t="s">
        <v>1153</v>
      </c>
      <c r="Q32" s="128" t="s">
        <v>1153</v>
      </c>
      <c r="R32" s="129" t="s">
        <v>1153</v>
      </c>
      <c r="S32" s="130">
        <v>0</v>
      </c>
      <c r="T32" s="128">
        <v>0</v>
      </c>
      <c r="U32" s="129">
        <v>0</v>
      </c>
      <c r="V32" s="130">
        <v>0</v>
      </c>
      <c r="W32" s="128">
        <v>0</v>
      </c>
      <c r="X32" s="131">
        <v>0</v>
      </c>
      <c r="Y32" s="132" t="s">
        <v>701</v>
      </c>
      <c r="Z32" s="133" t="s">
        <v>701</v>
      </c>
      <c r="AA32" s="133" t="s">
        <v>701</v>
      </c>
      <c r="AB32" s="132" t="s">
        <v>701</v>
      </c>
      <c r="AC32" s="127" t="s">
        <v>1153</v>
      </c>
      <c r="AD32" s="128" t="s">
        <v>1153</v>
      </c>
      <c r="AE32" s="128" t="s">
        <v>1153</v>
      </c>
      <c r="AF32" s="129" t="s">
        <v>1153</v>
      </c>
      <c r="AG32" s="232">
        <v>0</v>
      </c>
      <c r="AH32" s="134">
        <v>0</v>
      </c>
      <c r="AI32" s="134">
        <v>0</v>
      </c>
      <c r="AJ32" s="134">
        <v>0</v>
      </c>
      <c r="AK32" s="134">
        <v>0</v>
      </c>
      <c r="AL32" s="134">
        <v>0</v>
      </c>
      <c r="AM32" s="134">
        <v>0</v>
      </c>
      <c r="AN32" s="135">
        <v>0</v>
      </c>
      <c r="AO32" s="4"/>
      <c r="AP32" s="4"/>
      <c r="AQ32" s="4"/>
      <c r="AR32" s="4"/>
      <c r="AS32" s="4"/>
      <c r="AT32" s="179"/>
      <c r="AU32" s="4"/>
    </row>
    <row r="33" spans="2:47" x14ac:dyDescent="0.2">
      <c r="B33" s="170" t="s">
        <v>1187</v>
      </c>
      <c r="C33" s="236">
        <v>5.4</v>
      </c>
      <c r="D33" s="127">
        <v>0</v>
      </c>
      <c r="E33" s="128">
        <v>0</v>
      </c>
      <c r="F33" s="128">
        <v>0</v>
      </c>
      <c r="G33" s="129">
        <v>0</v>
      </c>
      <c r="H33" s="130">
        <v>0</v>
      </c>
      <c r="I33" s="128">
        <v>0</v>
      </c>
      <c r="J33" s="128">
        <v>0</v>
      </c>
      <c r="K33" s="129">
        <v>1</v>
      </c>
      <c r="L33" s="130">
        <v>0</v>
      </c>
      <c r="M33" s="128">
        <v>0</v>
      </c>
      <c r="N33" s="128">
        <v>0</v>
      </c>
      <c r="O33" s="129">
        <v>0</v>
      </c>
      <c r="P33" s="130" t="s">
        <v>1153</v>
      </c>
      <c r="Q33" s="128" t="s">
        <v>1153</v>
      </c>
      <c r="R33" s="129" t="s">
        <v>1153</v>
      </c>
      <c r="S33" s="130">
        <v>0</v>
      </c>
      <c r="T33" s="128">
        <v>0</v>
      </c>
      <c r="U33" s="129">
        <v>1</v>
      </c>
      <c r="V33" s="130">
        <v>0</v>
      </c>
      <c r="W33" s="128">
        <v>0</v>
      </c>
      <c r="X33" s="131">
        <v>0</v>
      </c>
      <c r="Y33" s="132" t="s">
        <v>701</v>
      </c>
      <c r="Z33" s="133" t="s">
        <v>684</v>
      </c>
      <c r="AA33" s="133" t="s">
        <v>701</v>
      </c>
      <c r="AB33" s="132" t="s">
        <v>684</v>
      </c>
      <c r="AC33" s="127" t="s">
        <v>1153</v>
      </c>
      <c r="AD33" s="128" t="s">
        <v>1153</v>
      </c>
      <c r="AE33" s="128" t="s">
        <v>1153</v>
      </c>
      <c r="AF33" s="129" t="s">
        <v>1153</v>
      </c>
      <c r="AG33" s="232">
        <v>0</v>
      </c>
      <c r="AH33" s="134">
        <v>0</v>
      </c>
      <c r="AI33" s="134">
        <v>0</v>
      </c>
      <c r="AJ33" s="128">
        <v>0.02</v>
      </c>
      <c r="AK33" s="134">
        <v>0</v>
      </c>
      <c r="AL33" s="134">
        <v>0</v>
      </c>
      <c r="AM33" s="134">
        <v>0</v>
      </c>
      <c r="AN33" s="135">
        <v>0</v>
      </c>
      <c r="AO33" s="4"/>
      <c r="AP33" s="4"/>
      <c r="AQ33" s="4"/>
      <c r="AR33" s="4"/>
      <c r="AS33" s="4"/>
      <c r="AT33" s="179"/>
      <c r="AU33" s="4"/>
    </row>
    <row r="34" spans="2:47" x14ac:dyDescent="0.2">
      <c r="B34" s="170" t="s">
        <v>1188</v>
      </c>
      <c r="C34" s="236">
        <v>3.3</v>
      </c>
      <c r="D34" s="127">
        <v>0</v>
      </c>
      <c r="E34" s="128">
        <v>0</v>
      </c>
      <c r="F34" s="128">
        <v>0</v>
      </c>
      <c r="G34" s="129">
        <v>0</v>
      </c>
      <c r="H34" s="130">
        <v>0</v>
      </c>
      <c r="I34" s="128">
        <v>0</v>
      </c>
      <c r="J34" s="128">
        <v>0</v>
      </c>
      <c r="K34" s="129">
        <v>1</v>
      </c>
      <c r="L34" s="130">
        <v>0</v>
      </c>
      <c r="M34" s="128">
        <v>0</v>
      </c>
      <c r="N34" s="128">
        <v>0</v>
      </c>
      <c r="O34" s="129">
        <v>0</v>
      </c>
      <c r="P34" s="130" t="s">
        <v>1153</v>
      </c>
      <c r="Q34" s="128" t="s">
        <v>1153</v>
      </c>
      <c r="R34" s="129" t="s">
        <v>1153</v>
      </c>
      <c r="S34" s="130">
        <v>0</v>
      </c>
      <c r="T34" s="128">
        <v>0</v>
      </c>
      <c r="U34" s="129">
        <v>1</v>
      </c>
      <c r="V34" s="130">
        <v>0</v>
      </c>
      <c r="W34" s="128">
        <v>0</v>
      </c>
      <c r="X34" s="131">
        <v>0</v>
      </c>
      <c r="Y34" s="132" t="s">
        <v>701</v>
      </c>
      <c r="Z34" s="133" t="s">
        <v>684</v>
      </c>
      <c r="AA34" s="133" t="s">
        <v>701</v>
      </c>
      <c r="AB34" s="132" t="s">
        <v>684</v>
      </c>
      <c r="AC34" s="127" t="s">
        <v>1153</v>
      </c>
      <c r="AD34" s="128" t="s">
        <v>1153</v>
      </c>
      <c r="AE34" s="128" t="s">
        <v>1153</v>
      </c>
      <c r="AF34" s="129" t="s">
        <v>1153</v>
      </c>
      <c r="AG34" s="232">
        <v>0</v>
      </c>
      <c r="AH34" s="134">
        <v>0</v>
      </c>
      <c r="AI34" s="134">
        <v>0</v>
      </c>
      <c r="AJ34" s="134">
        <v>1</v>
      </c>
      <c r="AK34" s="134">
        <v>0</v>
      </c>
      <c r="AL34" s="134">
        <v>0</v>
      </c>
      <c r="AM34" s="134">
        <v>0</v>
      </c>
      <c r="AN34" s="135">
        <v>0</v>
      </c>
      <c r="AO34" s="4"/>
      <c r="AP34" s="4"/>
      <c r="AQ34" s="4"/>
      <c r="AR34" s="4"/>
      <c r="AS34" s="4"/>
      <c r="AT34" s="179"/>
      <c r="AU34" s="4"/>
    </row>
    <row r="35" spans="2:47" x14ac:dyDescent="0.2">
      <c r="B35" s="170" t="s">
        <v>1190</v>
      </c>
      <c r="C35" s="236">
        <v>4.42</v>
      </c>
      <c r="D35" s="127">
        <v>0</v>
      </c>
      <c r="E35" s="128">
        <v>0</v>
      </c>
      <c r="F35" s="128">
        <v>0</v>
      </c>
      <c r="G35" s="129">
        <v>0</v>
      </c>
      <c r="H35" s="130">
        <v>0</v>
      </c>
      <c r="I35" s="128">
        <v>0</v>
      </c>
      <c r="J35" s="128">
        <v>0</v>
      </c>
      <c r="K35" s="129">
        <v>0</v>
      </c>
      <c r="L35" s="130">
        <v>0</v>
      </c>
      <c r="M35" s="128">
        <v>0</v>
      </c>
      <c r="N35" s="128">
        <v>0</v>
      </c>
      <c r="O35" s="129">
        <v>0</v>
      </c>
      <c r="P35" s="130" t="s">
        <v>1153</v>
      </c>
      <c r="Q35" s="128" t="s">
        <v>1153</v>
      </c>
      <c r="R35" s="129" t="s">
        <v>1153</v>
      </c>
      <c r="S35" s="130">
        <v>0</v>
      </c>
      <c r="T35" s="128">
        <v>0</v>
      </c>
      <c r="U35" s="129">
        <v>0</v>
      </c>
      <c r="V35" s="130">
        <v>0</v>
      </c>
      <c r="W35" s="128">
        <v>0</v>
      </c>
      <c r="X35" s="131">
        <v>0</v>
      </c>
      <c r="Y35" s="132" t="s">
        <v>701</v>
      </c>
      <c r="Z35" s="133" t="s">
        <v>701</v>
      </c>
      <c r="AA35" s="133" t="s">
        <v>701</v>
      </c>
      <c r="AB35" s="132" t="s">
        <v>701</v>
      </c>
      <c r="AC35" s="127" t="s">
        <v>1153</v>
      </c>
      <c r="AD35" s="128" t="s">
        <v>1153</v>
      </c>
      <c r="AE35" s="128" t="s">
        <v>1153</v>
      </c>
      <c r="AF35" s="129" t="s">
        <v>1153</v>
      </c>
      <c r="AG35" s="232">
        <v>0</v>
      </c>
      <c r="AH35" s="134">
        <v>0</v>
      </c>
      <c r="AI35" s="134">
        <v>0</v>
      </c>
      <c r="AJ35" s="134">
        <v>0</v>
      </c>
      <c r="AK35" s="134">
        <v>0</v>
      </c>
      <c r="AL35" s="134">
        <v>0</v>
      </c>
      <c r="AM35" s="134">
        <v>0</v>
      </c>
      <c r="AN35" s="135">
        <v>0</v>
      </c>
      <c r="AO35" s="4"/>
      <c r="AP35" s="4"/>
      <c r="AQ35" s="4"/>
      <c r="AR35" s="4"/>
      <c r="AS35" s="4"/>
      <c r="AT35" s="179"/>
      <c r="AU35" s="4"/>
    </row>
    <row r="36" spans="2:47" x14ac:dyDescent="0.2">
      <c r="B36" s="170" t="s">
        <v>1191</v>
      </c>
      <c r="C36" s="236">
        <v>2.1800000000000002</v>
      </c>
      <c r="D36" s="127">
        <v>0</v>
      </c>
      <c r="E36" s="128">
        <v>0</v>
      </c>
      <c r="F36" s="128">
        <v>0</v>
      </c>
      <c r="G36" s="129">
        <v>0</v>
      </c>
      <c r="H36" s="130">
        <v>0</v>
      </c>
      <c r="I36" s="128">
        <v>0</v>
      </c>
      <c r="J36" s="128">
        <v>0</v>
      </c>
      <c r="K36" s="129">
        <v>0</v>
      </c>
      <c r="L36" s="130">
        <v>0</v>
      </c>
      <c r="M36" s="128">
        <v>0</v>
      </c>
      <c r="N36" s="128">
        <v>0</v>
      </c>
      <c r="O36" s="129">
        <v>0</v>
      </c>
      <c r="P36" s="130" t="s">
        <v>1153</v>
      </c>
      <c r="Q36" s="128" t="s">
        <v>1153</v>
      </c>
      <c r="R36" s="129" t="s">
        <v>1153</v>
      </c>
      <c r="S36" s="130">
        <v>0</v>
      </c>
      <c r="T36" s="128">
        <v>0</v>
      </c>
      <c r="U36" s="129">
        <v>0</v>
      </c>
      <c r="V36" s="130">
        <v>0</v>
      </c>
      <c r="W36" s="128">
        <v>0</v>
      </c>
      <c r="X36" s="131">
        <v>0</v>
      </c>
      <c r="Y36" s="132" t="s">
        <v>701</v>
      </c>
      <c r="Z36" s="133" t="s">
        <v>701</v>
      </c>
      <c r="AA36" s="133" t="s">
        <v>701</v>
      </c>
      <c r="AB36" s="132" t="s">
        <v>701</v>
      </c>
      <c r="AC36" s="127" t="s">
        <v>1153</v>
      </c>
      <c r="AD36" s="128" t="s">
        <v>1153</v>
      </c>
      <c r="AE36" s="128" t="s">
        <v>1153</v>
      </c>
      <c r="AF36" s="129" t="s">
        <v>1153</v>
      </c>
      <c r="AG36" s="232">
        <v>0</v>
      </c>
      <c r="AH36" s="134">
        <v>0</v>
      </c>
      <c r="AI36" s="134">
        <v>0</v>
      </c>
      <c r="AJ36" s="134">
        <v>0</v>
      </c>
      <c r="AK36" s="134">
        <v>0</v>
      </c>
      <c r="AL36" s="134">
        <v>0</v>
      </c>
      <c r="AM36" s="134">
        <v>0</v>
      </c>
      <c r="AN36" s="135">
        <v>0</v>
      </c>
      <c r="AO36" s="4"/>
      <c r="AP36" s="4"/>
      <c r="AQ36" s="4"/>
      <c r="AR36" s="4"/>
      <c r="AS36" s="4"/>
      <c r="AT36" s="179">
        <f t="shared" si="0"/>
        <v>1</v>
      </c>
      <c r="AU36" s="4"/>
    </row>
    <row r="37" spans="2:47" x14ac:dyDescent="0.2">
      <c r="B37" s="170" t="s">
        <v>1192</v>
      </c>
      <c r="C37" s="236">
        <v>10</v>
      </c>
      <c r="D37" s="127">
        <v>0</v>
      </c>
      <c r="E37" s="128">
        <v>0</v>
      </c>
      <c r="F37" s="128">
        <v>0</v>
      </c>
      <c r="G37" s="129">
        <v>0</v>
      </c>
      <c r="H37" s="130">
        <v>0</v>
      </c>
      <c r="I37" s="128">
        <v>0</v>
      </c>
      <c r="J37" s="128">
        <v>5</v>
      </c>
      <c r="K37" s="129">
        <v>1</v>
      </c>
      <c r="L37" s="130">
        <v>0</v>
      </c>
      <c r="M37" s="128">
        <v>0</v>
      </c>
      <c r="N37" s="128">
        <v>0</v>
      </c>
      <c r="O37" s="129">
        <v>0</v>
      </c>
      <c r="P37" s="130" t="s">
        <v>1153</v>
      </c>
      <c r="Q37" s="128" t="s">
        <v>1153</v>
      </c>
      <c r="R37" s="129" t="s">
        <v>1153</v>
      </c>
      <c r="S37" s="130">
        <v>0</v>
      </c>
      <c r="T37" s="128">
        <v>0</v>
      </c>
      <c r="U37" s="129">
        <v>6</v>
      </c>
      <c r="V37" s="130">
        <v>0</v>
      </c>
      <c r="W37" s="128">
        <v>0</v>
      </c>
      <c r="X37" s="131">
        <v>0</v>
      </c>
      <c r="Y37" s="132" t="s">
        <v>701</v>
      </c>
      <c r="Z37" s="133" t="s">
        <v>684</v>
      </c>
      <c r="AA37" s="133" t="s">
        <v>701</v>
      </c>
      <c r="AB37" s="132" t="s">
        <v>684</v>
      </c>
      <c r="AC37" s="127" t="s">
        <v>1153</v>
      </c>
      <c r="AD37" s="128" t="s">
        <v>1153</v>
      </c>
      <c r="AE37" s="128" t="s">
        <v>1153</v>
      </c>
      <c r="AF37" s="129" t="s">
        <v>1153</v>
      </c>
      <c r="AG37" s="232">
        <v>0</v>
      </c>
      <c r="AH37" s="134">
        <v>0</v>
      </c>
      <c r="AI37" s="134">
        <v>8.32</v>
      </c>
      <c r="AJ37" s="134">
        <v>5.5</v>
      </c>
      <c r="AK37" s="134">
        <v>0</v>
      </c>
      <c r="AL37" s="134">
        <v>0</v>
      </c>
      <c r="AM37" s="134">
        <v>0</v>
      </c>
      <c r="AN37" s="135">
        <v>0</v>
      </c>
      <c r="AO37" s="4"/>
      <c r="AP37" s="4"/>
      <c r="AQ37" s="4"/>
      <c r="AR37" s="4"/>
      <c r="AS37" s="4"/>
      <c r="AT37" s="179">
        <f t="shared" si="0"/>
        <v>2</v>
      </c>
      <c r="AU37" s="4"/>
    </row>
    <row r="38" spans="2:47" x14ac:dyDescent="0.2">
      <c r="B38" s="170" t="s">
        <v>1193</v>
      </c>
      <c r="C38" s="236">
        <v>10</v>
      </c>
      <c r="D38" s="127">
        <v>0</v>
      </c>
      <c r="E38" s="128">
        <v>0</v>
      </c>
      <c r="F38" s="128">
        <v>0</v>
      </c>
      <c r="G38" s="129">
        <v>0</v>
      </c>
      <c r="H38" s="130">
        <v>0</v>
      </c>
      <c r="I38" s="128">
        <v>0</v>
      </c>
      <c r="J38" s="128">
        <v>4</v>
      </c>
      <c r="K38" s="129">
        <v>2</v>
      </c>
      <c r="L38" s="130">
        <v>0</v>
      </c>
      <c r="M38" s="128">
        <v>0</v>
      </c>
      <c r="N38" s="128">
        <v>0</v>
      </c>
      <c r="O38" s="129">
        <v>0</v>
      </c>
      <c r="P38" s="130" t="s">
        <v>1153</v>
      </c>
      <c r="Q38" s="128" t="s">
        <v>1153</v>
      </c>
      <c r="R38" s="129" t="s">
        <v>1153</v>
      </c>
      <c r="S38" s="130">
        <v>0</v>
      </c>
      <c r="T38" s="128">
        <v>0</v>
      </c>
      <c r="U38" s="129">
        <v>6</v>
      </c>
      <c r="V38" s="130">
        <v>0</v>
      </c>
      <c r="W38" s="128">
        <v>0</v>
      </c>
      <c r="X38" s="131">
        <v>0</v>
      </c>
      <c r="Y38" s="132" t="s">
        <v>701</v>
      </c>
      <c r="Z38" s="133" t="s">
        <v>684</v>
      </c>
      <c r="AA38" s="133" t="s">
        <v>701</v>
      </c>
      <c r="AB38" s="132" t="s">
        <v>684</v>
      </c>
      <c r="AC38" s="127" t="s">
        <v>1153</v>
      </c>
      <c r="AD38" s="128" t="s">
        <v>1153</v>
      </c>
      <c r="AE38" s="128" t="s">
        <v>1153</v>
      </c>
      <c r="AF38" s="129" t="s">
        <v>1153</v>
      </c>
      <c r="AG38" s="232">
        <v>0</v>
      </c>
      <c r="AH38" s="134">
        <v>0</v>
      </c>
      <c r="AI38" s="128">
        <v>20.62</v>
      </c>
      <c r="AJ38" s="128">
        <v>4.46</v>
      </c>
      <c r="AK38" s="134">
        <v>0</v>
      </c>
      <c r="AL38" s="134">
        <v>0</v>
      </c>
      <c r="AM38" s="134">
        <v>0</v>
      </c>
      <c r="AN38" s="135">
        <v>0</v>
      </c>
      <c r="AO38" s="4"/>
      <c r="AP38" s="4"/>
      <c r="AQ38" s="4"/>
      <c r="AR38" s="4"/>
      <c r="AS38" s="4"/>
      <c r="AT38" s="179">
        <f t="shared" si="0"/>
        <v>2</v>
      </c>
      <c r="AU38" s="4"/>
    </row>
    <row r="39" spans="2:47" x14ac:dyDescent="0.2">
      <c r="B39" s="170" t="s">
        <v>1194</v>
      </c>
      <c r="C39" s="236">
        <v>4.3499999999999996</v>
      </c>
      <c r="D39" s="127">
        <v>0</v>
      </c>
      <c r="E39" s="128">
        <v>0</v>
      </c>
      <c r="F39" s="128">
        <v>0</v>
      </c>
      <c r="G39" s="129">
        <v>0</v>
      </c>
      <c r="H39" s="130">
        <v>0</v>
      </c>
      <c r="I39" s="128">
        <v>0</v>
      </c>
      <c r="J39" s="128">
        <v>2</v>
      </c>
      <c r="K39" s="129">
        <v>0</v>
      </c>
      <c r="L39" s="130">
        <v>0</v>
      </c>
      <c r="M39" s="128">
        <v>0</v>
      </c>
      <c r="N39" s="128">
        <v>0</v>
      </c>
      <c r="O39" s="129">
        <v>0</v>
      </c>
      <c r="P39" s="130" t="s">
        <v>1153</v>
      </c>
      <c r="Q39" s="128" t="s">
        <v>1153</v>
      </c>
      <c r="R39" s="129" t="s">
        <v>1153</v>
      </c>
      <c r="S39" s="130">
        <v>0</v>
      </c>
      <c r="T39" s="128">
        <v>0</v>
      </c>
      <c r="U39" s="129">
        <v>2</v>
      </c>
      <c r="V39" s="130">
        <v>0</v>
      </c>
      <c r="W39" s="128">
        <v>0</v>
      </c>
      <c r="X39" s="131">
        <v>0</v>
      </c>
      <c r="Y39" s="132" t="s">
        <v>701</v>
      </c>
      <c r="Z39" s="133" t="s">
        <v>684</v>
      </c>
      <c r="AA39" s="133" t="s">
        <v>701</v>
      </c>
      <c r="AB39" s="132" t="s">
        <v>684</v>
      </c>
      <c r="AC39" s="127" t="s">
        <v>1153</v>
      </c>
      <c r="AD39" s="128" t="s">
        <v>1153</v>
      </c>
      <c r="AE39" s="128" t="s">
        <v>1153</v>
      </c>
      <c r="AF39" s="129" t="s">
        <v>1153</v>
      </c>
      <c r="AG39" s="232">
        <v>0</v>
      </c>
      <c r="AH39" s="134">
        <v>0</v>
      </c>
      <c r="AI39" s="128">
        <v>0.67999999999999994</v>
      </c>
      <c r="AJ39" s="134">
        <v>0</v>
      </c>
      <c r="AK39" s="134">
        <v>0</v>
      </c>
      <c r="AL39" s="134">
        <v>0</v>
      </c>
      <c r="AM39" s="134">
        <v>0</v>
      </c>
      <c r="AN39" s="135">
        <v>0</v>
      </c>
      <c r="AO39" s="4"/>
      <c r="AP39" s="4"/>
      <c r="AQ39" s="4"/>
      <c r="AR39" s="4"/>
      <c r="AS39" s="4"/>
      <c r="AT39" s="179">
        <f t="shared" si="0"/>
        <v>2</v>
      </c>
      <c r="AU39" s="4"/>
    </row>
    <row r="40" spans="2:47" x14ac:dyDescent="0.2">
      <c r="B40" s="170" t="s">
        <v>1195</v>
      </c>
      <c r="C40" s="236">
        <v>4.43</v>
      </c>
      <c r="D40" s="127">
        <v>0</v>
      </c>
      <c r="E40" s="128">
        <v>0</v>
      </c>
      <c r="F40" s="128">
        <v>0</v>
      </c>
      <c r="G40" s="129">
        <v>0</v>
      </c>
      <c r="H40" s="130">
        <v>0</v>
      </c>
      <c r="I40" s="128">
        <v>0</v>
      </c>
      <c r="J40" s="128">
        <v>0</v>
      </c>
      <c r="K40" s="129">
        <v>1</v>
      </c>
      <c r="L40" s="130">
        <v>0</v>
      </c>
      <c r="M40" s="128">
        <v>0</v>
      </c>
      <c r="N40" s="128">
        <v>0</v>
      </c>
      <c r="O40" s="129">
        <v>0</v>
      </c>
      <c r="P40" s="130" t="s">
        <v>1153</v>
      </c>
      <c r="Q40" s="128" t="s">
        <v>1153</v>
      </c>
      <c r="R40" s="129" t="s">
        <v>1153</v>
      </c>
      <c r="S40" s="130">
        <v>0</v>
      </c>
      <c r="T40" s="128">
        <v>0</v>
      </c>
      <c r="U40" s="129">
        <v>1</v>
      </c>
      <c r="V40" s="130">
        <v>0</v>
      </c>
      <c r="W40" s="128">
        <v>0</v>
      </c>
      <c r="X40" s="131">
        <v>0</v>
      </c>
      <c r="Y40" s="132" t="s">
        <v>701</v>
      </c>
      <c r="Z40" s="133" t="s">
        <v>684</v>
      </c>
      <c r="AA40" s="133" t="s">
        <v>701</v>
      </c>
      <c r="AB40" s="132" t="s">
        <v>684</v>
      </c>
      <c r="AC40" s="127" t="s">
        <v>1153</v>
      </c>
      <c r="AD40" s="128" t="s">
        <v>1153</v>
      </c>
      <c r="AE40" s="128" t="s">
        <v>1153</v>
      </c>
      <c r="AF40" s="129" t="s">
        <v>1153</v>
      </c>
      <c r="AG40" s="232">
        <v>0</v>
      </c>
      <c r="AH40" s="134">
        <v>0</v>
      </c>
      <c r="AI40" s="134">
        <v>0</v>
      </c>
      <c r="AJ40" s="128">
        <v>0.05</v>
      </c>
      <c r="AK40" s="134">
        <v>0</v>
      </c>
      <c r="AL40" s="134">
        <v>0</v>
      </c>
      <c r="AM40" s="134">
        <v>0</v>
      </c>
      <c r="AN40" s="135">
        <v>0</v>
      </c>
      <c r="AO40" s="4"/>
      <c r="AP40" s="4"/>
      <c r="AQ40" s="4"/>
      <c r="AR40" s="4"/>
      <c r="AS40" s="4"/>
      <c r="AT40" s="179">
        <f t="shared" si="0"/>
        <v>2</v>
      </c>
      <c r="AU40" s="4"/>
    </row>
    <row r="41" spans="2:47" x14ac:dyDescent="0.2">
      <c r="B41" s="170" t="s">
        <v>1196</v>
      </c>
      <c r="C41" s="236">
        <v>3.27</v>
      </c>
      <c r="D41" s="127">
        <v>0</v>
      </c>
      <c r="E41" s="128">
        <v>0</v>
      </c>
      <c r="F41" s="128">
        <v>0</v>
      </c>
      <c r="G41" s="129">
        <v>0</v>
      </c>
      <c r="H41" s="130">
        <v>0</v>
      </c>
      <c r="I41" s="128">
        <v>0</v>
      </c>
      <c r="J41" s="128">
        <v>0</v>
      </c>
      <c r="K41" s="129">
        <v>0</v>
      </c>
      <c r="L41" s="130">
        <v>0</v>
      </c>
      <c r="M41" s="128">
        <v>0</v>
      </c>
      <c r="N41" s="128">
        <v>0</v>
      </c>
      <c r="O41" s="129">
        <v>0</v>
      </c>
      <c r="P41" s="130" t="s">
        <v>1153</v>
      </c>
      <c r="Q41" s="128" t="s">
        <v>1153</v>
      </c>
      <c r="R41" s="129" t="s">
        <v>1153</v>
      </c>
      <c r="S41" s="130">
        <v>0</v>
      </c>
      <c r="T41" s="128">
        <v>0</v>
      </c>
      <c r="U41" s="129">
        <v>0</v>
      </c>
      <c r="V41" s="130">
        <v>0</v>
      </c>
      <c r="W41" s="128">
        <v>0</v>
      </c>
      <c r="X41" s="131">
        <v>0</v>
      </c>
      <c r="Y41" s="132" t="s">
        <v>701</v>
      </c>
      <c r="Z41" s="133" t="s">
        <v>701</v>
      </c>
      <c r="AA41" s="133" t="s">
        <v>701</v>
      </c>
      <c r="AB41" s="132" t="s">
        <v>701</v>
      </c>
      <c r="AC41" s="127" t="s">
        <v>1153</v>
      </c>
      <c r="AD41" s="128" t="s">
        <v>1153</v>
      </c>
      <c r="AE41" s="128" t="s">
        <v>1153</v>
      </c>
      <c r="AF41" s="129" t="s">
        <v>1153</v>
      </c>
      <c r="AG41" s="232">
        <v>0</v>
      </c>
      <c r="AH41" s="134">
        <v>0</v>
      </c>
      <c r="AI41" s="134">
        <v>0</v>
      </c>
      <c r="AJ41" s="134">
        <v>0</v>
      </c>
      <c r="AK41" s="134">
        <v>0</v>
      </c>
      <c r="AL41" s="134">
        <v>0</v>
      </c>
      <c r="AM41" s="134">
        <v>0</v>
      </c>
      <c r="AN41" s="135">
        <v>0</v>
      </c>
      <c r="AO41" s="4"/>
      <c r="AP41" s="4"/>
      <c r="AQ41" s="4"/>
      <c r="AR41" s="4"/>
      <c r="AS41" s="4"/>
      <c r="AT41" s="179">
        <f t="shared" si="0"/>
        <v>1</v>
      </c>
      <c r="AU41" s="4"/>
    </row>
    <row r="42" spans="2:47" x14ac:dyDescent="0.2">
      <c r="B42" s="170" t="s">
        <v>1197</v>
      </c>
      <c r="C42" s="236">
        <v>3.31</v>
      </c>
      <c r="D42" s="127">
        <v>0</v>
      </c>
      <c r="E42" s="128">
        <v>0</v>
      </c>
      <c r="F42" s="128">
        <v>0</v>
      </c>
      <c r="G42" s="129">
        <v>0</v>
      </c>
      <c r="H42" s="130">
        <v>0</v>
      </c>
      <c r="I42" s="128">
        <v>1</v>
      </c>
      <c r="J42" s="128">
        <v>0</v>
      </c>
      <c r="K42" s="129">
        <v>0</v>
      </c>
      <c r="L42" s="130">
        <v>0</v>
      </c>
      <c r="M42" s="128">
        <v>0</v>
      </c>
      <c r="N42" s="128">
        <v>0</v>
      </c>
      <c r="O42" s="129">
        <v>1</v>
      </c>
      <c r="P42" s="130" t="s">
        <v>1153</v>
      </c>
      <c r="Q42" s="128" t="s">
        <v>1153</v>
      </c>
      <c r="R42" s="129" t="s">
        <v>1153</v>
      </c>
      <c r="S42" s="130">
        <v>0</v>
      </c>
      <c r="T42" s="128">
        <v>1</v>
      </c>
      <c r="U42" s="129">
        <v>0</v>
      </c>
      <c r="V42" s="130">
        <v>0</v>
      </c>
      <c r="W42" s="128">
        <v>0</v>
      </c>
      <c r="X42" s="131">
        <v>1</v>
      </c>
      <c r="Y42" s="132" t="s">
        <v>701</v>
      </c>
      <c r="Z42" s="133" t="s">
        <v>62</v>
      </c>
      <c r="AA42" s="133" t="s">
        <v>684</v>
      </c>
      <c r="AB42" s="132" t="s">
        <v>62</v>
      </c>
      <c r="AC42" s="127" t="s">
        <v>1153</v>
      </c>
      <c r="AD42" s="128" t="s">
        <v>1153</v>
      </c>
      <c r="AE42" s="128" t="s">
        <v>1153</v>
      </c>
      <c r="AF42" s="129" t="s">
        <v>1153</v>
      </c>
      <c r="AG42" s="232">
        <v>0</v>
      </c>
      <c r="AH42" s="128">
        <v>0.05</v>
      </c>
      <c r="AI42" s="134">
        <v>0</v>
      </c>
      <c r="AJ42" s="134">
        <v>0</v>
      </c>
      <c r="AK42" s="134">
        <v>0</v>
      </c>
      <c r="AL42" s="134">
        <v>0</v>
      </c>
      <c r="AM42" s="134">
        <v>0</v>
      </c>
      <c r="AN42" s="135">
        <v>1</v>
      </c>
      <c r="AO42" s="4"/>
      <c r="AP42" s="4"/>
      <c r="AQ42" s="4"/>
      <c r="AR42" s="4"/>
      <c r="AS42" s="4"/>
      <c r="AT42" s="179">
        <f t="shared" si="0"/>
        <v>3</v>
      </c>
      <c r="AU42" s="4"/>
    </row>
    <row r="43" spans="2:47" x14ac:dyDescent="0.2">
      <c r="B43" s="170" t="s">
        <v>1199</v>
      </c>
      <c r="C43" s="236">
        <v>3.2</v>
      </c>
      <c r="D43" s="127">
        <v>0</v>
      </c>
      <c r="E43" s="128">
        <v>0</v>
      </c>
      <c r="F43" s="128">
        <v>0</v>
      </c>
      <c r="G43" s="129">
        <v>0</v>
      </c>
      <c r="H43" s="130">
        <v>0</v>
      </c>
      <c r="I43" s="128">
        <v>0</v>
      </c>
      <c r="J43" s="128">
        <v>0</v>
      </c>
      <c r="K43" s="129">
        <v>0</v>
      </c>
      <c r="L43" s="130">
        <v>0</v>
      </c>
      <c r="M43" s="128">
        <v>0</v>
      </c>
      <c r="N43" s="128">
        <v>0</v>
      </c>
      <c r="O43" s="129">
        <v>0</v>
      </c>
      <c r="P43" s="130" t="s">
        <v>1153</v>
      </c>
      <c r="Q43" s="128" t="s">
        <v>1153</v>
      </c>
      <c r="R43" s="129" t="s">
        <v>1153</v>
      </c>
      <c r="S43" s="130">
        <v>0</v>
      </c>
      <c r="T43" s="128">
        <v>0</v>
      </c>
      <c r="U43" s="129">
        <v>0</v>
      </c>
      <c r="V43" s="130">
        <v>0</v>
      </c>
      <c r="W43" s="128">
        <v>0</v>
      </c>
      <c r="X43" s="131">
        <v>0</v>
      </c>
      <c r="Y43" s="132" t="s">
        <v>701</v>
      </c>
      <c r="Z43" s="133" t="s">
        <v>701</v>
      </c>
      <c r="AA43" s="133" t="s">
        <v>701</v>
      </c>
      <c r="AB43" s="132" t="s">
        <v>701</v>
      </c>
      <c r="AC43" s="127" t="s">
        <v>1153</v>
      </c>
      <c r="AD43" s="128" t="s">
        <v>1153</v>
      </c>
      <c r="AE43" s="128" t="s">
        <v>1153</v>
      </c>
      <c r="AF43" s="129" t="s">
        <v>1153</v>
      </c>
      <c r="AG43" s="232">
        <v>0</v>
      </c>
      <c r="AH43" s="134">
        <v>0</v>
      </c>
      <c r="AI43" s="134">
        <v>0</v>
      </c>
      <c r="AJ43" s="134">
        <v>0</v>
      </c>
      <c r="AK43" s="134">
        <v>0</v>
      </c>
      <c r="AL43" s="134">
        <v>0</v>
      </c>
      <c r="AM43" s="134">
        <v>0</v>
      </c>
      <c r="AN43" s="135">
        <v>0</v>
      </c>
      <c r="AO43" s="4"/>
      <c r="AP43" s="4"/>
      <c r="AQ43" s="4"/>
      <c r="AR43" s="4"/>
      <c r="AS43" s="4"/>
      <c r="AT43" s="179">
        <f t="shared" si="0"/>
        <v>1</v>
      </c>
      <c r="AU43" s="4"/>
    </row>
    <row r="44" spans="2:47" x14ac:dyDescent="0.2">
      <c r="B44" s="170" t="s">
        <v>1201</v>
      </c>
      <c r="C44" s="236">
        <v>10</v>
      </c>
      <c r="D44" s="127">
        <v>0</v>
      </c>
      <c r="E44" s="128">
        <v>0</v>
      </c>
      <c r="F44" s="128">
        <v>0</v>
      </c>
      <c r="G44" s="129">
        <v>0</v>
      </c>
      <c r="H44" s="130">
        <v>0</v>
      </c>
      <c r="I44" s="128">
        <v>0</v>
      </c>
      <c r="J44" s="128">
        <v>0</v>
      </c>
      <c r="K44" s="129">
        <v>2</v>
      </c>
      <c r="L44" s="130">
        <v>0</v>
      </c>
      <c r="M44" s="128">
        <v>0</v>
      </c>
      <c r="N44" s="128">
        <v>1</v>
      </c>
      <c r="O44" s="129">
        <v>0</v>
      </c>
      <c r="P44" s="130" t="s">
        <v>1153</v>
      </c>
      <c r="Q44" s="128" t="s">
        <v>1153</v>
      </c>
      <c r="R44" s="129" t="s">
        <v>1153</v>
      </c>
      <c r="S44" s="130">
        <v>0</v>
      </c>
      <c r="T44" s="128">
        <v>0</v>
      </c>
      <c r="U44" s="129">
        <v>2</v>
      </c>
      <c r="V44" s="130">
        <v>0</v>
      </c>
      <c r="W44" s="128">
        <v>0</v>
      </c>
      <c r="X44" s="131">
        <v>1</v>
      </c>
      <c r="Y44" s="132" t="s">
        <v>701</v>
      </c>
      <c r="Z44" s="133" t="s">
        <v>684</v>
      </c>
      <c r="AA44" s="133" t="s">
        <v>684</v>
      </c>
      <c r="AB44" s="132" t="s">
        <v>684</v>
      </c>
      <c r="AC44" s="127" t="s">
        <v>1153</v>
      </c>
      <c r="AD44" s="128" t="s">
        <v>1153</v>
      </c>
      <c r="AE44" s="128" t="s">
        <v>1153</v>
      </c>
      <c r="AF44" s="129" t="s">
        <v>1153</v>
      </c>
      <c r="AG44" s="232">
        <v>0</v>
      </c>
      <c r="AH44" s="134">
        <v>0</v>
      </c>
      <c r="AI44" s="134">
        <v>0</v>
      </c>
      <c r="AJ44" s="134">
        <v>1.4</v>
      </c>
      <c r="AK44" s="134">
        <v>0</v>
      </c>
      <c r="AL44" s="134">
        <v>0</v>
      </c>
      <c r="AM44" s="134">
        <v>3.3</v>
      </c>
      <c r="AN44" s="135">
        <v>0</v>
      </c>
      <c r="AO44" s="4"/>
      <c r="AP44" s="4"/>
      <c r="AQ44" s="4"/>
      <c r="AR44" s="4"/>
      <c r="AS44" s="4"/>
      <c r="AT44" s="179">
        <f t="shared" si="0"/>
        <v>2</v>
      </c>
      <c r="AU44" s="4"/>
    </row>
    <row r="45" spans="2:47" x14ac:dyDescent="0.2">
      <c r="B45" s="170" t="s">
        <v>1204</v>
      </c>
      <c r="C45" s="236">
        <v>10</v>
      </c>
      <c r="D45" s="127">
        <v>0</v>
      </c>
      <c r="E45" s="128">
        <v>0</v>
      </c>
      <c r="F45" s="128">
        <v>0</v>
      </c>
      <c r="G45" s="129">
        <v>0</v>
      </c>
      <c r="H45" s="130">
        <v>0</v>
      </c>
      <c r="I45" s="128">
        <v>0</v>
      </c>
      <c r="J45" s="128">
        <v>2</v>
      </c>
      <c r="K45" s="129">
        <v>3</v>
      </c>
      <c r="L45" s="130">
        <v>0</v>
      </c>
      <c r="M45" s="128">
        <v>0</v>
      </c>
      <c r="N45" s="128">
        <v>0</v>
      </c>
      <c r="O45" s="129">
        <v>2</v>
      </c>
      <c r="P45" s="130" t="s">
        <v>1153</v>
      </c>
      <c r="Q45" s="128" t="s">
        <v>1153</v>
      </c>
      <c r="R45" s="129" t="s">
        <v>1153</v>
      </c>
      <c r="S45" s="130">
        <v>0</v>
      </c>
      <c r="T45" s="128">
        <v>0</v>
      </c>
      <c r="U45" s="129">
        <v>5</v>
      </c>
      <c r="V45" s="130">
        <v>0</v>
      </c>
      <c r="W45" s="128">
        <v>0</v>
      </c>
      <c r="X45" s="131">
        <v>2</v>
      </c>
      <c r="Y45" s="132" t="s">
        <v>701</v>
      </c>
      <c r="Z45" s="133" t="s">
        <v>684</v>
      </c>
      <c r="AA45" s="133" t="s">
        <v>684</v>
      </c>
      <c r="AB45" s="132" t="s">
        <v>684</v>
      </c>
      <c r="AC45" s="127" t="s">
        <v>1153</v>
      </c>
      <c r="AD45" s="128" t="s">
        <v>1153</v>
      </c>
      <c r="AE45" s="128" t="s">
        <v>1153</v>
      </c>
      <c r="AF45" s="129" t="s">
        <v>1153</v>
      </c>
      <c r="AG45" s="232">
        <v>0</v>
      </c>
      <c r="AH45" s="134">
        <v>0</v>
      </c>
      <c r="AI45" s="128">
        <v>6.11</v>
      </c>
      <c r="AJ45" s="128">
        <v>7.2400000000000011</v>
      </c>
      <c r="AK45" s="134">
        <v>0</v>
      </c>
      <c r="AL45" s="134">
        <v>0</v>
      </c>
      <c r="AM45" s="134">
        <v>0</v>
      </c>
      <c r="AN45" s="131">
        <v>1.65</v>
      </c>
      <c r="AO45" s="4"/>
      <c r="AP45" s="4"/>
      <c r="AQ45" s="4"/>
      <c r="AR45" s="4"/>
      <c r="AS45" s="4"/>
      <c r="AT45" s="179">
        <f t="shared" si="0"/>
        <v>2</v>
      </c>
      <c r="AU45" s="4"/>
    </row>
    <row r="46" spans="2:47" x14ac:dyDescent="0.2">
      <c r="B46" s="170" t="s">
        <v>1208</v>
      </c>
      <c r="C46" s="236">
        <v>10</v>
      </c>
      <c r="D46" s="127">
        <v>0</v>
      </c>
      <c r="E46" s="128">
        <v>0</v>
      </c>
      <c r="F46" s="128">
        <v>0</v>
      </c>
      <c r="G46" s="129">
        <v>0</v>
      </c>
      <c r="H46" s="130">
        <v>0</v>
      </c>
      <c r="I46" s="128">
        <v>0</v>
      </c>
      <c r="J46" s="128">
        <v>2</v>
      </c>
      <c r="K46" s="129">
        <v>1</v>
      </c>
      <c r="L46" s="130">
        <v>0</v>
      </c>
      <c r="M46" s="128">
        <v>0</v>
      </c>
      <c r="N46" s="128">
        <v>0</v>
      </c>
      <c r="O46" s="129">
        <v>1</v>
      </c>
      <c r="P46" s="130" t="s">
        <v>1153</v>
      </c>
      <c r="Q46" s="128" t="s">
        <v>1153</v>
      </c>
      <c r="R46" s="129" t="s">
        <v>1153</v>
      </c>
      <c r="S46" s="130">
        <v>0</v>
      </c>
      <c r="T46" s="128">
        <v>0</v>
      </c>
      <c r="U46" s="129">
        <v>3</v>
      </c>
      <c r="V46" s="130">
        <v>0</v>
      </c>
      <c r="W46" s="128">
        <v>0</v>
      </c>
      <c r="X46" s="131">
        <v>1</v>
      </c>
      <c r="Y46" s="132" t="s">
        <v>701</v>
      </c>
      <c r="Z46" s="133" t="s">
        <v>684</v>
      </c>
      <c r="AA46" s="133" t="s">
        <v>684</v>
      </c>
      <c r="AB46" s="132" t="s">
        <v>684</v>
      </c>
      <c r="AC46" s="127" t="s">
        <v>1153</v>
      </c>
      <c r="AD46" s="128" t="s">
        <v>1153</v>
      </c>
      <c r="AE46" s="128" t="s">
        <v>1153</v>
      </c>
      <c r="AF46" s="129" t="s">
        <v>1153</v>
      </c>
      <c r="AG46" s="232">
        <v>0</v>
      </c>
      <c r="AH46" s="134">
        <v>0</v>
      </c>
      <c r="AI46" s="134">
        <v>1.6</v>
      </c>
      <c r="AJ46" s="128">
        <v>0.72</v>
      </c>
      <c r="AK46" s="134">
        <v>0</v>
      </c>
      <c r="AL46" s="134">
        <v>0</v>
      </c>
      <c r="AM46" s="134">
        <v>0</v>
      </c>
      <c r="AN46" s="135">
        <v>1.9</v>
      </c>
      <c r="AO46" s="4"/>
      <c r="AP46" s="4"/>
      <c r="AQ46" s="4"/>
      <c r="AR46" s="4"/>
      <c r="AS46" s="4"/>
      <c r="AT46" s="179">
        <f t="shared" si="0"/>
        <v>2</v>
      </c>
      <c r="AU46" s="4"/>
    </row>
    <row r="47" spans="2:47" x14ac:dyDescent="0.2">
      <c r="B47" s="170" t="s">
        <v>1212</v>
      </c>
      <c r="C47" s="236">
        <v>10</v>
      </c>
      <c r="D47" s="127">
        <v>0</v>
      </c>
      <c r="E47" s="128">
        <v>0</v>
      </c>
      <c r="F47" s="128">
        <v>0</v>
      </c>
      <c r="G47" s="129">
        <v>0</v>
      </c>
      <c r="H47" s="130">
        <v>0</v>
      </c>
      <c r="I47" s="128">
        <v>0</v>
      </c>
      <c r="J47" s="128">
        <v>0</v>
      </c>
      <c r="K47" s="129">
        <v>2</v>
      </c>
      <c r="L47" s="130">
        <v>0</v>
      </c>
      <c r="M47" s="128">
        <v>0</v>
      </c>
      <c r="N47" s="128">
        <v>0</v>
      </c>
      <c r="O47" s="129">
        <v>1</v>
      </c>
      <c r="P47" s="130" t="s">
        <v>1153</v>
      </c>
      <c r="Q47" s="128" t="s">
        <v>1153</v>
      </c>
      <c r="R47" s="129" t="s">
        <v>1153</v>
      </c>
      <c r="S47" s="130">
        <v>0</v>
      </c>
      <c r="T47" s="128">
        <v>0</v>
      </c>
      <c r="U47" s="129">
        <v>2</v>
      </c>
      <c r="V47" s="130">
        <v>0</v>
      </c>
      <c r="W47" s="128">
        <v>0</v>
      </c>
      <c r="X47" s="131">
        <v>1</v>
      </c>
      <c r="Y47" s="132" t="s">
        <v>701</v>
      </c>
      <c r="Z47" s="133" t="s">
        <v>684</v>
      </c>
      <c r="AA47" s="133" t="s">
        <v>684</v>
      </c>
      <c r="AB47" s="132" t="s">
        <v>684</v>
      </c>
      <c r="AC47" s="127" t="s">
        <v>1153</v>
      </c>
      <c r="AD47" s="128" t="s">
        <v>1153</v>
      </c>
      <c r="AE47" s="128" t="s">
        <v>1153</v>
      </c>
      <c r="AF47" s="129" t="s">
        <v>1153</v>
      </c>
      <c r="AG47" s="232">
        <v>0</v>
      </c>
      <c r="AH47" s="134">
        <v>0</v>
      </c>
      <c r="AI47" s="134">
        <v>0</v>
      </c>
      <c r="AJ47" s="128">
        <v>9.25</v>
      </c>
      <c r="AK47" s="134">
        <v>0</v>
      </c>
      <c r="AL47" s="134">
        <v>0</v>
      </c>
      <c r="AM47" s="134">
        <v>0</v>
      </c>
      <c r="AN47" s="131">
        <v>1.95</v>
      </c>
      <c r="AO47" s="4"/>
      <c r="AP47" s="4"/>
      <c r="AQ47" s="4"/>
      <c r="AR47" s="4"/>
      <c r="AS47" s="4"/>
      <c r="AT47" s="179">
        <f t="shared" si="0"/>
        <v>2</v>
      </c>
      <c r="AU47" s="4"/>
    </row>
    <row r="48" spans="2:47" x14ac:dyDescent="0.2">
      <c r="B48" s="170" t="s">
        <v>1213</v>
      </c>
      <c r="C48" s="236">
        <v>10</v>
      </c>
      <c r="D48" s="127">
        <v>0</v>
      </c>
      <c r="E48" s="128">
        <v>0</v>
      </c>
      <c r="F48" s="128">
        <v>0</v>
      </c>
      <c r="G48" s="129">
        <v>0</v>
      </c>
      <c r="H48" s="130">
        <v>0</v>
      </c>
      <c r="I48" s="128">
        <v>0</v>
      </c>
      <c r="J48" s="128">
        <v>1</v>
      </c>
      <c r="K48" s="129">
        <v>0</v>
      </c>
      <c r="L48" s="130">
        <v>0</v>
      </c>
      <c r="M48" s="128">
        <v>0</v>
      </c>
      <c r="N48" s="128">
        <v>0</v>
      </c>
      <c r="O48" s="129">
        <v>0</v>
      </c>
      <c r="P48" s="130" t="s">
        <v>1153</v>
      </c>
      <c r="Q48" s="128" t="s">
        <v>1153</v>
      </c>
      <c r="R48" s="129" t="s">
        <v>1153</v>
      </c>
      <c r="S48" s="130">
        <v>0</v>
      </c>
      <c r="T48" s="128">
        <v>0</v>
      </c>
      <c r="U48" s="129">
        <v>1</v>
      </c>
      <c r="V48" s="130">
        <v>0</v>
      </c>
      <c r="W48" s="128">
        <v>0</v>
      </c>
      <c r="X48" s="131">
        <v>0</v>
      </c>
      <c r="Y48" s="132" t="s">
        <v>701</v>
      </c>
      <c r="Z48" s="133" t="s">
        <v>684</v>
      </c>
      <c r="AA48" s="133" t="s">
        <v>701</v>
      </c>
      <c r="AB48" s="132" t="s">
        <v>684</v>
      </c>
      <c r="AC48" s="127" t="s">
        <v>1153</v>
      </c>
      <c r="AD48" s="128" t="s">
        <v>1153</v>
      </c>
      <c r="AE48" s="128" t="s">
        <v>1153</v>
      </c>
      <c r="AF48" s="129" t="s">
        <v>1153</v>
      </c>
      <c r="AG48" s="232">
        <v>0</v>
      </c>
      <c r="AH48" s="134">
        <v>0</v>
      </c>
      <c r="AI48" s="134">
        <v>1.8</v>
      </c>
      <c r="AJ48" s="134">
        <v>0</v>
      </c>
      <c r="AK48" s="134">
        <v>0</v>
      </c>
      <c r="AL48" s="134">
        <v>0</v>
      </c>
      <c r="AM48" s="134">
        <v>0</v>
      </c>
      <c r="AN48" s="135">
        <v>0</v>
      </c>
      <c r="AO48" s="4"/>
      <c r="AP48" s="4"/>
      <c r="AQ48" s="4"/>
      <c r="AR48" s="4"/>
      <c r="AS48" s="4"/>
      <c r="AT48" s="179">
        <f t="shared" si="0"/>
        <v>2</v>
      </c>
      <c r="AU48" s="4"/>
    </row>
    <row r="49" spans="2:47" x14ac:dyDescent="0.2">
      <c r="B49" s="170" t="s">
        <v>1215</v>
      </c>
      <c r="C49" s="236">
        <v>10</v>
      </c>
      <c r="D49" s="127">
        <v>0</v>
      </c>
      <c r="E49" s="128">
        <v>0</v>
      </c>
      <c r="F49" s="128">
        <v>0</v>
      </c>
      <c r="G49" s="129">
        <v>0</v>
      </c>
      <c r="H49" s="130">
        <v>0</v>
      </c>
      <c r="I49" s="128">
        <v>0</v>
      </c>
      <c r="J49" s="128">
        <v>1</v>
      </c>
      <c r="K49" s="129">
        <v>0</v>
      </c>
      <c r="L49" s="130">
        <v>0</v>
      </c>
      <c r="M49" s="128">
        <v>0</v>
      </c>
      <c r="N49" s="128">
        <v>0</v>
      </c>
      <c r="O49" s="129">
        <v>0</v>
      </c>
      <c r="P49" s="130" t="s">
        <v>1153</v>
      </c>
      <c r="Q49" s="128" t="s">
        <v>1153</v>
      </c>
      <c r="R49" s="129" t="s">
        <v>1153</v>
      </c>
      <c r="S49" s="130">
        <v>0</v>
      </c>
      <c r="T49" s="128">
        <v>0</v>
      </c>
      <c r="U49" s="129">
        <v>1</v>
      </c>
      <c r="V49" s="130">
        <v>0</v>
      </c>
      <c r="W49" s="128">
        <v>0</v>
      </c>
      <c r="X49" s="131">
        <v>0</v>
      </c>
      <c r="Y49" s="132" t="s">
        <v>701</v>
      </c>
      <c r="Z49" s="133" t="s">
        <v>684</v>
      </c>
      <c r="AA49" s="133" t="s">
        <v>701</v>
      </c>
      <c r="AB49" s="132" t="s">
        <v>684</v>
      </c>
      <c r="AC49" s="127" t="s">
        <v>1153</v>
      </c>
      <c r="AD49" s="128" t="s">
        <v>1153</v>
      </c>
      <c r="AE49" s="128" t="s">
        <v>1153</v>
      </c>
      <c r="AF49" s="129" t="s">
        <v>1153</v>
      </c>
      <c r="AG49" s="232">
        <v>0</v>
      </c>
      <c r="AH49" s="134">
        <v>0</v>
      </c>
      <c r="AI49" s="128">
        <v>4.62</v>
      </c>
      <c r="AJ49" s="134">
        <v>0</v>
      </c>
      <c r="AK49" s="134">
        <v>0</v>
      </c>
      <c r="AL49" s="134">
        <v>0</v>
      </c>
      <c r="AM49" s="134">
        <v>0</v>
      </c>
      <c r="AN49" s="135">
        <v>0</v>
      </c>
      <c r="AO49" s="4"/>
      <c r="AP49" s="4"/>
      <c r="AQ49" s="4"/>
      <c r="AR49" s="4"/>
      <c r="AS49" s="4"/>
      <c r="AT49" s="179">
        <f t="shared" si="0"/>
        <v>2</v>
      </c>
      <c r="AU49" s="4"/>
    </row>
    <row r="50" spans="2:47" x14ac:dyDescent="0.2">
      <c r="B50" s="170" t="s">
        <v>1216</v>
      </c>
      <c r="C50" s="236">
        <v>10</v>
      </c>
      <c r="D50" s="127">
        <v>0</v>
      </c>
      <c r="E50" s="128">
        <v>0</v>
      </c>
      <c r="F50" s="128">
        <v>0</v>
      </c>
      <c r="G50" s="129">
        <v>0</v>
      </c>
      <c r="H50" s="130">
        <v>0</v>
      </c>
      <c r="I50" s="128">
        <v>0</v>
      </c>
      <c r="J50" s="128">
        <v>0</v>
      </c>
      <c r="K50" s="129">
        <v>0</v>
      </c>
      <c r="L50" s="130">
        <v>0</v>
      </c>
      <c r="M50" s="128">
        <v>0</v>
      </c>
      <c r="N50" s="128">
        <v>0</v>
      </c>
      <c r="O50" s="129">
        <v>1</v>
      </c>
      <c r="P50" s="130" t="s">
        <v>1153</v>
      </c>
      <c r="Q50" s="128" t="s">
        <v>1153</v>
      </c>
      <c r="R50" s="129" t="s">
        <v>1153</v>
      </c>
      <c r="S50" s="130">
        <v>0</v>
      </c>
      <c r="T50" s="128">
        <v>0</v>
      </c>
      <c r="U50" s="129">
        <v>0</v>
      </c>
      <c r="V50" s="130">
        <v>0</v>
      </c>
      <c r="W50" s="128">
        <v>0</v>
      </c>
      <c r="X50" s="131">
        <v>1</v>
      </c>
      <c r="Y50" s="132" t="s">
        <v>701</v>
      </c>
      <c r="Z50" s="133" t="s">
        <v>701</v>
      </c>
      <c r="AA50" s="133" t="s">
        <v>684</v>
      </c>
      <c r="AB50" s="132" t="s">
        <v>684</v>
      </c>
      <c r="AC50" s="127" t="s">
        <v>1153</v>
      </c>
      <c r="AD50" s="128" t="s">
        <v>1153</v>
      </c>
      <c r="AE50" s="128" t="s">
        <v>1153</v>
      </c>
      <c r="AF50" s="129" t="s">
        <v>1153</v>
      </c>
      <c r="AG50" s="232">
        <v>0</v>
      </c>
      <c r="AH50" s="134">
        <v>0</v>
      </c>
      <c r="AI50" s="134">
        <v>0</v>
      </c>
      <c r="AJ50" s="134">
        <v>0</v>
      </c>
      <c r="AK50" s="134">
        <v>0</v>
      </c>
      <c r="AL50" s="134">
        <v>0</v>
      </c>
      <c r="AM50" s="134">
        <v>0</v>
      </c>
      <c r="AN50" s="135">
        <v>3.4</v>
      </c>
      <c r="AO50" s="4"/>
      <c r="AP50" s="4"/>
      <c r="AQ50" s="4"/>
      <c r="AR50" s="4"/>
      <c r="AS50" s="4"/>
      <c r="AT50" s="179">
        <f t="shared" si="0"/>
        <v>2</v>
      </c>
      <c r="AU50" s="4"/>
    </row>
    <row r="51" spans="2:47" x14ac:dyDescent="0.2">
      <c r="B51" s="170" t="s">
        <v>1219</v>
      </c>
      <c r="C51" s="236">
        <v>7.79</v>
      </c>
      <c r="D51" s="127">
        <v>0</v>
      </c>
      <c r="E51" s="128">
        <v>0</v>
      </c>
      <c r="F51" s="128">
        <v>0</v>
      </c>
      <c r="G51" s="129">
        <v>0</v>
      </c>
      <c r="H51" s="130">
        <v>0</v>
      </c>
      <c r="I51" s="128">
        <v>0</v>
      </c>
      <c r="J51" s="128">
        <v>1</v>
      </c>
      <c r="K51" s="129">
        <v>0</v>
      </c>
      <c r="L51" s="130">
        <v>0</v>
      </c>
      <c r="M51" s="128">
        <v>0</v>
      </c>
      <c r="N51" s="128">
        <v>0</v>
      </c>
      <c r="O51" s="129">
        <v>0</v>
      </c>
      <c r="P51" s="130" t="s">
        <v>1153</v>
      </c>
      <c r="Q51" s="128" t="s">
        <v>1153</v>
      </c>
      <c r="R51" s="129" t="s">
        <v>1153</v>
      </c>
      <c r="S51" s="130">
        <v>0</v>
      </c>
      <c r="T51" s="128">
        <v>0</v>
      </c>
      <c r="U51" s="129">
        <v>1</v>
      </c>
      <c r="V51" s="130">
        <v>0</v>
      </c>
      <c r="W51" s="128">
        <v>0</v>
      </c>
      <c r="X51" s="131">
        <v>0</v>
      </c>
      <c r="Y51" s="132" t="s">
        <v>701</v>
      </c>
      <c r="Z51" s="133" t="s">
        <v>684</v>
      </c>
      <c r="AA51" s="133" t="s">
        <v>701</v>
      </c>
      <c r="AB51" s="132" t="s">
        <v>684</v>
      </c>
      <c r="AC51" s="127" t="s">
        <v>1153</v>
      </c>
      <c r="AD51" s="128" t="s">
        <v>1153</v>
      </c>
      <c r="AE51" s="128" t="s">
        <v>1153</v>
      </c>
      <c r="AF51" s="129" t="s">
        <v>1153</v>
      </c>
      <c r="AG51" s="233">
        <v>0</v>
      </c>
      <c r="AH51" s="234">
        <v>0</v>
      </c>
      <c r="AI51" s="234">
        <v>5.4</v>
      </c>
      <c r="AJ51" s="234">
        <v>0</v>
      </c>
      <c r="AK51" s="234">
        <v>0</v>
      </c>
      <c r="AL51" s="234">
        <v>0</v>
      </c>
      <c r="AM51" s="234">
        <v>0</v>
      </c>
      <c r="AN51" s="235">
        <v>0</v>
      </c>
      <c r="AO51" s="4"/>
      <c r="AP51" s="4"/>
      <c r="AQ51" s="4"/>
      <c r="AR51" s="4"/>
      <c r="AS51" s="4"/>
      <c r="AT51" s="179">
        <f t="shared" si="0"/>
        <v>2</v>
      </c>
      <c r="AU51" s="4"/>
    </row>
    <row r="52" spans="2:47" ht="12.5" thickBot="1" x14ac:dyDescent="0.25">
      <c r="B52" s="170" t="s">
        <v>617</v>
      </c>
      <c r="C52" s="238">
        <v>0</v>
      </c>
      <c r="D52" s="127">
        <v>0</v>
      </c>
      <c r="E52" s="128">
        <v>0</v>
      </c>
      <c r="F52" s="128">
        <v>0</v>
      </c>
      <c r="G52" s="129">
        <v>0</v>
      </c>
      <c r="H52" s="130">
        <v>0</v>
      </c>
      <c r="I52" s="128">
        <v>0</v>
      </c>
      <c r="J52" s="128">
        <v>0</v>
      </c>
      <c r="K52" s="129">
        <v>0</v>
      </c>
      <c r="L52" s="130">
        <v>0</v>
      </c>
      <c r="M52" s="128">
        <v>0</v>
      </c>
      <c r="N52" s="128">
        <v>0</v>
      </c>
      <c r="O52" s="129">
        <v>1</v>
      </c>
      <c r="P52" s="130" t="s">
        <v>1153</v>
      </c>
      <c r="Q52" s="128" t="s">
        <v>1153</v>
      </c>
      <c r="R52" s="129" t="s">
        <v>1153</v>
      </c>
      <c r="S52" s="130">
        <v>0</v>
      </c>
      <c r="T52" s="128">
        <v>0</v>
      </c>
      <c r="U52" s="129">
        <v>0</v>
      </c>
      <c r="V52" s="130">
        <v>0</v>
      </c>
      <c r="W52" s="128">
        <v>0</v>
      </c>
      <c r="X52" s="131">
        <v>1</v>
      </c>
      <c r="Y52" s="132" t="s">
        <v>701</v>
      </c>
      <c r="Z52" s="133" t="s">
        <v>701</v>
      </c>
      <c r="AA52" s="133" t="s">
        <v>684</v>
      </c>
      <c r="AB52" s="132" t="s">
        <v>684</v>
      </c>
      <c r="AC52" s="127" t="s">
        <v>1153</v>
      </c>
      <c r="AD52" s="128" t="s">
        <v>1153</v>
      </c>
      <c r="AE52" s="128" t="s">
        <v>1153</v>
      </c>
      <c r="AF52" s="129" t="s">
        <v>1153</v>
      </c>
      <c r="AG52" s="232">
        <v>0</v>
      </c>
      <c r="AH52" s="134">
        <v>0</v>
      </c>
      <c r="AI52" s="134">
        <v>0</v>
      </c>
      <c r="AJ52" s="134">
        <v>0</v>
      </c>
      <c r="AK52" s="134">
        <v>0</v>
      </c>
      <c r="AL52" s="134">
        <v>0</v>
      </c>
      <c r="AM52" s="134">
        <v>0</v>
      </c>
      <c r="AN52" s="135">
        <v>2.9</v>
      </c>
      <c r="AO52" s="4"/>
      <c r="AP52" s="4"/>
      <c r="AQ52" s="4"/>
      <c r="AR52" s="4"/>
      <c r="AS52" s="4"/>
      <c r="AT52" s="179">
        <f t="shared" si="0"/>
        <v>2</v>
      </c>
      <c r="AU52" s="4"/>
    </row>
    <row r="53" spans="2:47" ht="15" customHeight="1" thickTop="1" thickBot="1" x14ac:dyDescent="0.25">
      <c r="B53" s="914" t="s">
        <v>56</v>
      </c>
      <c r="C53" s="915"/>
      <c r="D53" s="138">
        <f t="shared" ref="D53:X53" si="1">SUM(D10:D52)</f>
        <v>0</v>
      </c>
      <c r="E53" s="139">
        <f t="shared" si="1"/>
        <v>0</v>
      </c>
      <c r="F53" s="139">
        <f t="shared" si="1"/>
        <v>0</v>
      </c>
      <c r="G53" s="140">
        <f t="shared" si="1"/>
        <v>0</v>
      </c>
      <c r="H53" s="141">
        <f t="shared" si="1"/>
        <v>0</v>
      </c>
      <c r="I53" s="139">
        <f t="shared" si="1"/>
        <v>3</v>
      </c>
      <c r="J53" s="139">
        <f t="shared" si="1"/>
        <v>36</v>
      </c>
      <c r="K53" s="140">
        <f t="shared" si="1"/>
        <v>22</v>
      </c>
      <c r="L53" s="141">
        <f t="shared" si="1"/>
        <v>0</v>
      </c>
      <c r="M53" s="139">
        <f t="shared" si="1"/>
        <v>0</v>
      </c>
      <c r="N53" s="139">
        <f t="shared" si="1"/>
        <v>3</v>
      </c>
      <c r="O53" s="140">
        <f t="shared" si="1"/>
        <v>19</v>
      </c>
      <c r="P53" s="141">
        <f t="shared" si="1"/>
        <v>0</v>
      </c>
      <c r="Q53" s="139">
        <f t="shared" si="1"/>
        <v>0</v>
      </c>
      <c r="R53" s="140">
        <f t="shared" si="1"/>
        <v>0</v>
      </c>
      <c r="S53" s="141">
        <f t="shared" si="1"/>
        <v>0</v>
      </c>
      <c r="T53" s="139">
        <f t="shared" si="1"/>
        <v>3</v>
      </c>
      <c r="U53" s="140">
        <f t="shared" si="1"/>
        <v>58</v>
      </c>
      <c r="V53" s="141">
        <f t="shared" si="1"/>
        <v>0</v>
      </c>
      <c r="W53" s="139">
        <f t="shared" si="1"/>
        <v>0</v>
      </c>
      <c r="X53" s="142">
        <f t="shared" si="1"/>
        <v>22</v>
      </c>
      <c r="Y53" s="143"/>
      <c r="Z53" s="144"/>
      <c r="AA53" s="144"/>
      <c r="AB53" s="143"/>
      <c r="AC53" s="145">
        <f>SUM(AC11:AC52)</f>
        <v>0</v>
      </c>
      <c r="AD53" s="146">
        <f>SUM(AD11:AD52)</f>
        <v>0</v>
      </c>
      <c r="AE53" s="146">
        <f>SUM(AE11:AE52)</f>
        <v>0</v>
      </c>
      <c r="AF53" s="147">
        <f>SUM(AF11:AF52)</f>
        <v>0</v>
      </c>
      <c r="AG53" s="148">
        <f t="shared" ref="AG53:AN53" si="2">SUM(AG10:AG52)</f>
        <v>0</v>
      </c>
      <c r="AH53" s="149">
        <f t="shared" si="2"/>
        <v>0.08</v>
      </c>
      <c r="AI53" s="149">
        <f t="shared" si="2"/>
        <v>118.48250000000002</v>
      </c>
      <c r="AJ53" s="149">
        <f t="shared" si="2"/>
        <v>49.727500000000006</v>
      </c>
      <c r="AK53" s="149">
        <f t="shared" si="2"/>
        <v>0</v>
      </c>
      <c r="AL53" s="149">
        <f t="shared" si="2"/>
        <v>0</v>
      </c>
      <c r="AM53" s="149">
        <f t="shared" si="2"/>
        <v>9.1499999999999986</v>
      </c>
      <c r="AN53" s="150">
        <f t="shared" si="2"/>
        <v>54.114999999999995</v>
      </c>
      <c r="AO53" s="4"/>
      <c r="AP53" s="4"/>
      <c r="AQ53" s="4"/>
      <c r="AR53" s="4"/>
      <c r="AS53" s="4"/>
      <c r="AT53" s="156">
        <f>MAX(AT10:AT52)</f>
        <v>3</v>
      </c>
      <c r="AU53" s="4" t="s">
        <v>320</v>
      </c>
    </row>
    <row r="54" spans="2:47" x14ac:dyDescent="0.2">
      <c r="D54" s="119" t="s">
        <v>558</v>
      </c>
      <c r="E54" s="118"/>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row>
    <row r="55" spans="2:47" x14ac:dyDescent="0.2">
      <c r="D55" s="119" t="s">
        <v>559</v>
      </c>
      <c r="E55" s="118"/>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19"/>
      <c r="AL55" s="119"/>
      <c r="AM55" s="119"/>
      <c r="AN55" s="119"/>
    </row>
    <row r="56" spans="2:47" x14ac:dyDescent="0.2">
      <c r="D56" s="119" t="s">
        <v>298</v>
      </c>
      <c r="E56" s="118"/>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row>
    <row r="57" spans="2:47" x14ac:dyDescent="0.2">
      <c r="D57" s="119" t="s">
        <v>563</v>
      </c>
      <c r="E57" s="118"/>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row>
    <row r="58" spans="2:47" x14ac:dyDescent="0.2">
      <c r="D58" s="119" t="s">
        <v>299</v>
      </c>
      <c r="E58" s="118"/>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19"/>
    </row>
    <row r="59" spans="2:47" x14ac:dyDescent="0.2">
      <c r="D59" s="119" t="s">
        <v>564</v>
      </c>
      <c r="E59" s="118"/>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19"/>
      <c r="AL59" s="119"/>
      <c r="AM59" s="119"/>
      <c r="AN59" s="119"/>
    </row>
  </sheetData>
  <autoFilter ref="A1:AU59" xr:uid="{00000000-0001-0000-0F00-000000000000}"/>
  <mergeCells count="42">
    <mergeCell ref="AG2:AI3"/>
    <mergeCell ref="AJ2:AN3"/>
    <mergeCell ref="S8:U8"/>
    <mergeCell ref="Y3:AF3"/>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T6:AT9"/>
    <mergeCell ref="C6:C9"/>
    <mergeCell ref="B6:B9"/>
    <mergeCell ref="B53:C53"/>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M80"/>
  <sheetViews>
    <sheetView tabSelected="1" view="pageBreakPreview" zoomScale="80" zoomScaleNormal="85" zoomScaleSheetLayoutView="80" workbookViewId="0">
      <selection activeCell="A3" sqref="A3"/>
    </sheetView>
  </sheetViews>
  <sheetFormatPr defaultRowHeight="13" x14ac:dyDescent="0.2"/>
  <cols>
    <col min="2" max="2" width="18.08984375" bestFit="1" customWidth="1"/>
    <col min="3" max="3" width="22.81640625" customWidth="1"/>
    <col min="4" max="5" width="18.36328125" bestFit="1" customWidth="1"/>
    <col min="6" max="6" width="12.81640625" customWidth="1"/>
    <col min="7" max="7" width="9.36328125" customWidth="1"/>
    <col min="8" max="8" width="14" bestFit="1" customWidth="1"/>
    <col min="9" max="9" width="14.08984375" customWidth="1"/>
    <col min="10" max="10" width="11.81640625" bestFit="1" customWidth="1"/>
    <col min="11" max="11" width="3.81640625" customWidth="1"/>
    <col min="12" max="12" width="16.08984375" customWidth="1"/>
    <col min="13" max="13" width="9.453125" customWidth="1"/>
    <col min="14" max="14" width="2.81640625" customWidth="1"/>
  </cols>
  <sheetData>
    <row r="3" spans="2:13" ht="13.5" thickBot="1" x14ac:dyDescent="0.25"/>
    <row r="4" spans="2:13" ht="13.5" thickBot="1" x14ac:dyDescent="0.25">
      <c r="B4" s="966" t="s">
        <v>540</v>
      </c>
      <c r="C4" s="967"/>
      <c r="D4" s="967"/>
      <c r="E4" s="968"/>
    </row>
    <row r="5" spans="2:13" ht="13.5" thickBot="1" x14ac:dyDescent="0.25">
      <c r="B5" s="164" t="s">
        <v>523</v>
      </c>
      <c r="C5" s="164" t="s">
        <v>524</v>
      </c>
      <c r="D5" s="164" t="s">
        <v>537</v>
      </c>
      <c r="E5" s="164" t="s">
        <v>538</v>
      </c>
    </row>
    <row r="6" spans="2:13" ht="13.5" thickTop="1" x14ac:dyDescent="0.2">
      <c r="B6" s="200" t="s">
        <v>525</v>
      </c>
      <c r="C6" s="200" t="s">
        <v>532</v>
      </c>
      <c r="D6" s="200" t="s">
        <v>354</v>
      </c>
      <c r="E6" s="200" t="s">
        <v>354</v>
      </c>
    </row>
    <row r="7" spans="2:13" x14ac:dyDescent="0.2">
      <c r="B7" s="201" t="s">
        <v>526</v>
      </c>
      <c r="C7" s="201" t="s">
        <v>533</v>
      </c>
      <c r="D7" s="201" t="s">
        <v>539</v>
      </c>
      <c r="E7" s="201" t="s">
        <v>539</v>
      </c>
    </row>
    <row r="8" spans="2:13" x14ac:dyDescent="0.2">
      <c r="B8" s="202" t="s">
        <v>527</v>
      </c>
      <c r="C8" s="202" t="s">
        <v>534</v>
      </c>
      <c r="D8" s="203"/>
      <c r="E8" s="203"/>
    </row>
    <row r="9" spans="2:13" x14ac:dyDescent="0.2">
      <c r="B9" s="202" t="s">
        <v>528</v>
      </c>
      <c r="C9" s="202" t="s">
        <v>535</v>
      </c>
      <c r="D9" s="203"/>
      <c r="E9" s="203"/>
    </row>
    <row r="10" spans="2:13" x14ac:dyDescent="0.2">
      <c r="B10" s="202" t="s">
        <v>530</v>
      </c>
      <c r="C10" s="202" t="s">
        <v>358</v>
      </c>
      <c r="D10" s="203"/>
      <c r="E10" s="203"/>
    </row>
    <row r="11" spans="2:13" x14ac:dyDescent="0.2">
      <c r="B11" s="203" t="s">
        <v>529</v>
      </c>
      <c r="C11" s="203"/>
      <c r="D11" s="203"/>
      <c r="E11" s="203"/>
    </row>
    <row r="12" spans="2:13" x14ac:dyDescent="0.2">
      <c r="B12" s="203" t="s">
        <v>531</v>
      </c>
      <c r="C12" s="56"/>
    </row>
    <row r="13" spans="2:13" ht="13.5" thickBot="1" x14ac:dyDescent="0.25"/>
    <row r="14" spans="2:13" ht="13.5" thickBot="1" x14ac:dyDescent="0.25">
      <c r="B14" s="962" t="s">
        <v>556</v>
      </c>
      <c r="C14" s="963"/>
      <c r="D14" s="963"/>
      <c r="E14" s="963"/>
      <c r="F14" s="963"/>
      <c r="G14" s="963"/>
      <c r="H14" s="963"/>
      <c r="I14" s="963"/>
      <c r="J14" s="964"/>
      <c r="L14" t="s">
        <v>418</v>
      </c>
    </row>
    <row r="15" spans="2:13" ht="13.5" thickBot="1" x14ac:dyDescent="0.25">
      <c r="B15" s="164" t="s">
        <v>348</v>
      </c>
      <c r="C15" t="s">
        <v>461</v>
      </c>
      <c r="D15" s="164" t="s">
        <v>462</v>
      </c>
      <c r="E15" s="164" t="s">
        <v>463</v>
      </c>
      <c r="F15" s="164" t="s">
        <v>464</v>
      </c>
      <c r="G15" s="164" t="s">
        <v>465</v>
      </c>
      <c r="H15" s="164" t="s">
        <v>466</v>
      </c>
      <c r="I15" s="164" t="s">
        <v>467</v>
      </c>
      <c r="J15" s="164" t="s">
        <v>468</v>
      </c>
      <c r="L15" t="s">
        <v>419</v>
      </c>
      <c r="M15" t="s">
        <v>426</v>
      </c>
    </row>
    <row r="16" spans="2:13" ht="13.5" thickTop="1" x14ac:dyDescent="0.2">
      <c r="B16" s="163" t="s">
        <v>562</v>
      </c>
      <c r="C16" s="197" t="s">
        <v>512</v>
      </c>
      <c r="D16" s="174" t="s">
        <v>362</v>
      </c>
      <c r="E16" s="174" t="s">
        <v>355</v>
      </c>
      <c r="F16" s="174" t="s">
        <v>363</v>
      </c>
      <c r="G16" s="174" t="s">
        <v>363</v>
      </c>
      <c r="H16" s="174" t="s">
        <v>379</v>
      </c>
      <c r="I16" s="166" t="s">
        <v>384</v>
      </c>
      <c r="J16" s="166" t="s">
        <v>382</v>
      </c>
      <c r="L16" t="s">
        <v>420</v>
      </c>
      <c r="M16" t="s">
        <v>420</v>
      </c>
    </row>
    <row r="17" spans="2:13" x14ac:dyDescent="0.2">
      <c r="B17" s="165" t="s">
        <v>349</v>
      </c>
      <c r="C17" s="198" t="s">
        <v>513</v>
      </c>
      <c r="D17" s="167" t="s">
        <v>352</v>
      </c>
      <c r="E17" s="167" t="s">
        <v>356</v>
      </c>
      <c r="F17" s="167" t="s">
        <v>364</v>
      </c>
      <c r="G17" s="167" t="s">
        <v>368</v>
      </c>
      <c r="H17" s="167" t="s">
        <v>380</v>
      </c>
      <c r="I17" s="167" t="s">
        <v>385</v>
      </c>
      <c r="J17" s="167" t="s">
        <v>381</v>
      </c>
      <c r="L17" t="s">
        <v>422</v>
      </c>
      <c r="M17" t="s">
        <v>421</v>
      </c>
    </row>
    <row r="18" spans="2:13" x14ac:dyDescent="0.2">
      <c r="B18" s="165" t="s">
        <v>350</v>
      </c>
      <c r="C18" s="198" t="s">
        <v>514</v>
      </c>
      <c r="D18" s="167" t="s">
        <v>353</v>
      </c>
      <c r="E18" s="167" t="s">
        <v>560</v>
      </c>
      <c r="F18" s="167" t="s">
        <v>365</v>
      </c>
      <c r="G18" s="167" t="s">
        <v>366</v>
      </c>
      <c r="H18" s="167"/>
      <c r="I18" s="167" t="s">
        <v>380</v>
      </c>
      <c r="J18" s="167" t="s">
        <v>383</v>
      </c>
      <c r="L18" t="s">
        <v>423</v>
      </c>
      <c r="M18" t="s">
        <v>424</v>
      </c>
    </row>
    <row r="19" spans="2:13" x14ac:dyDescent="0.2">
      <c r="B19" s="165" t="s">
        <v>351</v>
      </c>
      <c r="C19" s="198" t="s">
        <v>515</v>
      </c>
      <c r="D19" s="167"/>
      <c r="E19" s="167" t="s">
        <v>573</v>
      </c>
      <c r="F19" s="167" t="s">
        <v>366</v>
      </c>
      <c r="G19" s="167" t="s">
        <v>367</v>
      </c>
      <c r="H19" s="167"/>
      <c r="I19" s="167"/>
      <c r="J19" s="167"/>
      <c r="L19" t="s">
        <v>424</v>
      </c>
      <c r="M19" t="s">
        <v>425</v>
      </c>
    </row>
    <row r="20" spans="2:13" x14ac:dyDescent="0.2">
      <c r="B20" s="168" t="s">
        <v>358</v>
      </c>
      <c r="C20" s="198" t="s">
        <v>510</v>
      </c>
      <c r="D20" s="167"/>
      <c r="E20" s="167" t="s">
        <v>357</v>
      </c>
      <c r="F20" s="167" t="s">
        <v>367</v>
      </c>
      <c r="G20" s="167" t="s">
        <v>543</v>
      </c>
      <c r="H20" s="167"/>
      <c r="I20" s="167"/>
      <c r="J20" s="167"/>
      <c r="L20" t="s">
        <v>425</v>
      </c>
    </row>
    <row r="21" spans="2:13" x14ac:dyDescent="0.2">
      <c r="B21" s="168"/>
      <c r="C21" s="198" t="s">
        <v>511</v>
      </c>
      <c r="D21" s="167"/>
      <c r="E21" s="167" t="s">
        <v>542</v>
      </c>
      <c r="F21" s="167" t="s">
        <v>543</v>
      </c>
      <c r="G21" s="167"/>
      <c r="H21" s="167"/>
      <c r="I21" s="167"/>
      <c r="J21" s="167"/>
    </row>
    <row r="22" spans="2:13" x14ac:dyDescent="0.2">
      <c r="C22" s="198" t="s">
        <v>516</v>
      </c>
      <c r="D22" s="167"/>
      <c r="E22" s="167" t="s">
        <v>358</v>
      </c>
      <c r="F22" s="167"/>
      <c r="G22" s="167"/>
      <c r="H22" s="167"/>
      <c r="I22" s="167"/>
      <c r="J22" s="167"/>
      <c r="L22" t="s">
        <v>427</v>
      </c>
    </row>
    <row r="23" spans="2:13" x14ac:dyDescent="0.2">
      <c r="C23" s="198" t="s">
        <v>517</v>
      </c>
      <c r="D23" s="167"/>
      <c r="E23" s="167"/>
      <c r="F23" s="167"/>
      <c r="G23" s="167"/>
      <c r="H23" s="167"/>
      <c r="I23" s="167"/>
      <c r="J23" s="167"/>
    </row>
    <row r="24" spans="2:13" x14ac:dyDescent="0.2">
      <c r="C24" s="198" t="s">
        <v>518</v>
      </c>
      <c r="D24" s="167"/>
      <c r="E24" s="167"/>
      <c r="F24" s="167"/>
      <c r="G24" s="167"/>
      <c r="H24" s="167"/>
      <c r="I24" s="167"/>
      <c r="J24" s="167"/>
    </row>
    <row r="25" spans="2:13" x14ac:dyDescent="0.2">
      <c r="C25" s="198" t="s">
        <v>519</v>
      </c>
      <c r="D25" s="167"/>
      <c r="E25" s="167" t="s">
        <v>356</v>
      </c>
      <c r="F25" s="167"/>
      <c r="G25" s="167"/>
      <c r="H25" s="167"/>
      <c r="I25" s="167"/>
      <c r="J25" s="167"/>
    </row>
    <row r="26" spans="2:13" x14ac:dyDescent="0.2">
      <c r="C26" s="198" t="s">
        <v>520</v>
      </c>
      <c r="D26" s="167"/>
      <c r="E26" s="221" t="s">
        <v>560</v>
      </c>
      <c r="F26" s="167"/>
      <c r="G26" s="167"/>
      <c r="H26" s="167"/>
      <c r="I26" s="167"/>
      <c r="J26" s="167"/>
    </row>
    <row r="27" spans="2:13" x14ac:dyDescent="0.2">
      <c r="C27" s="198" t="s">
        <v>521</v>
      </c>
      <c r="D27" s="167"/>
      <c r="E27" s="167" t="s">
        <v>369</v>
      </c>
      <c r="F27" s="167"/>
      <c r="G27" s="167"/>
      <c r="H27" s="167"/>
      <c r="I27" s="167"/>
      <c r="J27" s="167"/>
    </row>
    <row r="28" spans="2:13" x14ac:dyDescent="0.2">
      <c r="C28" s="196" t="s">
        <v>522</v>
      </c>
      <c r="D28" s="167"/>
      <c r="E28" s="221" t="s">
        <v>578</v>
      </c>
      <c r="F28" s="167"/>
      <c r="G28" s="167"/>
      <c r="H28" s="167"/>
      <c r="I28" s="167"/>
      <c r="J28" s="167"/>
    </row>
    <row r="29" spans="2:13" x14ac:dyDescent="0.2">
      <c r="C29" s="199" t="s">
        <v>358</v>
      </c>
      <c r="D29" s="167"/>
      <c r="E29" s="167" t="s">
        <v>541</v>
      </c>
      <c r="F29" s="167"/>
      <c r="G29" s="167"/>
      <c r="H29" s="167"/>
      <c r="I29" s="167"/>
      <c r="J29" s="167"/>
    </row>
    <row r="30" spans="2:13" x14ac:dyDescent="0.2">
      <c r="C30" s="167"/>
      <c r="D30" s="167"/>
      <c r="E30" s="167" t="s">
        <v>358</v>
      </c>
      <c r="F30" s="167"/>
      <c r="G30" s="167"/>
      <c r="H30" s="167"/>
      <c r="I30" s="167"/>
      <c r="J30" s="167"/>
    </row>
    <row r="31" spans="2:13" x14ac:dyDescent="0.2">
      <c r="C31" s="167" t="s">
        <v>371</v>
      </c>
      <c r="D31" s="167"/>
      <c r="E31" s="167"/>
      <c r="F31" s="167"/>
      <c r="G31" s="167"/>
      <c r="H31" s="167"/>
      <c r="I31" s="167"/>
      <c r="J31" s="167"/>
    </row>
    <row r="32" spans="2:13" x14ac:dyDescent="0.2">
      <c r="C32" s="167" t="s">
        <v>358</v>
      </c>
      <c r="D32" s="167"/>
      <c r="E32" s="167" t="s">
        <v>359</v>
      </c>
      <c r="F32" s="167"/>
      <c r="G32" s="167"/>
      <c r="H32" s="167"/>
      <c r="I32" s="167"/>
      <c r="J32" s="167"/>
    </row>
    <row r="33" spans="3:10" x14ac:dyDescent="0.2">
      <c r="C33" s="167"/>
      <c r="D33" s="167"/>
      <c r="E33" s="167" t="s">
        <v>469</v>
      </c>
      <c r="F33" s="167"/>
      <c r="G33" s="167"/>
      <c r="H33" s="167"/>
      <c r="I33" s="167"/>
      <c r="J33" s="167"/>
    </row>
    <row r="34" spans="3:10" x14ac:dyDescent="0.2">
      <c r="C34" s="167" t="s">
        <v>372</v>
      </c>
      <c r="D34" s="167"/>
      <c r="E34" s="167" t="s">
        <v>370</v>
      </c>
      <c r="F34" s="167"/>
      <c r="G34" s="167"/>
      <c r="H34" s="167"/>
      <c r="I34" s="167"/>
      <c r="J34" s="167"/>
    </row>
    <row r="35" spans="3:10" x14ac:dyDescent="0.2">
      <c r="C35" s="167" t="s">
        <v>373</v>
      </c>
      <c r="D35" s="167"/>
      <c r="E35" s="167" t="s">
        <v>360</v>
      </c>
      <c r="F35" s="167"/>
      <c r="G35" s="167"/>
      <c r="H35" s="167"/>
      <c r="I35" s="167"/>
      <c r="J35" s="167"/>
    </row>
    <row r="36" spans="3:10" x14ac:dyDescent="0.2">
      <c r="C36" s="167" t="s">
        <v>358</v>
      </c>
      <c r="D36" s="167"/>
      <c r="E36" s="167" t="s">
        <v>361</v>
      </c>
      <c r="F36" s="167"/>
      <c r="G36" s="167"/>
      <c r="H36" s="167"/>
      <c r="I36" s="167"/>
      <c r="J36" s="167"/>
    </row>
    <row r="37" spans="3:10" x14ac:dyDescent="0.2">
      <c r="C37" s="167"/>
      <c r="D37" s="167"/>
      <c r="E37" s="167" t="s">
        <v>541</v>
      </c>
      <c r="F37" s="167"/>
      <c r="G37" s="167"/>
      <c r="H37" s="167"/>
      <c r="I37" s="167"/>
      <c r="J37" s="167"/>
    </row>
    <row r="38" spans="3:10" x14ac:dyDescent="0.2">
      <c r="C38" s="167" t="s">
        <v>374</v>
      </c>
      <c r="D38" s="167"/>
      <c r="E38" s="167" t="s">
        <v>358</v>
      </c>
      <c r="F38" s="167"/>
      <c r="G38" s="167"/>
      <c r="H38" s="167"/>
      <c r="I38" s="167"/>
      <c r="J38" s="167"/>
    </row>
    <row r="39" spans="3:10" x14ac:dyDescent="0.2">
      <c r="C39" s="167" t="s">
        <v>375</v>
      </c>
      <c r="D39" s="167"/>
      <c r="E39" s="167"/>
      <c r="F39" s="167"/>
      <c r="G39" s="167"/>
      <c r="H39" s="167"/>
      <c r="I39" s="167"/>
      <c r="J39" s="167"/>
    </row>
    <row r="40" spans="3:10" x14ac:dyDescent="0.2">
      <c r="C40" s="167" t="s">
        <v>376</v>
      </c>
      <c r="D40" s="167"/>
      <c r="E40" s="167"/>
      <c r="F40" s="167"/>
      <c r="G40" s="167"/>
      <c r="H40" s="167"/>
      <c r="I40" s="167"/>
      <c r="J40" s="167"/>
    </row>
    <row r="41" spans="3:10" x14ac:dyDescent="0.2">
      <c r="C41" s="167" t="s">
        <v>378</v>
      </c>
      <c r="D41" s="167"/>
      <c r="E41" s="167"/>
      <c r="F41" s="167"/>
      <c r="G41" s="167"/>
      <c r="H41" s="167"/>
      <c r="I41" s="167"/>
      <c r="J41" s="167"/>
    </row>
    <row r="42" spans="3:10" x14ac:dyDescent="0.2">
      <c r="C42" s="167" t="s">
        <v>377</v>
      </c>
      <c r="D42" s="167"/>
      <c r="E42" s="167"/>
      <c r="F42" s="167"/>
      <c r="G42" s="167"/>
      <c r="H42" s="167"/>
      <c r="I42" s="167"/>
      <c r="J42" s="167"/>
    </row>
    <row r="43" spans="3:10" x14ac:dyDescent="0.2">
      <c r="C43" s="167" t="s">
        <v>358</v>
      </c>
      <c r="D43" s="167"/>
      <c r="E43" s="167"/>
      <c r="F43" s="167"/>
      <c r="G43" s="167"/>
      <c r="H43" s="167"/>
      <c r="I43" s="167"/>
      <c r="J43" s="167"/>
    </row>
    <row r="44" spans="3:10" x14ac:dyDescent="0.2">
      <c r="C44" s="167"/>
      <c r="D44" s="167"/>
      <c r="E44" s="167"/>
      <c r="F44" s="167"/>
      <c r="G44" s="167"/>
      <c r="H44" s="167"/>
      <c r="I44" s="167"/>
      <c r="J44" s="167"/>
    </row>
    <row r="45" spans="3:10" x14ac:dyDescent="0.2">
      <c r="C45" s="167" t="s">
        <v>358</v>
      </c>
      <c r="D45" s="167"/>
      <c r="E45" s="167"/>
      <c r="F45" s="167"/>
      <c r="G45" s="167"/>
      <c r="H45" s="167"/>
      <c r="I45" s="167"/>
      <c r="J45" s="167"/>
    </row>
    <row r="46" spans="3:10" x14ac:dyDescent="0.2">
      <c r="C46" s="167"/>
      <c r="D46" s="167"/>
      <c r="E46" s="167"/>
      <c r="F46" s="167"/>
      <c r="G46" s="167"/>
      <c r="H46" s="167"/>
      <c r="I46" s="167"/>
      <c r="J46" s="167"/>
    </row>
    <row r="48" spans="3:10" x14ac:dyDescent="0.2">
      <c r="C48" s="168"/>
      <c r="D48" s="168"/>
      <c r="E48" s="168"/>
      <c r="F48" s="168"/>
      <c r="G48" s="168"/>
    </row>
    <row r="49" spans="2:7" x14ac:dyDescent="0.2">
      <c r="B49" s="965" t="s">
        <v>561</v>
      </c>
      <c r="C49" s="886"/>
      <c r="D49" s="886"/>
      <c r="E49" s="886"/>
      <c r="F49" s="886"/>
      <c r="G49" s="887"/>
    </row>
    <row r="50" spans="2:7" ht="13.5" thickBot="1" x14ac:dyDescent="0.25">
      <c r="B50" s="171" t="s">
        <v>386</v>
      </c>
      <c r="C50" s="171" t="s">
        <v>348</v>
      </c>
      <c r="D50" s="171" t="s">
        <v>387</v>
      </c>
      <c r="E50" s="171" t="s">
        <v>388</v>
      </c>
      <c r="F50" s="172" t="s">
        <v>411</v>
      </c>
      <c r="G50" s="172" t="s">
        <v>414</v>
      </c>
    </row>
    <row r="51" spans="2:7" ht="13.5" thickTop="1" x14ac:dyDescent="0.2">
      <c r="B51" t="s">
        <v>389</v>
      </c>
      <c r="C51" t="s">
        <v>391</v>
      </c>
      <c r="D51" t="s">
        <v>404</v>
      </c>
      <c r="E51" t="s">
        <v>406</v>
      </c>
      <c r="F51" t="s">
        <v>412</v>
      </c>
      <c r="G51" t="s">
        <v>415</v>
      </c>
    </row>
    <row r="52" spans="2:7" x14ac:dyDescent="0.2">
      <c r="B52" t="s">
        <v>390</v>
      </c>
      <c r="C52" t="s">
        <v>392</v>
      </c>
      <c r="D52" t="s">
        <v>509</v>
      </c>
      <c r="E52" t="s">
        <v>407</v>
      </c>
      <c r="F52" t="s">
        <v>413</v>
      </c>
      <c r="G52" t="s">
        <v>416</v>
      </c>
    </row>
    <row r="53" spans="2:7" x14ac:dyDescent="0.2">
      <c r="B53" t="s">
        <v>507</v>
      </c>
      <c r="C53" t="s">
        <v>546</v>
      </c>
      <c r="D53" t="s">
        <v>405</v>
      </c>
      <c r="E53" t="s">
        <v>408</v>
      </c>
      <c r="G53" t="s">
        <v>417</v>
      </c>
    </row>
    <row r="54" spans="2:7" x14ac:dyDescent="0.2">
      <c r="B54" t="s">
        <v>547</v>
      </c>
      <c r="E54" t="s">
        <v>409</v>
      </c>
    </row>
    <row r="55" spans="2:7" x14ac:dyDescent="0.2">
      <c r="C55" t="s">
        <v>393</v>
      </c>
      <c r="E55" t="s">
        <v>508</v>
      </c>
    </row>
    <row r="56" spans="2:7" x14ac:dyDescent="0.2">
      <c r="C56" t="s">
        <v>394</v>
      </c>
      <c r="E56" t="s">
        <v>410</v>
      </c>
    </row>
    <row r="57" spans="2:7" x14ac:dyDescent="0.2">
      <c r="C57" t="s">
        <v>395</v>
      </c>
    </row>
    <row r="58" spans="2:7" x14ac:dyDescent="0.2">
      <c r="C58" t="s">
        <v>396</v>
      </c>
    </row>
    <row r="59" spans="2:7" x14ac:dyDescent="0.2">
      <c r="C59" t="s">
        <v>358</v>
      </c>
    </row>
    <row r="61" spans="2:7" x14ac:dyDescent="0.2">
      <c r="C61" t="s">
        <v>431</v>
      </c>
    </row>
    <row r="62" spans="2:7" x14ac:dyDescent="0.2">
      <c r="C62" t="s">
        <v>432</v>
      </c>
    </row>
    <row r="63" spans="2:7" x14ac:dyDescent="0.2">
      <c r="C63" t="s">
        <v>433</v>
      </c>
    </row>
    <row r="64" spans="2:7" x14ac:dyDescent="0.2">
      <c r="C64" t="s">
        <v>397</v>
      </c>
    </row>
    <row r="65" spans="3:3" x14ac:dyDescent="0.2">
      <c r="C65" t="s">
        <v>398</v>
      </c>
    </row>
    <row r="66" spans="3:3" x14ac:dyDescent="0.2">
      <c r="C66" t="s">
        <v>399</v>
      </c>
    </row>
    <row r="67" spans="3:3" x14ac:dyDescent="0.2">
      <c r="C67" t="s">
        <v>400</v>
      </c>
    </row>
    <row r="68" spans="3:3" x14ac:dyDescent="0.2">
      <c r="C68" t="s">
        <v>436</v>
      </c>
    </row>
    <row r="69" spans="3:3" x14ac:dyDescent="0.2">
      <c r="C69" t="s">
        <v>437</v>
      </c>
    </row>
    <row r="70" spans="3:3" x14ac:dyDescent="0.2">
      <c r="C70" t="s">
        <v>435</v>
      </c>
    </row>
    <row r="71" spans="3:3" x14ac:dyDescent="0.2">
      <c r="C71" t="s">
        <v>401</v>
      </c>
    </row>
    <row r="72" spans="3:3" x14ac:dyDescent="0.2">
      <c r="C72" t="s">
        <v>438</v>
      </c>
    </row>
    <row r="73" spans="3:3" x14ac:dyDescent="0.2">
      <c r="C73" t="s">
        <v>434</v>
      </c>
    </row>
    <row r="74" spans="3:3" x14ac:dyDescent="0.2">
      <c r="C74" t="s">
        <v>358</v>
      </c>
    </row>
    <row r="76" spans="3:3" x14ac:dyDescent="0.2">
      <c r="C76" t="s">
        <v>402</v>
      </c>
    </row>
    <row r="77" spans="3:3" x14ac:dyDescent="0.2">
      <c r="C77" t="s">
        <v>548</v>
      </c>
    </row>
    <row r="78" spans="3:3" x14ac:dyDescent="0.2">
      <c r="C78" t="s">
        <v>549</v>
      </c>
    </row>
    <row r="79" spans="3:3" x14ac:dyDescent="0.2">
      <c r="C79" t="s">
        <v>403</v>
      </c>
    </row>
    <row r="80" spans="3:3" x14ac:dyDescent="0.2">
      <c r="C80" t="s">
        <v>358</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135</vt:i4>
      </vt:variant>
      <vt:variant>
        <vt:lpstr>名前付き一覧</vt:lpstr>
      </vt:variant>
      <vt:variant>
        <vt:i4>387</vt:i4>
      </vt:variant>
    </vt:vector>
  </HeadingPairs>
  <TitlesOfParts>
    <vt:vector size="522" baseType="lpstr">
      <vt:lpstr>点検様式作成フロー</vt:lpstr>
      <vt:lpstr>変状面積算出方法</vt:lpstr>
      <vt:lpstr>様式A-1</vt:lpstr>
      <vt:lpstr>様式A-2</vt:lpstr>
      <vt:lpstr>様式A-3</vt:lpstr>
      <vt:lpstr>様式B</vt:lpstr>
      <vt:lpstr>様式B (2)</vt:lpstr>
      <vt:lpstr>様式B (3)</vt:lpstr>
      <vt:lpstr>様式C-1-1</vt:lpstr>
      <vt:lpstr>様式C-1-2</vt:lpstr>
      <vt:lpstr>様式C-2</vt:lpstr>
      <vt:lpstr>様式D-1-1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様式D-1-1 (32)</vt:lpstr>
      <vt:lpstr>様式D-1-1 (33)</vt:lpstr>
      <vt:lpstr>様式D-1-1 (34)</vt:lpstr>
      <vt:lpstr>様式D-1-1 (35)</vt:lpstr>
      <vt:lpstr>様式D-1-1 (36)</vt:lpstr>
      <vt:lpstr>様式D-1-1 (37)</vt:lpstr>
      <vt:lpstr>様式D-1-1 (38)</vt:lpstr>
      <vt:lpstr>様式D-1-1 (39)</vt:lpstr>
      <vt:lpstr>様式D-1-1 (40)</vt:lpstr>
      <vt:lpstr>様式D-1-1 (41)</vt:lpstr>
      <vt:lpstr>様式D-1-1 (42)</vt:lpstr>
      <vt:lpstr>様式D-1-1 (43)</vt:lpstr>
      <vt:lpstr>様式D-1-1 (44)</vt:lpstr>
      <vt:lpstr>様式D-1-1 (45)</vt:lpstr>
      <vt:lpstr>様式D-1-1 (46)</vt:lpstr>
      <vt:lpstr>様式D-1-1 (47)</vt:lpstr>
      <vt:lpstr>様式D-1-1 (48)</vt:lpstr>
      <vt:lpstr>様式D-1-1 (49)</vt:lpstr>
      <vt:lpstr>様式D-1-1 (50)</vt:lpstr>
      <vt:lpstr>様式D-1-1 (51)</vt:lpstr>
      <vt:lpstr>様式D-1-1 (52)</vt:lpstr>
      <vt:lpstr>様式D-1-1 (53)</vt:lpstr>
      <vt:lpstr>様式D-1-1 (54)</vt:lpstr>
      <vt:lpstr>様式D-1-1 (55)</vt:lpstr>
      <vt:lpstr>様式D-1-1 (56)</vt:lpstr>
      <vt:lpstr>様式D-1-1 (57)</vt:lpstr>
      <vt:lpstr>様式D-1-1 (58)</vt:lpstr>
      <vt:lpstr>様式D-1-1 (59)</vt:lpstr>
      <vt:lpstr>様式D-1-1 (60)</vt:lpstr>
      <vt:lpstr>様式D-1-1 (61)</vt:lpstr>
      <vt:lpstr>様式D-1-1 (62)</vt:lpstr>
      <vt:lpstr>様式D-1-1 (63)</vt:lpstr>
      <vt:lpstr>様式D-1-1 (64)</vt:lpstr>
      <vt:lpstr>様式D-1-1 (65)</vt:lpstr>
      <vt:lpstr>様式D-1-1 (66)</vt:lpstr>
      <vt:lpstr>様式D-1-1 (67)</vt:lpstr>
      <vt:lpstr>様式D-1-1 (68)</vt:lpstr>
      <vt:lpstr>様式D-1-1 (69)</vt:lpstr>
      <vt:lpstr>様式D-1-2 </vt:lpstr>
      <vt:lpstr>様式D-1-2 (2)</vt:lpstr>
      <vt:lpstr>様式D-1-2 (3)</vt:lpstr>
      <vt:lpstr>様式D-1-2 (4)</vt:lpstr>
      <vt:lpstr>様式D-2-1</vt:lpstr>
      <vt:lpstr>様式D-2-1´</vt:lpstr>
      <vt:lpstr>様式D-2-1 (2)</vt:lpstr>
      <vt:lpstr>様式D-2-1 (3)</vt:lpstr>
      <vt:lpstr>様式D-2-1 (4)</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'様式B (2)'!Print_Area</vt:lpstr>
      <vt:lpstr>'様式B (3)'!Print_Area</vt:lpstr>
      <vt:lpstr>'様式C-1-1'!Print_Area</vt:lpstr>
      <vt:lpstr>'様式C-1-2'!Print_Area</vt:lpstr>
      <vt:lpstr>'様式C-2'!Print_Area</vt:lpstr>
      <vt:lpstr>'様式D-1-1'!Print_Area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(32)'!Print_Area</vt:lpstr>
      <vt:lpstr>'様式D-1-1 (33)'!Print_Area</vt:lpstr>
      <vt:lpstr>'様式D-1-1 (34)'!Print_Area</vt:lpstr>
      <vt:lpstr>'様式D-1-1 (35)'!Print_Area</vt:lpstr>
      <vt:lpstr>'様式D-1-1 (36)'!Print_Area</vt:lpstr>
      <vt:lpstr>'様式D-1-1 (37)'!Print_Area</vt:lpstr>
      <vt:lpstr>'様式D-1-1 (38)'!Print_Area</vt:lpstr>
      <vt:lpstr>'様式D-1-1 (39)'!Print_Area</vt:lpstr>
      <vt:lpstr>'様式D-1-1 (4)'!Print_Area</vt:lpstr>
      <vt:lpstr>'様式D-1-1 (40)'!Print_Area</vt:lpstr>
      <vt:lpstr>'様式D-1-1 (41)'!Print_Area</vt:lpstr>
      <vt:lpstr>'様式D-1-1 (42)'!Print_Area</vt:lpstr>
      <vt:lpstr>'様式D-1-1 (43)'!Print_Area</vt:lpstr>
      <vt:lpstr>'様式D-1-1 (44)'!Print_Area</vt:lpstr>
      <vt:lpstr>'様式D-1-1 (45)'!Print_Area</vt:lpstr>
      <vt:lpstr>'様式D-1-1 (46)'!Print_Area</vt:lpstr>
      <vt:lpstr>'様式D-1-1 (47)'!Print_Area</vt:lpstr>
      <vt:lpstr>'様式D-1-1 (48)'!Print_Area</vt:lpstr>
      <vt:lpstr>'様式D-1-1 (49)'!Print_Area</vt:lpstr>
      <vt:lpstr>'様式D-1-1 (5)'!Print_Area</vt:lpstr>
      <vt:lpstr>'様式D-1-1 (50)'!Print_Area</vt:lpstr>
      <vt:lpstr>'様式D-1-1 (51)'!Print_Area</vt:lpstr>
      <vt:lpstr>'様式D-1-1 (52)'!Print_Area</vt:lpstr>
      <vt:lpstr>'様式D-1-1 (53)'!Print_Area</vt:lpstr>
      <vt:lpstr>'様式D-1-1 (54)'!Print_Area</vt:lpstr>
      <vt:lpstr>'様式D-1-1 (55)'!Print_Area</vt:lpstr>
      <vt:lpstr>'様式D-1-1 (56)'!Print_Area</vt:lpstr>
      <vt:lpstr>'様式D-1-1 (57)'!Print_Area</vt:lpstr>
      <vt:lpstr>'様式D-1-1 (58)'!Print_Area</vt:lpstr>
      <vt:lpstr>'様式D-1-1 (59)'!Print_Area</vt:lpstr>
      <vt:lpstr>'様式D-1-1 (6)'!Print_Area</vt:lpstr>
      <vt:lpstr>'様式D-1-1 (60)'!Print_Area</vt:lpstr>
      <vt:lpstr>'様式D-1-1 (61)'!Print_Area</vt:lpstr>
      <vt:lpstr>'様式D-1-1 (62)'!Print_Area</vt:lpstr>
      <vt:lpstr>'様式D-1-1 (63)'!Print_Area</vt:lpstr>
      <vt:lpstr>'様式D-1-1 (64)'!Print_Area</vt:lpstr>
      <vt:lpstr>'様式D-1-1 (65)'!Print_Area</vt:lpstr>
      <vt:lpstr>'様式D-1-1 (66)'!Print_Area</vt:lpstr>
      <vt:lpstr>'様式D-1-1 (67)'!Print_Area</vt:lpstr>
      <vt:lpstr>'様式D-1-1 (68)'!Print_Area</vt:lpstr>
      <vt:lpstr>'様式D-1-1 (69)'!Print_Area</vt:lpstr>
      <vt:lpstr>'様式D-1-1 (7)'!Print_Area</vt:lpstr>
      <vt:lpstr>'様式D-1-1 (8)'!Print_Area</vt:lpstr>
      <vt:lpstr>'様式D-1-1 (9)'!Print_Area</vt:lpstr>
      <vt:lpstr>'様式D-1-2 '!Print_Area</vt:lpstr>
      <vt:lpstr>'様式D-1-2 (2)'!Print_Area</vt:lpstr>
      <vt:lpstr>'様式D-1-2 (3)'!Print_Area</vt:lpstr>
      <vt:lpstr>'様式D-1-2 (4)'!Print_Area</vt:lpstr>
      <vt:lpstr>'様式D-2-1'!Print_Area</vt:lpstr>
      <vt:lpstr>'様式D-2-1 (2)'!Print_Area</vt:lpstr>
      <vt:lpstr>'様式D-2-1 (3)'!Print_Area</vt:lpstr>
      <vt:lpstr>'様式D-2-1 (4)'!Print_Area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様式F!Print_Area</vt:lpstr>
      <vt:lpstr>'様式A-2'!Print_Titles</vt:lpstr>
      <vt:lpstr>'様式C-1-1'!Print_Titles</vt:lpstr>
      <vt:lpstr>'様式D-1-1'!Print_Titles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(32)'!Print_Titles</vt:lpstr>
      <vt:lpstr>'様式D-1-1 (33)'!Print_Titles</vt:lpstr>
      <vt:lpstr>'様式D-1-1 (34)'!Print_Titles</vt:lpstr>
      <vt:lpstr>'様式D-1-1 (35)'!Print_Titles</vt:lpstr>
      <vt:lpstr>'様式D-1-1 (36)'!Print_Titles</vt:lpstr>
      <vt:lpstr>'様式D-1-1 (37)'!Print_Titles</vt:lpstr>
      <vt:lpstr>'様式D-1-1 (38)'!Print_Titles</vt:lpstr>
      <vt:lpstr>'様式D-1-1 (39)'!Print_Titles</vt:lpstr>
      <vt:lpstr>'様式D-1-1 (4)'!Print_Titles</vt:lpstr>
      <vt:lpstr>'様式D-1-1 (40)'!Print_Titles</vt:lpstr>
      <vt:lpstr>'様式D-1-1 (41)'!Print_Titles</vt:lpstr>
      <vt:lpstr>'様式D-1-1 (42)'!Print_Titles</vt:lpstr>
      <vt:lpstr>'様式D-1-1 (43)'!Print_Titles</vt:lpstr>
      <vt:lpstr>'様式D-1-1 (44)'!Print_Titles</vt:lpstr>
      <vt:lpstr>'様式D-1-1 (45)'!Print_Titles</vt:lpstr>
      <vt:lpstr>'様式D-1-1 (46)'!Print_Titles</vt:lpstr>
      <vt:lpstr>'様式D-1-1 (47)'!Print_Titles</vt:lpstr>
      <vt:lpstr>'様式D-1-1 (48)'!Print_Titles</vt:lpstr>
      <vt:lpstr>'様式D-1-1 (49)'!Print_Titles</vt:lpstr>
      <vt:lpstr>'様式D-1-1 (5)'!Print_Titles</vt:lpstr>
      <vt:lpstr>'様式D-1-1 (50)'!Print_Titles</vt:lpstr>
      <vt:lpstr>'様式D-1-1 (51)'!Print_Titles</vt:lpstr>
      <vt:lpstr>'様式D-1-1 (52)'!Print_Titles</vt:lpstr>
      <vt:lpstr>'様式D-1-1 (53)'!Print_Titles</vt:lpstr>
      <vt:lpstr>'様式D-1-1 (54)'!Print_Titles</vt:lpstr>
      <vt:lpstr>'様式D-1-1 (55)'!Print_Titles</vt:lpstr>
      <vt:lpstr>'様式D-1-1 (56)'!Print_Titles</vt:lpstr>
      <vt:lpstr>'様式D-1-1 (57)'!Print_Titles</vt:lpstr>
      <vt:lpstr>'様式D-1-1 (58)'!Print_Titles</vt:lpstr>
      <vt:lpstr>'様式D-1-1 (59)'!Print_Titles</vt:lpstr>
      <vt:lpstr>'様式D-1-1 (6)'!Print_Titles</vt:lpstr>
      <vt:lpstr>'様式D-1-1 (60)'!Print_Titles</vt:lpstr>
      <vt:lpstr>'様式D-1-1 (61)'!Print_Titles</vt:lpstr>
      <vt:lpstr>'様式D-1-1 (62)'!Print_Titles</vt:lpstr>
      <vt:lpstr>'様式D-1-1 (63)'!Print_Titles</vt:lpstr>
      <vt:lpstr>'様式D-1-1 (64)'!Print_Titles</vt:lpstr>
      <vt:lpstr>'様式D-1-1 (65)'!Print_Titles</vt:lpstr>
      <vt:lpstr>'様式D-1-1 (66)'!Print_Titles</vt:lpstr>
      <vt:lpstr>'様式D-1-1 (67)'!Print_Titles</vt:lpstr>
      <vt:lpstr>'様式D-1-1 (68)'!Print_Titles</vt:lpstr>
      <vt:lpstr>'様式D-1-1 (69)'!Print_Titles</vt:lpstr>
      <vt:lpstr>'様式D-1-1 (7)'!Print_Titles</vt:lpstr>
      <vt:lpstr>'様式D-1-1 (8)'!Print_Titles</vt:lpstr>
      <vt:lpstr>'様式D-1-1 (9)'!Print_Titles</vt:lpstr>
      <vt:lpstr>'様式D-1-2 '!Print_Titles</vt:lpstr>
      <vt:lpstr>'様式D-1-2 (2)'!Print_Titles</vt:lpstr>
      <vt:lpstr>'様式D-1-2 (3)'!Print_Titles</vt:lpstr>
      <vt:lpstr>'様式D-1-2 (4)'!Print_Titles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様式F!Print_Titles</vt:lpstr>
      <vt:lpstr>その他</vt:lpstr>
      <vt:lpstr>その他施設</vt:lpstr>
      <vt:lpstr>外力</vt:lpstr>
      <vt:lpstr>換気施設</vt:lpstr>
      <vt:lpstr>坑門</vt:lpstr>
      <vt:lpstr>材質劣化</vt:lpstr>
      <vt:lpstr>照明施設</vt:lpstr>
      <vt:lpstr>変状面積算出方法!対象箇所</vt:lpstr>
      <vt:lpstr>'様式B (2)'!対象箇所</vt:lpstr>
      <vt:lpstr>'様式B (3)'!対象箇所</vt:lpstr>
      <vt:lpstr>'様式D-1-1 (10)'!対象箇所</vt:lpstr>
      <vt:lpstr>'様式D-1-1 (11)'!対象箇所</vt:lpstr>
      <vt:lpstr>'様式D-1-1 (12)'!対象箇所</vt:lpstr>
      <vt:lpstr>'様式D-1-1 (13)'!対象箇所</vt:lpstr>
      <vt:lpstr>'様式D-1-1 (14)'!対象箇所</vt:lpstr>
      <vt:lpstr>'様式D-1-1 (15)'!対象箇所</vt:lpstr>
      <vt:lpstr>'様式D-1-1 (16)'!対象箇所</vt:lpstr>
      <vt:lpstr>'様式D-1-1 (17)'!対象箇所</vt:lpstr>
      <vt:lpstr>'様式D-1-1 (18)'!対象箇所</vt:lpstr>
      <vt:lpstr>'様式D-1-1 (19)'!対象箇所</vt:lpstr>
      <vt:lpstr>'様式D-1-1 (2)'!対象箇所</vt:lpstr>
      <vt:lpstr>'様式D-1-1 (20)'!対象箇所</vt:lpstr>
      <vt:lpstr>'様式D-1-1 (21)'!対象箇所</vt:lpstr>
      <vt:lpstr>'様式D-1-1 (22)'!対象箇所</vt:lpstr>
      <vt:lpstr>'様式D-1-1 (23)'!対象箇所</vt:lpstr>
      <vt:lpstr>'様式D-1-1 (24)'!対象箇所</vt:lpstr>
      <vt:lpstr>'様式D-1-1 (25)'!対象箇所</vt:lpstr>
      <vt:lpstr>'様式D-1-1 (26)'!対象箇所</vt:lpstr>
      <vt:lpstr>'様式D-1-1 (27)'!対象箇所</vt:lpstr>
      <vt:lpstr>'様式D-1-1 (28)'!対象箇所</vt:lpstr>
      <vt:lpstr>'様式D-1-1 (29)'!対象箇所</vt:lpstr>
      <vt:lpstr>'様式D-1-1 (3)'!対象箇所</vt:lpstr>
      <vt:lpstr>'様式D-1-1 (30)'!対象箇所</vt:lpstr>
      <vt:lpstr>'様式D-1-1 (31)'!対象箇所</vt:lpstr>
      <vt:lpstr>'様式D-1-1 (32)'!対象箇所</vt:lpstr>
      <vt:lpstr>'様式D-1-1 (33)'!対象箇所</vt:lpstr>
      <vt:lpstr>'様式D-1-1 (34)'!対象箇所</vt:lpstr>
      <vt:lpstr>'様式D-1-1 (35)'!対象箇所</vt:lpstr>
      <vt:lpstr>'様式D-1-1 (36)'!対象箇所</vt:lpstr>
      <vt:lpstr>'様式D-1-1 (37)'!対象箇所</vt:lpstr>
      <vt:lpstr>'様式D-1-1 (38)'!対象箇所</vt:lpstr>
      <vt:lpstr>'様式D-1-1 (39)'!対象箇所</vt:lpstr>
      <vt:lpstr>'様式D-1-1 (4)'!対象箇所</vt:lpstr>
      <vt:lpstr>'様式D-1-1 (40)'!対象箇所</vt:lpstr>
      <vt:lpstr>'様式D-1-1 (41)'!対象箇所</vt:lpstr>
      <vt:lpstr>'様式D-1-1 (42)'!対象箇所</vt:lpstr>
      <vt:lpstr>'様式D-1-1 (43)'!対象箇所</vt:lpstr>
      <vt:lpstr>'様式D-1-1 (44)'!対象箇所</vt:lpstr>
      <vt:lpstr>'様式D-1-1 (45)'!対象箇所</vt:lpstr>
      <vt:lpstr>'様式D-1-1 (46)'!対象箇所</vt:lpstr>
      <vt:lpstr>'様式D-1-1 (47)'!対象箇所</vt:lpstr>
      <vt:lpstr>'様式D-1-1 (48)'!対象箇所</vt:lpstr>
      <vt:lpstr>'様式D-1-1 (49)'!対象箇所</vt:lpstr>
      <vt:lpstr>'様式D-1-1 (5)'!対象箇所</vt:lpstr>
      <vt:lpstr>'様式D-1-1 (50)'!対象箇所</vt:lpstr>
      <vt:lpstr>'様式D-1-1 (51)'!対象箇所</vt:lpstr>
      <vt:lpstr>'様式D-1-1 (52)'!対象箇所</vt:lpstr>
      <vt:lpstr>'様式D-1-1 (53)'!対象箇所</vt:lpstr>
      <vt:lpstr>'様式D-1-1 (54)'!対象箇所</vt:lpstr>
      <vt:lpstr>'様式D-1-1 (55)'!対象箇所</vt:lpstr>
      <vt:lpstr>'様式D-1-1 (56)'!対象箇所</vt:lpstr>
      <vt:lpstr>'様式D-1-1 (57)'!対象箇所</vt:lpstr>
      <vt:lpstr>'様式D-1-1 (58)'!対象箇所</vt:lpstr>
      <vt:lpstr>'様式D-1-1 (59)'!対象箇所</vt:lpstr>
      <vt:lpstr>'様式D-1-1 (6)'!対象箇所</vt:lpstr>
      <vt:lpstr>'様式D-1-1 (60)'!対象箇所</vt:lpstr>
      <vt:lpstr>'様式D-1-1 (61)'!対象箇所</vt:lpstr>
      <vt:lpstr>'様式D-1-1 (62)'!対象箇所</vt:lpstr>
      <vt:lpstr>'様式D-1-1 (63)'!対象箇所</vt:lpstr>
      <vt:lpstr>'様式D-1-1 (64)'!対象箇所</vt:lpstr>
      <vt:lpstr>'様式D-1-1 (65)'!対象箇所</vt:lpstr>
      <vt:lpstr>'様式D-1-1 (66)'!対象箇所</vt:lpstr>
      <vt:lpstr>'様式D-1-1 (67)'!対象箇所</vt:lpstr>
      <vt:lpstr>'様式D-1-1 (68)'!対象箇所</vt:lpstr>
      <vt:lpstr>'様式D-1-1 (69)'!対象箇所</vt:lpstr>
      <vt:lpstr>'様式D-1-1 (7)'!対象箇所</vt:lpstr>
      <vt:lpstr>'様式D-1-1 (8)'!対象箇所</vt:lpstr>
      <vt:lpstr>'様式D-1-1 (9)'!対象箇所</vt:lpstr>
      <vt:lpstr>'様式D-1-2 '!対象箇所</vt:lpstr>
      <vt:lpstr>'様式D-1-2 (3)'!対象箇所</vt:lpstr>
      <vt:lpstr>'様式D-1-2 (4)'!対象箇所</vt:lpstr>
      <vt:lpstr>'様式D-2-1 (2)'!対象箇所</vt:lpstr>
      <vt:lpstr>'様式D-2-1 (3)'!対象箇所</vt:lpstr>
      <vt:lpstr>'様式D-2-1 (4)'!対象箇所</vt:lpstr>
      <vt:lpstr>'様式D-3_PE'!対象箇所</vt:lpstr>
      <vt:lpstr>'様式D-3_S001'!対象箇所</vt:lpstr>
      <vt:lpstr>'様式D-3_S002'!対象箇所</vt:lpstr>
      <vt:lpstr>'様式D-3_S003'!対象箇所</vt:lpstr>
      <vt:lpstr>'様式D-3_S004'!対象箇所</vt:lpstr>
      <vt:lpstr>'様式D-3_S005'!対象箇所</vt:lpstr>
      <vt:lpstr>'様式D-3_S006'!対象箇所</vt:lpstr>
      <vt:lpstr>'様式D-3_S007'!対象箇所</vt:lpstr>
      <vt:lpstr>'様式D-3_S008'!対象箇所</vt:lpstr>
      <vt:lpstr>'様式D-3_S009'!対象箇所</vt:lpstr>
      <vt:lpstr>'様式D-3_S010'!対象箇所</vt:lpstr>
      <vt:lpstr>'様式D-3_S011'!対象箇所</vt:lpstr>
      <vt:lpstr>'様式D-3_S012'!対象箇所</vt:lpstr>
      <vt:lpstr>'様式D-3_S013'!対象箇所</vt:lpstr>
      <vt:lpstr>'様式D-3_S014'!対象箇所</vt:lpstr>
      <vt:lpstr>'様式D-3_S015'!対象箇所</vt:lpstr>
      <vt:lpstr>'様式D-3_S016'!対象箇所</vt:lpstr>
      <vt:lpstr>'様式D-3_S017'!対象箇所</vt:lpstr>
      <vt:lpstr>'様式D-3_S018'!対象箇所</vt:lpstr>
      <vt:lpstr>'様式D-3_S019'!対象箇所</vt:lpstr>
      <vt:lpstr>'様式D-3_S020'!対象箇所</vt:lpstr>
      <vt:lpstr>'様式D-3_S021'!対象箇所</vt:lpstr>
      <vt:lpstr>'様式D-3_S022'!対象箇所</vt:lpstr>
      <vt:lpstr>'様式D-3_S023'!対象箇所</vt:lpstr>
      <vt:lpstr>'様式D-3_S024'!対象箇所</vt:lpstr>
      <vt:lpstr>'様式D-3_S025'!対象箇所</vt:lpstr>
      <vt:lpstr>'様式D-3_S026'!対象箇所</vt:lpstr>
      <vt:lpstr>'様式D-3_S027'!対象箇所</vt:lpstr>
      <vt:lpstr>'様式D-3_S028'!対象箇所</vt:lpstr>
      <vt:lpstr>'様式D-3_S029'!対象箇所</vt:lpstr>
      <vt:lpstr>'様式D-3_S030'!対象箇所</vt:lpstr>
      <vt:lpstr>'様式D-3_S031'!対象箇所</vt:lpstr>
      <vt:lpstr>'様式D-3_S032'!対象箇所</vt:lpstr>
      <vt:lpstr>'様式D-3_S033'!対象箇所</vt:lpstr>
      <vt:lpstr>'様式D-3_S034'!対象箇所</vt:lpstr>
      <vt:lpstr>'様式D-3_S035'!対象箇所</vt:lpstr>
      <vt:lpstr>'様式D-3_S036'!対象箇所</vt:lpstr>
      <vt:lpstr>'様式D-3_S037'!対象箇所</vt:lpstr>
      <vt:lpstr>'様式D-3_S038'!対象箇所</vt:lpstr>
      <vt:lpstr>'様式D-3_S039'!対象箇所</vt:lpstr>
      <vt:lpstr>'様式D-3_S040'!対象箇所</vt:lpstr>
      <vt:lpstr>'様式D-3_S041'!対象箇所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工藤 あゆみ</cp:lastModifiedBy>
  <cp:lastPrinted>2024-04-16T08:30:08Z</cp:lastPrinted>
  <dcterms:created xsi:type="dcterms:W3CDTF">2012-04-09T00:49:26Z</dcterms:created>
  <dcterms:modified xsi:type="dcterms:W3CDTF">2024-04-25T05:53:35Z</dcterms:modified>
</cp:coreProperties>
</file>