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updateLinks="never" codeName="ThisWorkbook" defaultThemeVersion="124226"/>
  <mc:AlternateContent xmlns:mc="http://schemas.openxmlformats.org/markup-compatibility/2006">
    <mc:Choice Requires="x15">
      <x15ac:absPath xmlns:x15ac="http://schemas.microsoft.com/office/spreadsheetml/2010/11/ac" url="\\fsxkiso\share\KS\KS22\no3000\22-3022-05 一般国道490号（大田トンネル）外\97 作業フォルダ\tsukamoto\05_調書_修正版\01_大田\"/>
    </mc:Choice>
  </mc:AlternateContent>
  <xr:revisionPtr revIDLastSave="0" documentId="13_ncr:1_{F1F0D93B-2704-4965-9740-FEB10C5721A1}" xr6:coauthVersionLast="47" xr6:coauthVersionMax="47" xr10:uidLastSave="{00000000-0000-0000-0000-000000000000}"/>
  <bookViews>
    <workbookView xWindow="-120" yWindow="-120" windowWidth="29040" windowHeight="15840" tabRatio="926" firstSheet="2" activeTab="6"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トンネル様式1P001)" sheetId="217" r:id="rId6"/>
    <sheet name="様式B(トンネル様式1P002)" sheetId="260" r:id="rId7"/>
    <sheet name="様式B(トンネル様式1P003)" sheetId="261" r:id="rId8"/>
    <sheet name="様式C-1-1" sheetId="60" r:id="rId9"/>
    <sheet name="様式C-1-2" sheetId="61" r:id="rId10"/>
    <sheet name="様式C-2" sheetId="63" r:id="rId11"/>
    <sheet name="様式D-1-1(トンネル様式2P001)" sheetId="253" r:id="rId12"/>
    <sheet name="様式D-1-1(トンネル様式2P002)" sheetId="254" r:id="rId13"/>
    <sheet name="様式D-1-1(トンネル様式2P003)" sheetId="255" r:id="rId14"/>
    <sheet name="様式D-1-1(トンネル様式2P004)" sheetId="256" r:id="rId15"/>
    <sheet name="様式D-1-1(トンネル様式2P005)" sheetId="257" r:id="rId16"/>
    <sheet name="様式D-1-1(トンネル様式2P006)" sheetId="258" r:id="rId17"/>
    <sheet name="様式D-1-1(トンネル様式2P007)" sheetId="259" r:id="rId18"/>
    <sheet name="様式D-1-2" sheetId="65" r:id="rId19"/>
    <sheet name="様式D-2-1" sheetId="42" r:id="rId20"/>
    <sheet name="様式D-2-1´" sheetId="55" r:id="rId21"/>
    <sheet name="様式D-3_PS" sheetId="224" r:id="rId22"/>
    <sheet name="様式D-3_S01" sheetId="226" r:id="rId23"/>
    <sheet name="様式D-3_S02" sheetId="225" r:id="rId24"/>
    <sheet name="様式D-3_S03" sheetId="227" r:id="rId25"/>
    <sheet name="様式D-3_S04" sheetId="228" r:id="rId26"/>
    <sheet name="様式D-3_S05" sheetId="229" r:id="rId27"/>
    <sheet name="様式D-3_S06" sheetId="230" r:id="rId28"/>
    <sheet name="様式D-3_S07" sheetId="231" r:id="rId29"/>
    <sheet name="様式D-3_S08" sheetId="232" r:id="rId30"/>
    <sheet name="様式D-3_S09" sheetId="233" r:id="rId31"/>
    <sheet name="様式D-3_S10" sheetId="234" r:id="rId32"/>
    <sheet name="様式D-3_S11" sheetId="235" r:id="rId33"/>
    <sheet name="様式D-3_S12" sheetId="236" r:id="rId34"/>
    <sheet name="様式D-3_S13" sheetId="237" r:id="rId35"/>
    <sheet name="様式D-3_S14" sheetId="238" r:id="rId36"/>
    <sheet name="様式D-3_S15" sheetId="239" r:id="rId37"/>
    <sheet name="様式D-3_S16" sheetId="240" r:id="rId38"/>
    <sheet name="様式D-3_S17" sheetId="241" r:id="rId39"/>
    <sheet name="様式D-3_S18" sheetId="242" r:id="rId40"/>
    <sheet name="様式D-3_S19" sheetId="243" r:id="rId41"/>
    <sheet name="様式D-3_S20" sheetId="244" r:id="rId42"/>
    <sheet name="様式D-3_PE" sheetId="245" r:id="rId43"/>
    <sheet name="様式E" sheetId="64" r:id="rId44"/>
    <sheet name="様式F" sheetId="56" r:id="rId45"/>
    <sheet name="(参考)リスト" sheetId="74" r:id="rId46"/>
  </sheets>
  <externalReferences>
    <externalReference r:id="rId47"/>
    <externalReference r:id="rId48"/>
    <externalReference r:id="rId49"/>
    <externalReference r:id="rId50"/>
  </externalReferences>
  <definedNames>
    <definedName name="_xlnm._FilterDatabase" localSheetId="8" hidden="1">'様式C-1-1'!$A$9:$Z$45</definedName>
    <definedName name="_xlnm._FilterDatabase" localSheetId="44" hidden="1">様式F!$A$9:$AU$53</definedName>
    <definedName name="C_トンネル工法">[1]コード表!$CO$2:$CO$7</definedName>
    <definedName name="C_トンネル分類">[1]コード表!$CN$2:$CN$10</definedName>
    <definedName name="C_トンネル防災等級">[1]コード表!$CQ$2:$CQ$7</definedName>
    <definedName name="C_一般有料の別">[1]コード表!$K$2:$K$3</definedName>
    <definedName name="C_緊急輸送路">[1]コード表!$J$2:$J$7</definedName>
    <definedName name="C_現旧区分">[1]コード表!$E$2:$E$3</definedName>
    <definedName name="C_市町村名">[1]コード表!$H$2:$H$50</definedName>
    <definedName name="C_車線区分">[1]コード表!$F$2:$F$8</definedName>
    <definedName name="C_照明設備">[1]コード表!$BZ$2:$BZ$20</definedName>
    <definedName name="C_都道府県">[1]コード表!$G$2:$G$11</definedName>
    <definedName name="C_土木事務所">[1]コード表!$A$2:$A$10</definedName>
    <definedName name="C_壁面区分">[1]コード表!$CR$2:$CR$10</definedName>
    <definedName name="C_融雪施設区分">[1]コード表!$CS$2:$CS$6</definedName>
    <definedName name="C_路線名">[1]コード表!$B$2:$B$204</definedName>
    <definedName name="C_路面舗装種類">[1]コード表!$CP$2:$CP$7</definedName>
    <definedName name="_xlnm.Print_Area" localSheetId="45">'(参考)リスト'!$A$3:$J$80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'様式A-2'!$B$3:$AN$45</definedName>
    <definedName name="_xlnm.Print_Area" localSheetId="4">'様式A-3'!$B$3:$AI$172</definedName>
    <definedName name="_xlnm.Print_Area" localSheetId="5">'様式B(トンネル様式1P001)'!$A$2:$Z$32</definedName>
    <definedName name="_xlnm.Print_Area" localSheetId="6">'様式B(トンネル様式1P002)'!$A$2:$Z$32</definedName>
    <definedName name="_xlnm.Print_Area" localSheetId="7">'様式B(トンネル様式1P003)'!$A$2:$Z$32</definedName>
    <definedName name="_xlnm.Print_Area" localSheetId="8">'様式C-1-1'!$B$2:$Z$45</definedName>
    <definedName name="_xlnm.Print_Area" localSheetId="9">'様式C-1-2'!$B$1:$Z$43</definedName>
    <definedName name="_xlnm.Print_Area" localSheetId="10">'様式C-2'!$B$2:$Z$23</definedName>
    <definedName name="_xlnm.Print_Area" localSheetId="11">'様式D-1-1(トンネル様式2P001)'!$B$2:$W$45</definedName>
    <definedName name="_xlnm.Print_Area" localSheetId="12">'様式D-1-1(トンネル様式2P002)'!$B$2:$W$45</definedName>
    <definedName name="_xlnm.Print_Area" localSheetId="13">'様式D-1-1(トンネル様式2P003)'!$B$2:$W$45</definedName>
    <definedName name="_xlnm.Print_Area" localSheetId="14">'様式D-1-1(トンネル様式2P004)'!$B$2:$W$45</definedName>
    <definedName name="_xlnm.Print_Area" localSheetId="15">'様式D-1-1(トンネル様式2P005)'!$B$2:$W$45</definedName>
    <definedName name="_xlnm.Print_Area" localSheetId="16">'様式D-1-1(トンネル様式2P006)'!$B$2:$W$45</definedName>
    <definedName name="_xlnm.Print_Area" localSheetId="17">'様式D-1-1(トンネル様式2P007)'!$B$2:$W$45</definedName>
    <definedName name="_xlnm.Print_Area" localSheetId="18">'様式D-1-2'!$B$2:$Y$58</definedName>
    <definedName name="_xlnm.Print_Area" localSheetId="19">'様式D-2-1'!$B$3:$AI$61</definedName>
    <definedName name="_xlnm.Print_Area" localSheetId="20">'様式D-2-1´'!$B$3:$AI$19</definedName>
    <definedName name="_xlnm.Print_Area" localSheetId="42">'様式D-3_PE'!$A$1:$AO$52</definedName>
    <definedName name="_xlnm.Print_Area" localSheetId="21">'様式D-3_PS'!$A$1:$AO$52</definedName>
    <definedName name="_xlnm.Print_Area" localSheetId="22">'様式D-3_S01'!$A$1:$AO$52</definedName>
    <definedName name="_xlnm.Print_Area" localSheetId="23">'様式D-3_S02'!$A$1:$AO$52</definedName>
    <definedName name="_xlnm.Print_Area" localSheetId="24">'様式D-3_S03'!$A$1:$AO$52</definedName>
    <definedName name="_xlnm.Print_Area" localSheetId="25">'様式D-3_S04'!$A$1:$AO$52</definedName>
    <definedName name="_xlnm.Print_Area" localSheetId="26">'様式D-3_S05'!$A$1:$AO$52</definedName>
    <definedName name="_xlnm.Print_Area" localSheetId="27">'様式D-3_S06'!$A$1:$AO$52</definedName>
    <definedName name="_xlnm.Print_Area" localSheetId="28">'様式D-3_S07'!$A$1:$AO$52</definedName>
    <definedName name="_xlnm.Print_Area" localSheetId="29">'様式D-3_S08'!$A$1:$AO$52</definedName>
    <definedName name="_xlnm.Print_Area" localSheetId="30">'様式D-3_S09'!$A$1:$AO$52</definedName>
    <definedName name="_xlnm.Print_Area" localSheetId="31">'様式D-3_S10'!$A$1:$AO$52</definedName>
    <definedName name="_xlnm.Print_Area" localSheetId="32">'様式D-3_S11'!$A$1:$AO$52</definedName>
    <definedName name="_xlnm.Print_Area" localSheetId="33">'様式D-3_S12'!$A$1:$AO$52</definedName>
    <definedName name="_xlnm.Print_Area" localSheetId="34">'様式D-3_S13'!$A$1:$AO$52</definedName>
    <definedName name="_xlnm.Print_Area" localSheetId="35">'様式D-3_S14'!$A$1:$AO$52</definedName>
    <definedName name="_xlnm.Print_Area" localSheetId="36">'様式D-3_S15'!$A$1:$AO$52</definedName>
    <definedName name="_xlnm.Print_Area" localSheetId="37">'様式D-3_S16'!$A$1:$AO$52</definedName>
    <definedName name="_xlnm.Print_Area" localSheetId="38">'様式D-3_S17'!$A$1:$AO$52</definedName>
    <definedName name="_xlnm.Print_Area" localSheetId="39">'様式D-3_S18'!$A$1:$AO$52</definedName>
    <definedName name="_xlnm.Print_Area" localSheetId="40">'様式D-3_S19'!$A$1:$AO$52</definedName>
    <definedName name="_xlnm.Print_Area" localSheetId="41">'様式D-3_S20'!$A$1:$AO$52</definedName>
    <definedName name="_xlnm.Print_Area" localSheetId="44">様式F!$B$1:$AN$53</definedName>
    <definedName name="_xlnm.Print_Titles" localSheetId="3">'様式A-2'!$3:$9</definedName>
    <definedName name="_xlnm.Print_Titles" localSheetId="11">'様式D-1-1(トンネル様式2P001)'!$B:$W,'様式D-1-1(トンネル様式2P001)'!$2:$4</definedName>
    <definedName name="_xlnm.Print_Titles" localSheetId="12">'様式D-1-1(トンネル様式2P002)'!$B:$W,'様式D-1-1(トンネル様式2P002)'!$2:$4</definedName>
    <definedName name="_xlnm.Print_Titles" localSheetId="13">'様式D-1-1(トンネル様式2P003)'!$B:$W,'様式D-1-1(トンネル様式2P003)'!$2:$4</definedName>
    <definedName name="_xlnm.Print_Titles" localSheetId="14">'様式D-1-1(トンネル様式2P004)'!$B:$W,'様式D-1-1(トンネル様式2P004)'!$2:$4</definedName>
    <definedName name="_xlnm.Print_Titles" localSheetId="15">'様式D-1-1(トンネル様式2P005)'!$B:$W,'様式D-1-1(トンネル様式2P005)'!$2:$4</definedName>
    <definedName name="_xlnm.Print_Titles" localSheetId="16">'様式D-1-1(トンネル様式2P006)'!$B:$W,'様式D-1-1(トンネル様式2P006)'!$2:$4</definedName>
    <definedName name="_xlnm.Print_Titles" localSheetId="17">'様式D-1-1(トンネル様式2P007)'!$B:$W,'様式D-1-1(トンネル様式2P007)'!$2:$4</definedName>
    <definedName name="_xlnm.Print_Titles" localSheetId="18">'様式D-1-2'!$B:$Y,'様式D-1-2'!$2:$4</definedName>
    <definedName name="_xlnm.Print_Titles" localSheetId="19">'様式D-2-1'!$3:$5</definedName>
    <definedName name="_xlnm.Print_Titles" localSheetId="42">'様式D-3_PE'!$B:$AO,'様式D-3_PE'!$3:$5</definedName>
    <definedName name="_xlnm.Print_Titles" localSheetId="21">'様式D-3_PS'!$B:$AO,'様式D-3_PS'!$3:$5</definedName>
    <definedName name="_xlnm.Print_Titles" localSheetId="22">'様式D-3_S01'!$B:$AO,'様式D-3_S01'!$3:$5</definedName>
    <definedName name="_xlnm.Print_Titles" localSheetId="23">'様式D-3_S02'!$B:$AO,'様式D-3_S02'!$3:$5</definedName>
    <definedName name="_xlnm.Print_Titles" localSheetId="24">'様式D-3_S03'!$B:$AO,'様式D-3_S03'!$3:$5</definedName>
    <definedName name="_xlnm.Print_Titles" localSheetId="25">'様式D-3_S04'!$B:$AO,'様式D-3_S04'!$3:$5</definedName>
    <definedName name="_xlnm.Print_Titles" localSheetId="26">'様式D-3_S05'!$B:$AO,'様式D-3_S05'!$3:$5</definedName>
    <definedName name="_xlnm.Print_Titles" localSheetId="27">'様式D-3_S06'!$B:$AO,'様式D-3_S06'!$3:$5</definedName>
    <definedName name="_xlnm.Print_Titles" localSheetId="28">'様式D-3_S07'!$B:$AO,'様式D-3_S07'!$3:$5</definedName>
    <definedName name="_xlnm.Print_Titles" localSheetId="29">'様式D-3_S08'!$B:$AO,'様式D-3_S08'!$3:$5</definedName>
    <definedName name="_xlnm.Print_Titles" localSheetId="30">'様式D-3_S09'!$B:$AO,'様式D-3_S09'!$3:$5</definedName>
    <definedName name="_xlnm.Print_Titles" localSheetId="31">'様式D-3_S10'!$B:$AO,'様式D-3_S10'!$3:$5</definedName>
    <definedName name="_xlnm.Print_Titles" localSheetId="32">'様式D-3_S11'!$B:$AO,'様式D-3_S11'!$3:$5</definedName>
    <definedName name="_xlnm.Print_Titles" localSheetId="33">'様式D-3_S12'!$B:$AO,'様式D-3_S12'!$3:$5</definedName>
    <definedName name="_xlnm.Print_Titles" localSheetId="34">'様式D-3_S13'!$B:$AO,'様式D-3_S13'!$3:$5</definedName>
    <definedName name="_xlnm.Print_Titles" localSheetId="35">'様式D-3_S14'!$B:$AO,'様式D-3_S14'!$3:$5</definedName>
    <definedName name="_xlnm.Print_Titles" localSheetId="36">'様式D-3_S15'!$B:$AO,'様式D-3_S15'!$3:$5</definedName>
    <definedName name="_xlnm.Print_Titles" localSheetId="37">'様式D-3_S16'!$B:$AO,'様式D-3_S16'!$3:$5</definedName>
    <definedName name="_xlnm.Print_Titles" localSheetId="38">'様式D-3_S17'!$B:$AO,'様式D-3_S17'!$3:$5</definedName>
    <definedName name="_xlnm.Print_Titles" localSheetId="39">'様式D-3_S18'!$B:$AO,'様式D-3_S18'!$3:$5</definedName>
    <definedName name="_xlnm.Print_Titles" localSheetId="40">'様式D-3_S19'!$B:$AO,'様式D-3_S19'!$3:$5</definedName>
    <definedName name="_xlnm.Print_Titles" localSheetId="41">'様式D-3_S20'!$B:$AO,'様式D-3_S20'!$3:$5</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'様式B(トンネル様式1P001)'!$B$2:$Y$27</definedName>
    <definedName name="Z_D77EBD73_782E_4A63_AC37_29D349B4D009_.wvu.PrintArea" localSheetId="6" hidden="1">'様式B(トンネル様式1P002)'!$B$2:$Y$27</definedName>
    <definedName name="Z_D77EBD73_782E_4A63_AC37_29D349B4D009_.wvu.PrintArea" localSheetId="7" hidden="1">'様式B(トンネル様式1P003)'!$B$2:$Y$27</definedName>
    <definedName name="Z_D77EBD73_782E_4A63_AC37_29D349B4D009_.wvu.PrintArea" localSheetId="8" hidden="1">'様式C-1-1'!$B$2:$Y$43</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11" hidden="1">'様式D-1-1(トンネル様式2P001)'!$B$2:$W$40</definedName>
    <definedName name="Z_D77EBD73_782E_4A63_AC37_29D349B4D009_.wvu.PrintArea" localSheetId="12" hidden="1">'様式D-1-1(トンネル様式2P002)'!$B$2:$W$40</definedName>
    <definedName name="Z_D77EBD73_782E_4A63_AC37_29D349B4D009_.wvu.PrintArea" localSheetId="13" hidden="1">'様式D-1-1(トンネル様式2P003)'!$B$2:$W$40</definedName>
    <definedName name="Z_D77EBD73_782E_4A63_AC37_29D349B4D009_.wvu.PrintArea" localSheetId="14" hidden="1">'様式D-1-1(トンネル様式2P004)'!$B$2:$W$40</definedName>
    <definedName name="Z_D77EBD73_782E_4A63_AC37_29D349B4D009_.wvu.PrintArea" localSheetId="15" hidden="1">'様式D-1-1(トンネル様式2P005)'!$B$2:$W$40</definedName>
    <definedName name="Z_D77EBD73_782E_4A63_AC37_29D349B4D009_.wvu.PrintArea" localSheetId="16" hidden="1">'様式D-1-1(トンネル様式2P006)'!$B$2:$W$40</definedName>
    <definedName name="Z_D77EBD73_782E_4A63_AC37_29D349B4D009_.wvu.PrintArea" localSheetId="17" hidden="1">'様式D-1-1(トンネル様式2P007)'!$B$2:$W$40</definedName>
    <definedName name="Z_D77EBD73_782E_4A63_AC37_29D349B4D009_.wvu.PrintArea" localSheetId="19" hidden="1">'様式D-2-1'!$B$3:$AI$18</definedName>
    <definedName name="Z_D77EBD73_782E_4A63_AC37_29D349B4D009_.wvu.PrintArea" localSheetId="20" hidden="1">'様式D-2-1´'!$B$3:$AI$18</definedName>
    <definedName name="Z_D77EBD73_782E_4A63_AC37_29D349B4D009_.wvu.PrintArea" localSheetId="42" hidden="1">'様式D-3_PE'!$B$3:$AO$46</definedName>
    <definedName name="Z_D77EBD73_782E_4A63_AC37_29D349B4D009_.wvu.PrintArea" localSheetId="21" hidden="1">'様式D-3_PS'!$B$3:$AO$46</definedName>
    <definedName name="Z_D77EBD73_782E_4A63_AC37_29D349B4D009_.wvu.PrintArea" localSheetId="22" hidden="1">'様式D-3_S01'!$B$3:$AO$46</definedName>
    <definedName name="Z_D77EBD73_782E_4A63_AC37_29D349B4D009_.wvu.PrintArea" localSheetId="23" hidden="1">'様式D-3_S02'!$B$3:$AO$46</definedName>
    <definedName name="Z_D77EBD73_782E_4A63_AC37_29D349B4D009_.wvu.PrintArea" localSheetId="24" hidden="1">'様式D-3_S03'!$B$3:$AO$46</definedName>
    <definedName name="Z_D77EBD73_782E_4A63_AC37_29D349B4D009_.wvu.PrintArea" localSheetId="25" hidden="1">'様式D-3_S04'!$B$3:$AO$46</definedName>
    <definedName name="Z_D77EBD73_782E_4A63_AC37_29D349B4D009_.wvu.PrintArea" localSheetId="26" hidden="1">'様式D-3_S05'!$B$3:$AO$46</definedName>
    <definedName name="Z_D77EBD73_782E_4A63_AC37_29D349B4D009_.wvu.PrintArea" localSheetId="27" hidden="1">'様式D-3_S06'!$B$3:$AO$46</definedName>
    <definedName name="Z_D77EBD73_782E_4A63_AC37_29D349B4D009_.wvu.PrintArea" localSheetId="28" hidden="1">'様式D-3_S07'!$B$3:$AO$46</definedName>
    <definedName name="Z_D77EBD73_782E_4A63_AC37_29D349B4D009_.wvu.PrintArea" localSheetId="29" hidden="1">'様式D-3_S08'!$B$3:$AO$46</definedName>
    <definedName name="Z_D77EBD73_782E_4A63_AC37_29D349B4D009_.wvu.PrintArea" localSheetId="30" hidden="1">'様式D-3_S09'!$B$3:$AO$46</definedName>
    <definedName name="Z_D77EBD73_782E_4A63_AC37_29D349B4D009_.wvu.PrintArea" localSheetId="31" hidden="1">'様式D-3_S10'!$B$3:$AO$46</definedName>
    <definedName name="Z_D77EBD73_782E_4A63_AC37_29D349B4D009_.wvu.PrintArea" localSheetId="32" hidden="1">'様式D-3_S11'!$B$3:$AO$46</definedName>
    <definedName name="Z_D77EBD73_782E_4A63_AC37_29D349B4D009_.wvu.PrintArea" localSheetId="33" hidden="1">'様式D-3_S12'!$B$3:$AO$46</definedName>
    <definedName name="Z_D77EBD73_782E_4A63_AC37_29D349B4D009_.wvu.PrintArea" localSheetId="34" hidden="1">'様式D-3_S13'!$B$3:$AO$46</definedName>
    <definedName name="Z_D77EBD73_782E_4A63_AC37_29D349B4D009_.wvu.PrintArea" localSheetId="35" hidden="1">'様式D-3_S14'!$B$3:$AO$46</definedName>
    <definedName name="Z_D77EBD73_782E_4A63_AC37_29D349B4D009_.wvu.PrintArea" localSheetId="36" hidden="1">'様式D-3_S15'!$B$3:$AO$46</definedName>
    <definedName name="Z_D77EBD73_782E_4A63_AC37_29D349B4D009_.wvu.PrintArea" localSheetId="37" hidden="1">'様式D-3_S16'!$B$3:$AO$46</definedName>
    <definedName name="Z_D77EBD73_782E_4A63_AC37_29D349B4D009_.wvu.PrintArea" localSheetId="38" hidden="1">'様式D-3_S17'!$B$3:$AO$46</definedName>
    <definedName name="Z_D77EBD73_782E_4A63_AC37_29D349B4D009_.wvu.PrintArea" localSheetId="39" hidden="1">'様式D-3_S18'!$B$3:$AO$46</definedName>
    <definedName name="Z_D77EBD73_782E_4A63_AC37_29D349B4D009_.wvu.PrintArea" localSheetId="40" hidden="1">'様式D-3_S19'!$B$3:$AO$46</definedName>
    <definedName name="Z_D77EBD73_782E_4A63_AC37_29D349B4D009_.wvu.PrintArea" localSheetId="41" hidden="1">'様式D-3_S20'!$B$3:$AO$46</definedName>
    <definedName name="コード" localSheetId="6">#REF!</definedName>
    <definedName name="コード" localSheetId="7">#REF!</definedName>
    <definedName name="コード" localSheetId="11">#REF!</definedName>
    <definedName name="コード" localSheetId="12">#REF!</definedName>
    <definedName name="コード" localSheetId="13">#REF!</definedName>
    <definedName name="コード" localSheetId="14">#REF!</definedName>
    <definedName name="コード" localSheetId="15">#REF!</definedName>
    <definedName name="コード" localSheetId="16">#REF!</definedName>
    <definedName name="コード" localSheetId="17">#REF!</definedName>
    <definedName name="コード">#REF!</definedName>
    <definedName name="ジェットファン種別" localSheetId="6">#REF!</definedName>
    <definedName name="ジェットファン種別" localSheetId="7">#REF!</definedName>
    <definedName name="ジェットファン種別" localSheetId="11">#REF!</definedName>
    <definedName name="ジェットファン種別" localSheetId="12">#REF!</definedName>
    <definedName name="ジェットファン種別" localSheetId="13">#REF!</definedName>
    <definedName name="ジェットファン種別" localSheetId="14">#REF!</definedName>
    <definedName name="ジェットファン種別" localSheetId="15">#REF!</definedName>
    <definedName name="ジェットファン種別" localSheetId="16">#REF!</definedName>
    <definedName name="ジェットファン種別" localSheetId="17">#REF!</definedName>
    <definedName name="ジェットファン種別">#REF!</definedName>
    <definedName name="その他">'(参考)リスト'!$C$45</definedName>
    <definedName name="その他施設">'(参考)リスト'!$C$76:$C$80</definedName>
    <definedName name="トンネル工法" localSheetId="6">#REF!</definedName>
    <definedName name="トンネル工法" localSheetId="7">#REF!</definedName>
    <definedName name="トンネル工法" localSheetId="11">#REF!</definedName>
    <definedName name="トンネル工法" localSheetId="12">#REF!</definedName>
    <definedName name="トンネル工法" localSheetId="13">#REF!</definedName>
    <definedName name="トンネル工法" localSheetId="14">#REF!</definedName>
    <definedName name="トンネル工法" localSheetId="15">#REF!</definedName>
    <definedName name="トンネル工法" localSheetId="16">#REF!</definedName>
    <definedName name="トンネル工法" localSheetId="17">#REF!</definedName>
    <definedName name="トンネル工法">#REF!</definedName>
    <definedName name="トンネル等級" localSheetId="6">#REF!</definedName>
    <definedName name="トンネル等級" localSheetId="7">#REF!</definedName>
    <definedName name="トンネル等級" localSheetId="11">#REF!</definedName>
    <definedName name="トンネル等級" localSheetId="12">#REF!</definedName>
    <definedName name="トンネル等級" localSheetId="13">#REF!</definedName>
    <definedName name="トンネル等級" localSheetId="14">#REF!</definedName>
    <definedName name="トンネル等級" localSheetId="15">#REF!</definedName>
    <definedName name="トンネル等級" localSheetId="16">#REF!</definedName>
    <definedName name="トンネル等級" localSheetId="17">#REF!</definedName>
    <definedName name="トンネル等級">#REF!</definedName>
    <definedName name="トンネル分類" localSheetId="6">#REF!</definedName>
    <definedName name="トンネル分類" localSheetId="7">#REF!</definedName>
    <definedName name="トンネル分類" localSheetId="11">#REF!</definedName>
    <definedName name="トンネル分類" localSheetId="12">#REF!</definedName>
    <definedName name="トンネル分類" localSheetId="13">#REF!</definedName>
    <definedName name="トンネル分類" localSheetId="14">#REF!</definedName>
    <definedName name="トンネル分類" localSheetId="15">#REF!</definedName>
    <definedName name="トンネル分類" localSheetId="16">#REF!</definedName>
    <definedName name="トンネル分類" localSheetId="17">#REF!</definedName>
    <definedName name="トンネル分類">#REF!</definedName>
    <definedName name="一般有料区分" localSheetId="6">#REF!</definedName>
    <definedName name="一般有料区分" localSheetId="7">#REF!</definedName>
    <definedName name="一般有料区分" localSheetId="11">#REF!</definedName>
    <definedName name="一般有料区分" localSheetId="12">#REF!</definedName>
    <definedName name="一般有料区分" localSheetId="13">#REF!</definedName>
    <definedName name="一般有料区分" localSheetId="14">#REF!</definedName>
    <definedName name="一般有料区分" localSheetId="15">#REF!</definedName>
    <definedName name="一般有料区分" localSheetId="16">#REF!</definedName>
    <definedName name="一般有料区分" localSheetId="17">#REF!</definedName>
    <definedName name="一般有料区分">#REF!</definedName>
    <definedName name="外力">'(参考)リスト'!$E$16:$E$23</definedName>
    <definedName name="完成年次" localSheetId="6">#REF!</definedName>
    <definedName name="完成年次" localSheetId="7">#REF!</definedName>
    <definedName name="完成年次" localSheetId="11">#REF!</definedName>
    <definedName name="完成年次" localSheetId="12">#REF!</definedName>
    <definedName name="完成年次" localSheetId="13">#REF!</definedName>
    <definedName name="完成年次" localSheetId="14">#REF!</definedName>
    <definedName name="完成年次" localSheetId="15">#REF!</definedName>
    <definedName name="完成年次" localSheetId="16">#REF!</definedName>
    <definedName name="完成年次" localSheetId="17">#REF!</definedName>
    <definedName name="完成年次">#REF!</definedName>
    <definedName name="換気" localSheetId="6">#REF!</definedName>
    <definedName name="換気" localSheetId="7">#REF!</definedName>
    <definedName name="換気" localSheetId="11">#REF!</definedName>
    <definedName name="換気" localSheetId="12">#REF!</definedName>
    <definedName name="換気" localSheetId="13">#REF!</definedName>
    <definedName name="換気" localSheetId="14">#REF!</definedName>
    <definedName name="換気" localSheetId="15">#REF!</definedName>
    <definedName name="換気" localSheetId="16">#REF!</definedName>
    <definedName name="換気" localSheetId="17">#REF!</definedName>
    <definedName name="換気">#REF!</definedName>
    <definedName name="換気施設">'(参考)リスト'!$C$55:$C$59</definedName>
    <definedName name="吸音板" localSheetId="6">#REF!</definedName>
    <definedName name="吸音板" localSheetId="7">#REF!</definedName>
    <definedName name="吸音板" localSheetId="11">#REF!</definedName>
    <definedName name="吸音板" localSheetId="12">#REF!</definedName>
    <definedName name="吸音板" localSheetId="13">#REF!</definedName>
    <definedName name="吸音板" localSheetId="14">#REF!</definedName>
    <definedName name="吸音板" localSheetId="15">#REF!</definedName>
    <definedName name="吸音板" localSheetId="16">#REF!</definedName>
    <definedName name="吸音板" localSheetId="17">#REF!</definedName>
    <definedName name="吸音板">#REF!</definedName>
    <definedName name="区分" localSheetId="6">#REF!</definedName>
    <definedName name="区分" localSheetId="7">#REF!</definedName>
    <definedName name="区分" localSheetId="11">#REF!</definedName>
    <definedName name="区分" localSheetId="12">#REF!</definedName>
    <definedName name="区分" localSheetId="13">#REF!</definedName>
    <definedName name="区分" localSheetId="14">#REF!</definedName>
    <definedName name="区分" localSheetId="15">#REF!</definedName>
    <definedName name="区分" localSheetId="16">#REF!</definedName>
    <definedName name="区分" localSheetId="17">#REF!</definedName>
    <definedName name="区分">#REF!</definedName>
    <definedName name="形式" localSheetId="6">#REF!</definedName>
    <definedName name="形式" localSheetId="7">#REF!</definedName>
    <definedName name="形式" localSheetId="11">#REF!</definedName>
    <definedName name="形式" localSheetId="12">#REF!</definedName>
    <definedName name="形式" localSheetId="13">#REF!</definedName>
    <definedName name="形式" localSheetId="14">#REF!</definedName>
    <definedName name="形式" localSheetId="15">#REF!</definedName>
    <definedName name="形式" localSheetId="16">#REF!</definedName>
    <definedName name="形式" localSheetId="17">#REF!</definedName>
    <definedName name="形式">#REF!</definedName>
    <definedName name="警報表示板" localSheetId="6">#REF!</definedName>
    <definedName name="警報表示板" localSheetId="7">#REF!</definedName>
    <definedName name="警報表示板" localSheetId="11">#REF!</definedName>
    <definedName name="警報表示板" localSheetId="12">#REF!</definedName>
    <definedName name="警報表示板" localSheetId="13">#REF!</definedName>
    <definedName name="警報表示板" localSheetId="14">#REF!</definedName>
    <definedName name="警報表示板" localSheetId="15">#REF!</definedName>
    <definedName name="警報表示板" localSheetId="16">#REF!</definedName>
    <definedName name="警報表示板" localSheetId="17">#REF!</definedName>
    <definedName name="警報表示板">#REF!</definedName>
    <definedName name="健全度" localSheetId="6">#REF!</definedName>
    <definedName name="健全度" localSheetId="7">#REF!</definedName>
    <definedName name="健全度" localSheetId="11">#REF!</definedName>
    <definedName name="健全度" localSheetId="12">#REF!</definedName>
    <definedName name="健全度" localSheetId="13">#REF!</definedName>
    <definedName name="健全度" localSheetId="14">#REF!</definedName>
    <definedName name="健全度" localSheetId="15">#REF!</definedName>
    <definedName name="健全度" localSheetId="16">#REF!</definedName>
    <definedName name="健全度" localSheetId="17">#REF!</definedName>
    <definedName name="健全度">#REF!</definedName>
    <definedName name="個数">'[2](参考)ﾘｽﾄ'!$R$3:$R$502</definedName>
    <definedName name="交通量" localSheetId="6">#REF!</definedName>
    <definedName name="交通量" localSheetId="7">#REF!</definedName>
    <definedName name="交通量" localSheetId="11">#REF!</definedName>
    <definedName name="交通量" localSheetId="12">#REF!</definedName>
    <definedName name="交通量" localSheetId="13">#REF!</definedName>
    <definedName name="交通量" localSheetId="14">#REF!</definedName>
    <definedName name="交通量" localSheetId="15">#REF!</definedName>
    <definedName name="交通量" localSheetId="16">#REF!</definedName>
    <definedName name="交通量" localSheetId="17">#REF!</definedName>
    <definedName name="交通量">#REF!</definedName>
    <definedName name="坑門">'(参考)リスト'!$C$16:$C$29</definedName>
    <definedName name="更新年次" localSheetId="6">#REF!</definedName>
    <definedName name="更新年次" localSheetId="7">#REF!</definedName>
    <definedName name="更新年次" localSheetId="11">#REF!</definedName>
    <definedName name="更新年次" localSheetId="12">#REF!</definedName>
    <definedName name="更新年次" localSheetId="13">#REF!</definedName>
    <definedName name="更新年次" localSheetId="14">#REF!</definedName>
    <definedName name="更新年次" localSheetId="15">#REF!</definedName>
    <definedName name="更新年次" localSheetId="16">#REF!</definedName>
    <definedName name="更新年次" localSheetId="17">#REF!</definedName>
    <definedName name="更新年次">#REF!</definedName>
    <definedName name="最大土被り" localSheetId="6">#REF!</definedName>
    <definedName name="最大土被り" localSheetId="7">#REF!</definedName>
    <definedName name="最大土被り" localSheetId="11">#REF!</definedName>
    <definedName name="最大土被り" localSheetId="12">#REF!</definedName>
    <definedName name="最大土被り" localSheetId="13">#REF!</definedName>
    <definedName name="最大土被り" localSheetId="14">#REF!</definedName>
    <definedName name="最大土被り" localSheetId="15">#REF!</definedName>
    <definedName name="最大土被り" localSheetId="16">#REF!</definedName>
    <definedName name="最大土被り" localSheetId="17">#REF!</definedName>
    <definedName name="最大土被り">#REF!</definedName>
    <definedName name="材質劣化">'(参考)リスト'!$E$25:$E$30</definedName>
    <definedName name="写真番号" localSheetId="6">#REF!</definedName>
    <definedName name="写真番号" localSheetId="7">#REF!</definedName>
    <definedName name="写真番号" localSheetId="11">#REF!</definedName>
    <definedName name="写真番号" localSheetId="12">#REF!</definedName>
    <definedName name="写真番号" localSheetId="13">#REF!</definedName>
    <definedName name="写真番号" localSheetId="14">#REF!</definedName>
    <definedName name="写真番号" localSheetId="15">#REF!</definedName>
    <definedName name="写真番号" localSheetId="16">#REF!</definedName>
    <definedName name="写真番号" localSheetId="17">#REF!</definedName>
    <definedName name="写真番号">#REF!</definedName>
    <definedName name="車道幅" localSheetId="6">#REF!</definedName>
    <definedName name="車道幅" localSheetId="7">#REF!</definedName>
    <definedName name="車道幅" localSheetId="11">#REF!</definedName>
    <definedName name="車道幅" localSheetId="12">#REF!</definedName>
    <definedName name="車道幅" localSheetId="13">#REF!</definedName>
    <definedName name="車道幅" localSheetId="14">#REF!</definedName>
    <definedName name="車道幅" localSheetId="15">#REF!</definedName>
    <definedName name="車道幅" localSheetId="16">#REF!</definedName>
    <definedName name="車道幅" localSheetId="17">#REF!</definedName>
    <definedName name="車道幅">#REF!</definedName>
    <definedName name="縦断勾配" localSheetId="6">#REF!</definedName>
    <definedName name="縦断勾配" localSheetId="7">#REF!</definedName>
    <definedName name="縦断勾配" localSheetId="11">#REF!</definedName>
    <definedName name="縦断勾配" localSheetId="12">#REF!</definedName>
    <definedName name="縦断勾配" localSheetId="13">#REF!</definedName>
    <definedName name="縦断勾配" localSheetId="14">#REF!</definedName>
    <definedName name="縦断勾配" localSheetId="15">#REF!</definedName>
    <definedName name="縦断勾配" localSheetId="16">#REF!</definedName>
    <definedName name="縦断勾配" localSheetId="17">#REF!</definedName>
    <definedName name="縦断勾配">#REF!</definedName>
    <definedName name="照明個数" localSheetId="6">#REF!</definedName>
    <definedName name="照明個数" localSheetId="7">#REF!</definedName>
    <definedName name="照明個数" localSheetId="11">#REF!</definedName>
    <definedName name="照明個数" localSheetId="12">#REF!</definedName>
    <definedName name="照明個数" localSheetId="13">#REF!</definedName>
    <definedName name="照明個数" localSheetId="14">#REF!</definedName>
    <definedName name="照明個数" localSheetId="15">#REF!</definedName>
    <definedName name="照明個数" localSheetId="16">#REF!</definedName>
    <definedName name="照明個数" localSheetId="17">#REF!</definedName>
    <definedName name="照明個数">#REF!</definedName>
    <definedName name="照明施設">'(参考)リスト'!$C$51:$C$53</definedName>
    <definedName name="照明種別" localSheetId="6">#REF!</definedName>
    <definedName name="照明種別" localSheetId="7">#REF!</definedName>
    <definedName name="照明種別" localSheetId="11">#REF!</definedName>
    <definedName name="照明種別" localSheetId="12">#REF!</definedName>
    <definedName name="照明種別" localSheetId="13">#REF!</definedName>
    <definedName name="照明種別" localSheetId="14">#REF!</definedName>
    <definedName name="照明種別" localSheetId="15">#REF!</definedName>
    <definedName name="照明種別" localSheetId="16">#REF!</definedName>
    <definedName name="照明種別" localSheetId="17">#REF!</definedName>
    <definedName name="照明種別">#REF!</definedName>
    <definedName name="占用物件" localSheetId="6">#REF!</definedName>
    <definedName name="占用物件" localSheetId="7">#REF!</definedName>
    <definedName name="占用物件" localSheetId="11">#REF!</definedName>
    <definedName name="占用物件" localSheetId="12">#REF!</definedName>
    <definedName name="占用物件" localSheetId="13">#REF!</definedName>
    <definedName name="占用物件" localSheetId="14">#REF!</definedName>
    <definedName name="占用物件" localSheetId="15">#REF!</definedName>
    <definedName name="占用物件" localSheetId="16">#REF!</definedName>
    <definedName name="占用物件" localSheetId="17">#REF!</definedName>
    <definedName name="占用物件">#REF!</definedName>
    <definedName name="対応方針" localSheetId="6">#REF!</definedName>
    <definedName name="対応方針" localSheetId="7">#REF!</definedName>
    <definedName name="対応方針" localSheetId="11">#REF!</definedName>
    <definedName name="対応方針" localSheetId="12">#REF!</definedName>
    <definedName name="対応方針" localSheetId="13">#REF!</definedName>
    <definedName name="対応方針" localSheetId="14">#REF!</definedName>
    <definedName name="対応方針" localSheetId="15">#REF!</definedName>
    <definedName name="対応方針" localSheetId="16">#REF!</definedName>
    <definedName name="対応方針" localSheetId="17">#REF!</definedName>
    <definedName name="対応方針">#REF!</definedName>
    <definedName name="対象箇所" localSheetId="1">テーブル1[対象箇所]</definedName>
    <definedName name="対象箇所" localSheetId="5">テーブル1[対象箇所]</definedName>
    <definedName name="対象箇所" localSheetId="6">テーブル1[対象箇所]</definedName>
    <definedName name="対象箇所" localSheetId="7">テーブル1[対象箇所]</definedName>
    <definedName name="対象箇所" localSheetId="42">テーブル1[対象箇所]</definedName>
    <definedName name="対象箇所" localSheetId="21">テーブル1[対象箇所]</definedName>
    <definedName name="対象箇所" localSheetId="22">テーブル1[対象箇所]</definedName>
    <definedName name="対象箇所" localSheetId="23">テーブル1[対象箇所]</definedName>
    <definedName name="対象箇所" localSheetId="24">テーブル1[対象箇所]</definedName>
    <definedName name="対象箇所" localSheetId="25">テーブル1[対象箇所]</definedName>
    <definedName name="対象箇所" localSheetId="26">テーブル1[対象箇所]</definedName>
    <definedName name="対象箇所" localSheetId="27">テーブル1[対象箇所]</definedName>
    <definedName name="対象箇所" localSheetId="28">テーブル1[対象箇所]</definedName>
    <definedName name="対象箇所" localSheetId="29">テーブル1[対象箇所]</definedName>
    <definedName name="対象箇所" localSheetId="30">テーブル1[対象箇所]</definedName>
    <definedName name="対象箇所" localSheetId="31">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5">テーブル1[対象箇所]</definedName>
    <definedName name="対象箇所" localSheetId="36">テーブル1[対象箇所]</definedName>
    <definedName name="対象箇所" localSheetId="37">テーブル1[対象箇所]</definedName>
    <definedName name="対象箇所" localSheetId="38">テーブル1[対象箇所]</definedName>
    <definedName name="対象箇所" localSheetId="39">テーブル1[対象箇所]</definedName>
    <definedName name="対象箇所" localSheetId="40">テーブル1[対象箇所]</definedName>
    <definedName name="対象箇所" localSheetId="41">テーブル1[対象箇所]</definedName>
    <definedName name="対象箇所">テーブル1[対象箇所]</definedName>
    <definedName name="調査判定" localSheetId="6">#REF!</definedName>
    <definedName name="調査判定" localSheetId="7">#REF!</definedName>
    <definedName name="調査判定" localSheetId="11">#REF!</definedName>
    <definedName name="調査判定" localSheetId="12">#REF!</definedName>
    <definedName name="調査判定" localSheetId="13">#REF!</definedName>
    <definedName name="調査判定" localSheetId="14">#REF!</definedName>
    <definedName name="調査判定" localSheetId="15">#REF!</definedName>
    <definedName name="調査判定" localSheetId="16">#REF!</definedName>
    <definedName name="調査判定" localSheetId="17">#REF!</definedName>
    <definedName name="調査判定">#REF!</definedName>
    <definedName name="追加距離" localSheetId="6">#REF!</definedName>
    <definedName name="追加距離" localSheetId="7">#REF!</definedName>
    <definedName name="追加距離" localSheetId="11">#REF!</definedName>
    <definedName name="追加距離" localSheetId="12">#REF!</definedName>
    <definedName name="追加距離" localSheetId="13">#REF!</definedName>
    <definedName name="追加距離" localSheetId="14">#REF!</definedName>
    <definedName name="追加距離" localSheetId="15">#REF!</definedName>
    <definedName name="追加距離" localSheetId="16">#REF!</definedName>
    <definedName name="追加距離" localSheetId="17">#REF!</definedName>
    <definedName name="追加距離">#REF!</definedName>
    <definedName name="天井板">'(参考)リスト'!$C$34:$C$36</definedName>
    <definedName name="天井板種類" localSheetId="6">#REF!</definedName>
    <definedName name="天井板種類" localSheetId="7">#REF!</definedName>
    <definedName name="天井板種類" localSheetId="11">#REF!</definedName>
    <definedName name="天井板種類" localSheetId="12">#REF!</definedName>
    <definedName name="天井板種類" localSheetId="13">#REF!</definedName>
    <definedName name="天井板種類" localSheetId="14">#REF!</definedName>
    <definedName name="天井板種類" localSheetId="15">#REF!</definedName>
    <definedName name="天井板種類" localSheetId="16">#REF!</definedName>
    <definedName name="天井板種類" localSheetId="17">#REF!</definedName>
    <definedName name="天井板種類">#REF!</definedName>
    <definedName name="点検種別" localSheetId="6">#REF!</definedName>
    <definedName name="点検種別" localSheetId="7">#REF!</definedName>
    <definedName name="点検種別" localSheetId="11">#REF!</definedName>
    <definedName name="点検種別" localSheetId="12">#REF!</definedName>
    <definedName name="点検種別" localSheetId="13">#REF!</definedName>
    <definedName name="点検種別" localSheetId="14">#REF!</definedName>
    <definedName name="点検種別" localSheetId="15">#REF!</definedName>
    <definedName name="点検種別" localSheetId="16">#REF!</definedName>
    <definedName name="点検種別" localSheetId="17">#REF!</definedName>
    <definedName name="点検種別">#REF!</definedName>
    <definedName name="都道府県" localSheetId="6">#REF!</definedName>
    <definedName name="都道府県" localSheetId="7">#REF!</definedName>
    <definedName name="都道府県" localSheetId="11">#REF!</definedName>
    <definedName name="都道府県" localSheetId="12">#REF!</definedName>
    <definedName name="都道府県" localSheetId="13">#REF!</definedName>
    <definedName name="都道府県" localSheetId="14">#REF!</definedName>
    <definedName name="都道府県" localSheetId="15">#REF!</definedName>
    <definedName name="都道府県" localSheetId="16">#REF!</definedName>
    <definedName name="都道府県" localSheetId="17">#REF!</definedName>
    <definedName name="都道府県">#REF!</definedName>
    <definedName name="道路幅" localSheetId="6">#REF!</definedName>
    <definedName name="道路幅" localSheetId="7">#REF!</definedName>
    <definedName name="道路幅" localSheetId="11">#REF!</definedName>
    <definedName name="道路幅" localSheetId="12">#REF!</definedName>
    <definedName name="道路幅" localSheetId="13">#REF!</definedName>
    <definedName name="道路幅" localSheetId="14">#REF!</definedName>
    <definedName name="道路幅" localSheetId="15">#REF!</definedName>
    <definedName name="道路幅" localSheetId="16">#REF!</definedName>
    <definedName name="道路幅" localSheetId="17">#REF!</definedName>
    <definedName name="道路幅">#REF!</definedName>
    <definedName name="内装" localSheetId="6">#REF!</definedName>
    <definedName name="内装" localSheetId="7">#REF!</definedName>
    <definedName name="内装" localSheetId="11">#REF!</definedName>
    <definedName name="内装" localSheetId="12">#REF!</definedName>
    <definedName name="内装" localSheetId="13">#REF!</definedName>
    <definedName name="内装" localSheetId="14">#REF!</definedName>
    <definedName name="内装" localSheetId="15">#REF!</definedName>
    <definedName name="内装" localSheetId="16">#REF!</definedName>
    <definedName name="内装" localSheetId="17">#REF!</definedName>
    <definedName name="内装">#REF!</definedName>
    <definedName name="内装板">'(参考)リスト'!$C$31:$C$32</definedName>
    <definedName name="排水種別" localSheetId="6">#REF!</definedName>
    <definedName name="排水種別" localSheetId="7">#REF!</definedName>
    <definedName name="排水種別" localSheetId="11">#REF!</definedName>
    <definedName name="排水種別" localSheetId="12">#REF!</definedName>
    <definedName name="排水種別" localSheetId="13">#REF!</definedName>
    <definedName name="排水種別" localSheetId="14">#REF!</definedName>
    <definedName name="排水種別" localSheetId="15">#REF!</definedName>
    <definedName name="排水種別" localSheetId="16">#REF!</definedName>
    <definedName name="排水種別" localSheetId="17">#REF!</definedName>
    <definedName name="排水種別">#REF!</definedName>
    <definedName name="判定" localSheetId="6">#REF!</definedName>
    <definedName name="判定" localSheetId="7">#REF!</definedName>
    <definedName name="判定" localSheetId="11">#REF!</definedName>
    <definedName name="判定" localSheetId="12">#REF!</definedName>
    <definedName name="判定" localSheetId="13">#REF!</definedName>
    <definedName name="判定" localSheetId="14">#REF!</definedName>
    <definedName name="判定" localSheetId="15">#REF!</definedName>
    <definedName name="判定" localSheetId="16">#REF!</definedName>
    <definedName name="判定" localSheetId="17">#REF!</definedName>
    <definedName name="判定">#REF!</definedName>
    <definedName name="非常用施設">'(参考)リスト'!$C$61:$C$74</definedName>
    <definedName name="標識" localSheetId="6">#REF!</definedName>
    <definedName name="標識" localSheetId="7">#REF!</definedName>
    <definedName name="標識" localSheetId="11">#REF!</definedName>
    <definedName name="標識" localSheetId="12">#REF!</definedName>
    <definedName name="標識" localSheetId="13">#REF!</definedName>
    <definedName name="標識" localSheetId="14">#REF!</definedName>
    <definedName name="標識" localSheetId="15">#REF!</definedName>
    <definedName name="標識" localSheetId="16">#REF!</definedName>
    <definedName name="標識" localSheetId="17">#REF!</definedName>
    <definedName name="標識">#REF!</definedName>
    <definedName name="部位附属" localSheetId="6">'[3](参考)ﾘｽﾄ'!#REF!</definedName>
    <definedName name="部位附属" localSheetId="7">'[3](参考)ﾘｽﾄ'!#REF!</definedName>
    <definedName name="部位附属" localSheetId="11">'[3](参考)ﾘｽﾄ'!#REF!</definedName>
    <definedName name="部位附属" localSheetId="12">'[3](参考)ﾘｽﾄ'!#REF!</definedName>
    <definedName name="部位附属" localSheetId="13">'[3](参考)ﾘｽﾄ'!#REF!</definedName>
    <definedName name="部位附属" localSheetId="14">'[3](参考)ﾘｽﾄ'!#REF!</definedName>
    <definedName name="部位附属" localSheetId="15">'[3](参考)ﾘｽﾄ'!#REF!</definedName>
    <definedName name="部位附属" localSheetId="16">'[3](参考)ﾘｽﾄ'!#REF!</definedName>
    <definedName name="部位附属" localSheetId="17">'[3](参考)ﾘｽﾄ'!#REF!</definedName>
    <definedName name="部位附属">'[3](参考)ﾘｽﾄ'!#REF!</definedName>
    <definedName name="部位本体">'[2](参考)ﾘｽﾄ'!$AE$3:$AE$25</definedName>
    <definedName name="幅員" localSheetId="6">#REF!</definedName>
    <definedName name="幅員" localSheetId="7">#REF!</definedName>
    <definedName name="幅員" localSheetId="11">#REF!</definedName>
    <definedName name="幅員" localSheetId="12">#REF!</definedName>
    <definedName name="幅員" localSheetId="13">#REF!</definedName>
    <definedName name="幅員" localSheetId="14">#REF!</definedName>
    <definedName name="幅員" localSheetId="15">#REF!</definedName>
    <definedName name="幅員" localSheetId="16">#REF!</definedName>
    <definedName name="幅員" localSheetId="17">#REF!</definedName>
    <definedName name="幅員">#REF!</definedName>
    <definedName name="幅員１" localSheetId="6">#REF!</definedName>
    <definedName name="幅員１" localSheetId="7">#REF!</definedName>
    <definedName name="幅員１" localSheetId="11">#REF!</definedName>
    <definedName name="幅員１" localSheetId="12">#REF!</definedName>
    <definedName name="幅員１" localSheetId="13">#REF!</definedName>
    <definedName name="幅員１" localSheetId="14">#REF!</definedName>
    <definedName name="幅員１" localSheetId="15">#REF!</definedName>
    <definedName name="幅員１" localSheetId="16">#REF!</definedName>
    <definedName name="幅員１" localSheetId="17">#REF!</definedName>
    <definedName name="幅員１">#REF!</definedName>
    <definedName name="幅員２" localSheetId="6">#REF!</definedName>
    <definedName name="幅員２" localSheetId="7">#REF!</definedName>
    <definedName name="幅員２" localSheetId="11">#REF!</definedName>
    <definedName name="幅員２" localSheetId="12">#REF!</definedName>
    <definedName name="幅員２" localSheetId="13">#REF!</definedName>
    <definedName name="幅員２" localSheetId="14">#REF!</definedName>
    <definedName name="幅員２" localSheetId="15">#REF!</definedName>
    <definedName name="幅員２" localSheetId="16">#REF!</definedName>
    <definedName name="幅員２" localSheetId="17">#REF!</definedName>
    <definedName name="幅員２">#REF!</definedName>
    <definedName name="覆工">'(参考)リスト'!$C$16:$C$29</definedName>
    <definedName name="覆工・坑門">'(参考)リスト'!$C$16:$C$29</definedName>
    <definedName name="覆工番号" localSheetId="6">#REF!</definedName>
    <definedName name="覆工番号" localSheetId="7">#REF!</definedName>
    <definedName name="覆工番号" localSheetId="11">#REF!</definedName>
    <definedName name="覆工番号" localSheetId="12">#REF!</definedName>
    <definedName name="覆工番号" localSheetId="13">#REF!</definedName>
    <definedName name="覆工番号" localSheetId="14">#REF!</definedName>
    <definedName name="覆工番号" localSheetId="15">#REF!</definedName>
    <definedName name="覆工番号" localSheetId="16">#REF!</definedName>
    <definedName name="覆工番号" localSheetId="17">#REF!</definedName>
    <definedName name="覆工番号">#REF!</definedName>
    <definedName name="変状本体" localSheetId="6">#REF!</definedName>
    <definedName name="変状本体" localSheetId="7">#REF!</definedName>
    <definedName name="変状本体" localSheetId="11">#REF!</definedName>
    <definedName name="変状本体" localSheetId="12">#REF!</definedName>
    <definedName name="変状本体" localSheetId="13">#REF!</definedName>
    <definedName name="変状本体" localSheetId="14">#REF!</definedName>
    <definedName name="変状本体" localSheetId="15">#REF!</definedName>
    <definedName name="変状本体" localSheetId="16">#REF!</definedName>
    <definedName name="変状本体" localSheetId="17">#REF!</definedName>
    <definedName name="変状本体">#REF!</definedName>
    <definedName name="舗装種別" localSheetId="6">#REF!</definedName>
    <definedName name="舗装種別" localSheetId="7">#REF!</definedName>
    <definedName name="舗装種別" localSheetId="11">#REF!</definedName>
    <definedName name="舗装種別" localSheetId="12">#REF!</definedName>
    <definedName name="舗装種別" localSheetId="13">#REF!</definedName>
    <definedName name="舗装種別" localSheetId="14">#REF!</definedName>
    <definedName name="舗装種別" localSheetId="15">#REF!</definedName>
    <definedName name="舗装種別" localSheetId="16">#REF!</definedName>
    <definedName name="舗装種別" localSheetId="17">#REF!</definedName>
    <definedName name="舗装種別">#REF!</definedName>
    <definedName name="歩道等幅" localSheetId="6">#REF!</definedName>
    <definedName name="歩道等幅" localSheetId="7">#REF!</definedName>
    <definedName name="歩道等幅" localSheetId="11">#REF!</definedName>
    <definedName name="歩道等幅" localSheetId="12">#REF!</definedName>
    <definedName name="歩道等幅" localSheetId="13">#REF!</definedName>
    <definedName name="歩道等幅" localSheetId="14">#REF!</definedName>
    <definedName name="歩道等幅" localSheetId="15">#REF!</definedName>
    <definedName name="歩道等幅" localSheetId="16">#REF!</definedName>
    <definedName name="歩道等幅" localSheetId="17">#REF!</definedName>
    <definedName name="歩道等幅">#REF!</definedName>
    <definedName name="有無" localSheetId="6">#REF!</definedName>
    <definedName name="有無" localSheetId="7">#REF!</definedName>
    <definedName name="有無" localSheetId="11">#REF!</definedName>
    <definedName name="有無" localSheetId="12">#REF!</definedName>
    <definedName name="有無" localSheetId="13">#REF!</definedName>
    <definedName name="有無" localSheetId="14">#REF!</definedName>
    <definedName name="有無" localSheetId="15">#REF!</definedName>
    <definedName name="有無" localSheetId="16">#REF!</definedName>
    <definedName name="有無" localSheetId="17">#REF!</definedName>
    <definedName name="有無">#REF!</definedName>
    <definedName name="有料" localSheetId="6">#REF!</definedName>
    <definedName name="有料" localSheetId="7">#REF!</definedName>
    <definedName name="有料" localSheetId="11">#REF!</definedName>
    <definedName name="有料" localSheetId="12">#REF!</definedName>
    <definedName name="有料" localSheetId="13">#REF!</definedName>
    <definedName name="有料" localSheetId="14">#REF!</definedName>
    <definedName name="有料" localSheetId="15">#REF!</definedName>
    <definedName name="有料" localSheetId="16">#REF!</definedName>
    <definedName name="有料" localSheetId="17">#REF!</definedName>
    <definedName name="有料">#REF!</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261" l="1"/>
  <c r="D13" i="261"/>
  <c r="D10" i="261"/>
  <c r="D7" i="261"/>
  <c r="E6" i="261"/>
  <c r="E5" i="261"/>
  <c r="D4" i="261"/>
  <c r="P3" i="261"/>
  <c r="J3" i="261"/>
  <c r="D3" i="261"/>
  <c r="D16" i="260"/>
  <c r="D13" i="260"/>
  <c r="D10" i="260"/>
  <c r="D7" i="260"/>
  <c r="E6" i="260"/>
  <c r="E5" i="260"/>
  <c r="D4" i="260"/>
  <c r="P3" i="260"/>
  <c r="J3" i="260"/>
  <c r="D3" i="260"/>
  <c r="AG35" i="245" l="1"/>
  <c r="AJ32" i="245"/>
  <c r="AI32" i="245"/>
  <c r="AH32" i="245"/>
  <c r="AH35" i="245" s="1"/>
  <c r="BQ5" i="245" s="1"/>
  <c r="AG32" i="245"/>
  <c r="AF32" i="245"/>
  <c r="AE32" i="245"/>
  <c r="AE35" i="245" s="1"/>
  <c r="BO5" i="245" s="1"/>
  <c r="AD32" i="245"/>
  <c r="AC36" i="245" s="1"/>
  <c r="BT5" i="245" s="1"/>
  <c r="AC32" i="245"/>
  <c r="AC35" i="245" s="1"/>
  <c r="AB32" i="245"/>
  <c r="BA5" i="245" s="1"/>
  <c r="AA32" i="245"/>
  <c r="BX5" i="245" s="1"/>
  <c r="Z32" i="245"/>
  <c r="Z35" i="245" s="1"/>
  <c r="BK5" i="245" s="1"/>
  <c r="Y32" i="245"/>
  <c r="AJ31" i="245"/>
  <c r="AI31" i="245"/>
  <c r="CG5" i="245" s="1"/>
  <c r="AH31" i="245"/>
  <c r="CF5" i="245" s="1"/>
  <c r="AG31" i="245"/>
  <c r="AF31" i="245"/>
  <c r="CD5" i="245" s="1"/>
  <c r="AE31" i="245"/>
  <c r="CC5" i="245" s="1"/>
  <c r="AD31" i="245"/>
  <c r="AC31" i="245"/>
  <c r="AQ30" i="245"/>
  <c r="AQ29" i="245"/>
  <c r="AQ28" i="245"/>
  <c r="AQ27" i="245"/>
  <c r="AQ26" i="245"/>
  <c r="AQ25" i="245"/>
  <c r="AQ24" i="245"/>
  <c r="AQ23" i="245"/>
  <c r="AQ22" i="245"/>
  <c r="AQ21" i="245"/>
  <c r="AQ20" i="245"/>
  <c r="AQ19" i="245"/>
  <c r="AQ18" i="245"/>
  <c r="AQ17" i="245"/>
  <c r="AQ16" i="245"/>
  <c r="AQ15" i="245"/>
  <c r="AQ14" i="245"/>
  <c r="AQ13" i="245"/>
  <c r="AQ12" i="245"/>
  <c r="AQ11" i="245"/>
  <c r="CH5" i="245"/>
  <c r="CE5" i="245"/>
  <c r="CB5" i="245"/>
  <c r="CA5" i="245"/>
  <c r="BP5" i="245"/>
  <c r="BI5" i="245"/>
  <c r="BG5" i="245"/>
  <c r="BF5" i="245"/>
  <c r="BE5" i="245"/>
  <c r="BD5" i="245"/>
  <c r="BB5" i="245"/>
  <c r="AW5" i="245"/>
  <c r="AV5" i="245"/>
  <c r="Y5" i="245"/>
  <c r="N5" i="245"/>
  <c r="E5" i="245"/>
  <c r="Y4" i="245"/>
  <c r="N4" i="245"/>
  <c r="E4" i="245"/>
  <c r="AJ32" i="244"/>
  <c r="AI32" i="244"/>
  <c r="AI35" i="244" s="1"/>
  <c r="BR5" i="244" s="1"/>
  <c r="AH32" i="244"/>
  <c r="AH35" i="244" s="1"/>
  <c r="BQ5" i="244" s="1"/>
  <c r="AG32" i="244"/>
  <c r="AG35" i="244" s="1"/>
  <c r="BP5" i="244" s="1"/>
  <c r="AF32" i="244"/>
  <c r="BE5" i="244" s="1"/>
  <c r="AE32" i="244"/>
  <c r="AE35" i="244" s="1"/>
  <c r="BO5" i="244" s="1"/>
  <c r="AD32" i="244"/>
  <c r="AD35" i="244" s="1"/>
  <c r="AC32" i="244"/>
  <c r="AB32" i="244"/>
  <c r="BA5" i="244" s="1"/>
  <c r="AA32" i="244"/>
  <c r="BX5" i="244" s="1"/>
  <c r="Z32" i="244"/>
  <c r="Z35" i="244" s="1"/>
  <c r="BK5" i="244" s="1"/>
  <c r="Y32" i="244"/>
  <c r="AJ31" i="244"/>
  <c r="AI31" i="244"/>
  <c r="AH31" i="244"/>
  <c r="CF5" i="244" s="1"/>
  <c r="AG31" i="244"/>
  <c r="CE5" i="244" s="1"/>
  <c r="AF31" i="244"/>
  <c r="CD5" i="244" s="1"/>
  <c r="AE31" i="244"/>
  <c r="CC5" i="244" s="1"/>
  <c r="AD31" i="244"/>
  <c r="CB5" i="244" s="1"/>
  <c r="AC31" i="244"/>
  <c r="AQ30" i="244"/>
  <c r="AQ29" i="244"/>
  <c r="AQ28" i="244"/>
  <c r="AQ27" i="244"/>
  <c r="AQ26" i="244"/>
  <c r="AQ25" i="244"/>
  <c r="AQ24" i="244"/>
  <c r="AQ23" i="244"/>
  <c r="AQ22" i="244"/>
  <c r="AQ21" i="244"/>
  <c r="AQ20" i="244"/>
  <c r="AQ19" i="244"/>
  <c r="AQ18" i="244"/>
  <c r="AQ17" i="244"/>
  <c r="AQ16" i="244"/>
  <c r="AQ15" i="244"/>
  <c r="AQ14" i="244"/>
  <c r="AQ13" i="244"/>
  <c r="AQ12" i="244"/>
  <c r="AQ11" i="244"/>
  <c r="CH5" i="244"/>
  <c r="CG5" i="244"/>
  <c r="CA5" i="244"/>
  <c r="BW5" i="244"/>
  <c r="BI5" i="244"/>
  <c r="BC5" i="244"/>
  <c r="BB5" i="244"/>
  <c r="AY5" i="244"/>
  <c r="AW5" i="244"/>
  <c r="AV5" i="244"/>
  <c r="Y5" i="244"/>
  <c r="N5" i="244"/>
  <c r="E5" i="244"/>
  <c r="Y4" i="244"/>
  <c r="N4" i="244"/>
  <c r="E4" i="244"/>
  <c r="AG35" i="243"/>
  <c r="BP5" i="243" s="1"/>
  <c r="AJ32" i="243"/>
  <c r="AI32" i="243"/>
  <c r="AI35" i="243" s="1"/>
  <c r="BR5" i="243" s="1"/>
  <c r="AH32" i="243"/>
  <c r="AH35" i="243" s="1"/>
  <c r="BQ5" i="243" s="1"/>
  <c r="AG32" i="243"/>
  <c r="AF32" i="243"/>
  <c r="BE5" i="243" s="1"/>
  <c r="AE32" i="243"/>
  <c r="AD32" i="243"/>
  <c r="AD35" i="243" s="1"/>
  <c r="AC32" i="243"/>
  <c r="AC36" i="243" s="1"/>
  <c r="BT5" i="243" s="1"/>
  <c r="AB32" i="243"/>
  <c r="AA32" i="243"/>
  <c r="Z32" i="243"/>
  <c r="Z35" i="243" s="1"/>
  <c r="BK5" i="243" s="1"/>
  <c r="Y32" i="243"/>
  <c r="AJ31" i="243"/>
  <c r="AI31" i="243"/>
  <c r="CG5" i="243" s="1"/>
  <c r="AH31" i="243"/>
  <c r="AG31" i="243"/>
  <c r="CE5" i="243" s="1"/>
  <c r="AF31" i="243"/>
  <c r="CD5" i="243" s="1"/>
  <c r="AE31" i="243"/>
  <c r="CC5" i="243" s="1"/>
  <c r="AD31" i="243"/>
  <c r="CB5" i="243" s="1"/>
  <c r="AC31" i="243"/>
  <c r="AQ30" i="243"/>
  <c r="AQ29" i="243"/>
  <c r="AQ28" i="243"/>
  <c r="AQ27" i="243"/>
  <c r="AQ26" i="243"/>
  <c r="AQ25" i="243"/>
  <c r="AQ24" i="243"/>
  <c r="AQ23" i="243"/>
  <c r="AQ22" i="243"/>
  <c r="AQ21" i="243"/>
  <c r="AQ20" i="243"/>
  <c r="AQ19" i="243"/>
  <c r="AQ18" i="243"/>
  <c r="AQ17" i="243"/>
  <c r="AQ16" i="243"/>
  <c r="AQ15" i="243"/>
  <c r="AQ14" i="243"/>
  <c r="AQ13" i="243"/>
  <c r="AQ12" i="243"/>
  <c r="AQ11" i="243"/>
  <c r="CH5" i="243"/>
  <c r="CF5" i="243"/>
  <c r="CA5" i="243"/>
  <c r="BW5" i="243"/>
  <c r="BI5" i="243"/>
  <c r="BG5" i="243"/>
  <c r="BF5" i="243"/>
  <c r="BD5" i="243"/>
  <c r="BA5" i="243"/>
  <c r="AW5" i="243"/>
  <c r="AV5" i="243"/>
  <c r="Y5" i="243"/>
  <c r="N5" i="243"/>
  <c r="E5" i="243"/>
  <c r="Y4" i="243"/>
  <c r="N4" i="243"/>
  <c r="E4" i="243"/>
  <c r="AJ32" i="242"/>
  <c r="AI32" i="242"/>
  <c r="AI35" i="242" s="1"/>
  <c r="BR5" i="242" s="1"/>
  <c r="AH32" i="242"/>
  <c r="AH35" i="242" s="1"/>
  <c r="BQ5" i="242" s="1"/>
  <c r="AG32" i="242"/>
  <c r="AG35" i="242" s="1"/>
  <c r="BP5" i="242" s="1"/>
  <c r="AF32" i="242"/>
  <c r="BE5" i="242" s="1"/>
  <c r="AE32" i="242"/>
  <c r="AD32" i="242"/>
  <c r="AD35" i="242" s="1"/>
  <c r="AC32" i="242"/>
  <c r="AB32" i="242"/>
  <c r="BA5" i="242" s="1"/>
  <c r="AA32" i="242"/>
  <c r="Z32" i="242"/>
  <c r="AY5" i="242" s="1"/>
  <c r="Y32" i="242"/>
  <c r="AJ31" i="242"/>
  <c r="AI31" i="242"/>
  <c r="CG5" i="242" s="1"/>
  <c r="AH31" i="242"/>
  <c r="CF5" i="242" s="1"/>
  <c r="AG31" i="242"/>
  <c r="CE5" i="242" s="1"/>
  <c r="AF31" i="242"/>
  <c r="CD5" i="242" s="1"/>
  <c r="AE31" i="242"/>
  <c r="CC5" i="242" s="1"/>
  <c r="AD31" i="242"/>
  <c r="AC31" i="242"/>
  <c r="AQ30" i="242"/>
  <c r="AQ29" i="242"/>
  <c r="AQ28" i="242"/>
  <c r="AQ27" i="242"/>
  <c r="AQ26" i="242"/>
  <c r="AQ25" i="242"/>
  <c r="AQ24" i="242"/>
  <c r="AQ23" i="242"/>
  <c r="AQ22" i="242"/>
  <c r="AQ21" i="242"/>
  <c r="AQ20" i="242"/>
  <c r="AQ19" i="242"/>
  <c r="AQ18" i="242"/>
  <c r="AQ17" i="242"/>
  <c r="AQ16" i="242"/>
  <c r="AQ15" i="242"/>
  <c r="AQ14" i="242"/>
  <c r="AQ13" i="242"/>
  <c r="AQ12" i="242"/>
  <c r="AQ11" i="242"/>
  <c r="CH5" i="242"/>
  <c r="CB5" i="242"/>
  <c r="CA5" i="242"/>
  <c r="BI5" i="242"/>
  <c r="BF5" i="242"/>
  <c r="BD5" i="242"/>
  <c r="BC5" i="242"/>
  <c r="AW5" i="242"/>
  <c r="AV5" i="242"/>
  <c r="Y5" i="242"/>
  <c r="N5" i="242"/>
  <c r="E5" i="242"/>
  <c r="Y4" i="242"/>
  <c r="N4" i="242"/>
  <c r="E4" i="242"/>
  <c r="AH35" i="241"/>
  <c r="BQ5" i="241" s="1"/>
  <c r="AG33" i="241"/>
  <c r="AJ32" i="241"/>
  <c r="AI32" i="241"/>
  <c r="AI35" i="241" s="1"/>
  <c r="BR5" i="241" s="1"/>
  <c r="AH32" i="241"/>
  <c r="BG5" i="241" s="1"/>
  <c r="AG32" i="241"/>
  <c r="AG36" i="241" s="1"/>
  <c r="BU5" i="241" s="1"/>
  <c r="AF32" i="241"/>
  <c r="BE5" i="241" s="1"/>
  <c r="AE32" i="241"/>
  <c r="BD5" i="241" s="1"/>
  <c r="AD32" i="241"/>
  <c r="AD35" i="241" s="1"/>
  <c r="BN5" i="241" s="1"/>
  <c r="AC32" i="241"/>
  <c r="BB5" i="241" s="1"/>
  <c r="AB32" i="241"/>
  <c r="AA32" i="241"/>
  <c r="AS34" i="241" s="1"/>
  <c r="Z32" i="241"/>
  <c r="AR35" i="241" s="1"/>
  <c r="Y32" i="241"/>
  <c r="AJ31" i="241"/>
  <c r="CH5" i="241" s="1"/>
  <c r="AI31" i="241"/>
  <c r="CG5" i="241" s="1"/>
  <c r="AH31" i="241"/>
  <c r="AG31" i="241"/>
  <c r="CE5" i="241" s="1"/>
  <c r="AF31" i="241"/>
  <c r="CD5" i="241" s="1"/>
  <c r="AE31" i="241"/>
  <c r="CC5" i="241" s="1"/>
  <c r="AD31" i="241"/>
  <c r="CB5" i="241" s="1"/>
  <c r="AC31" i="241"/>
  <c r="CA5" i="241" s="1"/>
  <c r="AQ30" i="241"/>
  <c r="AQ29" i="241"/>
  <c r="AQ28" i="241"/>
  <c r="AQ27" i="241"/>
  <c r="AQ26" i="241"/>
  <c r="AQ25" i="241"/>
  <c r="AQ24" i="241"/>
  <c r="AQ23" i="241"/>
  <c r="AQ22" i="241"/>
  <c r="AQ21" i="241"/>
  <c r="AQ20" i="241"/>
  <c r="AQ19" i="241"/>
  <c r="AQ18" i="241"/>
  <c r="AQ17" i="241"/>
  <c r="AQ16" i="241"/>
  <c r="AQ15" i="241"/>
  <c r="AQ14" i="241"/>
  <c r="AQ13" i="241"/>
  <c r="AQ12" i="241"/>
  <c r="AQ11" i="241"/>
  <c r="CF5" i="241"/>
  <c r="BI5" i="241"/>
  <c r="BH5" i="241"/>
  <c r="BF5" i="241"/>
  <c r="BC5" i="241"/>
  <c r="BA5" i="241"/>
  <c r="AZ5" i="241"/>
  <c r="AW5" i="241"/>
  <c r="AV5" i="241"/>
  <c r="Y5" i="241"/>
  <c r="N5" i="241"/>
  <c r="E5" i="241"/>
  <c r="Y4" i="241"/>
  <c r="N4" i="241"/>
  <c r="E4" i="241"/>
  <c r="AG35" i="240"/>
  <c r="BP5" i="240" s="1"/>
  <c r="AJ32" i="240"/>
  <c r="AI32" i="240"/>
  <c r="AI35" i="240" s="1"/>
  <c r="BR5" i="240" s="1"/>
  <c r="AH32" i="240"/>
  <c r="AH35" i="240" s="1"/>
  <c r="BQ5" i="240" s="1"/>
  <c r="AG32" i="240"/>
  <c r="AF32" i="240"/>
  <c r="BE5" i="240" s="1"/>
  <c r="AE32" i="240"/>
  <c r="AD32" i="240"/>
  <c r="AD35" i="240" s="1"/>
  <c r="AC32" i="240"/>
  <c r="AB32" i="240"/>
  <c r="BA5" i="240" s="1"/>
  <c r="AA32" i="240"/>
  <c r="Z32" i="240"/>
  <c r="Z35" i="240" s="1"/>
  <c r="BK5" i="240" s="1"/>
  <c r="Y32" i="240"/>
  <c r="AJ31" i="240"/>
  <c r="AI31" i="240"/>
  <c r="AH31" i="240"/>
  <c r="CF5" i="240" s="1"/>
  <c r="AG31" i="240"/>
  <c r="CE5" i="240" s="1"/>
  <c r="AF31" i="240"/>
  <c r="CD5" i="240" s="1"/>
  <c r="AE31" i="240"/>
  <c r="CC5" i="240" s="1"/>
  <c r="AD31" i="240"/>
  <c r="CB5" i="240" s="1"/>
  <c r="AC31" i="240"/>
  <c r="AQ30" i="240"/>
  <c r="AQ29" i="240"/>
  <c r="AQ28" i="240"/>
  <c r="AQ27" i="240"/>
  <c r="AQ26" i="240"/>
  <c r="AQ25" i="240"/>
  <c r="AQ24" i="240"/>
  <c r="AQ23" i="240"/>
  <c r="AQ22" i="240"/>
  <c r="AQ21" i="240"/>
  <c r="AQ20" i="240"/>
  <c r="AQ19" i="240"/>
  <c r="AQ18" i="240"/>
  <c r="AQ17" i="240"/>
  <c r="AQ16" i="240"/>
  <c r="AQ15" i="240"/>
  <c r="AQ14" i="240"/>
  <c r="AQ13" i="240"/>
  <c r="AQ12" i="240"/>
  <c r="AQ11" i="240"/>
  <c r="CH5" i="240"/>
  <c r="CG5" i="240"/>
  <c r="CA5" i="240"/>
  <c r="BW5" i="240"/>
  <c r="BI5" i="240"/>
  <c r="BC5" i="240"/>
  <c r="AW5" i="240"/>
  <c r="AV5" i="240"/>
  <c r="Y5" i="240"/>
  <c r="N5" i="240"/>
  <c r="E5" i="240"/>
  <c r="Y4" i="240"/>
  <c r="N4" i="240"/>
  <c r="E4" i="240"/>
  <c r="Z35" i="239"/>
  <c r="BK5" i="239" s="1"/>
  <c r="AJ32" i="239"/>
  <c r="BI5" i="239" s="1"/>
  <c r="AI32" i="239"/>
  <c r="AH32" i="239"/>
  <c r="AH35" i="239" s="1"/>
  <c r="BQ5" i="239" s="1"/>
  <c r="AG32" i="239"/>
  <c r="AF32" i="239"/>
  <c r="AE32" i="239"/>
  <c r="AD32" i="239"/>
  <c r="AD35" i="239" s="1"/>
  <c r="AC32" i="239"/>
  <c r="AC36" i="239" s="1"/>
  <c r="BT5" i="239" s="1"/>
  <c r="AB32" i="239"/>
  <c r="BA5" i="239" s="1"/>
  <c r="AA32" i="239"/>
  <c r="BX5" i="239" s="1"/>
  <c r="Z32" i="239"/>
  <c r="AY5" i="239" s="1"/>
  <c r="Y32" i="239"/>
  <c r="AJ31" i="239"/>
  <c r="CH5" i="239" s="1"/>
  <c r="AI31" i="239"/>
  <c r="AH31" i="239"/>
  <c r="CF5" i="239" s="1"/>
  <c r="AG31" i="239"/>
  <c r="CE5" i="239" s="1"/>
  <c r="AF31" i="239"/>
  <c r="CD5" i="239" s="1"/>
  <c r="AE31" i="239"/>
  <c r="CC5" i="239" s="1"/>
  <c r="AD31" i="239"/>
  <c r="CB5" i="239" s="1"/>
  <c r="AC31" i="239"/>
  <c r="AQ30" i="239"/>
  <c r="AQ29" i="239"/>
  <c r="AQ28" i="239"/>
  <c r="AQ27" i="239"/>
  <c r="AQ26" i="239"/>
  <c r="AQ25" i="239"/>
  <c r="AQ24" i="239"/>
  <c r="AQ23" i="239"/>
  <c r="AQ22" i="239"/>
  <c r="AQ21" i="239"/>
  <c r="AQ20" i="239"/>
  <c r="AQ19" i="239"/>
  <c r="AQ18" i="239"/>
  <c r="AQ17" i="239"/>
  <c r="AQ16" i="239"/>
  <c r="AQ15" i="239"/>
  <c r="AQ14" i="239"/>
  <c r="AQ13" i="239"/>
  <c r="AQ12" i="239"/>
  <c r="AQ11" i="239"/>
  <c r="CG5" i="239"/>
  <c r="CA5" i="239"/>
  <c r="BW5" i="239"/>
  <c r="BF5" i="239"/>
  <c r="BE5" i="239"/>
  <c r="BB5" i="239"/>
  <c r="AW5" i="239"/>
  <c r="AV5" i="239"/>
  <c r="Y5" i="239"/>
  <c r="N5" i="239"/>
  <c r="E5" i="239"/>
  <c r="Y4" i="239"/>
  <c r="N4" i="239"/>
  <c r="E4" i="239"/>
  <c r="AJ32" i="238"/>
  <c r="AI32" i="238"/>
  <c r="AH32" i="238"/>
  <c r="AH35" i="238" s="1"/>
  <c r="BQ5" i="238" s="1"/>
  <c r="AG32" i="238"/>
  <c r="AF32" i="238"/>
  <c r="AE32" i="238"/>
  <c r="AD32" i="238"/>
  <c r="AD35" i="238" s="1"/>
  <c r="AC32" i="238"/>
  <c r="AC35" i="238" s="1"/>
  <c r="AB32" i="238"/>
  <c r="AA32" i="238"/>
  <c r="BX5" i="238" s="1"/>
  <c r="Z32" i="238"/>
  <c r="Z35" i="238" s="1"/>
  <c r="BK5" i="238" s="1"/>
  <c r="Y32" i="238"/>
  <c r="BW5" i="238" s="1"/>
  <c r="AJ31" i="238"/>
  <c r="CH5" i="238" s="1"/>
  <c r="AI31" i="238"/>
  <c r="CG5" i="238" s="1"/>
  <c r="AH31" i="238"/>
  <c r="AG31" i="238"/>
  <c r="CE5" i="238" s="1"/>
  <c r="AF31" i="238"/>
  <c r="CD5" i="238" s="1"/>
  <c r="AE31" i="238"/>
  <c r="CC5" i="238" s="1"/>
  <c r="AD31" i="238"/>
  <c r="CB5" i="238" s="1"/>
  <c r="AC31" i="238"/>
  <c r="AQ30" i="238"/>
  <c r="AQ29" i="238"/>
  <c r="AQ28" i="238"/>
  <c r="AQ27" i="238"/>
  <c r="AQ26" i="238"/>
  <c r="AQ25" i="238"/>
  <c r="AQ24" i="238"/>
  <c r="AQ23" i="238"/>
  <c r="AQ22" i="238"/>
  <c r="AQ21" i="238"/>
  <c r="AQ20" i="238"/>
  <c r="AQ19" i="238"/>
  <c r="AQ18" i="238"/>
  <c r="AQ17" i="238"/>
  <c r="AQ16" i="238"/>
  <c r="AQ15" i="238"/>
  <c r="AQ14" i="238"/>
  <c r="AQ13" i="238"/>
  <c r="AQ12" i="238"/>
  <c r="AQ11" i="238"/>
  <c r="CF5" i="238"/>
  <c r="CA5" i="238"/>
  <c r="BI5" i="238"/>
  <c r="BG5" i="238"/>
  <c r="BE5" i="238"/>
  <c r="BA5" i="238"/>
  <c r="AW5" i="238"/>
  <c r="AV5" i="238"/>
  <c r="Y5" i="238"/>
  <c r="N5" i="238"/>
  <c r="E5" i="238"/>
  <c r="Y4" i="238"/>
  <c r="N4" i="238"/>
  <c r="E4" i="238"/>
  <c r="AC35" i="237"/>
  <c r="BM5" i="237" s="1"/>
  <c r="AJ32" i="237"/>
  <c r="AI32" i="237"/>
  <c r="AH32" i="237"/>
  <c r="AH35" i="237" s="1"/>
  <c r="BQ5" i="237" s="1"/>
  <c r="AG32" i="237"/>
  <c r="AG36" i="237" s="1"/>
  <c r="BU5" i="237" s="1"/>
  <c r="AF32" i="237"/>
  <c r="AE32" i="237"/>
  <c r="AD32" i="237"/>
  <c r="AD35" i="237" s="1"/>
  <c r="AC32" i="237"/>
  <c r="AB32" i="237"/>
  <c r="AA32" i="237"/>
  <c r="BX5" i="237" s="1"/>
  <c r="Z32" i="237"/>
  <c r="AY5" i="237" s="1"/>
  <c r="Y32" i="237"/>
  <c r="AJ31" i="237"/>
  <c r="CH5" i="237" s="1"/>
  <c r="AI31" i="237"/>
  <c r="CG5" i="237" s="1"/>
  <c r="AH31" i="237"/>
  <c r="CF5" i="237" s="1"/>
  <c r="AG31" i="237"/>
  <c r="CE5" i="237" s="1"/>
  <c r="AF31" i="237"/>
  <c r="CD5" i="237" s="1"/>
  <c r="AE31" i="237"/>
  <c r="CC5" i="237" s="1"/>
  <c r="AD31" i="237"/>
  <c r="CB5" i="237" s="1"/>
  <c r="AC31" i="237"/>
  <c r="AQ30" i="237"/>
  <c r="AQ29" i="237"/>
  <c r="AQ28" i="237"/>
  <c r="AQ27" i="237"/>
  <c r="AQ26" i="237"/>
  <c r="AQ25" i="237"/>
  <c r="AQ24" i="237"/>
  <c r="AQ23" i="237"/>
  <c r="AQ22" i="237"/>
  <c r="AQ21" i="237"/>
  <c r="AQ20" i="237"/>
  <c r="AQ19" i="237"/>
  <c r="AQ18" i="237"/>
  <c r="AQ17" i="237"/>
  <c r="AQ16" i="237"/>
  <c r="AQ15" i="237"/>
  <c r="AQ14" i="237"/>
  <c r="AQ13" i="237"/>
  <c r="AQ12" i="237"/>
  <c r="AQ11" i="237"/>
  <c r="CA5" i="237"/>
  <c r="BW5" i="237"/>
  <c r="BI5" i="237"/>
  <c r="BG5" i="237"/>
  <c r="BE5" i="237"/>
  <c r="BD5" i="237"/>
  <c r="BB5" i="237"/>
  <c r="BA5" i="237"/>
  <c r="AW5" i="237"/>
  <c r="AV5" i="237"/>
  <c r="Y5" i="237"/>
  <c r="N5" i="237"/>
  <c r="E5" i="237"/>
  <c r="Y4" i="237"/>
  <c r="N4" i="237"/>
  <c r="E4" i="237"/>
  <c r="Z35" i="236"/>
  <c r="BK5" i="236" s="1"/>
  <c r="AJ32" i="236"/>
  <c r="AI32" i="236"/>
  <c r="AH32" i="236"/>
  <c r="AH35" i="236" s="1"/>
  <c r="BQ5" i="236" s="1"/>
  <c r="AG32" i="236"/>
  <c r="AF32" i="236"/>
  <c r="AE32" i="236"/>
  <c r="AE35" i="236" s="1"/>
  <c r="BO5" i="236" s="1"/>
  <c r="AD32" i="236"/>
  <c r="AD35" i="236" s="1"/>
  <c r="AC32" i="236"/>
  <c r="AB32" i="236"/>
  <c r="BA5" i="236" s="1"/>
  <c r="AA32" i="236"/>
  <c r="Z32" i="236"/>
  <c r="Y32" i="236"/>
  <c r="BW5" i="236" s="1"/>
  <c r="AJ31" i="236"/>
  <c r="CH5" i="236" s="1"/>
  <c r="AI31" i="236"/>
  <c r="AH31" i="236"/>
  <c r="AG31" i="236"/>
  <c r="CE5" i="236" s="1"/>
  <c r="AF31" i="236"/>
  <c r="CD5" i="236" s="1"/>
  <c r="AE31" i="236"/>
  <c r="CC5" i="236" s="1"/>
  <c r="AD31" i="236"/>
  <c r="CB5" i="236" s="1"/>
  <c r="AC31" i="236"/>
  <c r="AQ30" i="236"/>
  <c r="AQ29" i="236"/>
  <c r="AQ28" i="236"/>
  <c r="AQ27" i="236"/>
  <c r="AQ26" i="236"/>
  <c r="AQ25" i="236"/>
  <c r="AQ24" i="236"/>
  <c r="AQ23" i="236"/>
  <c r="AQ22" i="236"/>
  <c r="AQ21" i="236"/>
  <c r="AQ20" i="236"/>
  <c r="AQ19" i="236"/>
  <c r="AQ18" i="236"/>
  <c r="AQ17" i="236"/>
  <c r="AQ16" i="236"/>
  <c r="AQ15" i="236"/>
  <c r="AQ14" i="236"/>
  <c r="AQ13" i="236"/>
  <c r="AQ12" i="236"/>
  <c r="AQ11" i="236"/>
  <c r="CG5" i="236"/>
  <c r="CF5" i="236"/>
  <c r="CA5" i="236"/>
  <c r="BI5" i="236"/>
  <c r="BG5" i="236"/>
  <c r="BE5" i="236"/>
  <c r="BC5" i="236"/>
  <c r="BB5" i="236"/>
  <c r="AY5" i="236"/>
  <c r="AW5" i="236"/>
  <c r="AV5" i="236"/>
  <c r="Y5" i="236"/>
  <c r="N5" i="236"/>
  <c r="E5" i="236"/>
  <c r="Y4" i="236"/>
  <c r="N4" i="236"/>
  <c r="E4" i="236"/>
  <c r="Z35" i="235"/>
  <c r="BK5" i="235" s="1"/>
  <c r="AJ32" i="235"/>
  <c r="BI5" i="235" s="1"/>
  <c r="AI32" i="235"/>
  <c r="AH32" i="235"/>
  <c r="AH35" i="235" s="1"/>
  <c r="BQ5" i="235" s="1"/>
  <c r="AG32" i="235"/>
  <c r="AF32" i="235"/>
  <c r="AE32" i="235"/>
  <c r="AE35" i="235" s="1"/>
  <c r="BO5" i="235" s="1"/>
  <c r="AD32" i="235"/>
  <c r="AD35" i="235" s="1"/>
  <c r="AC32" i="235"/>
  <c r="AC36" i="235" s="1"/>
  <c r="BT5" i="235" s="1"/>
  <c r="AB32" i="235"/>
  <c r="BA5" i="235" s="1"/>
  <c r="AA32" i="235"/>
  <c r="BX5" i="235" s="1"/>
  <c r="Z32" i="235"/>
  <c r="Y32" i="235"/>
  <c r="AJ31" i="235"/>
  <c r="CH5" i="235" s="1"/>
  <c r="AI31" i="235"/>
  <c r="AH31" i="235"/>
  <c r="CF5" i="235" s="1"/>
  <c r="AG31" i="235"/>
  <c r="CE5" i="235" s="1"/>
  <c r="AF31" i="235"/>
  <c r="CD5" i="235" s="1"/>
  <c r="AE31" i="235"/>
  <c r="CC5" i="235" s="1"/>
  <c r="AD31" i="235"/>
  <c r="AC31" i="235"/>
  <c r="AQ30" i="235"/>
  <c r="AQ29" i="235"/>
  <c r="AQ28" i="235"/>
  <c r="AQ27" i="235"/>
  <c r="AQ26" i="235"/>
  <c r="AQ25" i="235"/>
  <c r="AQ24" i="235"/>
  <c r="AQ23" i="235"/>
  <c r="AQ22" i="235"/>
  <c r="AQ21" i="235"/>
  <c r="AQ20" i="235"/>
  <c r="AQ19" i="235"/>
  <c r="AQ18" i="235"/>
  <c r="AQ17" i="235"/>
  <c r="AQ16" i="235"/>
  <c r="AQ15" i="235"/>
  <c r="AQ14" i="235"/>
  <c r="AQ13" i="235"/>
  <c r="AQ12" i="235"/>
  <c r="AQ11" i="235"/>
  <c r="CG5" i="235"/>
  <c r="CB5" i="235"/>
  <c r="CA5" i="235"/>
  <c r="BW5" i="235"/>
  <c r="BF5" i="235"/>
  <c r="BE5" i="235"/>
  <c r="BC5" i="235"/>
  <c r="AY5" i="235"/>
  <c r="AW5" i="235"/>
  <c r="AV5" i="235"/>
  <c r="Y5" i="235"/>
  <c r="N5" i="235"/>
  <c r="E5" i="235"/>
  <c r="Y4" i="235"/>
  <c r="N4" i="235"/>
  <c r="E4" i="235"/>
  <c r="AE35" i="234"/>
  <c r="BO5" i="234" s="1"/>
  <c r="AJ32" i="234"/>
  <c r="AI32" i="234"/>
  <c r="AI35" i="234" s="1"/>
  <c r="BR5" i="234" s="1"/>
  <c r="AH32" i="234"/>
  <c r="AH35" i="234" s="1"/>
  <c r="BQ5" i="234" s="1"/>
  <c r="AG32" i="234"/>
  <c r="AG36" i="234" s="1"/>
  <c r="BU5" i="234" s="1"/>
  <c r="AF32" i="234"/>
  <c r="BE5" i="234" s="1"/>
  <c r="AE32" i="234"/>
  <c r="AD32" i="234"/>
  <c r="AC36" i="234" s="1"/>
  <c r="BT5" i="234" s="1"/>
  <c r="AC32" i="234"/>
  <c r="AC35" i="234" s="1"/>
  <c r="AB32" i="234"/>
  <c r="AA32" i="234"/>
  <c r="BX5" i="234" s="1"/>
  <c r="Z32" i="234"/>
  <c r="Z35" i="234" s="1"/>
  <c r="BK5" i="234" s="1"/>
  <c r="Y32" i="234"/>
  <c r="AJ31" i="234"/>
  <c r="CH5" i="234" s="1"/>
  <c r="AI31" i="234"/>
  <c r="CG5" i="234" s="1"/>
  <c r="AH31" i="234"/>
  <c r="CF5" i="234" s="1"/>
  <c r="AG31" i="234"/>
  <c r="CE5" i="234" s="1"/>
  <c r="AF31" i="234"/>
  <c r="CD5" i="234" s="1"/>
  <c r="AE31" i="234"/>
  <c r="CC5" i="234" s="1"/>
  <c r="AD31" i="234"/>
  <c r="CB5" i="234" s="1"/>
  <c r="AC31" i="234"/>
  <c r="CA5" i="234" s="1"/>
  <c r="AQ30" i="234"/>
  <c r="AQ29" i="234"/>
  <c r="AQ28" i="234"/>
  <c r="AQ27" i="234"/>
  <c r="AQ26" i="234"/>
  <c r="AQ25" i="234"/>
  <c r="AQ24" i="234"/>
  <c r="AQ23" i="234"/>
  <c r="AQ22" i="234"/>
  <c r="AQ21" i="234"/>
  <c r="AQ20" i="234"/>
  <c r="AQ19" i="234"/>
  <c r="AQ18" i="234"/>
  <c r="AQ17" i="234"/>
  <c r="AQ16" i="234"/>
  <c r="AQ15" i="234"/>
  <c r="AQ14" i="234"/>
  <c r="AQ13" i="234"/>
  <c r="AQ12" i="234"/>
  <c r="AQ11" i="234"/>
  <c r="BW5" i="234"/>
  <c r="BI5" i="234"/>
  <c r="BG5" i="234"/>
  <c r="BD5" i="234"/>
  <c r="BB5" i="234"/>
  <c r="BA5" i="234"/>
  <c r="AY5" i="234"/>
  <c r="AW5" i="234"/>
  <c r="AV5" i="234"/>
  <c r="Y5" i="234"/>
  <c r="N5" i="234"/>
  <c r="E5" i="234"/>
  <c r="Y4" i="234"/>
  <c r="N4" i="234"/>
  <c r="E4" i="234"/>
  <c r="AH35" i="233"/>
  <c r="BQ5" i="233" s="1"/>
  <c r="Z35" i="233"/>
  <c r="BK5" i="233" s="1"/>
  <c r="AJ32" i="233"/>
  <c r="BI5" i="233" s="1"/>
  <c r="AI32" i="233"/>
  <c r="AI35" i="233" s="1"/>
  <c r="BR5" i="233" s="1"/>
  <c r="AH32" i="233"/>
  <c r="AG32" i="233"/>
  <c r="AF32" i="233"/>
  <c r="BE5" i="233" s="1"/>
  <c r="AE32" i="233"/>
  <c r="AD32" i="233"/>
  <c r="AD35" i="233" s="1"/>
  <c r="AC32" i="233"/>
  <c r="BB5" i="233" s="1"/>
  <c r="AB32" i="233"/>
  <c r="BA5" i="233" s="1"/>
  <c r="AA32" i="233"/>
  <c r="Z32" i="233"/>
  <c r="AY5" i="233" s="1"/>
  <c r="Y32" i="233"/>
  <c r="AJ31" i="233"/>
  <c r="AI31" i="233"/>
  <c r="CG5" i="233" s="1"/>
  <c r="AH31" i="233"/>
  <c r="CF5" i="233" s="1"/>
  <c r="AG31" i="233"/>
  <c r="AF31" i="233"/>
  <c r="CD5" i="233" s="1"/>
  <c r="AE31" i="233"/>
  <c r="CC5" i="233" s="1"/>
  <c r="AD31" i="233"/>
  <c r="AC31" i="233"/>
  <c r="CA5" i="233" s="1"/>
  <c r="AQ30" i="233"/>
  <c r="AQ29" i="233"/>
  <c r="AQ28" i="233"/>
  <c r="AQ27" i="233"/>
  <c r="AQ26" i="233"/>
  <c r="AQ25" i="233"/>
  <c r="AQ24" i="233"/>
  <c r="AQ23" i="233"/>
  <c r="AQ22" i="233"/>
  <c r="AQ21" i="233"/>
  <c r="AQ20" i="233"/>
  <c r="AQ19" i="233"/>
  <c r="AQ18" i="233"/>
  <c r="AQ17" i="233"/>
  <c r="AQ16" i="233"/>
  <c r="AQ15" i="233"/>
  <c r="AQ14" i="233"/>
  <c r="AQ13" i="233"/>
  <c r="AQ12" i="233"/>
  <c r="AQ11" i="233"/>
  <c r="CH5" i="233"/>
  <c r="CE5" i="233"/>
  <c r="CB5" i="233"/>
  <c r="BW5" i="233"/>
  <c r="BG5" i="233"/>
  <c r="BF5" i="233"/>
  <c r="BD5" i="233"/>
  <c r="AW5" i="233"/>
  <c r="AV5" i="233"/>
  <c r="Y5" i="233"/>
  <c r="N5" i="233"/>
  <c r="E5" i="233"/>
  <c r="Y4" i="233"/>
  <c r="N4" i="233"/>
  <c r="E4" i="233"/>
  <c r="AJ32" i="232"/>
  <c r="BI5" i="232" s="1"/>
  <c r="AI32" i="232"/>
  <c r="AH32" i="232"/>
  <c r="AH35" i="232" s="1"/>
  <c r="BQ5" i="232" s="1"/>
  <c r="AG32" i="232"/>
  <c r="AF32" i="232"/>
  <c r="AE32" i="232"/>
  <c r="AD32" i="232"/>
  <c r="AD35" i="232" s="1"/>
  <c r="AC32" i="232"/>
  <c r="AC35" i="232" s="1"/>
  <c r="AB32" i="232"/>
  <c r="AA32" i="232"/>
  <c r="Z32" i="232"/>
  <c r="AY5" i="232" s="1"/>
  <c r="Y32" i="232"/>
  <c r="AJ31" i="232"/>
  <c r="CH5" i="232" s="1"/>
  <c r="AI31" i="232"/>
  <c r="CG5" i="232" s="1"/>
  <c r="AH31" i="232"/>
  <c r="CF5" i="232" s="1"/>
  <c r="AG31" i="232"/>
  <c r="CE5" i="232" s="1"/>
  <c r="AF31" i="232"/>
  <c r="CD5" i="232" s="1"/>
  <c r="AE31" i="232"/>
  <c r="CC5" i="232" s="1"/>
  <c r="AD31" i="232"/>
  <c r="CB5" i="232" s="1"/>
  <c r="AC31" i="232"/>
  <c r="AQ30" i="232"/>
  <c r="AQ29" i="232"/>
  <c r="AQ28" i="232"/>
  <c r="AQ27" i="232"/>
  <c r="AQ26" i="232"/>
  <c r="AQ25" i="232"/>
  <c r="AQ24" i="232"/>
  <c r="AQ23" i="232"/>
  <c r="AQ22" i="232"/>
  <c r="AQ21" i="232"/>
  <c r="AQ20" i="232"/>
  <c r="AQ19" i="232"/>
  <c r="AQ18" i="232"/>
  <c r="AQ17" i="232"/>
  <c r="AQ16" i="232"/>
  <c r="AQ15" i="232"/>
  <c r="AQ14" i="232"/>
  <c r="AQ13" i="232"/>
  <c r="AQ12" i="232"/>
  <c r="AQ11" i="232"/>
  <c r="CA5" i="232"/>
  <c r="BG5" i="232"/>
  <c r="BF5" i="232"/>
  <c r="BE5" i="232"/>
  <c r="BD5" i="232"/>
  <c r="BA5" i="232"/>
  <c r="AW5" i="232"/>
  <c r="AV5" i="232"/>
  <c r="Y5" i="232"/>
  <c r="N5" i="232"/>
  <c r="E5" i="232"/>
  <c r="Y4" i="232"/>
  <c r="N4" i="232"/>
  <c r="E4" i="232"/>
  <c r="AH35" i="231"/>
  <c r="AJ32" i="231"/>
  <c r="BI5" i="231" s="1"/>
  <c r="AI32" i="231"/>
  <c r="AH32" i="231"/>
  <c r="BG5" i="231" s="1"/>
  <c r="AG32" i="231"/>
  <c r="AF32" i="231"/>
  <c r="BE5" i="231" s="1"/>
  <c r="AE32" i="231"/>
  <c r="AD32" i="231"/>
  <c r="AD35" i="231" s="1"/>
  <c r="AC32" i="231"/>
  <c r="AC35" i="231" s="1"/>
  <c r="AB32" i="231"/>
  <c r="BA5" i="231" s="1"/>
  <c r="AA32" i="231"/>
  <c r="BX5" i="231" s="1"/>
  <c r="Z32" i="231"/>
  <c r="Z35" i="231" s="1"/>
  <c r="BK5" i="231" s="1"/>
  <c r="Y32" i="231"/>
  <c r="AJ31" i="231"/>
  <c r="AI31" i="231"/>
  <c r="CG5" i="231" s="1"/>
  <c r="AH31" i="231"/>
  <c r="CF5" i="231" s="1"/>
  <c r="AG31" i="231"/>
  <c r="CE5" i="231" s="1"/>
  <c r="AF31" i="231"/>
  <c r="CD5" i="231" s="1"/>
  <c r="AE31" i="231"/>
  <c r="CC5" i="231" s="1"/>
  <c r="AD31" i="231"/>
  <c r="AC31" i="231"/>
  <c r="CA5" i="231" s="1"/>
  <c r="AQ30" i="231"/>
  <c r="AQ29" i="231"/>
  <c r="AQ28" i="231"/>
  <c r="AQ27" i="231"/>
  <c r="AQ26" i="231"/>
  <c r="AQ25" i="231"/>
  <c r="AQ24" i="231"/>
  <c r="AQ23" i="231"/>
  <c r="AQ22" i="231"/>
  <c r="AQ21" i="231"/>
  <c r="AQ20" i="231"/>
  <c r="AQ19" i="231"/>
  <c r="AQ18" i="231"/>
  <c r="AQ17" i="231"/>
  <c r="AQ16" i="231"/>
  <c r="AQ15" i="231"/>
  <c r="AQ14" i="231"/>
  <c r="AQ13" i="231"/>
  <c r="AQ12" i="231"/>
  <c r="AQ11" i="231"/>
  <c r="CH5" i="231"/>
  <c r="CB5" i="231"/>
  <c r="BW5" i="231"/>
  <c r="BQ5" i="231"/>
  <c r="BD5" i="231"/>
  <c r="BC5" i="231"/>
  <c r="AY5" i="231"/>
  <c r="AW5" i="231"/>
  <c r="AV5" i="231"/>
  <c r="Y5" i="231"/>
  <c r="N5" i="231"/>
  <c r="E5" i="231"/>
  <c r="Y4" i="231"/>
  <c r="N4" i="231"/>
  <c r="E4" i="231"/>
  <c r="AJ32" i="230"/>
  <c r="AI32" i="230"/>
  <c r="AI35" i="230" s="1"/>
  <c r="BR5" i="230" s="1"/>
  <c r="AH32" i="230"/>
  <c r="AH35" i="230" s="1"/>
  <c r="BQ5" i="230" s="1"/>
  <c r="AG32" i="230"/>
  <c r="AG35" i="230" s="1"/>
  <c r="BP5" i="230" s="1"/>
  <c r="AF32" i="230"/>
  <c r="BE5" i="230" s="1"/>
  <c r="AE32" i="230"/>
  <c r="AD32" i="230"/>
  <c r="AD35" i="230" s="1"/>
  <c r="AC32" i="230"/>
  <c r="AC35" i="230" s="1"/>
  <c r="AB32" i="230"/>
  <c r="BA5" i="230" s="1"/>
  <c r="AA32" i="230"/>
  <c r="Z32" i="230"/>
  <c r="AY5" i="230" s="1"/>
  <c r="Y32" i="230"/>
  <c r="AJ31" i="230"/>
  <c r="AI31" i="230"/>
  <c r="CG5" i="230" s="1"/>
  <c r="AH31" i="230"/>
  <c r="CF5" i="230" s="1"/>
  <c r="AG31" i="230"/>
  <c r="CE5" i="230" s="1"/>
  <c r="AF31" i="230"/>
  <c r="CD5" i="230" s="1"/>
  <c r="AE31" i="230"/>
  <c r="CC5" i="230" s="1"/>
  <c r="AD31" i="230"/>
  <c r="AC31" i="230"/>
  <c r="AQ30" i="230"/>
  <c r="AQ29" i="230"/>
  <c r="AQ28" i="230"/>
  <c r="AQ27" i="230"/>
  <c r="AQ26" i="230"/>
  <c r="AQ25" i="230"/>
  <c r="AQ24" i="230"/>
  <c r="AQ23" i="230"/>
  <c r="AQ22" i="230"/>
  <c r="AQ21" i="230"/>
  <c r="AQ20" i="230"/>
  <c r="AQ19" i="230"/>
  <c r="AQ18" i="230"/>
  <c r="AQ17" i="230"/>
  <c r="AQ16" i="230"/>
  <c r="AQ15" i="230"/>
  <c r="AQ14" i="230"/>
  <c r="AQ13" i="230"/>
  <c r="AQ12" i="230"/>
  <c r="AQ11" i="230"/>
  <c r="CH5" i="230"/>
  <c r="CB5" i="230"/>
  <c r="CA5" i="230"/>
  <c r="BI5" i="230"/>
  <c r="BG5" i="230"/>
  <c r="BD5" i="230"/>
  <c r="BC5" i="230"/>
  <c r="BB5" i="230"/>
  <c r="AW5" i="230"/>
  <c r="AV5" i="230"/>
  <c r="Y5" i="230"/>
  <c r="N5" i="230"/>
  <c r="E5" i="230"/>
  <c r="Y4" i="230"/>
  <c r="N4" i="230"/>
  <c r="E4" i="230"/>
  <c r="AJ32" i="229"/>
  <c r="AI32" i="229"/>
  <c r="AH32" i="229"/>
  <c r="AH35" i="229" s="1"/>
  <c r="BQ5" i="229" s="1"/>
  <c r="AG32" i="229"/>
  <c r="AF32" i="229"/>
  <c r="AE32" i="229"/>
  <c r="AE35" i="229" s="1"/>
  <c r="BO5" i="229" s="1"/>
  <c r="AD32" i="229"/>
  <c r="AD35" i="229" s="1"/>
  <c r="AC32" i="229"/>
  <c r="AB32" i="229"/>
  <c r="BA5" i="229" s="1"/>
  <c r="AA32" i="229"/>
  <c r="Z32" i="229"/>
  <c r="AY5" i="229" s="1"/>
  <c r="Y32" i="229"/>
  <c r="BW5" i="229" s="1"/>
  <c r="AJ31" i="229"/>
  <c r="CH5" i="229" s="1"/>
  <c r="AI31" i="229"/>
  <c r="AH31" i="229"/>
  <c r="AG31" i="229"/>
  <c r="CE5" i="229" s="1"/>
  <c r="AF31" i="229"/>
  <c r="CD5" i="229" s="1"/>
  <c r="AE31" i="229"/>
  <c r="CC5" i="229" s="1"/>
  <c r="AD31" i="229"/>
  <c r="CB5" i="229" s="1"/>
  <c r="AC31" i="229"/>
  <c r="AQ30" i="229"/>
  <c r="AQ29" i="229"/>
  <c r="AQ28" i="229"/>
  <c r="AQ27" i="229"/>
  <c r="AQ26" i="229"/>
  <c r="AQ25" i="229"/>
  <c r="AQ24" i="229"/>
  <c r="AQ23" i="229"/>
  <c r="AQ22" i="229"/>
  <c r="AQ21" i="229"/>
  <c r="AQ20" i="229"/>
  <c r="AQ19" i="229"/>
  <c r="AQ18" i="229"/>
  <c r="AQ17" i="229"/>
  <c r="AQ16" i="229"/>
  <c r="AQ15" i="229"/>
  <c r="AQ14" i="229"/>
  <c r="AQ13" i="229"/>
  <c r="AQ12" i="229"/>
  <c r="AQ11" i="229"/>
  <c r="CG5" i="229"/>
  <c r="CF5" i="229"/>
  <c r="CA5" i="229"/>
  <c r="BI5" i="229"/>
  <c r="BG5" i="229"/>
  <c r="BF5" i="229"/>
  <c r="BE5" i="229"/>
  <c r="BB5" i="229"/>
  <c r="AW5" i="229"/>
  <c r="AV5" i="229"/>
  <c r="Y5" i="229"/>
  <c r="N5" i="229"/>
  <c r="E5" i="229"/>
  <c r="Y4" i="229"/>
  <c r="N4" i="229"/>
  <c r="E4" i="229"/>
  <c r="AJ32" i="228"/>
  <c r="AI32" i="228"/>
  <c r="AI35" i="228" s="1"/>
  <c r="BR5" i="228" s="1"/>
  <c r="AH32" i="228"/>
  <c r="AH35" i="228" s="1"/>
  <c r="BQ5" i="228" s="1"/>
  <c r="AG32" i="228"/>
  <c r="AF32" i="228"/>
  <c r="BE5" i="228" s="1"/>
  <c r="AE32" i="228"/>
  <c r="AE35" i="228" s="1"/>
  <c r="BO5" i="228" s="1"/>
  <c r="AD32" i="228"/>
  <c r="AD35" i="228" s="1"/>
  <c r="AC32" i="228"/>
  <c r="AC36" i="228" s="1"/>
  <c r="BT5" i="228" s="1"/>
  <c r="AB32" i="228"/>
  <c r="AA32" i="228"/>
  <c r="Z32" i="228"/>
  <c r="Z35" i="228" s="1"/>
  <c r="BK5" i="228" s="1"/>
  <c r="Y32" i="228"/>
  <c r="BW5" i="228" s="1"/>
  <c r="AJ31" i="228"/>
  <c r="AI31" i="228"/>
  <c r="AH31" i="228"/>
  <c r="CF5" i="228" s="1"/>
  <c r="AG31" i="228"/>
  <c r="AF31" i="228"/>
  <c r="CD5" i="228" s="1"/>
  <c r="AE31" i="228"/>
  <c r="CC5" i="228" s="1"/>
  <c r="AD31" i="228"/>
  <c r="AC31" i="228"/>
  <c r="CA5" i="228" s="1"/>
  <c r="AQ30" i="228"/>
  <c r="AQ29" i="228"/>
  <c r="AQ28" i="228"/>
  <c r="AQ27" i="228"/>
  <c r="AQ26" i="228"/>
  <c r="AQ25" i="228"/>
  <c r="AQ24" i="228"/>
  <c r="AQ23" i="228"/>
  <c r="AQ22" i="228"/>
  <c r="AQ21" i="228"/>
  <c r="AQ20" i="228"/>
  <c r="AQ19" i="228"/>
  <c r="AQ18" i="228"/>
  <c r="AQ17" i="228"/>
  <c r="AQ16" i="228"/>
  <c r="AQ15" i="228"/>
  <c r="AQ14" i="228"/>
  <c r="AQ13" i="228"/>
  <c r="AQ12" i="228"/>
  <c r="AQ11" i="228"/>
  <c r="CH5" i="228"/>
  <c r="CG5" i="228"/>
  <c r="CE5" i="228"/>
  <c r="CB5" i="228"/>
  <c r="BI5" i="228"/>
  <c r="BD5" i="228"/>
  <c r="BA5" i="228"/>
  <c r="AY5" i="228"/>
  <c r="AW5" i="228"/>
  <c r="AV5" i="228"/>
  <c r="Y5" i="228"/>
  <c r="N5" i="228"/>
  <c r="E5" i="228"/>
  <c r="Y4" i="228"/>
  <c r="N4" i="228"/>
  <c r="E4" i="228"/>
  <c r="AJ32" i="227"/>
  <c r="AI32" i="227"/>
  <c r="AI35" i="227" s="1"/>
  <c r="BR5" i="227" s="1"/>
  <c r="AH32" i="227"/>
  <c r="AH35" i="227" s="1"/>
  <c r="BQ5" i="227" s="1"/>
  <c r="AG32" i="227"/>
  <c r="AG33" i="227" s="1"/>
  <c r="AF32" i="227"/>
  <c r="BE5" i="227" s="1"/>
  <c r="AE32" i="227"/>
  <c r="AD32" i="227"/>
  <c r="AD35" i="227" s="1"/>
  <c r="AC32" i="227"/>
  <c r="AB32" i="227"/>
  <c r="AA32" i="227"/>
  <c r="Z32" i="227"/>
  <c r="AY5" i="227" s="1"/>
  <c r="Y32" i="227"/>
  <c r="AJ31" i="227"/>
  <c r="CH5" i="227" s="1"/>
  <c r="AI31" i="227"/>
  <c r="CG5" i="227" s="1"/>
  <c r="AH31" i="227"/>
  <c r="CF5" i="227" s="1"/>
  <c r="AG31" i="227"/>
  <c r="CE5" i="227" s="1"/>
  <c r="AF31" i="227"/>
  <c r="CD5" i="227" s="1"/>
  <c r="AE31" i="227"/>
  <c r="CC5" i="227" s="1"/>
  <c r="AD31" i="227"/>
  <c r="CB5" i="227" s="1"/>
  <c r="AC31" i="227"/>
  <c r="AQ30" i="227"/>
  <c r="AQ29" i="227"/>
  <c r="AQ28" i="227"/>
  <c r="AQ27" i="227"/>
  <c r="AQ26" i="227"/>
  <c r="AQ25" i="227"/>
  <c r="AQ24" i="227"/>
  <c r="AQ23" i="227"/>
  <c r="AQ22" i="227"/>
  <c r="AQ21" i="227"/>
  <c r="AQ20" i="227"/>
  <c r="AQ19" i="227"/>
  <c r="AQ18" i="227"/>
  <c r="AQ17" i="227"/>
  <c r="AQ16" i="227"/>
  <c r="AQ15" i="227"/>
  <c r="AQ14" i="227"/>
  <c r="AQ13" i="227"/>
  <c r="AQ12" i="227"/>
  <c r="AQ11" i="227"/>
  <c r="CA5" i="227"/>
  <c r="BW5" i="227"/>
  <c r="BI5" i="227"/>
  <c r="BD5" i="227"/>
  <c r="BC5" i="227"/>
  <c r="BB5" i="227"/>
  <c r="BA5" i="227"/>
  <c r="AW5" i="227"/>
  <c r="AV5" i="227"/>
  <c r="Y5" i="227"/>
  <c r="N5" i="227"/>
  <c r="E5" i="227"/>
  <c r="Y4" i="227"/>
  <c r="N4" i="227"/>
  <c r="E4" i="227"/>
  <c r="AG35" i="226"/>
  <c r="BP5" i="226" s="1"/>
  <c r="AJ32" i="226"/>
  <c r="AI32" i="226"/>
  <c r="AI35" i="226" s="1"/>
  <c r="BR5" i="226" s="1"/>
  <c r="AH32" i="226"/>
  <c r="AH35" i="226" s="1"/>
  <c r="BQ5" i="226" s="1"/>
  <c r="AG32" i="226"/>
  <c r="BF5" i="226" s="1"/>
  <c r="AF32" i="226"/>
  <c r="BE5" i="226" s="1"/>
  <c r="AE32" i="226"/>
  <c r="AE35" i="226" s="1"/>
  <c r="BO5" i="226" s="1"/>
  <c r="AD32" i="226"/>
  <c r="AD35" i="226" s="1"/>
  <c r="AC32" i="226"/>
  <c r="AB32" i="226"/>
  <c r="AA32" i="226"/>
  <c r="Z32" i="226"/>
  <c r="AY5" i="226" s="1"/>
  <c r="Y32" i="226"/>
  <c r="AJ31" i="226"/>
  <c r="AI31" i="226"/>
  <c r="AH31" i="226"/>
  <c r="CF5" i="226" s="1"/>
  <c r="AG31" i="226"/>
  <c r="CE5" i="226" s="1"/>
  <c r="AF31" i="226"/>
  <c r="CD5" i="226" s="1"/>
  <c r="AE31" i="226"/>
  <c r="CC5" i="226" s="1"/>
  <c r="AD31" i="226"/>
  <c r="AC31" i="226"/>
  <c r="AQ30" i="226"/>
  <c r="AQ29" i="226"/>
  <c r="AQ28" i="226"/>
  <c r="AQ27" i="226"/>
  <c r="AQ26" i="226"/>
  <c r="AQ25" i="226"/>
  <c r="AQ24" i="226"/>
  <c r="AQ23" i="226"/>
  <c r="AQ22" i="226"/>
  <c r="AQ21" i="226"/>
  <c r="AQ20" i="226"/>
  <c r="AQ19" i="226"/>
  <c r="AQ18" i="226"/>
  <c r="AQ17" i="226"/>
  <c r="AQ16" i="226"/>
  <c r="AQ15" i="226"/>
  <c r="AQ14" i="226"/>
  <c r="AQ13" i="226"/>
  <c r="AQ12" i="226"/>
  <c r="AQ11" i="226"/>
  <c r="CH5" i="226"/>
  <c r="CG5" i="226"/>
  <c r="CB5" i="226"/>
  <c r="CA5" i="226"/>
  <c r="BW5" i="226"/>
  <c r="BI5" i="226"/>
  <c r="BC5" i="226"/>
  <c r="BB5" i="226"/>
  <c r="BA5" i="226"/>
  <c r="AX5" i="226"/>
  <c r="AW5" i="226"/>
  <c r="AV5" i="226"/>
  <c r="Y5" i="226"/>
  <c r="N5" i="226"/>
  <c r="E5" i="226"/>
  <c r="Y4" i="226"/>
  <c r="N4" i="226"/>
  <c r="E4" i="226"/>
  <c r="Z35" i="225"/>
  <c r="BK5" i="225" s="1"/>
  <c r="AJ32" i="225"/>
  <c r="BI5" i="225" s="1"/>
  <c r="AI32" i="225"/>
  <c r="AH32" i="225"/>
  <c r="AH35" i="225" s="1"/>
  <c r="BQ5" i="225" s="1"/>
  <c r="AG32" i="225"/>
  <c r="AG36" i="225" s="1"/>
  <c r="BU5" i="225" s="1"/>
  <c r="AF32" i="225"/>
  <c r="BE5" i="225" s="1"/>
  <c r="AE32" i="225"/>
  <c r="AE35" i="225" s="1"/>
  <c r="BO5" i="225" s="1"/>
  <c r="AD32" i="225"/>
  <c r="AD35" i="225" s="1"/>
  <c r="AC32" i="225"/>
  <c r="AC35" i="225" s="1"/>
  <c r="AB32" i="225"/>
  <c r="BA5" i="225" s="1"/>
  <c r="AA32" i="225"/>
  <c r="BX5" i="225" s="1"/>
  <c r="Z32" i="225"/>
  <c r="Y32" i="225"/>
  <c r="BW5" i="225" s="1"/>
  <c r="AJ31" i="225"/>
  <c r="AI31" i="225"/>
  <c r="AH31" i="225"/>
  <c r="CF5" i="225" s="1"/>
  <c r="AG31" i="225"/>
  <c r="CE5" i="225" s="1"/>
  <c r="AF31" i="225"/>
  <c r="CD5" i="225" s="1"/>
  <c r="AE31" i="225"/>
  <c r="CC5" i="225" s="1"/>
  <c r="AD31" i="225"/>
  <c r="CB5" i="225" s="1"/>
  <c r="AC31" i="225"/>
  <c r="AQ30" i="225"/>
  <c r="AQ29" i="225"/>
  <c r="AQ28" i="225"/>
  <c r="AQ27" i="225"/>
  <c r="AQ26" i="225"/>
  <c r="AQ25" i="225"/>
  <c r="AQ24" i="225"/>
  <c r="AQ23" i="225"/>
  <c r="AQ22" i="225"/>
  <c r="AQ21" i="225"/>
  <c r="AQ20" i="225"/>
  <c r="AQ19" i="225"/>
  <c r="AQ18" i="225"/>
  <c r="AQ17" i="225"/>
  <c r="AQ16" i="225"/>
  <c r="AQ15" i="225"/>
  <c r="AQ14" i="225"/>
  <c r="AQ13" i="225"/>
  <c r="AQ12" i="225"/>
  <c r="AQ11" i="225"/>
  <c r="CH5" i="225"/>
  <c r="CG5" i="225"/>
  <c r="CA5" i="225"/>
  <c r="BC5" i="225"/>
  <c r="BB5" i="225"/>
  <c r="AY5" i="225"/>
  <c r="AW5" i="225"/>
  <c r="AV5" i="225"/>
  <c r="Y5" i="225"/>
  <c r="N5" i="225"/>
  <c r="E5" i="225"/>
  <c r="Y4" i="225"/>
  <c r="N4" i="225"/>
  <c r="E4" i="225"/>
  <c r="Z35" i="229" l="1"/>
  <c r="BK5" i="229" s="1"/>
  <c r="BX5" i="226"/>
  <c r="Z35" i="232"/>
  <c r="BK5" i="232" s="1"/>
  <c r="BC5" i="237"/>
  <c r="BX5" i="240"/>
  <c r="BX5" i="243"/>
  <c r="BD5" i="244"/>
  <c r="AY5" i="245"/>
  <c r="Z35" i="226"/>
  <c r="BK5" i="226" s="1"/>
  <c r="BX5" i="236"/>
  <c r="AI35" i="237"/>
  <c r="BR5" i="237" s="1"/>
  <c r="AY5" i="238"/>
  <c r="BF5" i="244"/>
  <c r="BY5" i="226"/>
  <c r="BX5" i="229"/>
  <c r="BF5" i="227"/>
  <c r="AG36" i="238"/>
  <c r="BU5" i="238" s="1"/>
  <c r="AC36" i="240"/>
  <c r="BT5" i="240" s="1"/>
  <c r="BG5" i="244"/>
  <c r="Y37" i="244"/>
  <c r="BV5" i="244" s="1"/>
  <c r="AC36" i="226"/>
  <c r="BT5" i="226" s="1"/>
  <c r="BX5" i="232"/>
  <c r="BD5" i="225"/>
  <c r="AI35" i="225"/>
  <c r="BR5" i="225" s="1"/>
  <c r="BG5" i="227"/>
  <c r="Z35" i="227"/>
  <c r="BK5" i="227" s="1"/>
  <c r="BB5" i="228"/>
  <c r="AG36" i="228"/>
  <c r="BU5" i="228" s="1"/>
  <c r="AC36" i="229"/>
  <c r="BT5" i="229" s="1"/>
  <c r="BF5" i="230"/>
  <c r="AE35" i="231"/>
  <c r="BO5" i="231" s="1"/>
  <c r="BX5" i="233"/>
  <c r="BF5" i="234"/>
  <c r="AC36" i="236"/>
  <c r="BT5" i="236" s="1"/>
  <c r="BF5" i="237"/>
  <c r="Z35" i="237"/>
  <c r="BK5" i="237" s="1"/>
  <c r="BB5" i="238"/>
  <c r="BG5" i="242"/>
  <c r="Y37" i="230"/>
  <c r="BV5" i="230" s="1"/>
  <c r="AQ34" i="230"/>
  <c r="AD35" i="234"/>
  <c r="BN5" i="234" s="1"/>
  <c r="BB5" i="235"/>
  <c r="AG36" i="235"/>
  <c r="BU5" i="235" s="1"/>
  <c r="BC5" i="238"/>
  <c r="AI35" i="238"/>
  <c r="BR5" i="238" s="1"/>
  <c r="AG36" i="239"/>
  <c r="BU5" i="239" s="1"/>
  <c r="AE35" i="240"/>
  <c r="BO5" i="240" s="1"/>
  <c r="Y36" i="241"/>
  <c r="BS5" i="241" s="1"/>
  <c r="Y37" i="242"/>
  <c r="BV5" i="242" s="1"/>
  <c r="AQ34" i="242"/>
  <c r="AY5" i="243"/>
  <c r="AE35" i="243"/>
  <c r="BO5" i="243" s="1"/>
  <c r="AY5" i="240"/>
  <c r="AQ34" i="241"/>
  <c r="AA35" i="241" s="1"/>
  <c r="BL5" i="241" s="1"/>
  <c r="Z35" i="242"/>
  <c r="BK5" i="242" s="1"/>
  <c r="BX5" i="227"/>
  <c r="Z35" i="230"/>
  <c r="BK5" i="230" s="1"/>
  <c r="AG36" i="231"/>
  <c r="BU5" i="231" s="1"/>
  <c r="BG5" i="225"/>
  <c r="BX5" i="230"/>
  <c r="BB5" i="231"/>
  <c r="AE35" i="232"/>
  <c r="BO5" i="232" s="1"/>
  <c r="BD5" i="235"/>
  <c r="AI35" i="235"/>
  <c r="BR5" i="235" s="1"/>
  <c r="BF5" i="238"/>
  <c r="BC5" i="239"/>
  <c r="AI35" i="239"/>
  <c r="BR5" i="239" s="1"/>
  <c r="AG33" i="240"/>
  <c r="BW5" i="242"/>
  <c r="BX5" i="242"/>
  <c r="BB5" i="243"/>
  <c r="AG33" i="243"/>
  <c r="AC36" i="244"/>
  <c r="BT5" i="244" s="1"/>
  <c r="AI35" i="245"/>
  <c r="BR5" i="245" s="1"/>
  <c r="AG35" i="227"/>
  <c r="BP5" i="227" s="1"/>
  <c r="BC5" i="228"/>
  <c r="BF5" i="225"/>
  <c r="BD5" i="226"/>
  <c r="AC36" i="227"/>
  <c r="BT5" i="227" s="1"/>
  <c r="BG5" i="228"/>
  <c r="AG36" i="229"/>
  <c r="BU5" i="229" s="1"/>
  <c r="BW5" i="230"/>
  <c r="AI35" i="231"/>
  <c r="BR5" i="231" s="1"/>
  <c r="AE35" i="233"/>
  <c r="BO5" i="233" s="1"/>
  <c r="AG36" i="236"/>
  <c r="BU5" i="236" s="1"/>
  <c r="AC36" i="237"/>
  <c r="BT5" i="237" s="1"/>
  <c r="BW5" i="241"/>
  <c r="AG35" i="241"/>
  <c r="BP5" i="241" s="1"/>
  <c r="AX5" i="242"/>
  <c r="BY5" i="242"/>
  <c r="BC5" i="243"/>
  <c r="BC5" i="229"/>
  <c r="AX5" i="230"/>
  <c r="Y37" i="235"/>
  <c r="BV5" i="235" s="1"/>
  <c r="BD5" i="240"/>
  <c r="AX5" i="241"/>
  <c r="BX5" i="241"/>
  <c r="AC36" i="242"/>
  <c r="BT5" i="242" s="1"/>
  <c r="Y37" i="245"/>
  <c r="BV5" i="245" s="1"/>
  <c r="AC33" i="245"/>
  <c r="Y37" i="225"/>
  <c r="BV5" i="225" s="1"/>
  <c r="AG36" i="232"/>
  <c r="BU5" i="232" s="1"/>
  <c r="BX5" i="228"/>
  <c r="BD5" i="229"/>
  <c r="AI35" i="229"/>
  <c r="BR5" i="229" s="1"/>
  <c r="BB5" i="232"/>
  <c r="AG36" i="233"/>
  <c r="BU5" i="233" s="1"/>
  <c r="BG5" i="235"/>
  <c r="BD5" i="236"/>
  <c r="AI35" i="236"/>
  <c r="BR5" i="236" s="1"/>
  <c r="BG5" i="239"/>
  <c r="BF5" i="240"/>
  <c r="AY5" i="241"/>
  <c r="BW5" i="245"/>
  <c r="BG5" i="226"/>
  <c r="Y37" i="226"/>
  <c r="BV5" i="226" s="1"/>
  <c r="AQ34" i="226"/>
  <c r="BC5" i="232"/>
  <c r="AI35" i="232"/>
  <c r="BR5" i="232" s="1"/>
  <c r="BG5" i="240"/>
  <c r="Y37" i="240"/>
  <c r="BV5" i="240" s="1"/>
  <c r="BB5" i="242"/>
  <c r="AE35" i="242"/>
  <c r="BO5" i="242" s="1"/>
  <c r="Y37" i="243"/>
  <c r="BV5" i="243" s="1"/>
  <c r="AG33" i="244"/>
  <c r="BY5" i="245"/>
  <c r="AC33" i="241"/>
  <c r="AE35" i="239"/>
  <c r="BO5" i="239" s="1"/>
  <c r="Y37" i="239"/>
  <c r="BV5" i="239" s="1"/>
  <c r="AE35" i="238"/>
  <c r="BO5" i="238" s="1"/>
  <c r="Y37" i="238"/>
  <c r="BV5" i="238" s="1"/>
  <c r="AE35" i="237"/>
  <c r="BO5" i="237" s="1"/>
  <c r="Y37" i="237"/>
  <c r="BV5" i="237" s="1"/>
  <c r="Y37" i="236"/>
  <c r="BV5" i="236" s="1"/>
  <c r="Y37" i="234"/>
  <c r="BV5" i="234" s="1"/>
  <c r="Y37" i="233"/>
  <c r="BV5" i="233" s="1"/>
  <c r="AC36" i="233"/>
  <c r="BT5" i="233" s="1"/>
  <c r="AC33" i="233"/>
  <c r="Y37" i="232"/>
  <c r="BV5" i="232" s="1"/>
  <c r="BW5" i="232"/>
  <c r="Y37" i="231"/>
  <c r="BV5" i="231" s="1"/>
  <c r="AE35" i="230"/>
  <c r="BO5" i="230" s="1"/>
  <c r="Y37" i="229"/>
  <c r="BV5" i="229" s="1"/>
  <c r="Y37" i="228"/>
  <c r="BV5" i="228" s="1"/>
  <c r="Y37" i="227"/>
  <c r="BV5" i="227" s="1"/>
  <c r="AE35" i="227"/>
  <c r="BO5" i="227" s="1"/>
  <c r="BM5" i="245"/>
  <c r="AQ35" i="245"/>
  <c r="BZ5" i="245"/>
  <c r="BC5" i="245"/>
  <c r="Y33" i="245"/>
  <c r="AD35" i="245"/>
  <c r="AX5" i="245"/>
  <c r="AQ34" i="245"/>
  <c r="AA35" i="245" s="1"/>
  <c r="BL5" i="245" s="1"/>
  <c r="AG36" i="245"/>
  <c r="BU5" i="245" s="1"/>
  <c r="AG33" i="245"/>
  <c r="AS34" i="245"/>
  <c r="AS35" i="245" s="1"/>
  <c r="Y36" i="245"/>
  <c r="BS5" i="245" s="1"/>
  <c r="AZ5" i="245"/>
  <c r="BH5" i="245"/>
  <c r="Y35" i="245"/>
  <c r="BJ5" i="245" s="1"/>
  <c r="AR35" i="244"/>
  <c r="BN5" i="244"/>
  <c r="BY5" i="244"/>
  <c r="BZ5" i="244"/>
  <c r="AC33" i="244"/>
  <c r="Y36" i="244"/>
  <c r="BS5" i="244" s="1"/>
  <c r="AC35" i="244"/>
  <c r="Y33" i="244"/>
  <c r="AX5" i="244"/>
  <c r="AQ34" i="244"/>
  <c r="AG36" i="244"/>
  <c r="BU5" i="244" s="1"/>
  <c r="AS34" i="244"/>
  <c r="AS35" i="244" s="1"/>
  <c r="AZ5" i="244"/>
  <c r="BH5" i="244"/>
  <c r="Y35" i="244"/>
  <c r="BJ5" i="244" s="1"/>
  <c r="BN5" i="243"/>
  <c r="AR35" i="243"/>
  <c r="BZ5" i="243"/>
  <c r="AC33" i="243"/>
  <c r="Y36" i="243"/>
  <c r="BS5" i="243" s="1"/>
  <c r="BY5" i="243"/>
  <c r="AC35" i="243"/>
  <c r="Y33" i="243"/>
  <c r="AX5" i="243"/>
  <c r="AQ34" i="243"/>
  <c r="AG36" i="243"/>
  <c r="BU5" i="243" s="1"/>
  <c r="AS34" i="243"/>
  <c r="AZ5" i="243"/>
  <c r="BH5" i="243"/>
  <c r="Y35" i="243"/>
  <c r="BJ5" i="243" s="1"/>
  <c r="BN5" i="242"/>
  <c r="AR35" i="242"/>
  <c r="AE35" i="241"/>
  <c r="BO5" i="241" s="1"/>
  <c r="BZ5" i="242"/>
  <c r="Y33" i="242"/>
  <c r="AC35" i="242"/>
  <c r="Y35" i="241"/>
  <c r="BJ5" i="241" s="1"/>
  <c r="Y37" i="241"/>
  <c r="BV5" i="241" s="1"/>
  <c r="AC33" i="242"/>
  <c r="Y36" i="242"/>
  <c r="BS5" i="242" s="1"/>
  <c r="BY5" i="241"/>
  <c r="Z35" i="241"/>
  <c r="BK5" i="241" s="1"/>
  <c r="AG33" i="242"/>
  <c r="BZ5" i="241"/>
  <c r="AG36" i="242"/>
  <c r="BU5" i="242" s="1"/>
  <c r="Y33" i="241"/>
  <c r="AC35" i="241"/>
  <c r="BM5" i="241" s="1"/>
  <c r="AS34" i="242"/>
  <c r="AC36" i="241"/>
  <c r="BT5" i="241" s="1"/>
  <c r="AZ5" i="242"/>
  <c r="BH5" i="242"/>
  <c r="Y35" i="242"/>
  <c r="BJ5" i="242" s="1"/>
  <c r="BN5" i="240"/>
  <c r="AR35" i="240"/>
  <c r="AC35" i="240"/>
  <c r="AC33" i="240"/>
  <c r="Y36" i="240"/>
  <c r="BS5" i="240" s="1"/>
  <c r="BB5" i="240"/>
  <c r="BZ5" i="240"/>
  <c r="AX5" i="240"/>
  <c r="AQ34" i="240"/>
  <c r="AG36" i="240"/>
  <c r="BU5" i="240" s="1"/>
  <c r="AS34" i="240"/>
  <c r="BY5" i="240"/>
  <c r="Y33" i="240"/>
  <c r="AZ5" i="240"/>
  <c r="BH5" i="240"/>
  <c r="Y35" i="240"/>
  <c r="BJ5" i="240" s="1"/>
  <c r="AR35" i="239"/>
  <c r="BN5" i="239"/>
  <c r="BD5" i="239"/>
  <c r="AC33" i="239"/>
  <c r="Y36" i="239"/>
  <c r="BS5" i="239" s="1"/>
  <c r="BZ5" i="239"/>
  <c r="AC35" i="239"/>
  <c r="AG33" i="239"/>
  <c r="Y33" i="239"/>
  <c r="AX5" i="239"/>
  <c r="AQ34" i="239"/>
  <c r="AG35" i="239"/>
  <c r="BP5" i="239" s="1"/>
  <c r="AS34" i="239"/>
  <c r="AS35" i="239" s="1"/>
  <c r="BY5" i="239"/>
  <c r="AZ5" i="239"/>
  <c r="BH5" i="239"/>
  <c r="Y35" i="239"/>
  <c r="BJ5" i="239" s="1"/>
  <c r="AR35" i="238"/>
  <c r="BN5" i="238"/>
  <c r="BM5" i="238"/>
  <c r="BD5" i="238"/>
  <c r="AC33" i="238"/>
  <c r="Y36" i="238"/>
  <c r="BS5" i="238" s="1"/>
  <c r="BY5" i="238"/>
  <c r="BZ5" i="238"/>
  <c r="Y33" i="238"/>
  <c r="AG33" i="238"/>
  <c r="AC36" i="238"/>
  <c r="BT5" i="238" s="1"/>
  <c r="AX5" i="238"/>
  <c r="AQ34" i="238"/>
  <c r="AG35" i="238"/>
  <c r="BP5" i="238" s="1"/>
  <c r="AS34" i="238"/>
  <c r="AS35" i="238" s="1"/>
  <c r="AZ5" i="238"/>
  <c r="BH5" i="238"/>
  <c r="Y35" i="238"/>
  <c r="BJ5" i="238" s="1"/>
  <c r="BN5" i="237"/>
  <c r="AR35" i="237"/>
  <c r="AC33" i="237"/>
  <c r="Y36" i="237"/>
  <c r="BS5" i="237" s="1"/>
  <c r="BZ5" i="237"/>
  <c r="AG33" i="237"/>
  <c r="Y33" i="237"/>
  <c r="AX5" i="237"/>
  <c r="AQ34" i="237"/>
  <c r="AG35" i="237"/>
  <c r="AS34" i="237"/>
  <c r="BY5" i="237"/>
  <c r="AZ5" i="237"/>
  <c r="BH5" i="237"/>
  <c r="Y35" i="237"/>
  <c r="BJ5" i="237" s="1"/>
  <c r="BN5" i="236"/>
  <c r="AR35" i="236"/>
  <c r="AC35" i="236"/>
  <c r="AC33" i="236"/>
  <c r="Y36" i="236"/>
  <c r="BS5" i="236" s="1"/>
  <c r="AG33" i="236"/>
  <c r="BY5" i="236"/>
  <c r="BZ5" i="236"/>
  <c r="Y33" i="236"/>
  <c r="AX5" i="236"/>
  <c r="BF5" i="236"/>
  <c r="AQ34" i="236"/>
  <c r="AG35" i="236"/>
  <c r="BP5" i="236" s="1"/>
  <c r="AS34" i="236"/>
  <c r="AS35" i="236" s="1"/>
  <c r="AZ5" i="236"/>
  <c r="BH5" i="236"/>
  <c r="Y35" i="236"/>
  <c r="BJ5" i="236" s="1"/>
  <c r="BN5" i="235"/>
  <c r="AR35" i="235"/>
  <c r="BY5" i="235"/>
  <c r="AC33" i="235"/>
  <c r="Y36" i="235"/>
  <c r="BS5" i="235" s="1"/>
  <c r="BZ5" i="235"/>
  <c r="AC35" i="235"/>
  <c r="AG33" i="235"/>
  <c r="Y33" i="235"/>
  <c r="AX5" i="235"/>
  <c r="AQ34" i="235"/>
  <c r="AG35" i="235"/>
  <c r="BP5" i="235" s="1"/>
  <c r="AS34" i="235"/>
  <c r="AS35" i="235" s="1"/>
  <c r="AZ5" i="235"/>
  <c r="BH5" i="235"/>
  <c r="Y35" i="235"/>
  <c r="BJ5" i="235" s="1"/>
  <c r="BM5" i="234"/>
  <c r="BY5" i="234"/>
  <c r="BZ5" i="234"/>
  <c r="AR35" i="234"/>
  <c r="BC5" i="234"/>
  <c r="Y33" i="234"/>
  <c r="AX5" i="234"/>
  <c r="AQ34" i="234"/>
  <c r="AG35" i="234"/>
  <c r="BP5" i="234" s="1"/>
  <c r="Y36" i="234"/>
  <c r="BS5" i="234" s="1"/>
  <c r="AG33" i="234"/>
  <c r="AS34" i="234"/>
  <c r="AS35" i="234" s="1"/>
  <c r="AC33" i="234"/>
  <c r="AZ5" i="234"/>
  <c r="BH5" i="234"/>
  <c r="Y35" i="234"/>
  <c r="BJ5" i="234" s="1"/>
  <c r="BN5" i="233"/>
  <c r="AR35" i="233"/>
  <c r="BC5" i="233"/>
  <c r="Y33" i="233"/>
  <c r="AC35" i="233"/>
  <c r="Y36" i="233"/>
  <c r="BS5" i="233" s="1"/>
  <c r="AG33" i="233"/>
  <c r="AX5" i="233"/>
  <c r="AQ34" i="233"/>
  <c r="AG35" i="233"/>
  <c r="BP5" i="233" s="1"/>
  <c r="AS34" i="233"/>
  <c r="AS35" i="233" s="1"/>
  <c r="BY5" i="233"/>
  <c r="BZ5" i="233"/>
  <c r="AZ5" i="233"/>
  <c r="BH5" i="233"/>
  <c r="Y35" i="233"/>
  <c r="BJ5" i="233" s="1"/>
  <c r="AR35" i="232"/>
  <c r="BN5" i="232"/>
  <c r="BM5" i="232"/>
  <c r="Y36" i="232"/>
  <c r="BS5" i="232" s="1"/>
  <c r="AG33" i="232"/>
  <c r="AC36" i="232"/>
  <c r="BT5" i="232" s="1"/>
  <c r="Y33" i="232"/>
  <c r="AC33" i="232"/>
  <c r="AX5" i="232"/>
  <c r="AQ34" i="232"/>
  <c r="AG35" i="232"/>
  <c r="BP5" i="232" s="1"/>
  <c r="AS34" i="232"/>
  <c r="BY5" i="232"/>
  <c r="BZ5" i="232"/>
  <c r="AZ5" i="232"/>
  <c r="BH5" i="232"/>
  <c r="Y35" i="232"/>
  <c r="BJ5" i="232" s="1"/>
  <c r="BM5" i="231"/>
  <c r="BN5" i="231"/>
  <c r="AR35" i="231"/>
  <c r="AC33" i="231"/>
  <c r="Y36" i="231"/>
  <c r="BS5" i="231" s="1"/>
  <c r="Y33" i="231"/>
  <c r="AG33" i="231"/>
  <c r="AC36" i="231"/>
  <c r="BT5" i="231" s="1"/>
  <c r="BZ5" i="231"/>
  <c r="AX5" i="231"/>
  <c r="BF5" i="231"/>
  <c r="AQ34" i="231"/>
  <c r="AG35" i="231"/>
  <c r="BP5" i="231" s="1"/>
  <c r="BY5" i="231"/>
  <c r="AS34" i="231"/>
  <c r="AZ5" i="231"/>
  <c r="BH5" i="231"/>
  <c r="Y35" i="231"/>
  <c r="BJ5" i="231" s="1"/>
  <c r="AQ35" i="230"/>
  <c r="BM5" i="230"/>
  <c r="BN5" i="230"/>
  <c r="AR35" i="230"/>
  <c r="AC36" i="230"/>
  <c r="BT5" i="230" s="1"/>
  <c r="AG36" i="230"/>
  <c r="BU5" i="230" s="1"/>
  <c r="BY5" i="230"/>
  <c r="Y33" i="230"/>
  <c r="AC33" i="230"/>
  <c r="AG33" i="230"/>
  <c r="AS34" i="230"/>
  <c r="BZ5" i="230"/>
  <c r="Y36" i="230"/>
  <c r="BS5" i="230" s="1"/>
  <c r="AZ5" i="230"/>
  <c r="BH5" i="230"/>
  <c r="Y35" i="230"/>
  <c r="BJ5" i="230" s="1"/>
  <c r="BN5" i="229"/>
  <c r="AR35" i="229"/>
  <c r="AC33" i="229"/>
  <c r="Y36" i="229"/>
  <c r="BS5" i="229" s="1"/>
  <c r="BY5" i="229"/>
  <c r="BZ5" i="229"/>
  <c r="AC35" i="229"/>
  <c r="AG33" i="229"/>
  <c r="Y33" i="229"/>
  <c r="AX5" i="229"/>
  <c r="AQ34" i="229"/>
  <c r="AG35" i="229"/>
  <c r="BP5" i="229" s="1"/>
  <c r="AS34" i="229"/>
  <c r="AS35" i="229" s="1"/>
  <c r="AZ5" i="229"/>
  <c r="BH5" i="229"/>
  <c r="Y35" i="229"/>
  <c r="BJ5" i="229" s="1"/>
  <c r="BN5" i="228"/>
  <c r="AR35" i="228"/>
  <c r="AC33" i="228"/>
  <c r="Y36" i="228"/>
  <c r="BS5" i="228" s="1"/>
  <c r="BY5" i="228"/>
  <c r="BZ5" i="228"/>
  <c r="AC35" i="228"/>
  <c r="AG33" i="228"/>
  <c r="Y33" i="228"/>
  <c r="AX5" i="228"/>
  <c r="BF5" i="228"/>
  <c r="AQ34" i="228"/>
  <c r="AG35" i="228"/>
  <c r="BP5" i="228" s="1"/>
  <c r="AS34" i="228"/>
  <c r="AS35" i="228" s="1"/>
  <c r="AZ5" i="228"/>
  <c r="BH5" i="228"/>
  <c r="Y35" i="228"/>
  <c r="BJ5" i="228" s="1"/>
  <c r="BN5" i="227"/>
  <c r="AR35" i="227"/>
  <c r="BY5" i="227"/>
  <c r="BZ5" i="227"/>
  <c r="AC33" i="227"/>
  <c r="Y36" i="227"/>
  <c r="BS5" i="227" s="1"/>
  <c r="AC35" i="227"/>
  <c r="Y33" i="227"/>
  <c r="AX5" i="227"/>
  <c r="AQ34" i="227"/>
  <c r="AG36" i="227"/>
  <c r="BU5" i="227" s="1"/>
  <c r="AS34" i="227"/>
  <c r="AZ5" i="227"/>
  <c r="BH5" i="227"/>
  <c r="Y35" i="227"/>
  <c r="BJ5" i="227" s="1"/>
  <c r="BN5" i="226"/>
  <c r="AR35" i="226"/>
  <c r="BZ5" i="226"/>
  <c r="Y33" i="226"/>
  <c r="AC35" i="226"/>
  <c r="AC33" i="226"/>
  <c r="AS34" i="226"/>
  <c r="Y36" i="226"/>
  <c r="BS5" i="226" s="1"/>
  <c r="AG33" i="226"/>
  <c r="AG36" i="226"/>
  <c r="BU5" i="226" s="1"/>
  <c r="AZ5" i="226"/>
  <c r="BH5" i="226"/>
  <c r="Y35" i="226"/>
  <c r="BJ5" i="226" s="1"/>
  <c r="AR35" i="225"/>
  <c r="BN5" i="225"/>
  <c r="BM5" i="225"/>
  <c r="AC33" i="225"/>
  <c r="Y36" i="225"/>
  <c r="BS5" i="225" s="1"/>
  <c r="Y33" i="225"/>
  <c r="AG33" i="225"/>
  <c r="AC36" i="225"/>
  <c r="BT5" i="225" s="1"/>
  <c r="AX5" i="225"/>
  <c r="AQ34" i="225"/>
  <c r="AG35" i="225"/>
  <c r="BP5" i="225" s="1"/>
  <c r="AS34" i="225"/>
  <c r="AS35" i="225" s="1"/>
  <c r="BY5" i="225"/>
  <c r="BZ5" i="225"/>
  <c r="AZ5" i="225"/>
  <c r="BH5" i="225"/>
  <c r="Y35" i="225"/>
  <c r="BJ5" i="225" s="1"/>
  <c r="W157" i="59"/>
  <c r="M158" i="59"/>
  <c r="M157" i="59"/>
  <c r="E158" i="59"/>
  <c r="E157" i="59"/>
  <c r="W140" i="59"/>
  <c r="M141" i="59"/>
  <c r="M140" i="59"/>
  <c r="E141" i="59"/>
  <c r="E140" i="59"/>
  <c r="W123" i="59"/>
  <c r="M124" i="59"/>
  <c r="M123" i="59"/>
  <c r="E124" i="59"/>
  <c r="E123" i="59"/>
  <c r="W106" i="59"/>
  <c r="M107" i="59"/>
  <c r="M106" i="59"/>
  <c r="E107" i="59"/>
  <c r="E106" i="59"/>
  <c r="W89" i="59"/>
  <c r="M90" i="59"/>
  <c r="M89" i="59"/>
  <c r="E90" i="59"/>
  <c r="E89" i="59"/>
  <c r="W72" i="59"/>
  <c r="M73" i="59"/>
  <c r="M72" i="59"/>
  <c r="E73" i="59"/>
  <c r="E72" i="59"/>
  <c r="W55" i="59"/>
  <c r="M56" i="59"/>
  <c r="M55" i="59"/>
  <c r="E56" i="59"/>
  <c r="E55" i="59"/>
  <c r="E21" i="59"/>
  <c r="AS35" i="237" l="1"/>
  <c r="AQ35" i="241"/>
  <c r="AS35" i="232"/>
  <c r="AA35" i="234"/>
  <c r="BL5" i="234" s="1"/>
  <c r="AS35" i="240"/>
  <c r="AS35" i="243"/>
  <c r="AS35" i="231"/>
  <c r="AA35" i="228"/>
  <c r="BL5" i="228" s="1"/>
  <c r="AS35" i="227"/>
  <c r="AQ36" i="245"/>
  <c r="BN5" i="245"/>
  <c r="AR35" i="245"/>
  <c r="AQ35" i="244"/>
  <c r="AQ36" i="244" s="1"/>
  <c r="BM5" i="244"/>
  <c r="AA35" i="244"/>
  <c r="BL5" i="244" s="1"/>
  <c r="BM5" i="243"/>
  <c r="AQ35" i="243"/>
  <c r="AA35" i="243"/>
  <c r="BL5" i="243" s="1"/>
  <c r="BM5" i="242"/>
  <c r="AQ35" i="242"/>
  <c r="AA35" i="242"/>
  <c r="BL5" i="242" s="1"/>
  <c r="AS35" i="242"/>
  <c r="AS35" i="241"/>
  <c r="AQ36" i="241" s="1"/>
  <c r="BM5" i="240"/>
  <c r="AQ35" i="240"/>
  <c r="AA35" i="240"/>
  <c r="BL5" i="240" s="1"/>
  <c r="AA35" i="239"/>
  <c r="BL5" i="239" s="1"/>
  <c r="AQ35" i="239"/>
  <c r="AQ36" i="239" s="1"/>
  <c r="BM5" i="239"/>
  <c r="AA35" i="238"/>
  <c r="BL5" i="238" s="1"/>
  <c r="AQ35" i="238"/>
  <c r="AQ36" i="238" s="1"/>
  <c r="BP5" i="237"/>
  <c r="AQ35" i="237"/>
  <c r="AQ36" i="237" s="1"/>
  <c r="AA35" i="237"/>
  <c r="BL5" i="237" s="1"/>
  <c r="AA35" i="236"/>
  <c r="BL5" i="236" s="1"/>
  <c r="BM5" i="236"/>
  <c r="AQ35" i="236"/>
  <c r="AQ36" i="236" s="1"/>
  <c r="BM5" i="235"/>
  <c r="AQ35" i="235"/>
  <c r="AQ36" i="235" s="1"/>
  <c r="AA35" i="235"/>
  <c r="BL5" i="235" s="1"/>
  <c r="AQ35" i="234"/>
  <c r="AQ36" i="234" s="1"/>
  <c r="BM5" i="233"/>
  <c r="AQ35" i="233"/>
  <c r="AQ36" i="233" s="1"/>
  <c r="AA35" i="233"/>
  <c r="BL5" i="233" s="1"/>
  <c r="AA35" i="232"/>
  <c r="BL5" i="232" s="1"/>
  <c r="AQ35" i="232"/>
  <c r="AQ35" i="231"/>
  <c r="AA35" i="231"/>
  <c r="BL5" i="231" s="1"/>
  <c r="AA35" i="230"/>
  <c r="BL5" i="230" s="1"/>
  <c r="AS35" i="230"/>
  <c r="AQ36" i="230"/>
  <c r="BM5" i="229"/>
  <c r="AQ35" i="229"/>
  <c r="AQ36" i="229" s="1"/>
  <c r="AA35" i="229"/>
  <c r="BL5" i="229" s="1"/>
  <c r="AQ35" i="228"/>
  <c r="AQ36" i="228" s="1"/>
  <c r="BM5" i="228"/>
  <c r="AA35" i="227"/>
  <c r="BL5" i="227" s="1"/>
  <c r="BM5" i="227"/>
  <c r="AQ35" i="227"/>
  <c r="AQ36" i="227" s="1"/>
  <c r="BM5" i="226"/>
  <c r="AQ35" i="226"/>
  <c r="AS35" i="226"/>
  <c r="AA35" i="226"/>
  <c r="BL5" i="226" s="1"/>
  <c r="AA35" i="225"/>
  <c r="BL5" i="225" s="1"/>
  <c r="AQ35" i="225"/>
  <c r="AQ36" i="225" s="1"/>
  <c r="E10" i="58"/>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AQ36" i="243" l="1"/>
  <c r="AQ36" i="240"/>
  <c r="AQ36" i="231"/>
  <c r="AQ36" i="232"/>
  <c r="AQ36" i="242"/>
  <c r="AQ36" i="226"/>
  <c r="AE47" i="56"/>
  <c r="AF47" i="56"/>
  <c r="AF4" i="55" l="1"/>
  <c r="AF4" i="42"/>
  <c r="Y3" i="60"/>
  <c r="Y3" i="56"/>
  <c r="AO4" i="64"/>
  <c r="Y5" i="224"/>
  <c r="W5" i="55"/>
  <c r="W5" i="42"/>
  <c r="R4" i="65"/>
  <c r="R4" i="63"/>
  <c r="Q4" i="61"/>
  <c r="Q4" i="60"/>
  <c r="Y2" i="56"/>
  <c r="AO3" i="64"/>
  <c r="Y4" i="224"/>
  <c r="W4" i="55"/>
  <c r="W4" i="42"/>
  <c r="R3" i="65"/>
  <c r="R3" i="63"/>
  <c r="Q3" i="61"/>
  <c r="Q3" i="60"/>
  <c r="AJ32" i="224" l="1"/>
  <c r="AI32" i="224"/>
  <c r="AI35" i="224" s="1"/>
  <c r="BR5" i="224" s="1"/>
  <c r="AH32" i="224"/>
  <c r="AH35" i="224" s="1"/>
  <c r="BQ5" i="224" s="1"/>
  <c r="AG32" i="224"/>
  <c r="BF5" i="224" s="1"/>
  <c r="AF32" i="224"/>
  <c r="BE5" i="224" s="1"/>
  <c r="AE32" i="224"/>
  <c r="AD32" i="224"/>
  <c r="AD35" i="224" s="1"/>
  <c r="BN5" i="224" s="1"/>
  <c r="AC32" i="224"/>
  <c r="BB5" i="224" s="1"/>
  <c r="AB32" i="224"/>
  <c r="BA5" i="224" s="1"/>
  <c r="AA32" i="224"/>
  <c r="Z32" i="224"/>
  <c r="AR35" i="224" s="1"/>
  <c r="Y32" i="224"/>
  <c r="AJ31" i="224"/>
  <c r="AI31" i="224"/>
  <c r="CG5" i="224" s="1"/>
  <c r="AH31" i="224"/>
  <c r="CF5" i="224" s="1"/>
  <c r="AG31" i="224"/>
  <c r="CE5" i="224" s="1"/>
  <c r="AF31" i="224"/>
  <c r="CD5" i="224" s="1"/>
  <c r="AE31" i="224"/>
  <c r="CC5" i="224" s="1"/>
  <c r="AD31" i="224"/>
  <c r="CB5" i="224" s="1"/>
  <c r="AC31" i="224"/>
  <c r="CA5" i="224" s="1"/>
  <c r="AQ30" i="224"/>
  <c r="AQ29" i="224"/>
  <c r="AQ28" i="224"/>
  <c r="AQ27" i="224"/>
  <c r="AQ26" i="224"/>
  <c r="AQ25" i="224"/>
  <c r="AQ24" i="224"/>
  <c r="AQ23" i="224"/>
  <c r="AQ22" i="224"/>
  <c r="AQ21" i="224"/>
  <c r="AQ20" i="224"/>
  <c r="AQ19" i="224"/>
  <c r="AQ18" i="224"/>
  <c r="AQ17" i="224"/>
  <c r="AQ16" i="224"/>
  <c r="AQ15" i="224"/>
  <c r="AQ14" i="224"/>
  <c r="AQ13" i="224"/>
  <c r="AQ12" i="224"/>
  <c r="AQ11" i="224"/>
  <c r="CH5" i="224"/>
  <c r="BI5" i="224"/>
  <c r="BD5" i="224"/>
  <c r="BC5" i="224"/>
  <c r="AW5" i="224"/>
  <c r="AV5" i="224"/>
  <c r="N5" i="224"/>
  <c r="E5" i="224"/>
  <c r="N4" i="224"/>
  <c r="E4" i="224"/>
  <c r="D16" i="217"/>
  <c r="D13" i="217"/>
  <c r="D10" i="217"/>
  <c r="D7" i="217"/>
  <c r="E6" i="217"/>
  <c r="E5" i="217"/>
  <c r="D4" i="217"/>
  <c r="P3" i="217"/>
  <c r="J3" i="217"/>
  <c r="D3" i="217"/>
  <c r="AT45" i="56"/>
  <c r="AT46" i="56"/>
  <c r="AT44" i="56"/>
  <c r="AT43" i="56"/>
  <c r="AT34" i="56"/>
  <c r="AT35" i="56"/>
  <c r="AT36" i="56"/>
  <c r="AT37" i="56"/>
  <c r="AT38" i="56"/>
  <c r="AT39" i="56"/>
  <c r="AT40" i="56"/>
  <c r="AT42" i="56"/>
  <c r="AT33" i="56"/>
  <c r="AT22" i="56"/>
  <c r="AT15" i="56"/>
  <c r="AT16" i="56"/>
  <c r="AT13" i="56"/>
  <c r="AT12" i="56"/>
  <c r="AJ47" i="56"/>
  <c r="BZ5" i="224" l="1"/>
  <c r="AS34" i="224"/>
  <c r="AS35" i="224" s="1"/>
  <c r="BW5" i="224"/>
  <c r="AX5" i="224"/>
  <c r="BX5" i="224"/>
  <c r="BY5" i="224"/>
  <c r="AY5" i="224"/>
  <c r="BG5" i="224"/>
  <c r="AZ5" i="224"/>
  <c r="BH5" i="224"/>
  <c r="Y35" i="224"/>
  <c r="BJ5" i="224" s="1"/>
  <c r="Y37" i="224"/>
  <c r="BV5" i="224" s="1"/>
  <c r="Y36" i="224"/>
  <c r="BS5" i="224" s="1"/>
  <c r="AG35" i="224"/>
  <c r="BP5" i="224" s="1"/>
  <c r="AG36" i="224"/>
  <c r="BU5" i="224" s="1"/>
  <c r="AC33" i="224"/>
  <c r="AC36" i="224"/>
  <c r="BT5" i="224" s="1"/>
  <c r="AE35" i="224"/>
  <c r="BO5" i="224" s="1"/>
  <c r="AG33" i="224"/>
  <c r="Z35" i="224"/>
  <c r="BK5" i="224" s="1"/>
  <c r="AQ34" i="224"/>
  <c r="Y33" i="224"/>
  <c r="AC35" i="224"/>
  <c r="BM5" i="224" s="1"/>
  <c r="AN47" i="56"/>
  <c r="AM47" i="56"/>
  <c r="AL47" i="56"/>
  <c r="AK47" i="56"/>
  <c r="AI47" i="56"/>
  <c r="AH47" i="56"/>
  <c r="AG47" i="56"/>
  <c r="AD47" i="56"/>
  <c r="AC47" i="56"/>
  <c r="X47" i="56"/>
  <c r="W47" i="56"/>
  <c r="V47" i="56"/>
  <c r="U47" i="56"/>
  <c r="T47" i="56"/>
  <c r="S47" i="56"/>
  <c r="R47" i="56"/>
  <c r="Q47" i="56"/>
  <c r="P47" i="56"/>
  <c r="O47" i="56"/>
  <c r="N47" i="56"/>
  <c r="M47" i="56"/>
  <c r="L47" i="56"/>
  <c r="K47" i="56"/>
  <c r="J47" i="56"/>
  <c r="I47" i="56"/>
  <c r="H47" i="56"/>
  <c r="G47" i="56"/>
  <c r="F47" i="56"/>
  <c r="E47" i="56"/>
  <c r="D47" i="56"/>
  <c r="AA35" i="224" l="1"/>
  <c r="BL5" i="224" s="1"/>
  <c r="AQ35" i="224"/>
  <c r="AQ36" i="224" s="1"/>
  <c r="N3" i="56"/>
  <c r="Z4" i="64"/>
  <c r="M5" i="55"/>
  <c r="M5" i="42"/>
  <c r="L4" i="65"/>
  <c r="J4" i="63"/>
  <c r="L4" i="61"/>
  <c r="K4" i="60"/>
  <c r="N2" i="56"/>
  <c r="Z3" i="64"/>
  <c r="M4" i="55"/>
  <c r="M4" i="42"/>
  <c r="L3" i="65"/>
  <c r="J3" i="63"/>
  <c r="L3" i="61"/>
  <c r="K3" i="60"/>
  <c r="E3" i="56"/>
  <c r="F4" i="64"/>
  <c r="E5" i="55"/>
  <c r="E5" i="42"/>
  <c r="E4" i="65"/>
  <c r="E4" i="63"/>
  <c r="F4" i="61"/>
  <c r="F4" i="60"/>
  <c r="E2" i="56"/>
  <c r="F3" i="64"/>
  <c r="E4" i="55"/>
  <c r="E4" i="42"/>
  <c r="E3" i="65"/>
  <c r="E3" i="63"/>
  <c r="F3" i="61"/>
  <c r="F3" i="60"/>
  <c r="W38" i="59"/>
  <c r="M39" i="59"/>
  <c r="M38" i="59"/>
  <c r="W21" i="59"/>
  <c r="M22" i="59"/>
  <c r="M21" i="59"/>
  <c r="E39" i="59"/>
  <c r="E22" i="59"/>
  <c r="E38" i="59"/>
  <c r="AT14" i="56" l="1"/>
  <c r="E5" i="59" l="1"/>
  <c r="AH8" i="57" l="1"/>
  <c r="AI8" i="57" s="1"/>
  <c r="V8" i="58"/>
  <c r="O7" i="58"/>
  <c r="S7" i="58"/>
  <c r="U7" i="58"/>
  <c r="Y7" i="58"/>
  <c r="AB8" i="58"/>
  <c r="AA8" i="58"/>
  <c r="Z8" i="58"/>
  <c r="Y8" i="58"/>
  <c r="X8" i="58"/>
  <c r="R7" i="58"/>
  <c r="W8" i="58"/>
  <c r="U8" i="58"/>
  <c r="T8" i="58"/>
  <c r="S8" i="58"/>
  <c r="R8" i="58"/>
  <c r="Q8" i="58"/>
  <c r="P8" i="58"/>
  <c r="O8" i="58"/>
  <c r="AH7" i="57" l="1"/>
  <c r="AI7" i="57" l="1"/>
  <c r="AT41" i="56" l="1"/>
  <c r="AT32" i="56"/>
  <c r="AT31" i="56"/>
  <c r="AT30" i="56"/>
  <c r="AT29" i="56"/>
  <c r="AT28" i="56"/>
  <c r="AT27" i="56"/>
  <c r="AT26" i="56"/>
  <c r="AT25" i="56"/>
  <c r="AT24" i="56"/>
  <c r="AT23" i="56"/>
  <c r="AT21" i="56"/>
  <c r="AT20" i="56"/>
  <c r="AT19" i="56"/>
  <c r="AT18" i="56"/>
  <c r="AT17" i="56"/>
  <c r="AT11" i="56"/>
  <c r="M5" i="59" l="1"/>
  <c r="W4" i="59"/>
  <c r="M4" i="59"/>
  <c r="E4" i="59"/>
  <c r="M5" i="58"/>
  <c r="E5" i="58"/>
  <c r="Y4" i="58"/>
  <c r="M4" i="58"/>
  <c r="E4" i="58"/>
  <c r="AT10" i="56" l="1"/>
  <c r="AT47" i="56" s="1"/>
  <c r="AJ4" i="56" s="1"/>
</calcChain>
</file>

<file path=xl/sharedStrings.xml><?xml version="1.0" encoding="utf-8"?>
<sst xmlns="http://schemas.openxmlformats.org/spreadsheetml/2006/main" count="5615" uniqueCount="751">
  <si>
    <t>名  称</t>
    <rPh sb="0" eb="4">
      <t>メイショウ</t>
    </rPh>
    <phoneticPr fontId="4"/>
  </si>
  <si>
    <t>管理者名</t>
    <rPh sb="0" eb="4">
      <t>カンリシャメイ</t>
    </rPh>
    <phoneticPr fontId="4"/>
  </si>
  <si>
    <t>変状
番号</t>
    <rPh sb="0" eb="2">
      <t>ヘンジョウ</t>
    </rPh>
    <rPh sb="3" eb="5">
      <t>バンゴウ</t>
    </rPh>
    <phoneticPr fontId="8"/>
  </si>
  <si>
    <t>対象
箇所</t>
    <rPh sb="0" eb="2">
      <t>タイショウ</t>
    </rPh>
    <rPh sb="3" eb="5">
      <t>カショ</t>
    </rPh>
    <phoneticPr fontId="8"/>
  </si>
  <si>
    <t>部位
区分</t>
    <rPh sb="0" eb="2">
      <t>ブイ</t>
    </rPh>
    <rPh sb="3" eb="5">
      <t>クブン</t>
    </rPh>
    <phoneticPr fontId="8"/>
  </si>
  <si>
    <t>変状区分</t>
    <rPh sb="0" eb="1">
      <t>ヘン</t>
    </rPh>
    <rPh sb="1" eb="2">
      <t>ジョウ</t>
    </rPh>
    <rPh sb="2" eb="4">
      <t>クブン</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</si>
  <si>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</si>
  <si>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</si>
  <si>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</si>
  <si>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</si>
  <si>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</si>
  <si>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</si>
  <si>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</si>
  <si>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</si>
  <si>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</si>
  <si>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</si>
  <si>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</si>
  <si>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</si>
  <si>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起点</t>
    <rPh sb="0" eb="2">
      <t>キテン</t>
    </rPh>
    <phoneticPr fontId="8"/>
  </si>
  <si>
    <t>緯度</t>
    <rPh sb="0" eb="2">
      <t>イド</t>
    </rPh>
    <phoneticPr fontId="8"/>
  </si>
  <si>
    <t>変状・異常
箇所数合計</t>
    <rPh sb="0" eb="2">
      <t>ヘンジョウ</t>
    </rPh>
    <rPh sb="3" eb="5">
      <t>イジョウ</t>
    </rPh>
    <rPh sb="6" eb="9">
      <t>カショスウ</t>
    </rPh>
    <rPh sb="9" eb="11">
      <t>ゴウケイ</t>
    </rPh>
    <phoneticPr fontId="8"/>
  </si>
  <si>
    <t>トンネル
本体工</t>
    <rPh sb="5" eb="7">
      <t>ホンタイ</t>
    </rPh>
    <rPh sb="7" eb="8">
      <t>コウ</t>
    </rPh>
    <phoneticPr fontId="8"/>
  </si>
  <si>
    <t>材質劣化</t>
    <rPh sb="0" eb="2">
      <t>ザイシツ</t>
    </rPh>
    <rPh sb="2" eb="4">
      <t>レッカ</t>
    </rPh>
    <phoneticPr fontId="8"/>
  </si>
  <si>
    <t>経度</t>
    <rPh sb="0" eb="2">
      <t>ケイド</t>
    </rPh>
    <phoneticPr fontId="8"/>
  </si>
  <si>
    <t>漏水</t>
    <rPh sb="0" eb="2">
      <t>ロウスイ</t>
    </rPh>
    <phoneticPr fontId="8"/>
  </si>
  <si>
    <t>終点</t>
    <rPh sb="0" eb="2">
      <t>シュウテン</t>
    </rPh>
    <phoneticPr fontId="8"/>
  </si>
  <si>
    <t>外力</t>
    <rPh sb="0" eb="2">
      <t>ガイリョク</t>
    </rPh>
    <phoneticPr fontId="8"/>
  </si>
  <si>
    <t>フリガナ</t>
    <phoneticPr fontId="4"/>
  </si>
  <si>
    <t>路線名</t>
    <phoneticPr fontId="8"/>
  </si>
  <si>
    <t>健全性</t>
    <rPh sb="0" eb="2">
      <t>ケンゼン</t>
    </rPh>
    <rPh sb="2" eb="3">
      <t>セイ</t>
    </rPh>
    <phoneticPr fontId="4"/>
  </si>
  <si>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</si>
  <si>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</si>
  <si>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</si>
  <si>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</si>
  <si>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</si>
  <si>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附属物の
取付状態</t>
    <phoneticPr fontId="8"/>
  </si>
  <si>
    <t>トンネル毎
の健全性</t>
    <rPh sb="4" eb="5">
      <t>ゴト</t>
    </rPh>
    <rPh sb="7" eb="10">
      <t>ケンゼンセイ</t>
    </rPh>
    <phoneticPr fontId="8"/>
  </si>
  <si>
    <t>ｍ</t>
    <phoneticPr fontId="8"/>
  </si>
  <si>
    <t>L=</t>
    <phoneticPr fontId="8"/>
  </si>
  <si>
    <t>トンネル延長</t>
    <phoneticPr fontId="8"/>
  </si>
  <si>
    <t>路 線 名</t>
    <rPh sb="0" eb="1">
      <t>ミチ</t>
    </rPh>
    <rPh sb="2" eb="3">
      <t>セン</t>
    </rPh>
    <rPh sb="4" eb="5">
      <t>メイ</t>
    </rPh>
    <phoneticPr fontId="21"/>
  </si>
  <si>
    <t>名　称</t>
    <rPh sb="0" eb="1">
      <t>ナ</t>
    </rPh>
    <rPh sb="2" eb="3">
      <t>ショウ</t>
    </rPh>
    <phoneticPr fontId="8"/>
  </si>
  <si>
    <t>覆工
スパン
番号</t>
    <rPh sb="0" eb="2">
      <t>フッコウ</t>
    </rPh>
    <rPh sb="7" eb="9">
      <t>バンゴウ</t>
    </rPh>
    <phoneticPr fontId="4"/>
  </si>
  <si>
    <t>変状種類</t>
    <rPh sb="0" eb="2">
      <t>ヘンジョウ</t>
    </rPh>
    <rPh sb="2" eb="4">
      <t>シュルイ</t>
    </rPh>
    <phoneticPr fontId="4"/>
  </si>
  <si>
    <t>管理者名</t>
    <phoneticPr fontId="21"/>
  </si>
  <si>
    <t>フリガナ</t>
    <phoneticPr fontId="21"/>
  </si>
  <si>
    <t>前回定期点検時の状態</t>
  </si>
  <si>
    <t>トンネルID</t>
    <phoneticPr fontId="4"/>
  </si>
  <si>
    <t>計</t>
    <rPh sb="0" eb="1">
      <t>ケイ</t>
    </rPh>
    <phoneticPr fontId="24"/>
  </si>
  <si>
    <t>Ⅱ</t>
    <phoneticPr fontId="24"/>
  </si>
  <si>
    <t>Ⅲ</t>
    <phoneticPr fontId="24"/>
  </si>
  <si>
    <t>Ⅳ</t>
    <phoneticPr fontId="24"/>
  </si>
  <si>
    <t>Ⅱb</t>
    <phoneticPr fontId="24"/>
  </si>
  <si>
    <t>Ⅱa</t>
    <phoneticPr fontId="24"/>
  </si>
  <si>
    <t>Ⅲ</t>
  </si>
  <si>
    <t>Ⅳ</t>
  </si>
  <si>
    <t>漏水</t>
    <rPh sb="0" eb="2">
      <t>ロウスイ</t>
    </rPh>
    <phoneticPr fontId="24"/>
  </si>
  <si>
    <t>材質劣化</t>
    <rPh sb="0" eb="2">
      <t>ザイシツ</t>
    </rPh>
    <rPh sb="2" eb="4">
      <t>レッカ</t>
    </rPh>
    <phoneticPr fontId="24"/>
  </si>
  <si>
    <t>健全性</t>
    <rPh sb="0" eb="2">
      <t>ケンゼン</t>
    </rPh>
    <rPh sb="2" eb="3">
      <t>セイ</t>
    </rPh>
    <phoneticPr fontId="24"/>
  </si>
  <si>
    <t>外力</t>
    <rPh sb="0" eb="2">
      <t>ガイリョク</t>
    </rPh>
    <phoneticPr fontId="24"/>
  </si>
  <si>
    <t xml:space="preserve">外力 </t>
    <rPh sb="0" eb="2">
      <t>ガイリョク</t>
    </rPh>
    <phoneticPr fontId="24"/>
  </si>
  <si>
    <t>変状の発生範囲の規模（㎡）</t>
    <rPh sb="0" eb="2">
      <t>ヘンジョウ</t>
    </rPh>
    <rPh sb="3" eb="5">
      <t>ハッセイ</t>
    </rPh>
    <rPh sb="5" eb="7">
      <t>ハンイ</t>
    </rPh>
    <rPh sb="8" eb="10">
      <t>キボ</t>
    </rPh>
    <phoneticPr fontId="24"/>
  </si>
  <si>
    <t>覆工スパン長（ｍ）</t>
    <rPh sb="0" eb="2">
      <t>フッコウ</t>
    </rPh>
    <rPh sb="5" eb="6">
      <t>ナガ</t>
    </rPh>
    <phoneticPr fontId="24"/>
  </si>
  <si>
    <t>対策区分の判定</t>
    <rPh sb="0" eb="2">
      <t>タイサク</t>
    </rPh>
    <rPh sb="2" eb="4">
      <t>クブン</t>
    </rPh>
    <rPh sb="5" eb="7">
      <t>ハンテイ</t>
    </rPh>
    <phoneticPr fontId="24"/>
  </si>
  <si>
    <t>変    状    規    模</t>
    <rPh sb="0" eb="1">
      <t>ヘン</t>
    </rPh>
    <rPh sb="5" eb="6">
      <t>ジョウ</t>
    </rPh>
    <rPh sb="10" eb="11">
      <t>キ</t>
    </rPh>
    <rPh sb="15" eb="16">
      <t>ボ</t>
    </rPh>
    <phoneticPr fontId="24"/>
  </si>
  <si>
    <t>覆工スパン毎の
健全性の診断</t>
    <rPh sb="0" eb="2">
      <t>フッコウ</t>
    </rPh>
    <rPh sb="5" eb="6">
      <t>ゴト</t>
    </rPh>
    <rPh sb="8" eb="10">
      <t>ケンゼン</t>
    </rPh>
    <rPh sb="10" eb="11">
      <t>セイ</t>
    </rPh>
    <rPh sb="12" eb="14">
      <t>シンダン</t>
    </rPh>
    <phoneticPr fontId="24"/>
  </si>
  <si>
    <t>変    状    数</t>
    <rPh sb="0" eb="1">
      <t>ヘン</t>
    </rPh>
    <rPh sb="5" eb="6">
      <t>ジョウ</t>
    </rPh>
    <rPh sb="10" eb="11">
      <t>スウ</t>
    </rPh>
    <phoneticPr fontId="24"/>
  </si>
  <si>
    <t>覆工ｽﾊﾟﾝ番号</t>
    <rPh sb="0" eb="2">
      <t>フッコウ</t>
    </rPh>
    <rPh sb="6" eb="8">
      <t>バンゴウ</t>
    </rPh>
    <phoneticPr fontId="24"/>
  </si>
  <si>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4"/>
  </si>
  <si>
    <t>トンネル毎の
健全性</t>
    <rPh sb="4" eb="5">
      <t>ゴト</t>
    </rPh>
    <rPh sb="7" eb="10">
      <t>ケンゼンセイ</t>
    </rPh>
    <phoneticPr fontId="24"/>
  </si>
  <si>
    <t>管理者名</t>
    <rPh sb="0" eb="3">
      <t>カンリシャ</t>
    </rPh>
    <rPh sb="3" eb="4">
      <t>メイ</t>
    </rPh>
    <phoneticPr fontId="24"/>
  </si>
  <si>
    <t>名  称</t>
    <rPh sb="0" eb="1">
      <t>ナ</t>
    </rPh>
    <rPh sb="3" eb="4">
      <t>ショウ</t>
    </rPh>
    <phoneticPr fontId="24"/>
  </si>
  <si>
    <t xml:space="preserve"> </t>
    <phoneticPr fontId="24"/>
  </si>
  <si>
    <t>路線名</t>
    <rPh sb="0" eb="2">
      <t>ロセン</t>
    </rPh>
    <rPh sb="2" eb="3">
      <t>メイ</t>
    </rPh>
    <phoneticPr fontId="24"/>
  </si>
  <si>
    <t>フリガナ</t>
    <phoneticPr fontId="24"/>
  </si>
  <si>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</si>
  <si>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</si>
  <si>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</si>
  <si>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</si>
  <si>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</si>
  <si>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</si>
  <si>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</si>
  <si>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</si>
  <si>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</si>
  <si>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</si>
  <si>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</si>
  <si>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</si>
  <si>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</si>
  <si>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</si>
  <si>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</si>
  <si>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</si>
  <si>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</si>
  <si>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</si>
  <si>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</si>
  <si>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</si>
  <si>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</si>
  <si>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</si>
  <si>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</si>
  <si>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</si>
  <si>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</si>
  <si>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</si>
  <si>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</si>
  <si>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</si>
  <si>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</si>
  <si>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</si>
  <si>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</si>
  <si>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</si>
  <si>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</si>
  <si>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cm</t>
    <phoneticPr fontId="4" type="Hiragana"/>
  </si>
  <si>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</si>
  <si>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</si>
  <si>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</si>
  <si>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</si>
  <si>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</si>
  <si>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</si>
  <si>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</si>
  <si>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</si>
  <si>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</si>
  <si>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</si>
  <si>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</si>
  <si>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</si>
  <si>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</si>
  <si>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</si>
  <si>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</si>
  <si>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</si>
  <si>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</si>
  <si>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</si>
  <si>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</si>
  <si>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</si>
  <si>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</si>
  <si>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</si>
  <si>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</si>
  <si>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m</t>
    <phoneticPr fontId="4" type="Hiragana"/>
  </si>
  <si>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</si>
  <si>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</si>
  <si>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</si>
  <si>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</si>
  <si>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</si>
  <si>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</si>
  <si>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</si>
  <si>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</si>
  <si>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</si>
  <si>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</si>
  <si>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</si>
  <si>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</si>
  <si>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</si>
  <si>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</si>
  <si>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</si>
  <si>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</si>
  <si>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</si>
  <si>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</si>
  <si>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</si>
  <si>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</si>
  <si>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</si>
  <si>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</si>
  <si>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</si>
  <si>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</si>
  <si>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</si>
  <si>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ｍ</t>
    <phoneticPr fontId="8"/>
  </si>
  <si>
    <t>L=</t>
    <phoneticPr fontId="8"/>
  </si>
  <si>
    <t>トンネル延長</t>
    <phoneticPr fontId="8"/>
  </si>
  <si>
    <t>作成年月日</t>
    <rPh sb="0" eb="2">
      <t>サクセイ</t>
    </rPh>
    <rPh sb="2" eb="5">
      <t>ネンガッピ</t>
    </rPh>
    <phoneticPr fontId="8"/>
  </si>
  <si>
    <t>作成者</t>
    <rPh sb="0" eb="3">
      <t>サクセイシャ</t>
    </rPh>
    <phoneticPr fontId="8"/>
  </si>
  <si>
    <t>代替路の有無</t>
  </si>
  <si>
    <t>緊急輸送道路</t>
  </si>
  <si>
    <t>路線名</t>
    <phoneticPr fontId="8"/>
  </si>
  <si>
    <t>トンネルID</t>
    <phoneticPr fontId="9"/>
  </si>
  <si>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</si>
  <si>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</si>
  <si>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</si>
  <si>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</si>
  <si>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</si>
  <si>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</si>
  <si>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</si>
  <si>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</si>
  <si>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</si>
  <si>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</si>
  <si>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</si>
  <si>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</si>
  <si>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</si>
  <si>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</si>
  <si>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</si>
  <si>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</si>
  <si>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</si>
  <si>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</si>
  <si>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</si>
  <si>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</si>
  <si>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</si>
  <si>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</si>
  <si>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</si>
  <si>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</si>
  <si>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</si>
  <si>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</si>
  <si>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</si>
  <si>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</si>
  <si>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健全性</t>
    <rPh sb="0" eb="3">
      <t>ケンゼンセイ</t>
    </rPh>
    <phoneticPr fontId="4"/>
  </si>
  <si>
    <t>状態</t>
    <rPh sb="0" eb="2">
      <t>ジョウタイ</t>
    </rPh>
    <phoneticPr fontId="4"/>
  </si>
  <si>
    <t>前回定期点検時
との比較</t>
    <rPh sb="0" eb="2">
      <t>ゼンカイ</t>
    </rPh>
    <rPh sb="6" eb="7">
      <t>ジ</t>
    </rPh>
    <rPh sb="10" eb="12">
      <t>ヒカク</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</si>
  <si>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</si>
  <si>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</si>
  <si>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</si>
  <si>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</si>
  <si>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</si>
  <si>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</si>
  <si>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</si>
  <si>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</si>
  <si>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</si>
  <si>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</si>
  <si>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</si>
  <si>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</si>
  <si>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</si>
  <si>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</si>
  <si>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</si>
  <si>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</si>
  <si>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判定区分</t>
    <rPh sb="0" eb="2">
      <t>ハンテイ</t>
    </rPh>
    <rPh sb="2" eb="4">
      <t>クブン</t>
    </rPh>
    <phoneticPr fontId="8"/>
  </si>
  <si>
    <t>判定区分毎の変状数</t>
    <rPh sb="0" eb="2">
      <t>ハンテイ</t>
    </rPh>
    <rPh sb="2" eb="4">
      <t>クブン</t>
    </rPh>
    <rPh sb="4" eb="5">
      <t>ゴト</t>
    </rPh>
    <rPh sb="6" eb="8">
      <t>ヘンジョウ</t>
    </rPh>
    <rPh sb="8" eb="9">
      <t>スウ</t>
    </rPh>
    <phoneticPr fontId="8"/>
  </si>
  <si>
    <t>計</t>
    <rPh sb="0" eb="1">
      <t>ケイ</t>
    </rPh>
    <phoneticPr fontId="8"/>
  </si>
  <si>
    <t>変状の発生規模合計(㎡)</t>
    <rPh sb="0" eb="2">
      <t>ヘンジョウ</t>
    </rPh>
    <rPh sb="3" eb="5">
      <t>ハッセイ</t>
    </rPh>
    <rPh sb="5" eb="7">
      <t>キボ</t>
    </rPh>
    <rPh sb="7" eb="9">
      <t>ゴウケイ</t>
    </rPh>
    <phoneticPr fontId="8"/>
  </si>
  <si>
    <t>集計
・
判定
・
診断</t>
    <rPh sb="0" eb="2">
      <t>シュウケイ</t>
    </rPh>
    <rPh sb="5" eb="7">
      <t>ハンテイ</t>
    </rPh>
    <rPh sb="10" eb="12">
      <t>シンダン</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</si>
  <si>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</si>
  <si>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</si>
  <si>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</si>
  <si>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</si>
  <si>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</si>
  <si>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</si>
  <si>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</si>
  <si>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不可能な理由</t>
    <rPh sb="0" eb="3">
      <t>フカノウ</t>
    </rPh>
    <rPh sb="4" eb="6">
      <t>リユウ</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</si>
  <si>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</si>
  <si>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</si>
  <si>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</si>
  <si>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</si>
  <si>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24"/>
  </si>
  <si>
    <t>メモ</t>
    <phoneticPr fontId="24"/>
  </si>
  <si>
    <t>異常の種類</t>
    <rPh sb="0" eb="2">
      <t>イジョウ</t>
    </rPh>
    <rPh sb="3" eb="5">
      <t>シュルイ</t>
    </rPh>
    <phoneticPr fontId="24"/>
  </si>
  <si>
    <t>部位区分</t>
    <rPh sb="0" eb="2">
      <t>ブイ</t>
    </rPh>
    <rPh sb="2" eb="4">
      <t>クブン</t>
    </rPh>
    <phoneticPr fontId="24"/>
  </si>
  <si>
    <t>対象箇所</t>
    <rPh sb="0" eb="2">
      <t>タイショウ</t>
    </rPh>
    <rPh sb="2" eb="4">
      <t>カショ</t>
    </rPh>
    <phoneticPr fontId="24"/>
  </si>
  <si>
    <t>異常番号</t>
    <rPh sb="0" eb="2">
      <t>イジョウ</t>
    </rPh>
    <rPh sb="2" eb="4">
      <t>バンゴウ</t>
    </rPh>
    <phoneticPr fontId="24"/>
  </si>
  <si>
    <t>覆工スパン番号</t>
    <rPh sb="0" eb="2">
      <t>フッコウ</t>
    </rPh>
    <rPh sb="5" eb="7">
      <t>バンゴウ</t>
    </rPh>
    <phoneticPr fontId="24"/>
  </si>
  <si>
    <t>定期点検年月日</t>
    <rPh sb="0" eb="2">
      <t>テイキ</t>
    </rPh>
    <rPh sb="2" eb="4">
      <t>テンケン</t>
    </rPh>
    <rPh sb="4" eb="7">
      <t>ネンガッピ</t>
    </rPh>
    <phoneticPr fontId="8"/>
  </si>
  <si>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</si>
  <si>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</si>
  <si>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</si>
  <si>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</si>
  <si>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</si>
  <si>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</si>
  <si>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24"/>
  </si>
  <si>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</si>
  <si>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</si>
  <si>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※1　トンネル本体工の変状数は、材質劣化、漏水に起因するものは変状単位で、外力に起因するものはスパン単位で計上すること。</t>
    <phoneticPr fontId="8"/>
  </si>
  <si>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</si>
  <si>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</si>
  <si>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</si>
  <si>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</si>
  <si>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</si>
  <si>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</si>
  <si>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0" eb="2">
      <t>テイキ</t>
    </rPh>
    <rPh sb="2" eb="4">
      <t>テンケン</t>
    </rPh>
    <rPh sb="4" eb="7">
      <t>ネンガッピ</t>
    </rPh>
    <phoneticPr fontId="24"/>
  </si>
  <si>
    <t>定期点検業者</t>
    <rPh sb="0" eb="2">
      <t>テイキ</t>
    </rPh>
    <rPh sb="2" eb="4">
      <t>テンケン</t>
    </rPh>
    <rPh sb="4" eb="6">
      <t>ギョウシャ</t>
    </rPh>
    <phoneticPr fontId="8"/>
  </si>
  <si>
    <t>定期点検者名</t>
    <rPh sb="0" eb="2">
      <t>テイキ</t>
    </rPh>
    <rPh sb="2" eb="4">
      <t>テンケン</t>
    </rPh>
    <rPh sb="4" eb="5">
      <t>シャ</t>
    </rPh>
    <rPh sb="5" eb="6">
      <t>メイ</t>
    </rPh>
    <phoneticPr fontId="8"/>
  </si>
  <si>
    <t>定期点検業者</t>
    <phoneticPr fontId="9"/>
  </si>
  <si>
    <t>定期点検者名</t>
    <phoneticPr fontId="9"/>
  </si>
  <si>
    <t>定期点検業者</t>
    <rPh sb="4" eb="6">
      <t>ギョウシャ</t>
    </rPh>
    <phoneticPr fontId="4"/>
  </si>
  <si>
    <t>定期点検者名</t>
    <rPh sb="4" eb="5">
      <t>シャ</t>
    </rPh>
    <rPh sb="5" eb="6">
      <t>メイ</t>
    </rPh>
    <phoneticPr fontId="4"/>
  </si>
  <si>
    <t>定期点検年月日</t>
    <rPh sb="4" eb="7">
      <t>ネンガッピ</t>
    </rPh>
    <phoneticPr fontId="21"/>
  </si>
  <si>
    <t>応急措置の内容</t>
    <rPh sb="0" eb="2">
      <t>オウキュウ</t>
    </rPh>
    <rPh sb="2" eb="4">
      <t>ソチ</t>
    </rPh>
    <rPh sb="5" eb="7">
      <t>ナイヨウ</t>
    </rPh>
    <phoneticPr fontId="4"/>
  </si>
  <si>
    <t>健全性</t>
    <rPh sb="0" eb="2">
      <t>ケンゼン</t>
    </rPh>
    <rPh sb="2" eb="3">
      <t>セイ</t>
    </rPh>
    <phoneticPr fontId="8"/>
  </si>
  <si>
    <t>定期点検業者</t>
    <rPh sb="0" eb="2">
      <t>テイキ</t>
    </rPh>
    <rPh sb="2" eb="4">
      <t>テンケン</t>
    </rPh>
    <rPh sb="4" eb="6">
      <t>ギョウシャ</t>
    </rPh>
    <phoneticPr fontId="24"/>
  </si>
  <si>
    <t>定期点検者名</t>
    <rPh sb="0" eb="2">
      <t>テイキ</t>
    </rPh>
    <rPh sb="2" eb="4">
      <t>テンケン</t>
    </rPh>
    <rPh sb="4" eb="5">
      <t>シャ</t>
    </rPh>
    <rPh sb="5" eb="6">
      <t>メイ</t>
    </rPh>
    <phoneticPr fontId="2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</si>
  <si>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</si>
  <si>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</si>
  <si>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</si>
  <si>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</si>
  <si>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応急措置後</t>
    <rPh sb="0" eb="2">
      <t>オウキュウ</t>
    </rPh>
    <rPh sb="2" eb="4">
      <t>ソチ</t>
    </rPh>
    <rPh sb="4" eb="5">
      <t>ゴ</t>
    </rPh>
    <phoneticPr fontId="4"/>
  </si>
  <si>
    <t>✕</t>
    <phoneticPr fontId="9"/>
  </si>
  <si>
    <t>調査方針</t>
    <rPh sb="2" eb="4">
      <t>ホウシン</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</si>
  <si>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</si>
  <si>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</si>
  <si>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</si>
  <si>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</si>
  <si>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8"/>
  </si>
  <si>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</si>
  <si>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</si>
  <si>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</si>
  <si>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</si>
  <si>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</si>
  <si>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</si>
  <si>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</si>
  <si>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</si>
  <si>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4"/>
  </si>
  <si>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4"/>
  </si>
  <si>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8"/>
  </si>
  <si>
    <r>
      <t xml:space="preserve">◯
</t>
    </r>
    <r>
      <rPr>
        <sz val="9"/>
        <rFont val="HGSｺﾞｼｯｸM"/>
        <family val="3"/>
        <charset val="128"/>
      </rPr>
      <t>（応急措置後）</t>
    </r>
    <phoneticPr fontId="9"/>
  </si>
  <si>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8"/>
  </si>
  <si>
    <t>対策履歴</t>
    <rPh sb="0" eb="2">
      <t>タイサク</t>
    </rPh>
    <rPh sb="2" eb="4">
      <t>リレキ</t>
    </rPh>
    <phoneticPr fontId="4"/>
  </si>
  <si>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4"/>
  </si>
  <si>
    <r>
      <t xml:space="preserve">外力 </t>
    </r>
    <r>
      <rPr>
        <vertAlign val="superscript"/>
        <sz val="9"/>
        <rFont val="HGSｺﾞｼｯｸM"/>
        <family val="3"/>
        <charset val="128"/>
      </rPr>
      <t>注2</t>
    </r>
    <rPh sb="0" eb="2">
      <t>ガイリョク</t>
    </rPh>
    <rPh sb="3" eb="4">
      <t>チュウ</t>
    </rPh>
    <phoneticPr fontId="24"/>
  </si>
  <si>
    <t>年月日</t>
    <rPh sb="0" eb="2">
      <t>ネンゲツ</t>
    </rPh>
    <rPh sb="2" eb="3">
      <t>ニチ</t>
    </rPh>
    <phoneticPr fontId="8"/>
  </si>
  <si>
    <t>ｽﾊﾟﾝ長（ｍ）</t>
    <phoneticPr fontId="24"/>
  </si>
  <si>
    <t>管理者名</t>
    <rPh sb="0" eb="3">
      <t>カンリシャ</t>
    </rPh>
    <rPh sb="3" eb="4">
      <t>メイ</t>
    </rPh>
    <phoneticPr fontId="4"/>
  </si>
  <si>
    <t>定期点検業者</t>
    <rPh sb="0" eb="2">
      <t>テイキ</t>
    </rPh>
    <rPh sb="2" eb="4">
      <t>テンケン</t>
    </rPh>
    <rPh sb="4" eb="6">
      <t>ギョウシャ</t>
    </rPh>
    <phoneticPr fontId="4"/>
  </si>
  <si>
    <t>定期点検者名</t>
    <phoneticPr fontId="9"/>
  </si>
  <si>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</si>
  <si>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覆工ｽﾊﾟﾝ
番号</t>
    <rPh sb="0" eb="2">
      <t>フッコウ</t>
    </rPh>
    <rPh sb="7" eb="9">
      <t>バンゴウ</t>
    </rPh>
    <phoneticPr fontId="8"/>
  </si>
  <si>
    <t>ｽﾊﾟﾝ
長
(m)</t>
    <rPh sb="5" eb="6">
      <t xml:space="preserve">
</t>
    </rPh>
    <phoneticPr fontId="8"/>
  </si>
  <si>
    <t>覆工スパン毎の
健全性の診断</t>
    <rPh sb="0" eb="2">
      <t>フッコウ</t>
    </rPh>
    <rPh sb="5" eb="6">
      <t>ゴト</t>
    </rPh>
    <rPh sb="8" eb="11">
      <t>ケンゼンセイ</t>
    </rPh>
    <rPh sb="12" eb="14">
      <t>シンダン</t>
    </rPh>
    <phoneticPr fontId="8"/>
  </si>
  <si>
    <t>判定区分変換</t>
    <rPh sb="0" eb="2">
      <t>ハンテイ</t>
    </rPh>
    <rPh sb="2" eb="4">
      <t>クブン</t>
    </rPh>
    <rPh sb="4" eb="6">
      <t>ヘンカン</t>
    </rPh>
    <phoneticPr fontId="8"/>
  </si>
  <si>
    <t>覆工スパン長(m)</t>
    <rPh sb="0" eb="2">
      <t>フッコウ</t>
    </rPh>
    <rPh sb="5" eb="6">
      <t>チョウ</t>
    </rPh>
    <phoneticPr fontId="8"/>
  </si>
  <si>
    <t>健全性</t>
    <rPh sb="0" eb="3">
      <t>ケンゼンセイ</t>
    </rPh>
    <phoneticPr fontId="8"/>
  </si>
  <si>
    <t>←最大値</t>
    <rPh sb="1" eb="4">
      <t>サイダイチ</t>
    </rPh>
    <phoneticPr fontId="8"/>
  </si>
  <si>
    <t>様式E-1リンク用→</t>
    <rPh sb="0" eb="2">
      <t>ヨウシキ</t>
    </rPh>
    <rPh sb="8" eb="9">
      <t>ヨウ</t>
    </rPh>
    <phoneticPr fontId="8"/>
  </si>
  <si>
    <t>変状数集計</t>
    <rPh sb="0" eb="2">
      <t>ヘンジョウ</t>
    </rPh>
    <rPh sb="2" eb="3">
      <t>スウ</t>
    </rPh>
    <rPh sb="3" eb="5">
      <t>シュウケイ</t>
    </rPh>
    <phoneticPr fontId="8"/>
  </si>
  <si>
    <t>変状規模集計</t>
    <rPh sb="0" eb="2">
      <t>ヘンジョウ</t>
    </rPh>
    <rPh sb="2" eb="4">
      <t>キボ</t>
    </rPh>
    <rPh sb="4" eb="6">
      <t>シュウケイ</t>
    </rPh>
    <phoneticPr fontId="8"/>
  </si>
  <si>
    <t>対策区分毎の変状数</t>
    <rPh sb="0" eb="2">
      <t>タイサク</t>
    </rPh>
    <rPh sb="2" eb="4">
      <t>クブン</t>
    </rPh>
    <rPh sb="4" eb="5">
      <t>ゴト</t>
    </rPh>
    <rPh sb="6" eb="8">
      <t>ヘンジョウ</t>
    </rPh>
    <rPh sb="8" eb="9">
      <t>スウ</t>
    </rPh>
    <phoneticPr fontId="8"/>
  </si>
  <si>
    <t>健全性の判定区分毎の変状数</t>
    <rPh sb="0" eb="3">
      <t>ケンゼンセイ</t>
    </rPh>
    <rPh sb="4" eb="6">
      <t>ハンテイ</t>
    </rPh>
    <rPh sb="6" eb="8">
      <t>クブン</t>
    </rPh>
    <rPh sb="8" eb="9">
      <t>ゴト</t>
    </rPh>
    <rPh sb="10" eb="12">
      <t>ヘンジョウ</t>
    </rPh>
    <rPh sb="12" eb="13">
      <t>スウ</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</si>
  <si>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</si>
  <si>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t>外力※１</t>
    <rPh sb="0" eb="2">
      <t>ガイリョク</t>
    </rPh>
    <phoneticPr fontId="8"/>
  </si>
  <si>
    <t>Ⅳ</t>
    <phoneticPr fontId="4"/>
  </si>
  <si>
    <t>Ⅲ</t>
    <phoneticPr fontId="4"/>
  </si>
  <si>
    <t>Ⅱa</t>
    <phoneticPr fontId="4"/>
  </si>
  <si>
    <t>Ⅱb</t>
    <phoneticPr fontId="4"/>
  </si>
  <si>
    <t>Ⅱ</t>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</si>
  <si>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</si>
  <si>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</si>
  <si>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</si>
  <si>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</si>
  <si>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</si>
  <si>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</si>
  <si>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</si>
  <si>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</si>
  <si>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</si>
  <si>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</si>
  <si>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</si>
  <si>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</si>
  <si>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</si>
  <si>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</si>
  <si>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</si>
  <si>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</si>
  <si>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</si>
  <si>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</si>
  <si>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圧ざ</t>
    <rPh sb="0" eb="1">
      <t>アツ</t>
    </rPh>
    <phoneticPr fontId="9"/>
  </si>
  <si>
    <t>ひび割れ</t>
    <rPh sb="2" eb="3">
      <t>ワ</t>
    </rPh>
    <phoneticPr fontId="9"/>
  </si>
  <si>
    <t>沈下</t>
    <rPh sb="0" eb="2">
      <t>チンカ</t>
    </rPh>
    <phoneticPr fontId="9"/>
  </si>
  <si>
    <t>その他</t>
    <rPh sb="2" eb="3">
      <t>タ</t>
    </rPh>
    <phoneticPr fontId="9"/>
  </si>
  <si>
    <t>漏水</t>
    <rPh sb="0" eb="2">
      <t>ロウスイ</t>
    </rPh>
    <phoneticPr fontId="9"/>
  </si>
  <si>
    <t>滞水</t>
    <rPh sb="0" eb="2">
      <t>タイスイ</t>
    </rPh>
    <phoneticPr fontId="9"/>
  </si>
  <si>
    <t>土砂流出</t>
    <rPh sb="0" eb="4">
      <t>ドシャリュウシュツ</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</si>
  <si>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</si>
  <si>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</si>
  <si>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</si>
  <si>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</si>
  <si>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</si>
  <si>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</si>
  <si>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</si>
  <si>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鋼材腐食</t>
    <rPh sb="0" eb="4">
      <t>コウザイフショク</t>
    </rPh>
    <phoneticPr fontId="9"/>
  </si>
  <si>
    <t>つらら,側氷</t>
    <rPh sb="4" eb="5">
      <t>ソク</t>
    </rPh>
    <rPh sb="5" eb="6">
      <t>コオリ</t>
    </rPh>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</si>
  <si>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</si>
  <si>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</si>
  <si>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</si>
  <si>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</si>
  <si>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</si>
  <si>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</si>
  <si>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</si>
  <si>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監視員通路</t>
    <rPh sb="0" eb="5">
      <t>カンシインツウロ</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</si>
  <si>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</si>
  <si>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</si>
  <si>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</si>
  <si>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</si>
  <si>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</si>
  <si>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</si>
  <si>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</si>
  <si>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</si>
  <si>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</si>
  <si>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</si>
  <si>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</si>
  <si>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</si>
  <si>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</si>
  <si>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ケーブル類</t>
    <rPh sb="4" eb="5">
      <t>ルイ</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</si>
  <si>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</si>
  <si>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</si>
  <si>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</si>
  <si>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</si>
  <si>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警報表示版</t>
    <rPh sb="0" eb="2">
      <t>ケイホウ</t>
    </rPh>
    <rPh sb="2" eb="4">
      <t>ヒョウジ</t>
    </rPh>
    <rPh sb="4" eb="5">
      <t>バン</t>
    </rPh>
    <phoneticPr fontId="9"/>
  </si>
  <si>
    <t>点滅灯</t>
    <rPh sb="0" eb="2">
      <t>テンメツ</t>
    </rPh>
    <rPh sb="2" eb="3">
      <t>トウ</t>
    </rPh>
    <phoneticPr fontId="9"/>
  </si>
  <si>
    <t>音信号発生器</t>
    <rPh sb="0" eb="1">
      <t>オト</t>
    </rPh>
    <rPh sb="1" eb="3">
      <t>シンゴウ</t>
    </rPh>
    <rPh sb="3" eb="6">
      <t>ハッセイキ</t>
    </rPh>
    <phoneticPr fontId="9"/>
  </si>
  <si>
    <t>消火器</t>
    <rPh sb="0" eb="3">
      <t>ショウカキ</t>
    </rPh>
    <phoneticPr fontId="9"/>
  </si>
  <si>
    <t>無線通信補助設備</t>
    <rPh sb="0" eb="2">
      <t>ムセン</t>
    </rPh>
    <rPh sb="2" eb="4">
      <t>ツウシン</t>
    </rPh>
    <rPh sb="4" eb="6">
      <t>ホジョ</t>
    </rPh>
    <rPh sb="6" eb="8">
      <t>セツビ</t>
    </rPh>
    <phoneticPr fontId="9"/>
  </si>
  <si>
    <t>標識</t>
    <rPh sb="0" eb="2">
      <t>ヒョウシキ</t>
    </rPh>
    <phoneticPr fontId="9"/>
  </si>
  <si>
    <t>吸音板</t>
    <rPh sb="0" eb="3">
      <t>キュウオンバン</t>
    </rPh>
    <phoneticPr fontId="9"/>
  </si>
  <si>
    <t>附属物本体</t>
    <rPh sb="0" eb="2">
      <t>フゾク</t>
    </rPh>
    <rPh sb="2" eb="3">
      <t>ブツ</t>
    </rPh>
    <rPh sb="3" eb="5">
      <t>ホンタイ</t>
    </rPh>
    <phoneticPr fontId="9"/>
  </si>
  <si>
    <t>ボルト・ﾅｯﾄ・アンカー類</t>
    <rPh sb="12" eb="13">
      <t>ルイ</t>
    </rPh>
    <phoneticPr fontId="9"/>
  </si>
  <si>
    <t>破断</t>
    <rPh sb="0" eb="2">
      <t>ハダン</t>
    </rPh>
    <phoneticPr fontId="9"/>
  </si>
  <si>
    <t>緩み，脱落</t>
    <rPh sb="0" eb="1">
      <t>ユル</t>
    </rPh>
    <rPh sb="3" eb="5">
      <t>ダツラク</t>
    </rPh>
    <phoneticPr fontId="9"/>
  </si>
  <si>
    <t>腐食</t>
    <rPh sb="0" eb="2">
      <t>フショク</t>
    </rPh>
    <phoneticPr fontId="9"/>
  </si>
  <si>
    <t>変形，欠損</t>
    <rPh sb="0" eb="2">
      <t>ヘンケイ</t>
    </rPh>
    <rPh sb="3" eb="5">
      <t>ケッソン</t>
    </rPh>
    <phoneticPr fontId="9"/>
  </si>
  <si>
    <t>がたつき</t>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</si>
  <si>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</si>
  <si>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</si>
  <si>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</si>
  <si>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</si>
  <si>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</si>
  <si>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</si>
  <si>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</si>
  <si>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様式C-2</t>
    <rPh sb="0" eb="2">
      <t>ヨウシキ</t>
    </rPh>
    <phoneticPr fontId="9"/>
  </si>
  <si>
    <t>対策区分の判定</t>
    <rPh sb="0" eb="2">
      <t>タイサク</t>
    </rPh>
    <rPh sb="2" eb="4">
      <t>クブン</t>
    </rPh>
    <rPh sb="5" eb="7">
      <t>ハンテイ</t>
    </rPh>
    <phoneticPr fontId="9"/>
  </si>
  <si>
    <t>Ⅰ</t>
    <phoneticPr fontId="9"/>
  </si>
  <si>
    <t>Ⅱ</t>
    <phoneticPr fontId="9"/>
  </si>
  <si>
    <t>Ⅱa</t>
    <phoneticPr fontId="9"/>
  </si>
  <si>
    <t>Ⅱb</t>
    <phoneticPr fontId="9"/>
  </si>
  <si>
    <t>Ⅲ</t>
    <phoneticPr fontId="9"/>
  </si>
  <si>
    <t>Ⅳ</t>
    <phoneticPr fontId="9"/>
  </si>
  <si>
    <t>健全性</t>
    <rPh sb="0" eb="3">
      <t>ケンゼンセイ</t>
    </rPh>
    <phoneticPr fontId="9"/>
  </si>
  <si>
    <t>様式D-3</t>
    <rPh sb="0" eb="2">
      <t>ヨウシキ</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</si>
  <si>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</si>
  <si>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</si>
  <si>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通話型通報設備</t>
    <rPh sb="0" eb="2">
      <t>ツウワ</t>
    </rPh>
    <rPh sb="2" eb="3">
      <t>ガタ</t>
    </rPh>
    <rPh sb="3" eb="5">
      <t>ツウホウ</t>
    </rPh>
    <rPh sb="5" eb="7">
      <t>セツビ</t>
    </rPh>
    <phoneticPr fontId="9"/>
  </si>
  <si>
    <t>操作型通報設備</t>
    <rPh sb="0" eb="2">
      <t>ソウサ</t>
    </rPh>
    <rPh sb="2" eb="3">
      <t>ガタ</t>
    </rPh>
    <rPh sb="3" eb="5">
      <t>ツウホウ</t>
    </rPh>
    <rPh sb="5" eb="7">
      <t>セツビ</t>
    </rPh>
    <phoneticPr fontId="9"/>
  </si>
  <si>
    <t>自動通報設備</t>
    <rPh sb="0" eb="2">
      <t>ジドウ</t>
    </rPh>
    <rPh sb="2" eb="4">
      <t>ツウホウ</t>
    </rPh>
    <rPh sb="4" eb="6">
      <t>セツビ</t>
    </rPh>
    <phoneticPr fontId="9"/>
  </si>
  <si>
    <t>監視設備(CCTV)</t>
    <rPh sb="0" eb="2">
      <t>カンシ</t>
    </rPh>
    <rPh sb="2" eb="4">
      <t>セツビ</t>
    </rPh>
    <phoneticPr fontId="9"/>
  </si>
  <si>
    <t>給水栓設備</t>
    <rPh sb="0" eb="3">
      <t>キュウスイセン</t>
    </rPh>
    <rPh sb="3" eb="5">
      <t>セツビ</t>
    </rPh>
    <phoneticPr fontId="9"/>
  </si>
  <si>
    <t>消火栓設備</t>
    <rPh sb="0" eb="3">
      <t>ショウカセン</t>
    </rPh>
    <rPh sb="3" eb="5">
      <t>セツビ</t>
    </rPh>
    <phoneticPr fontId="9"/>
  </si>
  <si>
    <t>誘導表示施設</t>
    <rPh sb="0" eb="2">
      <t>ユウドウ</t>
    </rPh>
    <rPh sb="2" eb="4">
      <t>ヒョウジ</t>
    </rPh>
    <rPh sb="4" eb="6">
      <t>シセツ</t>
    </rPh>
    <phoneticPr fontId="9"/>
  </si>
  <si>
    <t>避難情報提供設備</t>
    <rPh sb="0" eb="2">
      <t>ヒナン</t>
    </rPh>
    <rPh sb="2" eb="4">
      <t>ジョウホウ</t>
    </rPh>
    <rPh sb="4" eb="6">
      <t>テイキョウ</t>
    </rPh>
    <rPh sb="6" eb="8">
      <t>セツビ</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</si>
  <si>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</si>
  <si>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</si>
  <si>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</si>
  <si>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</si>
  <si>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現場点検作業を実施し，近接目視点検で確認した変状状況や補修履歴を忠実に変状展開図に転記する</t>
  </si>
  <si>
    <t>③様式D-1-1、様式D-1-2</t>
    <rPh sb="1" eb="3">
      <t>ヨウシキ</t>
    </rPh>
    <rPh sb="9" eb="11">
      <t>ヨウシキ</t>
    </rPh>
    <phoneticPr fontId="9"/>
  </si>
  <si>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</si>
  <si>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9"/>
  </si>
  <si>
    <t>写真台帳の作成と同時に，トンネルの構造を展開した位置図に変状写真位置を記録する</t>
    <phoneticPr fontId="9"/>
  </si>
  <si>
    <t>⑤様式D-3</t>
    <rPh sb="1" eb="3">
      <t>ヨウシキ</t>
    </rPh>
    <phoneticPr fontId="9"/>
  </si>
  <si>
    <t>変状展開図ならびに写真台帳をもとに覆工スパンごとの変状展開図を作成し，変状発生状況をとりまとめる</t>
    <phoneticPr fontId="9"/>
  </si>
  <si>
    <t>⑥様式E-1、様式E-2</t>
    <rPh sb="1" eb="3">
      <t>ヨウシキ</t>
    </rPh>
    <rPh sb="7" eb="9">
      <t>ヨウシキ</t>
    </rPh>
    <phoneticPr fontId="9"/>
  </si>
  <si>
    <t>様式Ｄ－1～様式Ｄ－3をもとに，健全性の診断結果を集計する</t>
    <phoneticPr fontId="9"/>
  </si>
  <si>
    <t>⑦様式C-1-1、様式C-1-2</t>
    <rPh sb="1" eb="3">
      <t>ヨウシキ</t>
    </rPh>
    <rPh sb="9" eb="11">
      <t>ヨウシキ</t>
    </rPh>
    <phoneticPr fontId="9"/>
  </si>
  <si>
    <t>写真台帳をもとに，対策区分の判定区分がⅡ～Ⅳの変状（対策実施後のⅠを含む），異常判定区分「×」（対策実施後の「○」を含む）の概要を記録する</t>
    <phoneticPr fontId="9"/>
  </si>
  <si>
    <t>⑧様式C-2</t>
    <rPh sb="1" eb="3">
      <t>ヨウシキ</t>
    </rPh>
    <phoneticPr fontId="9"/>
  </si>
  <si>
    <t>調査，措置を実施した場合，その履歴を記録する</t>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</si>
  <si>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</si>
  <si>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</si>
  <si>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</si>
  <si>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</si>
  <si>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　画像データは100kb程度とする。</t>
    <phoneticPr fontId="9"/>
  </si>
  <si>
    <t>部位区分</t>
  </si>
  <si>
    <t>変状区分</t>
  </si>
  <si>
    <t>変状種類</t>
  </si>
  <si>
    <t>対策区分</t>
  </si>
  <si>
    <t>健全性</t>
  </si>
  <si>
    <t>調査の要否</t>
  </si>
  <si>
    <t>措置の要否</t>
  </si>
  <si>
    <t>実施有無</t>
  </si>
  <si>
    <t>氷盤</t>
    <rPh sb="0" eb="2">
      <t>コオリバン</t>
    </rPh>
    <phoneticPr fontId="9"/>
  </si>
  <si>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</si>
  <si>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</si>
  <si>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</si>
  <si>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</si>
  <si>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</si>
  <si>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前回定期点検時の健全性</t>
    <rPh sb="0" eb="2">
      <t>ゼンカイ</t>
    </rPh>
    <rPh sb="6" eb="7">
      <t>ジ</t>
    </rPh>
    <rPh sb="8" eb="11">
      <t>ケンゼンセイ</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</si>
  <si>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</si>
  <si>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</si>
  <si>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</si>
  <si>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</si>
  <si>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</si>
  <si>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</si>
  <si>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</si>
  <si>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</si>
  <si>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</si>
  <si>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</si>
  <si>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</si>
  <si>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</si>
  <si>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8"/>
  </si>
  <si>
    <t>健全性の
診断結果</t>
    <rPh sb="0" eb="3">
      <t>ケンゼンセイ</t>
    </rPh>
    <rPh sb="5" eb="7">
      <t>シンダン</t>
    </rPh>
    <rPh sb="7" eb="9">
      <t>ケッカ</t>
    </rPh>
    <phoneticPr fontId="8"/>
  </si>
  <si>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8"/>
  </si>
  <si>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8"/>
  </si>
  <si>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</si>
  <si>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</si>
  <si>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8"/>
  </si>
  <si>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8"/>
  </si>
  <si>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</si>
  <si>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</si>
  <si>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</si>
  <si>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t>
    <phoneticPr fontId="9"/>
  </si>
  <si>
    <t>非常用施設</t>
    <rPh sb="0" eb="3">
      <t>ヒジョウヨウ</t>
    </rPh>
    <rPh sb="3" eb="5">
      <t>シセツ</t>
    </rPh>
    <phoneticPr fontId="9"/>
  </si>
  <si>
    <t>亀裂</t>
    <rPh sb="0" eb="2">
      <t>キレツ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</si>
  <si>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</si>
  <si>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</si>
  <si>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</si>
  <si>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</si>
  <si>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</si>
  <si>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</si>
  <si>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</si>
  <si>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</si>
  <si>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</si>
  <si>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</si>
  <si>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</si>
  <si>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</si>
  <si>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</si>
  <si>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</si>
  <si>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</si>
  <si>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トンネル工法</t>
    <rPh sb="4" eb="6">
      <t>コウホウ</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</si>
  <si>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</si>
  <si>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</si>
  <si>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</si>
  <si>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</si>
  <si>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</si>
  <si>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</si>
  <si>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</si>
  <si>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</si>
  <si>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</si>
  <si>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</si>
  <si>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トンネル区分</t>
    <rPh sb="4" eb="6">
      <t>クブン</t>
    </rPh>
    <phoneticPr fontId="4"/>
  </si>
  <si>
    <t>緊急輸送路</t>
    <rPh sb="0" eb="2">
      <t>キンキュウ</t>
    </rPh>
    <rPh sb="2" eb="5">
      <t>ユソウロ</t>
    </rPh>
    <phoneticPr fontId="9"/>
  </si>
  <si>
    <t>代替路</t>
    <rPh sb="0" eb="2">
      <t>ダイガ</t>
    </rPh>
    <rPh sb="2" eb="3">
      <t>ロ</t>
    </rPh>
    <phoneticPr fontId="9"/>
  </si>
  <si>
    <t>無</t>
    <rPh sb="0" eb="1">
      <t>ナシ</t>
    </rPh>
    <phoneticPr fontId="9"/>
  </si>
  <si>
    <t>様式A～B</t>
    <rPh sb="0" eb="2">
      <t>ヨウシキ</t>
    </rPh>
    <phoneticPr fontId="9"/>
  </si>
  <si>
    <t>補強・補修材の破損</t>
    <rPh sb="0" eb="2">
      <t>ホキョウ</t>
    </rPh>
    <rPh sb="3" eb="5">
      <t>ホシュウ</t>
    </rPh>
    <rPh sb="5" eb="6">
      <t>ザイ</t>
    </rPh>
    <rPh sb="7" eb="9">
      <t>ハソン</t>
    </rPh>
    <phoneticPr fontId="9"/>
  </si>
  <si>
    <t>補強・補修材の破損</t>
    <rPh sb="0" eb="2">
      <t>ホキョウ</t>
    </rPh>
    <rPh sb="3" eb="6">
      <t>ホシュウザイ</t>
    </rPh>
    <rPh sb="7" eb="9">
      <t>ハソン</t>
    </rPh>
    <phoneticPr fontId="9"/>
  </si>
  <si>
    <t>－</t>
    <phoneticPr fontId="9"/>
  </si>
  <si>
    <t>※　変状の発生範囲の規模は、面積・寸法を記載すること。</t>
    <rPh sb="5" eb="7">
      <t>ハッセイ</t>
    </rPh>
    <rPh sb="7" eb="9">
      <t>ハンイ</t>
    </rPh>
    <rPh sb="10" eb="12">
      <t>キボ</t>
    </rPh>
    <rPh sb="14" eb="16">
      <t>メンセキ</t>
    </rPh>
    <rPh sb="17" eb="19">
      <t>スンポウ</t>
    </rPh>
    <rPh sb="20" eb="22">
      <t>キサイ</t>
    </rPh>
    <phoneticPr fontId="9"/>
  </si>
  <si>
    <t>その他</t>
    <rPh sb="2" eb="3">
      <t>タ</t>
    </rPh>
    <phoneticPr fontId="9"/>
  </si>
  <si>
    <t>その他施設</t>
    <rPh sb="2" eb="3">
      <t>タ</t>
    </rPh>
    <rPh sb="3" eb="5">
      <t>シセツ</t>
    </rPh>
    <phoneticPr fontId="9"/>
  </si>
  <si>
    <t>天井板取付部材</t>
    <rPh sb="0" eb="2">
      <t>テンジョウ</t>
    </rPh>
    <rPh sb="2" eb="3">
      <t>イタ</t>
    </rPh>
    <rPh sb="3" eb="4">
      <t>ト</t>
    </rPh>
    <rPh sb="4" eb="5">
      <t>ツ</t>
    </rPh>
    <rPh sb="5" eb="7">
      <t>ブザイ</t>
    </rPh>
    <phoneticPr fontId="9"/>
  </si>
  <si>
    <t>内装板取付部材</t>
    <rPh sb="0" eb="2">
      <t>ナイソウ</t>
    </rPh>
    <rPh sb="2" eb="3">
      <t>イタ</t>
    </rPh>
    <rPh sb="3" eb="4">
      <t>ト</t>
    </rPh>
    <rPh sb="4" eb="5">
      <t>ツ</t>
    </rPh>
    <rPh sb="5" eb="7">
      <t>ブザイ</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</si>
  <si>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8"/>
  </si>
  <si>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</si>
  <si>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</si>
  <si>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</si>
  <si>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</si>
  <si>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</si>
  <si>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様式C-1-1(本体工)、C-2、D-1-1、D-3</t>
    <rPh sb="0" eb="2">
      <t>ヨウシキ</t>
    </rPh>
    <rPh sb="8" eb="11">
      <t>ホンタイコウ</t>
    </rPh>
    <phoneticPr fontId="9"/>
  </si>
  <si>
    <t>ファイル作成にあたって</t>
    <rPh sb="4" eb="6">
      <t>サクセイ</t>
    </rPh>
    <phoneticPr fontId="9"/>
  </si>
  <si>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4"/>
  </si>
  <si>
    <t>　　　材質劣化、漏水はそれぞれの判定区分に変状数を記入すること。</t>
    <phoneticPr fontId="24"/>
  </si>
  <si>
    <t>うき・はく離</t>
    <rPh sb="5" eb="6">
      <t>リ</t>
    </rPh>
    <phoneticPr fontId="9"/>
  </si>
  <si>
    <t>様式C-1-2（附属物）、D-1-2</t>
    <rPh sb="0" eb="2">
      <t>ヨウシキ</t>
    </rPh>
    <rPh sb="8" eb="10">
      <t>フゾク</t>
    </rPh>
    <rPh sb="10" eb="11">
      <t>ブツ</t>
    </rPh>
    <phoneticPr fontId="9"/>
  </si>
  <si>
    <t>覆工・坑門</t>
    <rPh sb="0" eb="2">
      <t>フッコウ</t>
    </rPh>
    <rPh sb="3" eb="5">
      <t>コウモン</t>
    </rPh>
    <phoneticPr fontId="9"/>
  </si>
  <si>
    <t>※１：本シートは様式D‐3の集計結果を掲載すること。</t>
    <rPh sb="3" eb="4">
      <t>ホン</t>
    </rPh>
    <rPh sb="8" eb="10">
      <t>ヨウシキ</t>
    </rPh>
    <rPh sb="14" eb="16">
      <t>シュウケイ</t>
    </rPh>
    <rPh sb="16" eb="18">
      <t>ケッカ</t>
    </rPh>
    <rPh sb="19" eb="21">
      <t>ケイサイ</t>
    </rPh>
    <phoneticPr fontId="24"/>
  </si>
  <si>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4"/>
  </si>
  <si>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</si>
  <si>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</si>
  <si>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8"/>
  </si>
  <si>
    <t>※　数が多い場合は、適時、表の行を増やすこと。</t>
    <phoneticPr fontId="9"/>
  </si>
  <si>
    <t>※　行が不足する場合は、適時、表の行を増やすこと。</t>
    <rPh sb="2" eb="3">
      <t>ギョウ</t>
    </rPh>
    <rPh sb="4" eb="6">
      <t>フソク</t>
    </rPh>
    <rPh sb="8" eb="10">
      <t>バアイ</t>
    </rPh>
    <phoneticPr fontId="9"/>
  </si>
  <si>
    <t>※　変状数に準じてシートを追加すること。（１シートに１ページとすること。）</t>
    <rPh sb="2" eb="4">
      <t>ヘンジョウ</t>
    </rPh>
    <rPh sb="4" eb="5">
      <t>スウ</t>
    </rPh>
    <rPh sb="6" eb="7">
      <t>ジュン</t>
    </rPh>
    <rPh sb="13" eb="15">
      <t>ツイカ</t>
    </rPh>
    <phoneticPr fontId="8"/>
  </si>
  <si>
    <t>変形、移動</t>
    <rPh sb="0" eb="2">
      <t>ヘンケイ</t>
    </rPh>
    <rPh sb="3" eb="5">
      <t>イドウ</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</si>
  <si>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</si>
  <si>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</si>
  <si>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</si>
  <si>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9"/>
  </si>
  <si>
    <t>巻厚の不足または減少，背面空洞</t>
    <rPh sb="0" eb="1">
      <t>マ</t>
    </rPh>
    <rPh sb="1" eb="2">
      <t>アツ</t>
    </rPh>
    <rPh sb="3" eb="5">
      <t>フソク</t>
    </rPh>
    <rPh sb="8" eb="10">
      <t>ゲンショウ</t>
    </rPh>
    <rPh sb="11" eb="13">
      <t>ハイメン</t>
    </rPh>
    <rPh sb="13" eb="15">
      <t>クウドウ</t>
    </rPh>
    <phoneticPr fontId="9"/>
  </si>
  <si>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4"/>
  </si>
  <si>
    <t>■定期点検記録様式　トンネル変状・異常箇所写真位置図</t>
    <rPh sb="1" eb="3">
      <t>テイキ</t>
    </rPh>
    <rPh sb="3" eb="5">
      <t>テンケン</t>
    </rPh>
    <rPh sb="5" eb="7">
      <t>キロク</t>
    </rPh>
    <rPh sb="7" eb="9">
      <t>ヨウシキ</t>
    </rPh>
    <rPh sb="17" eb="19">
      <t>イジョウ</t>
    </rPh>
    <phoneticPr fontId="4"/>
  </si>
  <si>
    <t>Ⅰ</t>
  </si>
  <si>
    <t>あり</t>
    <phoneticPr fontId="9"/>
  </si>
  <si>
    <t>陸上トンネル 掘進工法</t>
    <phoneticPr fontId="9"/>
  </si>
  <si>
    <t>Ⅱ</t>
  </si>
  <si>
    <t>なし</t>
    <phoneticPr fontId="9"/>
  </si>
  <si>
    <t>陸上トンネル 開削工法</t>
    <phoneticPr fontId="9"/>
  </si>
  <si>
    <t>陸上トンネル その他</t>
    <phoneticPr fontId="9"/>
  </si>
  <si>
    <t>水底トンネル 掘進工法</t>
    <phoneticPr fontId="9"/>
  </si>
  <si>
    <t>水底トンネル 沈埋工法</t>
    <phoneticPr fontId="9"/>
  </si>
  <si>
    <t>水底トンネル 開削工法</t>
    <phoneticPr fontId="9"/>
  </si>
  <si>
    <t>水底トンネル その他</t>
    <phoneticPr fontId="9"/>
  </si>
  <si>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8"/>
  </si>
  <si>
    <t>■定期点検記録様式 　変状写真台帳</t>
    <phoneticPr fontId="4"/>
  </si>
  <si>
    <t>写真
番号</t>
    <rPh sb="0" eb="2">
      <t>シャシン</t>
    </rPh>
    <rPh sb="3" eb="5">
      <t>バンゴウ</t>
    </rPh>
    <phoneticPr fontId="4"/>
  </si>
  <si>
    <t>覆工
スパン
番号</t>
    <rPh sb="0" eb="2">
      <t>フッコウ</t>
    </rPh>
    <rPh sb="7" eb="9">
      <t>バンゴウ</t>
    </rPh>
    <phoneticPr fontId="8"/>
  </si>
  <si>
    <t>変状
部位</t>
    <rPh sb="0" eb="2">
      <t>ヘンジョウ</t>
    </rPh>
    <rPh sb="3" eb="5">
      <t>ブイ</t>
    </rPh>
    <phoneticPr fontId="8"/>
  </si>
  <si>
    <t>メモ</t>
    <phoneticPr fontId="4"/>
  </si>
  <si>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</si>
  <si>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</si>
  <si>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</si>
  <si>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</si>
  <si>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(ひび割れ幅のみmmとし、その他をm表記とする)</t>
  </si>
  <si>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8"/>
  </si>
  <si>
    <t>一般（無料）</t>
    <phoneticPr fontId="9"/>
  </si>
  <si>
    <t>面壁型</t>
    <phoneticPr fontId="9"/>
  </si>
  <si>
    <t>-</t>
    <phoneticPr fontId="9"/>
  </si>
  <si>
    <t>基礎地盤コンサルタンツ株式会社</t>
    <rPh sb="0" eb="2">
      <t>キソ</t>
    </rPh>
    <rPh sb="2" eb="4">
      <t>ジバン</t>
    </rPh>
    <rPh sb="11" eb="15">
      <t>カブシキガイシャ</t>
    </rPh>
    <phoneticPr fontId="9"/>
  </si>
  <si>
    <t>PS</t>
  </si>
  <si>
    <t>安田　啓吾</t>
    <rPh sb="0" eb="2">
      <t>ヤスダ</t>
    </rPh>
    <rPh sb="3" eb="5">
      <t>ケイゴ</t>
    </rPh>
    <phoneticPr fontId="9"/>
  </si>
  <si>
    <t>オオダトンネル</t>
    <phoneticPr fontId="9"/>
  </si>
  <si>
    <t>大田トンネル</t>
    <phoneticPr fontId="9"/>
  </si>
  <si>
    <t>一般国道490号　小郡萩道路</t>
    <phoneticPr fontId="9"/>
  </si>
  <si>
    <t>34.22500,131.34900</t>
    <phoneticPr fontId="9"/>
  </si>
  <si>
    <t>山口県宇部土木建築事務所
美祢支所</t>
    <phoneticPr fontId="9"/>
  </si>
  <si>
    <t>山口県美祢市美東町山根</t>
    <phoneticPr fontId="9"/>
  </si>
  <si>
    <t>山口県美祢市美東町河平</t>
    <phoneticPr fontId="9"/>
  </si>
  <si>
    <t>2004</t>
    <phoneticPr fontId="9"/>
  </si>
  <si>
    <t>C</t>
    <phoneticPr fontId="9"/>
  </si>
  <si>
    <t>覆工（内装なし）</t>
    <phoneticPr fontId="9"/>
  </si>
  <si>
    <t>コンクリート系</t>
    <phoneticPr fontId="9"/>
  </si>
  <si>
    <t>0.28m</t>
    <phoneticPr fontId="9"/>
  </si>
  <si>
    <t>円形+暗渠排水</t>
    <phoneticPr fontId="9"/>
  </si>
  <si>
    <t>坑門（面壁型）</t>
    <rPh sb="0" eb="2">
      <t>コウモン</t>
    </rPh>
    <rPh sb="3" eb="5">
      <t>メンヘキ</t>
    </rPh>
    <rPh sb="5" eb="6">
      <t>カタ</t>
    </rPh>
    <phoneticPr fontId="8"/>
  </si>
  <si>
    <t>S1</t>
  </si>
  <si>
    <t>S2</t>
  </si>
  <si>
    <t>S3</t>
  </si>
  <si>
    <t>S4</t>
  </si>
  <si>
    <t>S5</t>
  </si>
  <si>
    <t>S6</t>
  </si>
  <si>
    <t>S7</t>
  </si>
  <si>
    <t>S8</t>
  </si>
  <si>
    <t>S9</t>
  </si>
  <si>
    <t>S10</t>
  </si>
  <si>
    <t>S11</t>
  </si>
  <si>
    <t>S12</t>
  </si>
  <si>
    <t>S13</t>
  </si>
  <si>
    <t>S14</t>
  </si>
  <si>
    <t>S15</t>
  </si>
  <si>
    <t>S16</t>
  </si>
  <si>
    <t>S17</t>
  </si>
  <si>
    <t>S18</t>
  </si>
  <si>
    <t>S19</t>
  </si>
  <si>
    <t>S20</t>
  </si>
  <si>
    <t>PE</t>
  </si>
  <si>
    <t>○</t>
  </si>
  <si>
    <t>①</t>
    <phoneticPr fontId="9"/>
  </si>
  <si>
    <t>④</t>
    <phoneticPr fontId="9"/>
  </si>
  <si>
    <t>⑤</t>
    <phoneticPr fontId="9"/>
  </si>
  <si>
    <t>②</t>
    <phoneticPr fontId="9"/>
  </si>
  <si>
    <t>③</t>
    <phoneticPr fontId="9"/>
  </si>
  <si>
    <t>〇</t>
    <phoneticPr fontId="9"/>
  </si>
  <si>
    <t>電光表示板</t>
    <rPh sb="0" eb="5">
      <t>デンコウヒョウジバン</t>
    </rPh>
    <phoneticPr fontId="9"/>
  </si>
  <si>
    <t>S01</t>
    <phoneticPr fontId="9"/>
  </si>
  <si>
    <t>S02</t>
    <phoneticPr fontId="9"/>
  </si>
  <si>
    <t>S03</t>
    <phoneticPr fontId="9"/>
  </si>
  <si>
    <t>S04</t>
    <phoneticPr fontId="9"/>
  </si>
  <si>
    <t>S05</t>
    <phoneticPr fontId="9"/>
  </si>
  <si>
    <t>S06</t>
    <phoneticPr fontId="9"/>
  </si>
  <si>
    <t>S07</t>
    <phoneticPr fontId="9"/>
  </si>
  <si>
    <t>S08</t>
    <phoneticPr fontId="9"/>
  </si>
  <si>
    <t>S09</t>
    <phoneticPr fontId="9"/>
  </si>
  <si>
    <t>S10</t>
    <phoneticPr fontId="9"/>
  </si>
  <si>
    <t>S11</t>
    <phoneticPr fontId="9"/>
  </si>
  <si>
    <t>S12</t>
    <phoneticPr fontId="9"/>
  </si>
  <si>
    <t>S13</t>
    <phoneticPr fontId="9"/>
  </si>
  <si>
    <t>S14</t>
    <phoneticPr fontId="9"/>
  </si>
  <si>
    <t>S15</t>
    <phoneticPr fontId="9"/>
  </si>
  <si>
    <t>S17</t>
    <phoneticPr fontId="9"/>
  </si>
  <si>
    <t>S16</t>
    <phoneticPr fontId="9"/>
  </si>
  <si>
    <t>S18</t>
    <phoneticPr fontId="9"/>
  </si>
  <si>
    <t>S19</t>
    <phoneticPr fontId="9"/>
  </si>
  <si>
    <t>S20</t>
    <phoneticPr fontId="9"/>
  </si>
  <si>
    <t>PE</t>
    <phoneticPr fontId="9"/>
  </si>
  <si>
    <t>Ⅱ</t>
    <phoneticPr fontId="9"/>
  </si>
  <si>
    <t>Ⅱa</t>
  </si>
  <si>
    <t>その他</t>
    <rPh sb="2" eb="3">
      <t>タ</t>
    </rPh>
    <phoneticPr fontId="9"/>
  </si>
  <si>
    <t>Ⅰ</t>
    <phoneticPr fontId="9"/>
  </si>
  <si>
    <t>Ⅱ</t>
    <phoneticPr fontId="9"/>
  </si>
  <si>
    <t>－</t>
  </si>
  <si>
    <t>34.22500,131.34900</t>
    <phoneticPr fontId="9"/>
  </si>
  <si>
    <t>あり</t>
  </si>
  <si>
    <t>S05</t>
    <phoneticPr fontId="3"/>
  </si>
  <si>
    <t>S03</t>
  </si>
  <si>
    <t>S04</t>
  </si>
  <si>
    <t>S05</t>
  </si>
  <si>
    <t>S06</t>
  </si>
  <si>
    <t>S07</t>
  </si>
  <si>
    <t>S08</t>
  </si>
  <si>
    <t>S09</t>
  </si>
  <si>
    <t>その他</t>
  </si>
  <si>
    <t>アーチ（左側）</t>
  </si>
  <si>
    <t>アーチ（右側）</t>
  </si>
  <si>
    <t>アーチ（天端）</t>
  </si>
  <si>
    <t>側壁（右側）</t>
  </si>
  <si>
    <t>材質劣化</t>
  </si>
  <si>
    <t>鋼材腐食</t>
  </si>
  <si>
    <t>うき・はく離</t>
  </si>
  <si>
    <t>ひび割れ</t>
  </si>
  <si>
    <t>0.72×0.18m</t>
  </si>
  <si>
    <t>0.05×0.4m</t>
  </si>
  <si>
    <t>0.1×0.5m</t>
  </si>
  <si>
    <t>0.1×0.1m</t>
  </si>
  <si>
    <t>0.05×0.1m</t>
  </si>
  <si>
    <t>0.05×0.9m</t>
  </si>
  <si>
    <t>0.6×0.8m</t>
  </si>
  <si>
    <t>0.05×0.8m</t>
  </si>
  <si>
    <t>0.05×1.0m</t>
  </si>
  <si>
    <t>0.05×0.5m</t>
  </si>
  <si>
    <t>0.05×0.25m</t>
  </si>
  <si>
    <t>0.05×0.3m</t>
  </si>
  <si>
    <t>0.05×0.7m</t>
  </si>
  <si>
    <t>0.5×0.25m</t>
  </si>
  <si>
    <t>進行が認められない</t>
  </si>
  <si>
    <t>Ⅱb</t>
  </si>
  <si>
    <t>叩き落し済</t>
    <rPh sb="0" eb="1">
      <t>タタ</t>
    </rPh>
    <rPh sb="2" eb="3">
      <t>オト</t>
    </rPh>
    <rPh sb="4" eb="5">
      <t>スミ</t>
    </rPh>
    <phoneticPr fontId="9"/>
  </si>
  <si>
    <t>監視(日常)</t>
    <rPh sb="0" eb="2">
      <t>カンシ</t>
    </rPh>
    <rPh sb="3" eb="5">
      <t>ニチジョウ</t>
    </rPh>
    <phoneticPr fontId="9"/>
  </si>
  <si>
    <t>アーチ部に豆板(ジャンカ)が見られる。Ⅱb</t>
  </si>
  <si>
    <t>-</t>
    <phoneticPr fontId="24"/>
  </si>
  <si>
    <t>豆板(ジャンカ)　0.1×0.5m</t>
  </si>
  <si>
    <t>豆板(ジャンカ)　0.05×0.4m</t>
  </si>
  <si>
    <t>5-1_MIYA0002</t>
  </si>
  <si>
    <t>4-1_MIYA0001</t>
  </si>
  <si>
    <t>集水桝グレーチング　腐食　0.72×0.18m</t>
  </si>
  <si>
    <t>3-2_DSCN0037</t>
  </si>
  <si>
    <t>3-1_DSCN0002</t>
  </si>
  <si>
    <t>安田　啓吾</t>
  </si>
  <si>
    <t>山口県宇部土木建築事務所美祢支所</t>
  </si>
  <si>
    <t>大田トンネル</t>
  </si>
  <si>
    <t>基礎地盤コンサルタンツ株式会社</t>
  </si>
  <si>
    <t>一般国道490号　小郡萩道路</t>
  </si>
  <si>
    <t>オオダトンネル</t>
  </si>
  <si>
    <t>豆板(ジャンカ)　0.6×0.8m</t>
  </si>
  <si>
    <t>豆板(ジャンカ)　0.05×0.9m</t>
  </si>
  <si>
    <t>8-1_MIYA0005</t>
  </si>
  <si>
    <t>7-1_MIYA0004</t>
  </si>
  <si>
    <t>豆板(ジャンカ)　0.05×0.1m</t>
  </si>
  <si>
    <t>豆板(ジャンカ)　0.1×0.1m</t>
  </si>
  <si>
    <t>6-2_MIYA0090</t>
  </si>
  <si>
    <t>6-1_MIYA0003</t>
  </si>
  <si>
    <t>豆板(ジャンカ)　0.05×0.8m</t>
  </si>
  <si>
    <t>9-1_MIYA0089</t>
  </si>
  <si>
    <t>8-4_DSCN0036</t>
  </si>
  <si>
    <t>8-3_DSCN0005</t>
  </si>
  <si>
    <t>8-2_MIYA0006</t>
  </si>
  <si>
    <t>アーチ部のうきを叩き落とす。Ⅱa→Ⅰ</t>
  </si>
  <si>
    <t>豆板(ジャンカ)　0.05×0.5m</t>
  </si>
  <si>
    <t>12-2_MIYA0085</t>
  </si>
  <si>
    <t>12-1_P8210003</t>
  </si>
  <si>
    <t>豆板(ジャンカ)　0.05×1.0m</t>
  </si>
  <si>
    <t>12-1_MIYA0008</t>
  </si>
  <si>
    <t>10-1_MIYA0007</t>
  </si>
  <si>
    <t>14-1_MIYA0083</t>
  </si>
  <si>
    <t>13-4_DSCN0035</t>
  </si>
  <si>
    <t>豆板(ジャンカ)　0.05×0.3m</t>
  </si>
  <si>
    <t>13-3_DSCN0008</t>
  </si>
  <si>
    <t>13-2_MIYA0084</t>
  </si>
  <si>
    <t>17-2_DSCN0014</t>
  </si>
  <si>
    <t>17-1_DSCN0034</t>
  </si>
  <si>
    <t>豆板(ジャンカ)　0.05×0.7m</t>
  </si>
  <si>
    <t>15-2_MIYA0082</t>
  </si>
  <si>
    <t>15-1_MIYA0009</t>
  </si>
  <si>
    <t>17-3_DSCN0033</t>
  </si>
  <si>
    <t>基礎地盤コンサルタンツ株式会社
安田　啓吾</t>
    <rPh sb="0" eb="2">
      <t>キソ</t>
    </rPh>
    <rPh sb="2" eb="4">
      <t>ジバン</t>
    </rPh>
    <rPh sb="11" eb="15">
      <t>カブシキガイシャ</t>
    </rPh>
    <rPh sb="16" eb="18">
      <t>ヤスダ</t>
    </rPh>
    <rPh sb="19" eb="21">
      <t>ケイゴ</t>
    </rPh>
    <phoneticPr fontId="9"/>
  </si>
  <si>
    <t>陸上トンネル 開削工法</t>
  </si>
  <si>
    <t>陸上トンネル 掘進工法</t>
  </si>
  <si>
    <t>ナトリウム灯</t>
    <rPh sb="5" eb="6">
      <t>トウ</t>
    </rPh>
    <phoneticPr fontId="9"/>
  </si>
  <si>
    <t>自然換気</t>
    <rPh sb="0" eb="4">
      <t>シゼンカンキ</t>
    </rPh>
    <phoneticPr fontId="9"/>
  </si>
  <si>
    <t>覆工・坑門</t>
  </si>
  <si>
    <t>-</t>
  </si>
  <si>
    <t>-</t>
    <phoneticPr fontId="9"/>
  </si>
  <si>
    <t>側壁部にブロック化が懸念されるひび割れが見られる(異音なし)。Ⅱb</t>
    <rPh sb="0" eb="2">
      <t>ソクヘキ</t>
    </rPh>
    <rPh sb="8" eb="9">
      <t>カ</t>
    </rPh>
    <rPh sb="10" eb="12">
      <t>ケネン</t>
    </rPh>
    <rPh sb="17" eb="18">
      <t>ワ</t>
    </rPh>
    <rPh sb="25" eb="27">
      <t>イオン</t>
    </rPh>
    <phoneticPr fontId="9"/>
  </si>
  <si>
    <t>対策判定区分Ⅱb</t>
  </si>
  <si>
    <t>新規確認</t>
    <rPh sb="0" eb="4">
      <t>シンキカクニン</t>
    </rPh>
    <phoneticPr fontId="9"/>
  </si>
  <si>
    <t>集水桝グレーチングに腐食が見られる。</t>
  </si>
  <si>
    <t>グレーチング腐食</t>
    <rPh sb="6" eb="8">
      <t>フショク</t>
    </rPh>
    <phoneticPr fontId="9"/>
  </si>
  <si>
    <t>うき叩き落し済</t>
    <rPh sb="2" eb="3">
      <t>タタ</t>
    </rPh>
    <rPh sb="4" eb="5">
      <t>オト</t>
    </rPh>
    <rPh sb="6" eb="7">
      <t>ズミ</t>
    </rPh>
    <phoneticPr fontId="9"/>
  </si>
  <si>
    <t>グレーチング腐食</t>
    <rPh sb="6" eb="8">
      <t>フショク</t>
    </rPh>
    <phoneticPr fontId="9"/>
  </si>
  <si>
    <t>ひび割れ　0.5×0.25m</t>
    <rPh sb="2" eb="3">
      <t>ワ</t>
    </rPh>
    <phoneticPr fontId="9"/>
  </si>
  <si>
    <t>新規確認</t>
    <rPh sb="2" eb="4">
      <t>カクニン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</si>
</sst>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0&quot; 箇所&quot;"/>
    <numFmt numFmtId="178" formatCode="[$-F800]dddd\,\ mmmm\ dd\,\ yyyy"/>
    <numFmt numFmtId="179" formatCode="&quot;S&quot;000"/>
    <numFmt numFmtId="180" formatCode="0.0"/>
    <numFmt numFmtId="181" formatCode="#,##0.0;[Red]\-#,##0.0"/>
    <numFmt numFmtId="182" formatCode="[=0]&quot;-&quot;;General&quot;m&quot;"/>
    <numFmt numFmtId="183" formatCode="General&quot;m&quot;"/>
    <numFmt numFmtId="184" formatCode="General&quot;%&quot;"/>
    <numFmt numFmtId="185" formatCode="#,##0_ "/>
    <numFmt numFmtId="186" formatCode="General&quot; ㎡&quot;"/>
    <numFmt numFmtId="187" formatCode="0.0_ "/>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0_);[Red]\(0.00\)"/>
    <numFmt numFmtId="196" formatCode="0.00000"/>
    <numFmt numFmtId="197" formatCode="##&quot;°&quot;##&quot;′&quot;##.00&quot;″&quot;"/>
    <numFmt numFmtId="198" formatCode="##&quot;°&quot;##&quot;′&quot;##.0&quot;″&quot;"/>
    <numFmt numFmtId="199" formatCode="&quot;S&quot;0"/>
    <numFmt numFmtId="200" formatCode="0.00&quot;m&quot;"/>
  </numFmts>
  <fonts count="5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
      <sz val="11"/>
      <color theme="1"/>
      <name val="ＭＳ Ｐ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indexed="2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s>
  <cellStyleXfs count="14">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3" fillId="0" borderId="0">
      <alignment vertical="center"/>
    </xf>
    <xf numFmtId="38" fontId="3" fillId="0" borderId="0" applyFont="0" applyFill="0" applyBorder="0" applyAlignment="0" applyProtection="0">
      <alignment vertical="center"/>
    </xf>
    <xf numFmtId="0" fontId="15" fillId="0" borderId="0"/>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0" fontId="19" fillId="0" borderId="0">
      <alignment vertical="center"/>
    </xf>
    <xf numFmtId="0" fontId="54" fillId="0" borderId="0">
      <alignment vertical="center"/>
    </xf>
  </cellStyleXfs>
  <cellXfs count="996">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5" fillId="0" borderId="10" xfId="2" applyFont="1" applyBorder="1" applyAlignment="1" applyProtection="1">
      <alignment vertical="center" wrapText="1"/>
      <protection locked="0"/>
    </xf>
    <xf numFmtId="0" fontId="5" fillId="0" borderId="10" xfId="2" applyFont="1" applyBorder="1" applyAlignment="1" applyProtection="1">
      <alignment vertical="center"/>
      <protection locked="0"/>
    </xf>
    <xf numFmtId="0" fontId="5" fillId="0" borderId="10" xfId="2" applyFont="1" applyBorder="1" applyProtection="1">
      <protection locked="0"/>
    </xf>
    <xf numFmtId="0" fontId="6" fillId="0" borderId="10" xfId="2" applyFont="1" applyBorder="1" applyAlignment="1" applyProtection="1">
      <alignment vertical="center"/>
      <protection locked="0"/>
    </xf>
    <xf numFmtId="0" fontId="5" fillId="0" borderId="9" xfId="2" applyFont="1" applyBorder="1" applyAlignment="1" applyProtection="1">
      <alignment vertical="center"/>
      <protection locked="0"/>
    </xf>
    <xf numFmtId="0" fontId="5" fillId="0" borderId="4" xfId="2" applyFont="1" applyBorder="1" applyProtection="1">
      <protection locked="0"/>
    </xf>
    <xf numFmtId="0" fontId="5" fillId="0" borderId="0" xfId="2" applyFont="1" applyAlignment="1" applyProtection="1">
      <alignment vertical="center" textRotation="255"/>
      <protection locked="0"/>
    </xf>
    <xf numFmtId="0" fontId="6" fillId="0" borderId="0" xfId="2" applyFont="1" applyAlignment="1" applyProtection="1">
      <alignment vertical="center" wrapText="1"/>
      <protection locked="0"/>
    </xf>
    <xf numFmtId="0" fontId="6" fillId="0" borderId="0" xfId="2" applyFont="1" applyAlignment="1" applyProtection="1">
      <alignment vertical="center"/>
      <protection locked="0"/>
    </xf>
    <xf numFmtId="0" fontId="5" fillId="0" borderId="4" xfId="2" applyFont="1" applyBorder="1" applyAlignment="1" applyProtection="1">
      <alignment vertical="center"/>
      <protection locked="0"/>
    </xf>
    <xf numFmtId="0" fontId="16" fillId="0" borderId="0" xfId="2" applyFont="1" applyAlignment="1" applyProtection="1">
      <alignment vertical="center" textRotation="255"/>
      <protection locked="0"/>
    </xf>
    <xf numFmtId="0" fontId="11" fillId="0" borderId="0" xfId="2" applyFont="1" applyAlignment="1">
      <alignment vertical="center"/>
    </xf>
    <xf numFmtId="0" fontId="20" fillId="0" borderId="0" xfId="4" applyFont="1">
      <alignment vertical="center"/>
    </xf>
    <xf numFmtId="0" fontId="22" fillId="0" borderId="0" xfId="4" applyFont="1">
      <alignment vertical="center"/>
    </xf>
    <xf numFmtId="0" fontId="22" fillId="0" borderId="0" xfId="4" applyFont="1" applyAlignment="1">
      <alignment horizontal="center" vertical="center"/>
    </xf>
    <xf numFmtId="0" fontId="22" fillId="0" borderId="0" xfId="4" applyFont="1" applyAlignment="1">
      <alignment horizontal="left" vertical="center"/>
    </xf>
    <xf numFmtId="0" fontId="23" fillId="0" borderId="0" xfId="5" applyFont="1">
      <alignment vertical="center"/>
    </xf>
    <xf numFmtId="0" fontId="23" fillId="0" borderId="0" xfId="5" applyFont="1" applyAlignment="1">
      <alignment horizontal="center" vertical="center"/>
    </xf>
    <xf numFmtId="0" fontId="10" fillId="0" borderId="0" xfId="2" applyFont="1" applyAlignment="1" applyProtection="1">
      <alignment horizontal="center" vertical="center"/>
      <protection locked="0"/>
    </xf>
    <xf numFmtId="0" fontId="26" fillId="0" borderId="0" xfId="2" applyFont="1" applyAlignment="1" applyProtection="1">
      <alignment vertical="center"/>
      <protection locked="0"/>
    </xf>
    <xf numFmtId="0" fontId="26" fillId="0" borderId="0" xfId="2" applyFont="1" applyAlignment="1" applyProtection="1">
      <alignment vertical="center" shrinkToFit="1"/>
      <protection locked="0"/>
    </xf>
    <xf numFmtId="0" fontId="26" fillId="0" borderId="0" xfId="2" applyFont="1" applyAlignment="1">
      <alignment vertical="center" shrinkToFit="1"/>
    </xf>
    <xf numFmtId="0" fontId="26" fillId="0" borderId="0" xfId="2" applyFont="1" applyAlignment="1">
      <alignment vertical="center" textRotation="255" shrinkToFit="1"/>
    </xf>
    <xf numFmtId="0" fontId="26" fillId="0" borderId="0" xfId="2" applyFont="1" applyAlignment="1" applyProtection="1">
      <alignment horizontal="center" vertical="center" shrinkToFit="1"/>
      <protection locked="0"/>
    </xf>
    <xf numFmtId="0" fontId="27" fillId="0" borderId="1" xfId="7" applyFont="1" applyBorder="1" applyAlignment="1">
      <alignment horizontal="center" vertical="center"/>
    </xf>
    <xf numFmtId="0" fontId="28" fillId="0" borderId="1" xfId="7" applyFont="1" applyBorder="1" applyAlignment="1">
      <alignment horizontal="center" vertical="center"/>
    </xf>
    <xf numFmtId="187" fontId="15" fillId="0" borderId="1" xfId="7" applyNumberFormat="1" applyBorder="1" applyAlignment="1">
      <alignment horizontal="right" vertical="center" shrinkToFit="1"/>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33" fillId="0" borderId="0" xfId="0" applyFont="1">
      <alignment vertical="center"/>
    </xf>
    <xf numFmtId="0" fontId="34" fillId="0" borderId="0" xfId="0" applyFont="1">
      <alignment vertical="center"/>
    </xf>
    <xf numFmtId="0" fontId="25" fillId="0" borderId="0" xfId="0" applyFont="1">
      <alignment vertical="center"/>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2" borderId="1" xfId="2" applyFont="1" applyFill="1" applyBorder="1" applyAlignment="1">
      <alignment horizontal="center" vertical="center" shrinkToFit="1"/>
    </xf>
    <xf numFmtId="0" fontId="10" fillId="2" borderId="1" xfId="2" applyFont="1" applyFill="1" applyBorder="1" applyAlignment="1" applyProtection="1">
      <alignment horizontal="center" vertical="center"/>
      <protection locked="0"/>
    </xf>
    <xf numFmtId="0" fontId="10" fillId="0" borderId="3" xfId="2" applyFont="1" applyBorder="1" applyAlignment="1">
      <alignment horizontal="center" vertical="center" shrinkToFit="1"/>
    </xf>
    <xf numFmtId="0" fontId="10" fillId="2" borderId="2" xfId="2" applyFont="1" applyFill="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0" fontId="10" fillId="0" borderId="2" xfId="2" applyFont="1" applyBorder="1" applyAlignment="1" applyProtection="1">
      <alignment horizontal="center" vertical="center"/>
      <protection locked="0"/>
    </xf>
    <xf numFmtId="0" fontId="10" fillId="0" borderId="8" xfId="2" applyFont="1" applyBorder="1" applyAlignment="1">
      <alignment horizontal="center" vertical="center" shrinkToFit="1"/>
    </xf>
    <xf numFmtId="0" fontId="10" fillId="0" borderId="3" xfId="2" applyFont="1" applyBorder="1" applyAlignment="1">
      <alignment horizontal="center" vertical="center"/>
    </xf>
    <xf numFmtId="0" fontId="10" fillId="0" borderId="8" xfId="2" applyFont="1" applyBorder="1" applyAlignment="1">
      <alignment horizontal="center" vertical="center"/>
    </xf>
    <xf numFmtId="0" fontId="5" fillId="2" borderId="13" xfId="7" applyFont="1" applyFill="1" applyBorder="1" applyAlignment="1">
      <alignment horizontal="center" vertical="center"/>
    </xf>
    <xf numFmtId="0" fontId="10" fillId="2" borderId="1" xfId="2" applyFont="1" applyFill="1" applyBorder="1" applyAlignment="1">
      <alignment horizontal="center" vertical="center"/>
    </xf>
    <xf numFmtId="0" fontId="10" fillId="2" borderId="13" xfId="2" applyFont="1" applyFill="1" applyBorder="1" applyAlignment="1">
      <alignment horizontal="center" vertical="center"/>
    </xf>
    <xf numFmtId="0" fontId="10" fillId="2" borderId="14" xfId="2" applyFont="1" applyFill="1" applyBorder="1" applyAlignment="1">
      <alignment horizontal="center" vertical="center"/>
    </xf>
    <xf numFmtId="0" fontId="10" fillId="0" borderId="2" xfId="2" applyFont="1" applyBorder="1" applyAlignment="1" applyProtection="1">
      <alignment horizontal="center" vertical="center" shrinkToFit="1"/>
      <protection locked="0"/>
    </xf>
    <xf numFmtId="0" fontId="10" fillId="0" borderId="1" xfId="2" applyFont="1" applyBorder="1" applyAlignment="1" applyProtection="1">
      <alignment vertical="center" shrinkToFit="1"/>
      <protection locked="0"/>
    </xf>
    <xf numFmtId="0" fontId="10" fillId="2" borderId="14" xfId="2" applyFont="1" applyFill="1" applyBorder="1" applyAlignment="1">
      <alignment vertical="center"/>
    </xf>
    <xf numFmtId="0" fontId="10" fillId="0" borderId="6" xfId="2" applyFont="1" applyBorder="1" applyAlignment="1" applyProtection="1">
      <alignment horizontal="center" vertical="center"/>
      <protection locked="0"/>
    </xf>
    <xf numFmtId="0" fontId="10" fillId="0" borderId="7" xfId="2" applyFont="1" applyBorder="1" applyAlignment="1">
      <alignment horizontal="center" vertical="center"/>
    </xf>
    <xf numFmtId="0" fontId="10" fillId="0" borderId="13" xfId="2" applyFont="1" applyBorder="1" applyAlignment="1" applyProtection="1">
      <alignment horizontal="center" vertical="center" shrinkToFit="1"/>
      <protection locked="0"/>
    </xf>
    <xf numFmtId="0" fontId="10" fillId="0" borderId="9" xfId="2" applyFont="1" applyBorder="1" applyAlignment="1" applyProtection="1">
      <alignment horizontal="center" vertical="center" shrinkToFit="1"/>
      <protection locked="0"/>
    </xf>
    <xf numFmtId="0" fontId="10" fillId="0" borderId="9" xfId="2" applyFont="1" applyBorder="1" applyAlignment="1" applyProtection="1">
      <alignment horizontal="center" vertical="center"/>
      <protection locked="0"/>
    </xf>
    <xf numFmtId="0" fontId="10" fillId="0" borderId="10" xfId="2" applyFont="1" applyBorder="1" applyAlignment="1">
      <alignment horizontal="center" vertical="center"/>
    </xf>
    <xf numFmtId="0" fontId="10" fillId="2" borderId="2" xfId="2" applyFont="1" applyFill="1" applyBorder="1" applyAlignment="1">
      <alignment horizontal="centerContinuous" vertical="center"/>
    </xf>
    <xf numFmtId="0" fontId="10" fillId="2" borderId="8" xfId="2" applyFont="1" applyFill="1" applyBorder="1" applyAlignment="1">
      <alignment horizontal="centerContinuous" vertical="center"/>
    </xf>
    <xf numFmtId="0" fontId="10" fillId="2" borderId="15" xfId="2" applyFont="1" applyFill="1" applyBorder="1" applyAlignment="1">
      <alignment vertical="center"/>
    </xf>
    <xf numFmtId="0" fontId="10" fillId="2" borderId="3" xfId="2" applyFont="1" applyFill="1" applyBorder="1" applyAlignment="1">
      <alignment horizontal="centerContinuous" vertical="center"/>
    </xf>
    <xf numFmtId="0" fontId="35" fillId="0" borderId="1" xfId="7" applyFont="1" applyBorder="1" applyAlignment="1">
      <alignment horizontal="center" vertical="center"/>
    </xf>
    <xf numFmtId="0" fontId="10" fillId="0" borderId="1" xfId="2" applyFont="1" applyBorder="1" applyAlignment="1" applyProtection="1">
      <alignment horizontal="center" vertical="center" shrinkToFit="1"/>
      <protection locked="0"/>
    </xf>
    <xf numFmtId="0" fontId="10" fillId="0" borderId="0" xfId="2" applyFont="1" applyAlignment="1" applyProtection="1">
      <alignment horizontal="center" vertical="center" shrinkToFit="1"/>
      <protection locked="0"/>
    </xf>
    <xf numFmtId="0" fontId="36" fillId="2" borderId="14" xfId="2" applyFont="1" applyFill="1" applyBorder="1" applyAlignment="1">
      <alignment vertical="center" textRotation="255" wrapText="1" shrinkToFit="1"/>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8" xfId="2" applyFont="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0" fontId="10" fillId="2" borderId="12" xfId="2" applyFont="1" applyFill="1" applyBorder="1" applyAlignment="1">
      <alignment horizontal="center" vertical="center" wrapText="1"/>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0" fontId="10" fillId="0" borderId="0" xfId="4" applyFont="1">
      <alignment vertical="center"/>
    </xf>
    <xf numFmtId="0" fontId="18" fillId="0" borderId="0" xfId="4" applyFont="1" applyAlignment="1">
      <alignment horizontal="center" vertical="center"/>
    </xf>
    <xf numFmtId="0" fontId="10" fillId="0" borderId="0" xfId="4" applyFont="1" applyAlignment="1">
      <alignment horizontal="left" vertical="center"/>
    </xf>
    <xf numFmtId="0" fontId="18" fillId="0" borderId="0" xfId="4" applyFont="1">
      <alignment vertical="center"/>
    </xf>
    <xf numFmtId="0" fontId="10" fillId="0" borderId="1" xfId="4" applyFont="1" applyBorder="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5" fillId="0" borderId="0" xfId="0" applyFont="1">
      <alignment vertical="center"/>
    </xf>
    <xf numFmtId="0" fontId="35" fillId="0" borderId="0" xfId="0" applyFont="1" applyAlignment="1">
      <alignment horizontal="center" vertical="center"/>
    </xf>
    <xf numFmtId="0" fontId="18" fillId="2" borderId="1" xfId="2" applyFont="1" applyFill="1" applyBorder="1" applyAlignment="1">
      <alignment horizontal="center" vertical="center" wrapText="1"/>
    </xf>
    <xf numFmtId="0" fontId="11" fillId="0" borderId="0" xfId="4" applyFont="1">
      <alignment vertical="center"/>
    </xf>
    <xf numFmtId="0" fontId="10" fillId="2" borderId="13" xfId="2" applyFont="1" applyFill="1" applyBorder="1" applyAlignment="1">
      <alignment horizontal="center" vertical="center" shrinkToFit="1"/>
    </xf>
    <xf numFmtId="0" fontId="10" fillId="2" borderId="9" xfId="2" applyFont="1" applyFill="1" applyBorder="1" applyAlignment="1">
      <alignment horizontal="center" vertical="center"/>
    </xf>
    <xf numFmtId="0" fontId="22" fillId="0" borderId="0" xfId="0" applyFont="1">
      <alignment vertical="center"/>
    </xf>
    <xf numFmtId="0" fontId="42" fillId="0" borderId="0" xfId="0" applyFont="1">
      <alignment vertical="center"/>
    </xf>
    <xf numFmtId="0" fontId="10" fillId="0" borderId="0" xfId="0" applyFont="1">
      <alignment vertical="center"/>
    </xf>
    <xf numFmtId="0" fontId="43" fillId="0" borderId="0" xfId="0" applyFont="1">
      <alignment vertical="center"/>
    </xf>
    <xf numFmtId="0" fontId="11" fillId="0" borderId="0" xfId="5" applyFont="1" applyAlignment="1">
      <alignment horizontal="left" vertical="center"/>
    </xf>
    <xf numFmtId="0" fontId="10" fillId="0" borderId="0" xfId="5" applyFont="1" applyAlignment="1">
      <alignment horizontal="center" vertical="center"/>
    </xf>
    <xf numFmtId="0" fontId="10" fillId="0" borderId="0" xfId="5" applyFont="1">
      <alignment vertical="center"/>
    </xf>
    <xf numFmtId="0" fontId="18" fillId="2" borderId="23"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18" xfId="5" applyFont="1" applyBorder="1" applyAlignment="1">
      <alignment horizontal="center" vertical="center" shrinkToFit="1"/>
    </xf>
    <xf numFmtId="0" fontId="18" fillId="0" borderId="23"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2" fontId="18" fillId="0" borderId="1" xfId="5" applyNumberFormat="1" applyFont="1" applyBorder="1" applyAlignment="1">
      <alignment vertical="center" shrinkToFit="1"/>
    </xf>
    <xf numFmtId="2" fontId="18" fillId="0" borderId="18" xfId="5" applyNumberFormat="1" applyFont="1" applyBorder="1" applyAlignment="1">
      <alignment vertical="center" shrinkToFit="1"/>
    </xf>
    <xf numFmtId="181" fontId="18" fillId="0" borderId="18" xfId="6" applyNumberFormat="1" applyFont="1" applyFill="1" applyBorder="1" applyAlignment="1">
      <alignment horizontal="center" vertical="center" shrinkToFit="1"/>
    </xf>
    <xf numFmtId="0" fontId="10" fillId="2" borderId="53" xfId="2" applyFont="1" applyFill="1" applyBorder="1" applyAlignment="1">
      <alignment horizontal="center" vertical="center"/>
    </xf>
    <xf numFmtId="0" fontId="10" fillId="2" borderId="54" xfId="2" applyFont="1" applyFill="1" applyBorder="1" applyAlignment="1">
      <alignment horizontal="center" vertical="center"/>
    </xf>
    <xf numFmtId="0" fontId="10" fillId="2" borderId="55" xfId="2" applyFont="1" applyFill="1" applyBorder="1" applyAlignment="1">
      <alignment horizontal="center" vertical="center"/>
    </xf>
    <xf numFmtId="0" fontId="10" fillId="2" borderId="56" xfId="2" applyFont="1" applyFill="1" applyBorder="1" applyAlignment="1">
      <alignment horizontal="center" vertical="center"/>
    </xf>
    <xf numFmtId="0" fontId="10" fillId="2" borderId="57" xfId="2" applyFont="1" applyFill="1" applyBorder="1" applyAlignment="1">
      <alignment horizontal="center" vertical="center"/>
    </xf>
    <xf numFmtId="0" fontId="10" fillId="0" borderId="58" xfId="2" applyFont="1" applyBorder="1" applyAlignment="1">
      <alignment vertical="center"/>
    </xf>
    <xf numFmtId="0" fontId="15" fillId="0" borderId="0" xfId="2" applyAlignment="1">
      <alignment vertical="center"/>
    </xf>
    <xf numFmtId="192" fontId="15" fillId="0" borderId="1" xfId="2" applyNumberFormat="1" applyBorder="1" applyAlignment="1">
      <alignment vertical="center"/>
    </xf>
    <xf numFmtId="187" fontId="15" fillId="0" borderId="1" xfId="2" applyNumberFormat="1" applyBorder="1" applyAlignment="1">
      <alignment horizontal="center" vertical="center" shrinkToFit="1"/>
    </xf>
    <xf numFmtId="187"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59"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60" xfId="0" applyBorder="1">
      <alignment vertical="center"/>
    </xf>
    <xf numFmtId="0" fontId="0" fillId="0" borderId="61" xfId="0" applyBorder="1">
      <alignment vertical="center"/>
    </xf>
    <xf numFmtId="179" fontId="10" fillId="0" borderId="2" xfId="2" applyNumberFormat="1" applyFont="1" applyBorder="1" applyAlignment="1" applyProtection="1">
      <alignment horizontal="center" vertical="center"/>
      <protection locked="0"/>
    </xf>
    <xf numFmtId="179" fontId="10" fillId="0" borderId="8" xfId="2" applyNumberFormat="1" applyFont="1" applyBorder="1" applyAlignment="1" applyProtection="1">
      <alignment horizontal="center" vertical="center"/>
      <protection locked="0"/>
    </xf>
    <xf numFmtId="0" fontId="10" fillId="3" borderId="1" xfId="4" applyFont="1" applyFill="1" applyBorder="1" applyAlignment="1">
      <alignment horizontal="center" vertical="center"/>
    </xf>
    <xf numFmtId="0" fontId="0" fillId="0" borderId="6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10" fillId="0" borderId="1" xfId="2" applyFont="1" applyBorder="1" applyAlignment="1">
      <alignment vertical="center"/>
    </xf>
    <xf numFmtId="0" fontId="30" fillId="2" borderId="1" xfId="2" applyFont="1" applyFill="1" applyBorder="1" applyAlignment="1">
      <alignment horizontal="center" vertical="center" wrapText="1"/>
    </xf>
    <xf numFmtId="189" fontId="15" fillId="0" borderId="1" xfId="2" applyNumberFormat="1" applyBorder="1" applyAlignment="1">
      <alignment vertical="center"/>
    </xf>
    <xf numFmtId="0" fontId="10" fillId="0" borderId="0" xfId="2" applyFont="1" applyAlignment="1" applyProtection="1">
      <alignment horizontal="center"/>
      <protection locked="0"/>
    </xf>
    <xf numFmtId="0" fontId="30" fillId="2" borderId="8" xfId="2" applyFont="1" applyFill="1" applyBorder="1" applyAlignment="1">
      <alignment horizontal="center" vertical="center" wrapText="1"/>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1" fontId="15" fillId="0" borderId="1" xfId="2" applyNumberFormat="1" applyBorder="1" applyAlignment="1">
      <alignment vertical="center"/>
    </xf>
    <xf numFmtId="0" fontId="10" fillId="0" borderId="1" xfId="4" applyFont="1" applyBorder="1" applyAlignment="1">
      <alignment horizontal="center" vertical="center"/>
    </xf>
    <xf numFmtId="0" fontId="0" fillId="0" borderId="11" xfId="0" applyBorder="1">
      <alignment vertical="center"/>
    </xf>
    <xf numFmtId="0" fontId="0" fillId="0" borderId="63" xfId="0" applyBorder="1">
      <alignment vertical="center"/>
    </xf>
    <xf numFmtId="0" fontId="0" fillId="0" borderId="1" xfId="0" applyBorder="1">
      <alignment vertical="center"/>
    </xf>
    <xf numFmtId="0" fontId="0" fillId="0" borderId="8" xfId="0" applyBorder="1">
      <alignment vertical="center"/>
    </xf>
    <xf numFmtId="0" fontId="25" fillId="0" borderId="10" xfId="0" applyFont="1" applyBorder="1" applyAlignment="1">
      <alignment horizontal="center" vertical="center"/>
    </xf>
    <xf numFmtId="0" fontId="25" fillId="0" borderId="3" xfId="0" applyFont="1" applyBorder="1" applyAlignment="1">
      <alignment horizontal="center" vertical="center"/>
    </xf>
    <xf numFmtId="0" fontId="25" fillId="0" borderId="7" xfId="0" applyFont="1" applyBorder="1" applyAlignment="1">
      <alignment horizontal="center" vertical="center"/>
    </xf>
    <xf numFmtId="0" fontId="25" fillId="0" borderId="0" xfId="0" applyFont="1" applyAlignment="1">
      <alignment horizontal="center" vertical="center"/>
    </xf>
    <xf numFmtId="0" fontId="5" fillId="0" borderId="2" xfId="2" applyFont="1" applyBorder="1" applyAlignment="1" applyProtection="1">
      <alignment vertical="center" shrinkToFit="1"/>
      <protection locked="0"/>
    </xf>
    <xf numFmtId="0" fontId="37"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10" fillId="0" borderId="1" xfId="2" applyNumberFormat="1" applyFont="1" applyBorder="1" applyAlignment="1" applyProtection="1">
      <alignment horizontal="center" vertical="center" shrinkToFit="1"/>
      <protection locked="0"/>
    </xf>
    <xf numFmtId="0" fontId="10" fillId="0" borderId="1" xfId="4" applyFont="1" applyBorder="1" applyAlignment="1">
      <alignment vertical="center" shrinkToFit="1"/>
    </xf>
    <xf numFmtId="0" fontId="47"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195" fontId="49" fillId="0" borderId="1" xfId="2" applyNumberFormat="1" applyFont="1" applyBorder="1" applyAlignment="1" applyProtection="1">
      <alignment horizontal="center" vertical="center" wrapText="1"/>
      <protection locked="0"/>
    </xf>
    <xf numFmtId="190" fontId="49" fillId="0" borderId="1" xfId="2" applyNumberFormat="1" applyFont="1" applyBorder="1" applyAlignment="1" applyProtection="1">
      <alignment horizontal="right" vertical="center" wrapText="1"/>
      <protection locked="0"/>
    </xf>
    <xf numFmtId="2" fontId="10" fillId="0" borderId="0" xfId="2" applyNumberFormat="1" applyFont="1" applyProtection="1">
      <protection locked="0"/>
    </xf>
    <xf numFmtId="196" fontId="10"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1"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48" fillId="0" borderId="0" xfId="2" applyFont="1" applyAlignment="1" applyProtection="1">
      <alignment vertical="center"/>
      <protection locked="0"/>
    </xf>
    <xf numFmtId="0" fontId="10" fillId="0" borderId="0" xfId="2" applyFont="1"/>
    <xf numFmtId="0" fontId="10" fillId="0" borderId="1" xfId="2" applyFont="1" applyBorder="1" applyAlignment="1">
      <alignment horizontal="center" vertical="center"/>
    </xf>
    <xf numFmtId="0" fontId="10" fillId="0" borderId="2" xfId="2" applyFont="1" applyBorder="1" applyAlignment="1">
      <alignment horizontal="center" vertical="center" shrinkToFit="1"/>
    </xf>
    <xf numFmtId="0" fontId="10" fillId="0" borderId="0" xfId="2" applyFont="1" applyAlignment="1" applyProtection="1">
      <alignment vertical="center" textRotation="255"/>
      <protection locked="0"/>
    </xf>
    <xf numFmtId="0" fontId="10" fillId="0" borderId="4" xfId="2" applyFont="1" applyBorder="1" applyAlignment="1" applyProtection="1">
      <alignment vertical="center"/>
      <protection locked="0"/>
    </xf>
    <xf numFmtId="0" fontId="10" fillId="0" borderId="0" xfId="2" applyFont="1" applyAlignment="1" applyProtection="1">
      <alignment vertical="center" wrapText="1"/>
      <protection locked="0"/>
    </xf>
    <xf numFmtId="0" fontId="10" fillId="0" borderId="9"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14" fillId="0" borderId="10" xfId="2" applyFont="1" applyBorder="1" applyAlignment="1" applyProtection="1">
      <alignment vertical="center"/>
      <protection locked="0"/>
    </xf>
    <xf numFmtId="0" fontId="10" fillId="0" borderId="10" xfId="2" applyFont="1" applyBorder="1" applyProtection="1">
      <protection locked="0"/>
    </xf>
    <xf numFmtId="0" fontId="10" fillId="0" borderId="10" xfId="2" applyFont="1" applyBorder="1" applyAlignment="1" applyProtection="1">
      <alignment vertical="center" wrapText="1"/>
      <protection locked="0"/>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180" fontId="10" fillId="0" borderId="8" xfId="2" applyNumberFormat="1" applyFont="1" applyBorder="1" applyAlignment="1" applyProtection="1">
      <alignment horizontal="center" vertical="center"/>
      <protection locked="0"/>
    </xf>
    <xf numFmtId="0" fontId="10" fillId="0" borderId="1" xfId="4" applyFont="1" applyBorder="1" applyAlignment="1">
      <alignment horizontal="center" vertical="center" shrinkToFit="1"/>
    </xf>
    <xf numFmtId="2" fontId="18" fillId="0" borderId="2" xfId="5" applyNumberFormat="1" applyFont="1" applyBorder="1" applyAlignment="1">
      <alignment vertical="center" shrinkToFit="1"/>
    </xf>
    <xf numFmtId="0" fontId="10" fillId="0" borderId="17" xfId="5" applyFont="1" applyBorder="1" applyAlignment="1">
      <alignment vertical="center" shrinkToFit="1"/>
    </xf>
    <xf numFmtId="0" fontId="10" fillId="0" borderId="51" xfId="5" applyFont="1" applyBorder="1" applyAlignment="1">
      <alignment vertical="center" shrinkToFit="1"/>
    </xf>
    <xf numFmtId="0" fontId="10" fillId="0" borderId="50" xfId="5" applyFont="1" applyBorder="1" applyAlignment="1">
      <alignment vertical="center" shrinkToFit="1"/>
    </xf>
    <xf numFmtId="0" fontId="10" fillId="0" borderId="49" xfId="5" applyFont="1" applyBorder="1" applyAlignment="1">
      <alignment vertical="center" shrinkToFit="1"/>
    </xf>
    <xf numFmtId="0" fontId="10" fillId="0" borderId="16" xfId="5" applyFont="1" applyBorder="1" applyAlignment="1">
      <alignment vertical="center" shrinkToFit="1"/>
    </xf>
    <xf numFmtId="0" fontId="10" fillId="2" borderId="49" xfId="5" applyFont="1" applyFill="1" applyBorder="1" applyAlignment="1">
      <alignment horizontal="center" vertical="center" shrinkToFit="1"/>
    </xf>
    <xf numFmtId="0" fontId="10" fillId="2" borderId="51" xfId="5" applyFont="1" applyFill="1" applyBorder="1" applyAlignment="1">
      <alignment horizontal="center" vertical="center" shrinkToFit="1"/>
    </xf>
    <xf numFmtId="180" fontId="10" fillId="0" borderId="17" xfId="5" applyNumberFormat="1" applyFont="1" applyBorder="1" applyAlignment="1">
      <alignment vertical="center" shrinkToFit="1"/>
    </xf>
    <xf numFmtId="180" fontId="10" fillId="0" borderId="51" xfId="5" applyNumberFormat="1" applyFont="1" applyBorder="1" applyAlignment="1">
      <alignment vertical="center" shrinkToFit="1"/>
    </xf>
    <xf numFmtId="180" fontId="10" fillId="0" borderId="50" xfId="5" applyNumberFormat="1" applyFont="1" applyBorder="1" applyAlignment="1">
      <alignment vertical="center" shrinkToFit="1"/>
    </xf>
    <xf numFmtId="2" fontId="10" fillId="0" borderId="52" xfId="5" applyNumberFormat="1" applyFont="1" applyBorder="1" applyAlignment="1">
      <alignment vertical="center" shrinkToFit="1"/>
    </xf>
    <xf numFmtId="2" fontId="10" fillId="0" borderId="51" xfId="5" applyNumberFormat="1" applyFont="1" applyBorder="1" applyAlignment="1">
      <alignment vertical="center" shrinkToFit="1"/>
    </xf>
    <xf numFmtId="2" fontId="10" fillId="0" borderId="16" xfId="5" applyNumberFormat="1" applyFont="1" applyBorder="1" applyAlignment="1">
      <alignment vertical="center" shrinkToFit="1"/>
    </xf>
    <xf numFmtId="0" fontId="15" fillId="0" borderId="1" xfId="2" applyBorder="1" applyAlignment="1">
      <alignment horizontal="center" vertical="center"/>
    </xf>
    <xf numFmtId="199" fontId="18" fillId="0" borderId="19" xfId="5" applyNumberFormat="1" applyFont="1" applyBorder="1" applyAlignment="1">
      <alignment horizontal="center" vertical="center" shrinkToFit="1"/>
    </xf>
    <xf numFmtId="180" fontId="18" fillId="0" borderId="18" xfId="5" applyNumberFormat="1" applyFont="1" applyBorder="1" applyAlignment="1">
      <alignment horizontal="center" vertical="center" shrinkToFit="1"/>
    </xf>
    <xf numFmtId="2" fontId="18" fillId="0" borderId="23" xfId="5" applyNumberFormat="1" applyFont="1" applyBorder="1" applyAlignment="1">
      <alignment vertical="center" shrinkToFit="1"/>
    </xf>
    <xf numFmtId="2" fontId="18" fillId="0" borderId="8" xfId="5" applyNumberFormat="1" applyFont="1" applyBorder="1" applyAlignment="1">
      <alignment vertical="center" shrinkToFit="1"/>
    </xf>
    <xf numFmtId="0" fontId="18" fillId="0" borderId="71" xfId="5" applyFont="1" applyBorder="1" applyAlignment="1">
      <alignment horizontal="center" vertical="center" shrinkToFit="1"/>
    </xf>
    <xf numFmtId="0" fontId="0" fillId="0" borderId="1" xfId="7" applyFont="1" applyBorder="1" applyAlignment="1">
      <alignment horizontal="center" vertical="center"/>
    </xf>
    <xf numFmtId="190" fontId="15" fillId="0" borderId="1" xfId="7" applyNumberFormat="1" applyBorder="1" applyAlignment="1">
      <alignment horizontal="right" vertical="center" shrinkToFit="1"/>
    </xf>
    <xf numFmtId="199" fontId="15" fillId="0" borderId="1" xfId="7" applyNumberFormat="1" applyBorder="1" applyAlignment="1">
      <alignment horizontal="center" vertical="center"/>
    </xf>
    <xf numFmtId="0" fontId="18" fillId="0" borderId="0" xfId="2" applyFont="1" applyAlignment="1" applyProtection="1">
      <alignment horizontal="center" vertical="center"/>
      <protection locked="0"/>
    </xf>
    <xf numFmtId="0" fontId="5" fillId="0" borderId="7" xfId="0" applyFont="1" applyBorder="1" applyAlignment="1">
      <alignment horizontal="center" vertical="center"/>
    </xf>
    <xf numFmtId="0" fontId="5" fillId="0" borderId="0" xfId="10" applyFont="1" applyProtection="1">
      <protection locked="0"/>
    </xf>
    <xf numFmtId="0" fontId="5" fillId="0" borderId="0" xfId="10" applyFont="1" applyAlignment="1" applyProtection="1">
      <alignment vertical="center"/>
      <protection locked="0"/>
    </xf>
    <xf numFmtId="0" fontId="48" fillId="0" borderId="0" xfId="10" applyFont="1" applyAlignment="1" applyProtection="1">
      <alignment vertical="center"/>
      <protection locked="0"/>
    </xf>
    <xf numFmtId="0" fontId="5" fillId="0" borderId="0" xfId="10" applyFont="1" applyAlignment="1">
      <alignment vertical="center"/>
    </xf>
    <xf numFmtId="0" fontId="5" fillId="0" borderId="1" xfId="10" applyFont="1" applyBorder="1" applyAlignment="1" applyProtection="1">
      <alignment horizontal="center" vertical="center" shrinkToFit="1"/>
      <protection locked="0"/>
    </xf>
    <xf numFmtId="0" fontId="5" fillId="0" borderId="1" xfId="10" applyFont="1" applyBorder="1" applyAlignment="1" applyProtection="1">
      <alignment horizontal="center" vertical="center"/>
      <protection locked="0"/>
    </xf>
    <xf numFmtId="0" fontId="35" fillId="0" borderId="0" xfId="11" applyFont="1">
      <alignment vertical="center"/>
    </xf>
    <xf numFmtId="0" fontId="5" fillId="2" borderId="13" xfId="10" applyFont="1" applyFill="1" applyBorder="1" applyAlignment="1">
      <alignment horizontal="centerContinuous" vertical="center"/>
    </xf>
    <xf numFmtId="0" fontId="5" fillId="2" borderId="14" xfId="10" applyFont="1" applyFill="1" applyBorder="1" applyAlignment="1">
      <alignment horizontal="centerContinuous"/>
    </xf>
    <xf numFmtId="0" fontId="5" fillId="0" borderId="12" xfId="2" applyFont="1" applyBorder="1" applyAlignment="1" applyProtection="1">
      <alignment vertical="center"/>
      <protection locked="0"/>
    </xf>
    <xf numFmtId="0" fontId="5" fillId="0" borderId="0" xfId="2" applyFont="1" applyAlignment="1" applyProtection="1">
      <alignment horizontal="center" vertical="center"/>
      <protection locked="0"/>
    </xf>
    <xf numFmtId="0" fontId="5" fillId="0" borderId="0" xfId="10" quotePrefix="1" applyFont="1" applyAlignment="1" applyProtection="1">
      <alignment vertical="center"/>
      <protection locked="0"/>
    </xf>
    <xf numFmtId="2" fontId="18" fillId="0" borderId="18" xfId="5" applyNumberFormat="1" applyFont="1" applyBorder="1" applyAlignment="1">
      <alignment horizontal="center" vertical="center" shrinkToFit="1"/>
    </xf>
    <xf numFmtId="40" fontId="18" fillId="0" borderId="18" xfId="6"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10" fillId="0" borderId="2"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10" fillId="2" borderId="14" xfId="2" applyFont="1" applyFill="1" applyBorder="1" applyAlignment="1">
      <alignment horizontal="center" vertical="center" textRotation="255" shrinkToFit="1"/>
    </xf>
    <xf numFmtId="0" fontId="10" fillId="2" borderId="13" xfId="2" applyFont="1" applyFill="1" applyBorder="1" applyAlignment="1">
      <alignment horizontal="center" vertical="center" textRotation="255" shrinkToFit="1"/>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10" fillId="0" borderId="8" xfId="2" applyFont="1" applyBorder="1" applyAlignment="1">
      <alignment horizontal="center" vertical="center" shrinkToFit="1"/>
    </xf>
    <xf numFmtId="0" fontId="10" fillId="2" borderId="15" xfId="2" applyFont="1" applyFill="1" applyBorder="1" applyAlignment="1">
      <alignment horizontal="center" vertical="center" textRotation="255" shrinkToFit="1"/>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14"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6" xfId="2" applyFont="1" applyFill="1" applyBorder="1" applyAlignment="1">
      <alignment horizontal="center" vertical="center" textRotation="255" wrapText="1" shrinkToFit="1"/>
    </xf>
    <xf numFmtId="0" fontId="10" fillId="2" borderId="5" xfId="2" applyFont="1" applyFill="1" applyBorder="1" applyAlignment="1">
      <alignment horizontal="center" vertical="center" textRotation="255" shrinkToFit="1"/>
    </xf>
    <xf numFmtId="0" fontId="10" fillId="2" borderId="12" xfId="2" applyFont="1" applyFill="1" applyBorder="1" applyAlignment="1">
      <alignment horizontal="center" vertical="center" textRotation="255" shrinkToFit="1"/>
    </xf>
    <xf numFmtId="0" fontId="10" fillId="2" borderId="4" xfId="2" applyFont="1" applyFill="1" applyBorder="1" applyAlignment="1">
      <alignment horizontal="center" vertical="center" textRotation="255" shrinkToFit="1"/>
    </xf>
    <xf numFmtId="0" fontId="10" fillId="2" borderId="9" xfId="2" applyFont="1" applyFill="1" applyBorder="1" applyAlignment="1">
      <alignment horizontal="center" vertical="center" textRotation="255" shrinkToFit="1"/>
    </xf>
    <xf numFmtId="0" fontId="10" fillId="2" borderId="11" xfId="2" applyFont="1" applyFill="1" applyBorder="1" applyAlignment="1">
      <alignment horizontal="center" vertical="center" textRotation="255" shrinkToFit="1"/>
    </xf>
    <xf numFmtId="0" fontId="10" fillId="0" borderId="1" xfId="2" applyFont="1" applyBorder="1" applyAlignment="1" applyProtection="1">
      <alignment horizontal="center" vertical="center" shrinkToFit="1"/>
      <protection locked="0"/>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1" fillId="0" borderId="1" xfId="2" applyFont="1" applyBorder="1" applyAlignment="1">
      <alignment horizontal="center"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0" fontId="10" fillId="2" borderId="13" xfId="2" applyFont="1" applyFill="1" applyBorder="1" applyAlignment="1">
      <alignment horizontal="center" vertical="center" shrinkToFit="1"/>
    </xf>
    <xf numFmtId="0" fontId="10" fillId="2" borderId="14" xfId="2" applyFont="1" applyFill="1" applyBorder="1" applyAlignment="1">
      <alignment horizontal="center" vertical="center" shrinkToFit="1"/>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5" xfId="2" applyFont="1" applyBorder="1" applyAlignment="1">
      <alignment horizontal="left" vertical="center" shrinkToFit="1"/>
    </xf>
    <xf numFmtId="0" fontId="10" fillId="2" borderId="1" xfId="2" applyFont="1" applyFill="1" applyBorder="1" applyAlignment="1">
      <alignment horizontal="center" vertical="center" shrinkToFit="1"/>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30" fillId="0" borderId="6" xfId="2" applyFont="1" applyBorder="1" applyAlignment="1">
      <alignment horizontal="center" vertical="center" wrapText="1" shrinkToFit="1"/>
    </xf>
    <xf numFmtId="0" fontId="30" fillId="0" borderId="7" xfId="2" applyFont="1" applyBorder="1" applyAlignment="1">
      <alignment horizontal="center" vertical="center" shrinkToFit="1"/>
    </xf>
    <xf numFmtId="0" fontId="30" fillId="0" borderId="5" xfId="2" applyFont="1" applyBorder="1" applyAlignment="1">
      <alignment horizontal="center" vertical="center" shrinkToFit="1"/>
    </xf>
    <xf numFmtId="0" fontId="30" fillId="0" borderId="9" xfId="2" applyFont="1" applyBorder="1" applyAlignment="1">
      <alignment horizontal="center" vertical="center" shrinkToFit="1"/>
    </xf>
    <xf numFmtId="0" fontId="30" fillId="0" borderId="10" xfId="2" applyFont="1" applyBorder="1" applyAlignment="1">
      <alignment horizontal="center" vertical="center" shrinkToFit="1"/>
    </xf>
    <xf numFmtId="0" fontId="30" fillId="0" borderId="11" xfId="2" applyFont="1" applyBorder="1" applyAlignment="1">
      <alignment horizontal="center" vertical="center" shrinkToFit="1"/>
    </xf>
    <xf numFmtId="176" fontId="10" fillId="0" borderId="2" xfId="2" applyNumberFormat="1" applyFont="1" applyBorder="1" applyAlignment="1">
      <alignment horizontal="center" vertical="center" shrinkToFit="1"/>
    </xf>
    <xf numFmtId="176" fontId="10" fillId="0" borderId="3" xfId="2" applyNumberFormat="1" applyFont="1" applyBorder="1" applyAlignment="1">
      <alignment horizontal="center" vertical="center" shrinkToFit="1"/>
    </xf>
    <xf numFmtId="176" fontId="10" fillId="0" borderId="8" xfId="2" applyNumberFormat="1" applyFont="1" applyBorder="1" applyAlignment="1">
      <alignment horizontal="center" vertical="center" shrinkToFit="1"/>
    </xf>
    <xf numFmtId="0" fontId="10" fillId="0" borderId="11" xfId="2" applyFont="1" applyBorder="1" applyAlignment="1">
      <alignment horizontal="left" vertical="center" shrinkToFit="1"/>
    </xf>
    <xf numFmtId="4" fontId="10" fillId="0" borderId="1" xfId="2" applyNumberFormat="1" applyFont="1" applyBorder="1" applyAlignment="1">
      <alignment horizontal="center" vertical="center" shrinkToFit="1"/>
    </xf>
    <xf numFmtId="0" fontId="10" fillId="2" borderId="12" xfId="2" applyFont="1" applyFill="1" applyBorder="1" applyAlignment="1">
      <alignment horizontal="center" vertical="center" shrinkToFit="1"/>
    </xf>
    <xf numFmtId="197" fontId="12" fillId="0" borderId="9" xfId="1" applyNumberFormat="1" applyBorder="1" applyAlignment="1" applyProtection="1">
      <alignment horizontal="center" vertical="center" shrinkToFit="1"/>
      <protection locked="0"/>
    </xf>
    <xf numFmtId="197" fontId="12" fillId="0" borderId="3" xfId="1" applyNumberFormat="1" applyBorder="1" applyAlignment="1" applyProtection="1">
      <alignment horizontal="center" vertical="center" shrinkToFit="1"/>
      <protection locked="0"/>
    </xf>
    <xf numFmtId="197" fontId="12" fillId="0" borderId="8" xfId="1" applyNumberFormat="1" applyBorder="1" applyAlignment="1" applyProtection="1">
      <alignment horizontal="center" vertical="center" shrinkToFit="1"/>
      <protection locked="0"/>
    </xf>
    <xf numFmtId="14" fontId="10" fillId="0" borderId="9" xfId="2" quotePrefix="1" applyNumberFormat="1" applyFont="1" applyBorder="1" applyAlignment="1" applyProtection="1">
      <alignment horizontal="center" vertical="center"/>
      <protection locked="0"/>
    </xf>
    <xf numFmtId="14" fontId="10" fillId="0" borderId="11" xfId="2" applyNumberFormat="1" applyFont="1" applyBorder="1" applyAlignment="1" applyProtection="1">
      <alignment horizontal="center" vertical="center"/>
      <protection locked="0"/>
    </xf>
    <xf numFmtId="0" fontId="10" fillId="0" borderId="12" xfId="2" applyFont="1" applyBorder="1" applyAlignment="1" applyProtection="1">
      <alignment horizontal="center" vertical="center" shrinkToFit="1"/>
      <protection locked="0"/>
    </xf>
    <xf numFmtId="0" fontId="10" fillId="0" borderId="4" xfId="2" applyFont="1" applyBorder="1" applyAlignment="1" applyProtection="1">
      <alignment horizontal="center" vertical="center" shrinkToFit="1"/>
      <protection locked="0"/>
    </xf>
    <xf numFmtId="0" fontId="10" fillId="2" borderId="2" xfId="2" applyFont="1" applyFill="1" applyBorder="1" applyAlignment="1">
      <alignment horizontal="center" vertical="center"/>
    </xf>
    <xf numFmtId="0" fontId="10" fillId="2" borderId="8" xfId="2" applyFont="1" applyFill="1" applyBorder="1" applyAlignment="1">
      <alignment horizontal="center" vertical="center"/>
    </xf>
    <xf numFmtId="197" fontId="12" fillId="0" borderId="10" xfId="1" applyNumberFormat="1" applyBorder="1" applyAlignment="1" applyProtection="1">
      <alignment horizontal="center" vertical="center" shrinkToFit="1"/>
      <protection locked="0"/>
    </xf>
    <xf numFmtId="197" fontId="12" fillId="0" borderId="11" xfId="1" applyNumberFormat="1" applyBorder="1" applyAlignment="1" applyProtection="1">
      <alignment horizontal="center" vertical="center" shrinkToFit="1"/>
      <protection locked="0"/>
    </xf>
    <xf numFmtId="0" fontId="10" fillId="2" borderId="3" xfId="2" applyFont="1" applyFill="1" applyBorder="1" applyAlignment="1">
      <alignment horizontal="center" vertical="center"/>
    </xf>
    <xf numFmtId="14" fontId="10" fillId="0" borderId="2" xfId="2" applyNumberFormat="1"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10" fillId="2" borderId="12" xfId="2" applyFont="1" applyFill="1" applyBorder="1" applyAlignment="1">
      <alignment horizontal="center" vertical="center" textRotation="255"/>
    </xf>
    <xf numFmtId="0" fontId="10" fillId="2" borderId="4" xfId="2" applyFont="1" applyFill="1" applyBorder="1" applyAlignment="1">
      <alignment horizontal="center" vertical="center" textRotation="255"/>
    </xf>
    <xf numFmtId="0" fontId="10" fillId="2" borderId="9" xfId="2" applyFont="1" applyFill="1" applyBorder="1" applyAlignment="1">
      <alignment horizontal="center" vertical="center" textRotation="255"/>
    </xf>
    <xf numFmtId="0" fontId="10" fillId="2" borderId="11" xfId="2" applyFont="1" applyFill="1" applyBorder="1" applyAlignment="1">
      <alignment horizontal="center" vertical="center" textRotation="255"/>
    </xf>
    <xf numFmtId="0" fontId="10" fillId="2" borderId="1" xfId="2" applyFont="1" applyFill="1" applyBorder="1" applyAlignment="1" applyProtection="1">
      <alignment horizontal="center" vertical="center"/>
      <protection locked="0"/>
    </xf>
    <xf numFmtId="0" fontId="10" fillId="0" borderId="1" xfId="2" applyFont="1" applyBorder="1" applyAlignment="1">
      <alignment horizontal="center" vertical="center" shrinkToFit="1"/>
    </xf>
    <xf numFmtId="4" fontId="10" fillId="2" borderId="6" xfId="2" applyNumberFormat="1" applyFont="1" applyFill="1" applyBorder="1" applyAlignment="1">
      <alignment horizontal="center" vertical="center" shrinkToFit="1"/>
    </xf>
    <xf numFmtId="4" fontId="10" fillId="2" borderId="5" xfId="2" applyNumberFormat="1" applyFont="1" applyFill="1" applyBorder="1" applyAlignment="1">
      <alignment horizontal="center" vertical="center" shrinkToFit="1"/>
    </xf>
    <xf numFmtId="4" fontId="10" fillId="2" borderId="9" xfId="2" applyNumberFormat="1" applyFont="1" applyFill="1" applyBorder="1" applyAlignment="1">
      <alignment horizontal="center" vertical="center" shrinkToFit="1"/>
    </xf>
    <xf numFmtId="4" fontId="10" fillId="2" borderId="11" xfId="2" applyNumberFormat="1" applyFont="1" applyFill="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10" fillId="0" borderId="2" xfId="2" applyFont="1" applyBorder="1" applyAlignment="1" applyProtection="1">
      <alignment horizontal="center" vertical="center" shrinkToFit="1"/>
      <protection locked="0"/>
    </xf>
    <xf numFmtId="0" fontId="10" fillId="2" borderId="6" xfId="2" applyFont="1" applyFill="1" applyBorder="1" applyAlignment="1">
      <alignment horizontal="center" vertical="center"/>
    </xf>
    <xf numFmtId="0" fontId="10" fillId="2" borderId="2" xfId="2" applyFont="1" applyFill="1" applyBorder="1" applyAlignment="1" applyProtection="1">
      <alignment horizontal="center" vertical="center"/>
      <protection locked="0"/>
    </xf>
    <xf numFmtId="0" fontId="10" fillId="2" borderId="3" xfId="2" applyFont="1" applyFill="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186" fontId="10" fillId="0" borderId="15" xfId="2" applyNumberFormat="1" applyFont="1" applyBorder="1" applyAlignment="1" applyProtection="1">
      <alignment horizontal="center" vertical="center"/>
      <protection locked="0"/>
    </xf>
    <xf numFmtId="0" fontId="10" fillId="0" borderId="3" xfId="2" applyFont="1" applyBorder="1" applyAlignment="1" applyProtection="1">
      <alignment horizontal="center" vertical="center"/>
      <protection locked="0"/>
    </xf>
    <xf numFmtId="0" fontId="10" fillId="2" borderId="6" xfId="2" applyFont="1" applyFill="1" applyBorder="1" applyAlignment="1">
      <alignment horizontal="center" vertical="center" textRotation="255"/>
    </xf>
    <xf numFmtId="0" fontId="10" fillId="2" borderId="5" xfId="2" applyFont="1" applyFill="1" applyBorder="1" applyAlignment="1">
      <alignment horizontal="center" vertical="center" textRotation="255"/>
    </xf>
    <xf numFmtId="0" fontId="10" fillId="0" borderId="13" xfId="2" applyFont="1" applyBorder="1" applyAlignment="1" applyProtection="1">
      <alignment horizontal="center" vertical="center" shrinkToFit="1"/>
      <protection locked="0"/>
    </xf>
    <xf numFmtId="0" fontId="10" fillId="2" borderId="13" xfId="2" applyFont="1" applyFill="1" applyBorder="1" applyAlignment="1">
      <alignment horizontal="center" vertical="center" textRotation="255"/>
    </xf>
    <xf numFmtId="0" fontId="10" fillId="0" borderId="14" xfId="2" applyFont="1" applyBorder="1" applyAlignment="1" applyProtection="1">
      <alignment horizontal="center" vertical="center"/>
      <protection locked="0"/>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0" fontId="10" fillId="2" borderId="2" xfId="2" applyFont="1" applyFill="1" applyBorder="1" applyAlignment="1">
      <alignment horizontal="center" vertical="center" justifyLastLine="1" shrinkToFit="1"/>
    </xf>
    <xf numFmtId="0" fontId="10" fillId="2" borderId="3" xfId="2" applyFont="1" applyFill="1" applyBorder="1" applyAlignment="1">
      <alignment horizontal="center" vertical="center" justifyLastLine="1" shrinkToFit="1"/>
    </xf>
    <xf numFmtId="0" fontId="10" fillId="2" borderId="8" xfId="2" applyFont="1" applyFill="1" applyBorder="1" applyAlignment="1">
      <alignment horizontal="center" vertical="center" justifyLastLine="1" shrinkToFit="1"/>
    </xf>
    <xf numFmtId="185" fontId="10" fillId="0" borderId="2" xfId="2" applyNumberFormat="1" applyFont="1" applyBorder="1" applyAlignment="1" applyProtection="1">
      <alignment horizontal="center" vertical="center"/>
      <protection locked="0"/>
    </xf>
    <xf numFmtId="185" fontId="10" fillId="0" borderId="3" xfId="2" applyNumberFormat="1" applyFont="1" applyBorder="1" applyAlignment="1" applyProtection="1">
      <alignment horizontal="center" vertical="center"/>
      <protection locked="0"/>
    </xf>
    <xf numFmtId="184" fontId="10" fillId="0" borderId="1" xfId="2" applyNumberFormat="1" applyFont="1" applyBorder="1" applyAlignment="1" applyProtection="1">
      <alignment horizontal="center" vertical="center"/>
      <protection locked="0"/>
    </xf>
    <xf numFmtId="182" fontId="10" fillId="0" borderId="2" xfId="2" applyNumberFormat="1" applyFont="1" applyBorder="1" applyAlignment="1" applyProtection="1">
      <alignment horizontal="center" vertical="center"/>
      <protection locked="0"/>
    </xf>
    <xf numFmtId="182" fontId="10"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3" fontId="10" fillId="0" borderId="1" xfId="2" applyNumberFormat="1" applyFont="1" applyBorder="1" applyAlignment="1" applyProtection="1">
      <alignment horizontal="center" vertical="center"/>
      <protection locked="0"/>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0" borderId="8" xfId="2" applyFont="1" applyBorder="1" applyAlignment="1">
      <alignment horizontal="center" vertical="center"/>
    </xf>
    <xf numFmtId="0" fontId="15" fillId="0" borderId="2" xfId="7" applyBorder="1" applyAlignment="1">
      <alignment horizontal="center" vertical="center" shrinkToFit="1"/>
    </xf>
    <xf numFmtId="0" fontId="15" fillId="0" borderId="8" xfId="7" applyBorder="1" applyAlignment="1">
      <alignment horizontal="center" vertical="center" shrinkToFit="1"/>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178" fontId="5" fillId="0" borderId="1" xfId="2" applyNumberFormat="1" applyFont="1" applyBorder="1" applyAlignment="1">
      <alignment horizontal="center" vertical="center" wrapText="1" shrinkToFit="1"/>
    </xf>
    <xf numFmtId="0" fontId="16" fillId="0" borderId="6" xfId="2" applyFont="1" applyBorder="1" applyAlignment="1">
      <alignment horizontal="center" vertical="center" wrapText="1" shrinkToFit="1"/>
    </xf>
    <xf numFmtId="0" fontId="16" fillId="0" borderId="7" xfId="2" applyFont="1" applyBorder="1" applyAlignment="1">
      <alignment horizontal="center" vertical="center" wrapText="1" shrinkToFit="1"/>
    </xf>
    <xf numFmtId="0" fontId="16" fillId="0" borderId="5" xfId="2" applyFont="1" applyBorder="1" applyAlignment="1">
      <alignment horizontal="center" vertical="center" wrapText="1" shrinkToFit="1"/>
    </xf>
    <xf numFmtId="0" fontId="16" fillId="0" borderId="9" xfId="2" applyFont="1" applyBorder="1" applyAlignment="1">
      <alignment horizontal="center" vertical="center" wrapText="1" shrinkToFit="1"/>
    </xf>
    <xf numFmtId="0" fontId="16" fillId="0" borderId="10" xfId="2" applyFont="1" applyBorder="1" applyAlignment="1">
      <alignment horizontal="center" vertical="center" wrapText="1" shrinkToFit="1"/>
    </xf>
    <xf numFmtId="0" fontId="1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8" xfId="2" applyBorder="1" applyAlignment="1">
      <alignment horizontal="center" vertical="center" shrinkToFit="1"/>
    </xf>
    <xf numFmtId="0" fontId="35" fillId="0" borderId="1" xfId="7" applyFont="1" applyBorder="1" applyAlignment="1">
      <alignment horizontal="center" vertical="center" shrinkToFit="1"/>
    </xf>
    <xf numFmtId="0" fontId="0" fillId="0" borderId="1" xfId="7" applyFont="1" applyBorder="1" applyAlignment="1">
      <alignment horizontal="center" vertical="center" shrinkToFit="1"/>
    </xf>
    <xf numFmtId="0" fontId="0" fillId="0" borderId="1" xfId="0" applyBorder="1" applyAlignment="1">
      <alignment horizontal="center" vertical="center" shrinkToFit="1"/>
    </xf>
    <xf numFmtId="0" fontId="29" fillId="2" borderId="14" xfId="2" applyFont="1" applyFill="1" applyBorder="1" applyAlignment="1" applyProtection="1">
      <alignment horizontal="center" vertical="center" wrapText="1" shrinkToFit="1"/>
      <protection locked="0"/>
    </xf>
    <xf numFmtId="0" fontId="29" fillId="2" borderId="13" xfId="2" applyFont="1" applyFill="1" applyBorder="1" applyAlignment="1" applyProtection="1">
      <alignment horizontal="center" vertical="center" wrapText="1" shrinkToFit="1"/>
      <protection locked="0"/>
    </xf>
    <xf numFmtId="0" fontId="50" fillId="2" borderId="14" xfId="2" applyFont="1" applyFill="1" applyBorder="1" applyAlignment="1" applyProtection="1">
      <alignment horizontal="center" vertical="center" wrapText="1" shrinkToFit="1"/>
      <protection locked="0"/>
    </xf>
    <xf numFmtId="0" fontId="50"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9" fillId="2" borderId="1" xfId="2" applyFont="1" applyFill="1" applyBorder="1" applyAlignment="1" applyProtection="1">
      <alignment horizontal="center" vertical="center" wrapText="1"/>
      <protection locked="0"/>
    </xf>
    <xf numFmtId="0" fontId="29" fillId="2" borderId="1" xfId="2" applyFont="1" applyFill="1" applyBorder="1" applyAlignment="1">
      <alignment horizontal="center" vertical="center" wrapText="1"/>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5" xfId="2" applyFont="1" applyBorder="1" applyAlignment="1">
      <alignment horizontal="left" vertical="center"/>
    </xf>
    <xf numFmtId="0" fontId="5" fillId="2" borderId="1"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5" fillId="2" borderId="13" xfId="2" applyFont="1" applyFill="1" applyBorder="1" applyAlignment="1">
      <alignment horizontal="center" vertical="center"/>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shrinkToFit="1"/>
    </xf>
    <xf numFmtId="0" fontId="5" fillId="2" borderId="13" xfId="7"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9" fillId="2" borderId="14" xfId="2" applyFont="1" applyFill="1" applyBorder="1" applyAlignment="1" applyProtection="1">
      <alignment horizontal="center" vertical="center" wrapText="1"/>
      <protection locked="0"/>
    </xf>
    <xf numFmtId="0" fontId="29" fillId="2" borderId="13" xfId="2" applyFont="1" applyFill="1" applyBorder="1" applyAlignment="1" applyProtection="1">
      <alignment horizontal="center" vertical="center" wrapText="1"/>
      <protection locked="0"/>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30" fillId="0" borderId="7" xfId="2" applyFont="1" applyBorder="1" applyAlignment="1">
      <alignment horizontal="center" vertical="center" wrapText="1" shrinkToFit="1"/>
    </xf>
    <xf numFmtId="0" fontId="30" fillId="0" borderId="5" xfId="2" applyFont="1" applyBorder="1" applyAlignment="1">
      <alignment horizontal="center" vertical="center" wrapText="1" shrinkToFit="1"/>
    </xf>
    <xf numFmtId="0" fontId="30" fillId="0" borderId="9" xfId="2" applyFont="1" applyBorder="1" applyAlignment="1">
      <alignment horizontal="center" vertical="center" wrapText="1" shrinkToFit="1"/>
    </xf>
    <xf numFmtId="0" fontId="30" fillId="0" borderId="10" xfId="2" applyFont="1" applyBorder="1" applyAlignment="1">
      <alignment horizontal="center" vertical="center" wrapText="1" shrinkToFit="1"/>
    </xf>
    <xf numFmtId="0" fontId="30" fillId="0" borderId="11" xfId="2" applyFont="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11" fillId="0" borderId="0" xfId="2" applyFont="1" applyAlignment="1">
      <alignment horizontal="left"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2" borderId="1" xfId="2" applyFont="1" applyFill="1" applyBorder="1" applyAlignment="1">
      <alignment horizontal="center" vertical="center"/>
    </xf>
    <xf numFmtId="0" fontId="10" fillId="0" borderId="1" xfId="2" applyFont="1" applyBorder="1" applyAlignment="1">
      <alignment horizontal="left"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10" fillId="2" borderId="1" xfId="2" applyFont="1" applyFill="1" applyBorder="1" applyAlignment="1">
      <alignment horizontal="center" vertical="center" wrapText="1"/>
    </xf>
    <xf numFmtId="0" fontId="52" fillId="4" borderId="10" xfId="2" applyFont="1" applyFill="1" applyBorder="1" applyAlignment="1">
      <alignment vertical="center" shrinkToFit="1"/>
    </xf>
    <xf numFmtId="0" fontId="53" fillId="4" borderId="10" xfId="0" applyFont="1" applyFill="1" applyBorder="1" applyAlignment="1">
      <alignment vertical="center" shrinkToFit="1"/>
    </xf>
    <xf numFmtId="0" fontId="10" fillId="0" borderId="10" xfId="2" applyFont="1" applyBorder="1" applyAlignment="1">
      <alignment vertical="center"/>
    </xf>
    <xf numFmtId="0" fontId="35" fillId="0" borderId="10" xfId="0" applyFont="1" applyBorder="1">
      <alignment vertical="center"/>
    </xf>
    <xf numFmtId="0" fontId="35" fillId="0" borderId="11" xfId="0" applyFont="1" applyBorder="1">
      <alignment vertical="center"/>
    </xf>
    <xf numFmtId="49" fontId="10" fillId="0" borderId="1" xfId="2" applyNumberFormat="1" applyFont="1" applyBorder="1" applyAlignment="1" applyProtection="1">
      <alignment vertical="center"/>
      <protection locked="0"/>
    </xf>
    <xf numFmtId="0" fontId="10" fillId="0" borderId="1" xfId="2" applyFont="1" applyBorder="1" applyAlignment="1" applyProtection="1">
      <alignment vertical="center" shrinkToFit="1"/>
      <protection locked="0"/>
    </xf>
    <xf numFmtId="176" fontId="10" fillId="0" borderId="1" xfId="2" applyNumberFormat="1" applyFont="1" applyBorder="1" applyAlignment="1" applyProtection="1">
      <alignment vertical="center" shrinkToFit="1"/>
      <protection locked="0"/>
    </xf>
    <xf numFmtId="0" fontId="10" fillId="0" borderId="13" xfId="2" applyFont="1" applyBorder="1" applyAlignment="1" applyProtection="1">
      <alignment vertical="center" shrinkToFit="1"/>
      <protection locked="0"/>
    </xf>
    <xf numFmtId="0" fontId="10" fillId="0" borderId="2" xfId="2" applyFont="1" applyBorder="1" applyAlignment="1" applyProtection="1">
      <alignment vertical="center" shrinkToFit="1"/>
      <protection locked="0"/>
    </xf>
    <xf numFmtId="0" fontId="10" fillId="0" borderId="3" xfId="2" applyFont="1" applyBorder="1" applyAlignment="1" applyProtection="1">
      <alignment vertical="center" shrinkToFit="1"/>
      <protection locked="0"/>
    </xf>
    <xf numFmtId="0" fontId="35" fillId="0" borderId="9" xfId="0" applyFont="1" applyBorder="1" applyAlignment="1">
      <alignment horizontal="center" vertical="center"/>
    </xf>
    <xf numFmtId="0" fontId="35" fillId="0" borderId="11" xfId="0" applyFont="1" applyBorder="1" applyAlignment="1">
      <alignment horizontal="center" vertical="center"/>
    </xf>
    <xf numFmtId="4" fontId="10" fillId="0" borderId="1" xfId="2" applyNumberFormat="1" applyFont="1" applyBorder="1" applyAlignment="1" applyProtection="1">
      <alignment vertical="center" shrinkToFit="1"/>
      <protection locked="0"/>
    </xf>
    <xf numFmtId="0" fontId="10" fillId="0" borderId="6" xfId="2" applyFont="1" applyBorder="1" applyAlignment="1" applyProtection="1">
      <alignment vertical="center" shrinkToFit="1"/>
      <protection locked="0"/>
    </xf>
    <xf numFmtId="0" fontId="10" fillId="0" borderId="7" xfId="2" applyFont="1" applyBorder="1" applyAlignment="1" applyProtection="1">
      <alignment vertical="center" shrinkToFit="1"/>
      <protection locked="0"/>
    </xf>
    <xf numFmtId="0" fontId="10" fillId="0" borderId="5" xfId="2" applyFont="1" applyBorder="1" applyAlignment="1" applyProtection="1">
      <alignment vertical="center" shrinkToFit="1"/>
      <protection locked="0"/>
    </xf>
    <xf numFmtId="176" fontId="10" fillId="0" borderId="6" xfId="2" applyNumberFormat="1" applyFont="1" applyBorder="1" applyAlignment="1" applyProtection="1">
      <alignment vertical="center" shrinkToFit="1"/>
      <protection locked="0"/>
    </xf>
    <xf numFmtId="176" fontId="10" fillId="0" borderId="7" xfId="2" applyNumberFormat="1" applyFont="1" applyBorder="1" applyAlignment="1" applyProtection="1">
      <alignment vertical="center" shrinkToFit="1"/>
      <protection locked="0"/>
    </xf>
    <xf numFmtId="176" fontId="10" fillId="0" borderId="5" xfId="2" applyNumberFormat="1" applyFont="1" applyBorder="1" applyAlignment="1" applyProtection="1">
      <alignment vertical="center" shrinkToFit="1"/>
      <protection locked="0"/>
    </xf>
    <xf numFmtId="0" fontId="35" fillId="0" borderId="9" xfId="0" applyFont="1" applyBorder="1" applyAlignment="1" applyProtection="1">
      <alignment vertical="center" shrinkToFit="1"/>
      <protection locked="0"/>
    </xf>
    <xf numFmtId="0" fontId="35" fillId="0" borderId="10" xfId="0" applyFont="1" applyBorder="1" applyAlignment="1" applyProtection="1">
      <alignment vertical="center" shrinkToFit="1"/>
      <protection locked="0"/>
    </xf>
    <xf numFmtId="0" fontId="35" fillId="0" borderId="11" xfId="0" applyFont="1" applyBorder="1" applyAlignment="1" applyProtection="1">
      <alignment vertical="center" shrinkToFit="1"/>
      <protection locked="0"/>
    </xf>
    <xf numFmtId="0" fontId="10" fillId="2" borderId="15" xfId="2" applyFont="1" applyFill="1" applyBorder="1" applyAlignment="1">
      <alignment horizontal="center" vertical="center" shrinkToFit="1"/>
    </xf>
    <xf numFmtId="177" fontId="10" fillId="0" borderId="14" xfId="2" applyNumberFormat="1" applyFont="1" applyBorder="1" applyAlignment="1" applyProtection="1">
      <alignment horizontal="center" vertical="center" shrinkToFit="1"/>
      <protection locked="0"/>
    </xf>
    <xf numFmtId="177" fontId="10" fillId="0" borderId="15" xfId="2" applyNumberFormat="1" applyFont="1" applyBorder="1" applyAlignment="1" applyProtection="1">
      <alignment horizontal="center" vertical="center" shrinkToFit="1"/>
      <protection locked="0"/>
    </xf>
    <xf numFmtId="177" fontId="10" fillId="0" borderId="13" xfId="2" applyNumberFormat="1" applyFont="1" applyBorder="1" applyAlignment="1" applyProtection="1">
      <alignment horizontal="center" vertical="center" shrinkToFit="1"/>
      <protection locked="0"/>
    </xf>
    <xf numFmtId="38" fontId="10" fillId="0" borderId="3" xfId="3" applyFont="1" applyFill="1" applyBorder="1" applyAlignment="1" applyProtection="1">
      <alignment horizontal="center" vertical="center" shrinkToFit="1"/>
      <protection locked="0"/>
    </xf>
    <xf numFmtId="177" fontId="11" fillId="0" borderId="1" xfId="2" applyNumberFormat="1" applyFont="1" applyBorder="1" applyAlignment="1" applyProtection="1">
      <alignment horizontal="center" vertical="center" shrinkToFit="1"/>
      <protection locked="0"/>
    </xf>
    <xf numFmtId="0" fontId="10" fillId="2" borderId="12" xfId="2" applyFont="1" applyFill="1" applyBorder="1" applyAlignment="1">
      <alignment horizontal="center" vertical="center" wrapText="1" shrinkToFit="1"/>
    </xf>
    <xf numFmtId="0" fontId="10" fillId="2" borderId="4" xfId="2" applyFont="1" applyFill="1" applyBorder="1" applyAlignment="1">
      <alignment horizontal="center" vertical="center" wrapText="1" shrinkToFit="1"/>
    </xf>
    <xf numFmtId="0" fontId="13" fillId="0" borderId="6" xfId="2" applyFont="1" applyBorder="1" applyAlignment="1" applyProtection="1">
      <alignment horizontal="center" vertical="center"/>
      <protection locked="0"/>
    </xf>
    <xf numFmtId="0" fontId="13" fillId="0" borderId="7" xfId="2" applyFont="1" applyBorder="1" applyAlignment="1" applyProtection="1">
      <alignment horizontal="center" vertical="center"/>
      <protection locked="0"/>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7" fontId="10" fillId="2" borderId="6" xfId="2" applyNumberFormat="1" applyFont="1" applyFill="1" applyBorder="1" applyAlignment="1">
      <alignment horizontal="center" vertical="center" wrapText="1" shrinkToFit="1"/>
    </xf>
    <xf numFmtId="0" fontId="35" fillId="0" borderId="12" xfId="0" applyFont="1" applyBorder="1" applyAlignment="1">
      <alignment horizontal="center" vertical="center" shrinkToFit="1"/>
    </xf>
    <xf numFmtId="0" fontId="35" fillId="0" borderId="9" xfId="0" applyFont="1" applyBorder="1" applyAlignment="1">
      <alignment horizontal="center" vertical="center" shrinkToFit="1"/>
    </xf>
    <xf numFmtId="177" fontId="11" fillId="2" borderId="1" xfId="2" applyNumberFormat="1" applyFont="1" applyFill="1" applyBorder="1" applyAlignment="1">
      <alignment horizontal="center" vertical="center" wrapText="1"/>
    </xf>
    <xf numFmtId="0" fontId="39" fillId="0" borderId="1" xfId="0" applyFont="1" applyBorder="1" applyAlignment="1">
      <alignment horizontal="center" vertical="center" wrapText="1"/>
    </xf>
    <xf numFmtId="0" fontId="10" fillId="2" borderId="0" xfId="2" applyFont="1" applyFill="1" applyAlignment="1">
      <alignment horizontal="center" vertical="center" wrapText="1" shrinkToFit="1"/>
    </xf>
    <xf numFmtId="0" fontId="10" fillId="2" borderId="4" xfId="2" applyFont="1" applyFill="1" applyBorder="1" applyAlignment="1">
      <alignment horizontal="center" vertical="center" shrinkToFit="1"/>
    </xf>
    <xf numFmtId="0" fontId="10" fillId="2" borderId="14" xfId="2" applyFont="1" applyFill="1" applyBorder="1" applyAlignment="1">
      <alignment horizontal="center" vertical="center" wrapText="1" shrinkToFit="1"/>
    </xf>
    <xf numFmtId="0" fontId="10" fillId="2" borderId="15" xfId="2" applyFont="1" applyFill="1" applyBorder="1" applyAlignment="1">
      <alignment horizontal="center" vertical="center" wrapText="1" shrinkToFit="1"/>
    </xf>
    <xf numFmtId="0" fontId="10" fillId="2" borderId="13" xfId="2" applyFont="1" applyFill="1" applyBorder="1" applyAlignment="1">
      <alignment horizontal="center" vertical="center" wrapText="1" shrinkToFit="1"/>
    </xf>
    <xf numFmtId="198" fontId="12" fillId="0" borderId="6" xfId="1" applyNumberFormat="1" applyBorder="1" applyAlignment="1" applyProtection="1">
      <alignment vertical="center" shrinkToFit="1"/>
      <protection locked="0"/>
    </xf>
    <xf numFmtId="198" fontId="12" fillId="0" borderId="5" xfId="1" applyNumberFormat="1" applyBorder="1" applyAlignment="1" applyProtection="1">
      <alignment vertical="center" shrinkToFit="1"/>
      <protection locked="0"/>
    </xf>
    <xf numFmtId="198" fontId="12" fillId="0" borderId="12" xfId="1" applyNumberFormat="1" applyBorder="1" applyAlignment="1" applyProtection="1">
      <alignment vertical="center" shrinkToFit="1"/>
      <protection locked="0"/>
    </xf>
    <xf numFmtId="198" fontId="12" fillId="0" borderId="4" xfId="1" applyNumberFormat="1" applyBorder="1" applyAlignment="1" applyProtection="1">
      <alignment vertical="center" shrinkToFit="1"/>
      <protection locked="0"/>
    </xf>
    <xf numFmtId="198" fontId="12" fillId="0" borderId="9" xfId="1" applyNumberFormat="1" applyBorder="1" applyAlignment="1" applyProtection="1">
      <alignment vertical="center" shrinkToFit="1"/>
      <protection locked="0"/>
    </xf>
    <xf numFmtId="198" fontId="12" fillId="0" borderId="11" xfId="1" applyNumberFormat="1" applyBorder="1" applyAlignment="1" applyProtection="1">
      <alignment vertical="center" shrinkToFit="1"/>
      <protection locked="0"/>
    </xf>
    <xf numFmtId="0" fontId="10" fillId="2" borderId="1" xfId="2" applyFont="1" applyFill="1" applyBorder="1" applyAlignment="1">
      <alignment horizontal="center" vertical="center" wrapText="1" shrinkToFit="1"/>
    </xf>
    <xf numFmtId="0" fontId="10" fillId="2" borderId="15" xfId="2" applyFont="1" applyFill="1" applyBorder="1" applyAlignment="1">
      <alignment vertical="center" textRotation="255"/>
    </xf>
    <xf numFmtId="0" fontId="10" fillId="0" borderId="12" xfId="2" applyFont="1" applyBorder="1" applyAlignment="1" applyProtection="1">
      <alignment horizontal="center" vertical="top"/>
      <protection locked="0"/>
    </xf>
    <xf numFmtId="0" fontId="10" fillId="0" borderId="0" xfId="2" applyFont="1" applyAlignment="1" applyProtection="1">
      <alignment horizontal="center" vertical="top"/>
      <protection locked="0"/>
    </xf>
    <xf numFmtId="0" fontId="10" fillId="0" borderId="4" xfId="2" applyFont="1" applyBorder="1" applyAlignment="1" applyProtection="1">
      <alignment horizontal="center" vertical="top"/>
      <protection locked="0"/>
    </xf>
    <xf numFmtId="0" fontId="10" fillId="0" borderId="0" xfId="2" applyFont="1" applyAlignment="1" applyProtection="1">
      <alignment horizontal="left" vertical="center" wrapText="1"/>
      <protection locked="0"/>
    </xf>
    <xf numFmtId="0" fontId="10" fillId="0" borderId="4" xfId="2" applyFont="1" applyBorder="1" applyAlignment="1" applyProtection="1">
      <alignment horizontal="left" vertical="center" wrapText="1"/>
      <protection locked="0"/>
    </xf>
    <xf numFmtId="0" fontId="10" fillId="0" borderId="10" xfId="2" applyFont="1" applyBorder="1" applyAlignment="1" applyProtection="1">
      <alignment horizontal="left" vertical="center" wrapText="1"/>
      <protection locked="0"/>
    </xf>
    <xf numFmtId="0" fontId="10" fillId="0" borderId="11" xfId="2" applyFont="1" applyBorder="1" applyAlignment="1" applyProtection="1">
      <alignment horizontal="left" vertical="center" wrapText="1"/>
      <protection locked="0"/>
    </xf>
    <xf numFmtId="177" fontId="11" fillId="2" borderId="1" xfId="2" applyNumberFormat="1" applyFont="1" applyFill="1" applyBorder="1" applyAlignment="1">
      <alignment horizontal="center" vertical="center" wrapText="1" shrinkToFit="1"/>
    </xf>
    <xf numFmtId="0" fontId="39" fillId="0" borderId="1" xfId="0" applyFont="1" applyBorder="1" applyAlignment="1">
      <alignment horizontal="center" vertical="center" shrinkToFit="1"/>
    </xf>
    <xf numFmtId="194" fontId="10" fillId="0" borderId="14" xfId="2" applyNumberFormat="1" applyFont="1" applyBorder="1" applyAlignment="1" applyProtection="1">
      <alignment horizontal="center" vertical="center" shrinkToFit="1"/>
      <protection locked="0"/>
    </xf>
    <xf numFmtId="194" fontId="10" fillId="0" borderId="15" xfId="2" applyNumberFormat="1" applyFont="1" applyBorder="1" applyAlignment="1" applyProtection="1">
      <alignment horizontal="center" vertical="center" shrinkToFit="1"/>
      <protection locked="0"/>
    </xf>
    <xf numFmtId="194" fontId="10" fillId="0" borderId="13" xfId="2" applyNumberFormat="1" applyFont="1" applyBorder="1" applyAlignment="1" applyProtection="1">
      <alignment horizontal="center" vertical="center" shrinkToFit="1"/>
      <protection locked="0"/>
    </xf>
    <xf numFmtId="177" fontId="10" fillId="2" borderId="14" xfId="2" applyNumberFormat="1" applyFont="1" applyFill="1" applyBorder="1" applyAlignment="1">
      <alignment horizontal="center" vertical="center" shrinkToFit="1"/>
    </xf>
    <xf numFmtId="177" fontId="10" fillId="2" borderId="15" xfId="2" applyNumberFormat="1" applyFont="1" applyFill="1" applyBorder="1" applyAlignment="1">
      <alignment horizontal="center" vertical="center" shrinkToFit="1"/>
    </xf>
    <xf numFmtId="177" fontId="10" fillId="2" borderId="13" xfId="2" applyNumberFormat="1" applyFont="1" applyFill="1" applyBorder="1" applyAlignment="1">
      <alignment horizontal="center" vertical="center" shrinkToFit="1"/>
    </xf>
    <xf numFmtId="194" fontId="10" fillId="0" borderId="6" xfId="2" applyNumberFormat="1" applyFont="1" applyBorder="1" applyAlignment="1" applyProtection="1">
      <alignment horizontal="center" vertical="center" shrinkToFit="1"/>
      <protection locked="0"/>
    </xf>
    <xf numFmtId="194" fontId="10" fillId="0" borderId="12" xfId="2" applyNumberFormat="1" applyFont="1" applyBorder="1" applyAlignment="1" applyProtection="1">
      <alignment horizontal="center" vertical="center" shrinkToFit="1"/>
      <protection locked="0"/>
    </xf>
    <xf numFmtId="194" fontId="10" fillId="0" borderId="9" xfId="2" applyNumberFormat="1" applyFont="1" applyBorder="1" applyAlignment="1" applyProtection="1">
      <alignment horizontal="center" vertical="center" shrinkToFit="1"/>
      <protection locked="0"/>
    </xf>
    <xf numFmtId="177" fontId="10" fillId="0" borderId="6" xfId="2" applyNumberFormat="1" applyFont="1" applyBorder="1" applyAlignment="1" applyProtection="1">
      <alignment horizontal="center" vertical="center" shrinkToFit="1"/>
      <protection locked="0"/>
    </xf>
    <xf numFmtId="177" fontId="10" fillId="0" borderId="12" xfId="2" applyNumberFormat="1" applyFont="1" applyBorder="1" applyAlignment="1" applyProtection="1">
      <alignment horizontal="center" vertical="center" shrinkToFit="1"/>
      <protection locked="0"/>
    </xf>
    <xf numFmtId="177" fontId="10" fillId="0" borderId="9" xfId="2" applyNumberFormat="1" applyFont="1" applyBorder="1" applyAlignment="1" applyProtection="1">
      <alignment horizontal="center" vertical="center" shrinkToFit="1"/>
      <protection locked="0"/>
    </xf>
    <xf numFmtId="0" fontId="35" fillId="0" borderId="1" xfId="0" applyFont="1" applyBorder="1" applyAlignment="1">
      <alignment horizontal="center" vertical="center"/>
    </xf>
    <xf numFmtId="0" fontId="10" fillId="2" borderId="6"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7"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6"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protection locked="0"/>
    </xf>
    <xf numFmtId="0" fontId="10" fillId="2" borderId="5" xfId="2" applyFont="1" applyFill="1" applyBorder="1" applyAlignment="1" applyProtection="1">
      <alignment horizontal="center" vertical="center"/>
      <protection locked="0"/>
    </xf>
    <xf numFmtId="0" fontId="10" fillId="2" borderId="9" xfId="2" applyFont="1" applyFill="1" applyBorder="1" applyAlignment="1" applyProtection="1">
      <alignment horizontal="center" vertical="center"/>
      <protection locked="0"/>
    </xf>
    <xf numFmtId="0" fontId="10" fillId="2" borderId="10" xfId="2" applyFont="1" applyFill="1" applyBorder="1" applyAlignment="1" applyProtection="1">
      <alignment horizontal="center" vertical="center"/>
      <protection locked="0"/>
    </xf>
    <xf numFmtId="0" fontId="10" fillId="2" borderId="11" xfId="2" applyFont="1" applyFill="1" applyBorder="1" applyAlignment="1" applyProtection="1">
      <alignment horizontal="center" vertical="center"/>
      <protection locked="0"/>
    </xf>
    <xf numFmtId="0" fontId="11" fillId="0" borderId="10" xfId="2" applyFont="1" applyBorder="1" applyAlignment="1">
      <alignment horizontal="left" vertical="center"/>
    </xf>
    <xf numFmtId="0" fontId="10" fillId="2" borderId="15" xfId="2" applyFont="1" applyFill="1" applyBorder="1" applyAlignment="1">
      <alignment horizontal="center" vertical="center" wrapText="1"/>
    </xf>
    <xf numFmtId="0" fontId="10" fillId="2" borderId="13" xfId="2" applyFont="1" applyFill="1" applyBorder="1" applyAlignment="1">
      <alignment horizontal="center" vertical="center"/>
    </xf>
    <xf numFmtId="0" fontId="10" fillId="2" borderId="12" xfId="2" applyFont="1" applyFill="1" applyBorder="1" applyAlignment="1">
      <alignment horizontal="center" vertical="center" wrapText="1"/>
    </xf>
    <xf numFmtId="0" fontId="10" fillId="2" borderId="4" xfId="2" applyFont="1" applyFill="1" applyBorder="1" applyAlignment="1">
      <alignment horizontal="center" vertical="center"/>
    </xf>
    <xf numFmtId="0" fontId="10" fillId="2" borderId="3" xfId="2" applyFont="1" applyFill="1" applyBorder="1" applyAlignment="1">
      <alignment horizontal="center" vertical="center" wrapText="1"/>
    </xf>
    <xf numFmtId="0" fontId="10" fillId="2" borderId="8" xfId="2" applyFont="1" applyFill="1" applyBorder="1" applyAlignment="1">
      <alignment horizontal="center" vertical="center" wrapText="1"/>
    </xf>
    <xf numFmtId="199" fontId="10" fillId="0" borderId="2" xfId="2" applyNumberFormat="1" applyFont="1" applyBorder="1" applyAlignment="1" applyProtection="1">
      <alignment horizontal="center" vertical="center"/>
      <protection locked="0"/>
    </xf>
    <xf numFmtId="199" fontId="10" fillId="0" borderId="8" xfId="2" applyNumberFormat="1" applyFont="1" applyBorder="1" applyAlignment="1" applyProtection="1">
      <alignment horizontal="center" vertical="center"/>
      <protection locked="0"/>
    </xf>
    <xf numFmtId="0" fontId="10" fillId="2" borderId="14" xfId="2" applyFont="1" applyFill="1" applyBorder="1" applyAlignment="1">
      <alignment horizontal="center" vertical="center" wrapText="1"/>
    </xf>
    <xf numFmtId="0" fontId="10" fillId="2" borderId="13" xfId="2" applyFont="1" applyFill="1" applyBorder="1" applyAlignment="1">
      <alignment horizontal="center" vertical="center" wrapText="1"/>
    </xf>
    <xf numFmtId="0" fontId="35" fillId="0" borderId="9" xfId="0" applyFont="1" applyBorder="1" applyAlignment="1">
      <alignment horizontal="center" vertical="center" wrapText="1" shrinkToFit="1"/>
    </xf>
    <xf numFmtId="0" fontId="35" fillId="0" borderId="10" xfId="0" applyFont="1" applyBorder="1" applyAlignment="1">
      <alignment horizontal="center" vertical="center" wrapText="1" shrinkToFit="1"/>
    </xf>
    <xf numFmtId="0" fontId="35" fillId="0" borderId="11" xfId="0" applyFont="1" applyBorder="1" applyAlignment="1">
      <alignment horizontal="center" vertical="center" wrapText="1" shrinkToFit="1"/>
    </xf>
    <xf numFmtId="0" fontId="10" fillId="0" borderId="2" xfId="2" applyFont="1" applyBorder="1" applyAlignment="1">
      <alignment horizontal="center" vertical="center" wrapText="1" shrinkToFit="1"/>
    </xf>
    <xf numFmtId="0" fontId="10" fillId="0" borderId="3" xfId="2" applyFont="1" applyBorder="1" applyAlignment="1">
      <alignment horizontal="center" vertical="center" wrapText="1" shrinkToFit="1"/>
    </xf>
    <xf numFmtId="0" fontId="35" fillId="0" borderId="8" xfId="0" applyFont="1" applyBorder="1" applyAlignment="1">
      <alignment horizontal="center" vertical="center" wrapText="1" shrinkToFit="1"/>
    </xf>
    <xf numFmtId="0" fontId="10"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30" fillId="2" borderId="1" xfId="2" applyFont="1" applyFill="1" applyBorder="1" applyAlignment="1">
      <alignment horizontal="center" vertical="center"/>
    </xf>
    <xf numFmtId="0" fontId="30" fillId="2" borderId="1" xfId="2" applyFont="1" applyFill="1" applyBorder="1" applyAlignment="1">
      <alignment horizontal="center" vertical="center" wrapText="1" shrinkToFit="1"/>
    </xf>
    <xf numFmtId="0" fontId="35" fillId="0" borderId="1" xfId="0" applyFont="1" applyBorder="1" applyAlignment="1">
      <alignment horizontal="center" vertical="center" wrapText="1"/>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0" fontId="35" fillId="0" borderId="1" xfId="0" applyFont="1" applyBorder="1" applyAlignment="1">
      <alignment horizontal="center" vertical="center" textRotation="255"/>
    </xf>
    <xf numFmtId="0" fontId="10" fillId="0" borderId="8" xfId="2" applyFont="1" applyBorder="1" applyAlignment="1">
      <alignment horizontal="center" vertical="center" wrapText="1" shrinkToFit="1"/>
    </xf>
    <xf numFmtId="0" fontId="46" fillId="0" borderId="2" xfId="2" applyFont="1" applyBorder="1" applyAlignment="1">
      <alignment horizontal="center" vertical="center" shrinkToFit="1"/>
    </xf>
    <xf numFmtId="0" fontId="35" fillId="0" borderId="11" xfId="0" applyFont="1" applyBorder="1" applyAlignment="1">
      <alignment horizontal="center" vertical="center" shrinkToFit="1"/>
    </xf>
    <xf numFmtId="179" fontId="10" fillId="0" borderId="2" xfId="2" applyNumberFormat="1" applyFont="1" applyBorder="1" applyAlignment="1" applyProtection="1">
      <alignment horizontal="center" vertical="center"/>
      <protection locked="0"/>
    </xf>
    <xf numFmtId="179" fontId="10" fillId="0" borderId="8" xfId="2" applyNumberFormat="1" applyFont="1" applyBorder="1" applyAlignment="1" applyProtection="1">
      <alignment horizontal="center" vertical="center"/>
      <protection locked="0"/>
    </xf>
    <xf numFmtId="0" fontId="10" fillId="2" borderId="12" xfId="2" applyFont="1" applyFill="1" applyBorder="1" applyAlignment="1">
      <alignment horizontal="center" vertical="center"/>
    </xf>
    <xf numFmtId="0" fontId="10" fillId="2" borderId="15" xfId="2" applyFont="1" applyFill="1" applyBorder="1" applyAlignment="1">
      <alignment horizontal="center" vertical="center"/>
    </xf>
    <xf numFmtId="0" fontId="35" fillId="0" borderId="13" xfId="0" applyFont="1" applyBorder="1" applyAlignment="1">
      <alignment horizontal="center" vertical="center"/>
    </xf>
    <xf numFmtId="0" fontId="35" fillId="0" borderId="10" xfId="0" applyFont="1" applyBorder="1" applyAlignment="1">
      <alignment horizontal="center" vertical="center" shrinkToFi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10" fillId="2" borderId="2" xfId="2" applyFont="1" applyFill="1" applyBorder="1" applyAlignment="1">
      <alignment horizontal="center" vertical="center" wrapText="1"/>
    </xf>
    <xf numFmtId="0" fontId="15" fillId="0" borderId="1" xfId="2" applyBorder="1" applyAlignment="1">
      <alignment horizontal="center" vertical="center"/>
    </xf>
    <xf numFmtId="0" fontId="35" fillId="0" borderId="3" xfId="0" applyFont="1" applyBorder="1" applyAlignment="1">
      <alignment horizontal="center" vertical="center"/>
    </xf>
    <xf numFmtId="0" fontId="35" fillId="0" borderId="8" xfId="0" applyFont="1" applyBorder="1" applyAlignment="1">
      <alignment horizontal="center" vertical="center"/>
    </xf>
    <xf numFmtId="0" fontId="15" fillId="0" borderId="2" xfId="2" applyBorder="1" applyAlignment="1">
      <alignment vertical="center" wrapText="1"/>
    </xf>
    <xf numFmtId="0" fontId="35" fillId="0" borderId="3" xfId="0" applyFont="1" applyBorder="1">
      <alignment vertical="center"/>
    </xf>
    <xf numFmtId="0" fontId="35"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10" fillId="2" borderId="14" xfId="2" applyFont="1" applyFill="1" applyBorder="1" applyAlignment="1">
      <alignment horizontal="center" vertical="center"/>
    </xf>
    <xf numFmtId="0" fontId="10" fillId="0" borderId="1" xfId="2" applyFont="1" applyBorder="1" applyAlignment="1">
      <alignment horizontal="center" vertical="center" wrapText="1" shrinkToFit="1"/>
    </xf>
    <xf numFmtId="0" fontId="40" fillId="2" borderId="1" xfId="2" applyFont="1" applyFill="1" applyBorder="1" applyAlignment="1">
      <alignment horizontal="center" vertical="center" wrapText="1"/>
    </xf>
    <xf numFmtId="0" fontId="40" fillId="2" borderId="1" xfId="2" applyFont="1" applyFill="1" applyBorder="1" applyAlignment="1">
      <alignment horizontal="center" vertical="center"/>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0" fillId="0" borderId="7" xfId="10" applyFont="1" applyBorder="1" applyAlignment="1" applyProtection="1">
      <alignment vertical="center" wrapText="1"/>
      <protection locked="0"/>
    </xf>
    <xf numFmtId="0" fontId="35" fillId="0" borderId="7" xfId="11" applyFont="1" applyBorder="1" applyAlignment="1">
      <alignment vertical="center" wrapText="1"/>
    </xf>
    <xf numFmtId="0" fontId="35" fillId="0" borderId="0" xfId="11" applyFont="1" applyAlignment="1">
      <alignment vertical="center" wrapText="1"/>
    </xf>
    <xf numFmtId="0" fontId="5" fillId="2" borderId="2" xfId="10" applyFont="1" applyFill="1" applyBorder="1" applyAlignment="1" applyProtection="1">
      <alignment horizontal="center" vertical="center" shrinkToFit="1"/>
      <protection locked="0"/>
    </xf>
    <xf numFmtId="0" fontId="5" fillId="2" borderId="8" xfId="10" applyFont="1" applyFill="1" applyBorder="1" applyAlignment="1" applyProtection="1">
      <alignment horizontal="center" vertical="center" shrinkToFit="1"/>
      <protection locked="0"/>
    </xf>
    <xf numFmtId="176" fontId="5" fillId="0" borderId="2" xfId="10" applyNumberFormat="1" applyFont="1" applyBorder="1" applyAlignment="1" applyProtection="1">
      <alignment horizontal="center" vertical="center"/>
      <protection locked="0"/>
    </xf>
    <xf numFmtId="176" fontId="5" fillId="0" borderId="3" xfId="10" applyNumberFormat="1" applyFont="1" applyBorder="1" applyAlignment="1" applyProtection="1">
      <alignment horizontal="center" vertical="center"/>
      <protection locked="0"/>
    </xf>
    <xf numFmtId="176" fontId="5" fillId="0" borderId="8" xfId="10" applyNumberFormat="1" applyFont="1" applyBorder="1" applyAlignment="1" applyProtection="1">
      <alignment horizontal="center" vertical="center"/>
      <protection locked="0"/>
    </xf>
    <xf numFmtId="0" fontId="5" fillId="2" borderId="9" xfId="10" applyFont="1" applyFill="1" applyBorder="1" applyAlignment="1">
      <alignment horizontal="center" vertical="center" shrinkToFit="1"/>
    </xf>
    <xf numFmtId="0" fontId="5" fillId="2" borderId="10" xfId="10" applyFont="1" applyFill="1" applyBorder="1" applyAlignment="1">
      <alignment horizontal="center" vertical="center" shrinkToFit="1"/>
    </xf>
    <xf numFmtId="0" fontId="5" fillId="0" borderId="2" xfId="10" applyFont="1" applyBorder="1" applyAlignment="1">
      <alignment horizontal="left" vertical="center" shrinkToFit="1"/>
    </xf>
    <xf numFmtId="0" fontId="5" fillId="0" borderId="3" xfId="10" applyFont="1" applyBorder="1" applyAlignment="1">
      <alignment horizontal="left" vertical="center" shrinkToFit="1"/>
    </xf>
    <xf numFmtId="0" fontId="5" fillId="0" borderId="9" xfId="10" applyFont="1" applyBorder="1" applyAlignment="1">
      <alignment horizontal="left" vertical="center" shrinkToFit="1"/>
    </xf>
    <xf numFmtId="0" fontId="5" fillId="0" borderId="10" xfId="10" applyFont="1" applyBorder="1" applyAlignment="1">
      <alignment horizontal="left" vertical="center" shrinkToFit="1"/>
    </xf>
    <xf numFmtId="0" fontId="5" fillId="0" borderId="11" xfId="10" applyFont="1" applyBorder="1" applyAlignment="1">
      <alignment horizontal="left" vertical="center" shrinkToFit="1"/>
    </xf>
    <xf numFmtId="0" fontId="5" fillId="2" borderId="2" xfId="10" applyFont="1" applyFill="1" applyBorder="1" applyAlignment="1">
      <alignment horizontal="center" vertical="center" shrinkToFit="1"/>
    </xf>
    <xf numFmtId="0" fontId="5" fillId="2" borderId="3" xfId="10" applyFont="1" applyFill="1" applyBorder="1" applyAlignment="1">
      <alignment horizontal="center" vertical="center" shrinkToFit="1"/>
    </xf>
    <xf numFmtId="0" fontId="5" fillId="2" borderId="8" xfId="10" applyFont="1" applyFill="1" applyBorder="1" applyAlignment="1">
      <alignment horizontal="center" vertical="center" shrinkToFit="1"/>
    </xf>
    <xf numFmtId="0" fontId="5" fillId="0" borderId="2" xfId="10" applyFont="1" applyBorder="1" applyAlignment="1" applyProtection="1">
      <alignment horizontal="left" vertical="center"/>
      <protection locked="0"/>
    </xf>
    <xf numFmtId="0" fontId="5" fillId="0" borderId="3" xfId="10" applyFont="1" applyBorder="1" applyAlignment="1" applyProtection="1">
      <alignment horizontal="left" vertical="center"/>
      <protection locked="0"/>
    </xf>
    <xf numFmtId="0" fontId="1" fillId="0" borderId="3" xfId="11" applyBorder="1">
      <alignment vertical="center"/>
    </xf>
    <xf numFmtId="0" fontId="1" fillId="0" borderId="8" xfId="11" applyBorder="1">
      <alignment vertical="center"/>
    </xf>
    <xf numFmtId="0" fontId="5" fillId="0" borderId="2" xfId="10" applyFont="1" applyBorder="1" applyAlignment="1" applyProtection="1">
      <alignment horizontal="left" vertical="center" shrinkToFit="1"/>
      <protection locked="0"/>
    </xf>
    <xf numFmtId="0" fontId="1" fillId="0" borderId="3" xfId="11" applyBorder="1" applyAlignment="1">
      <alignment horizontal="left" vertical="center"/>
    </xf>
    <xf numFmtId="0" fontId="1" fillId="0" borderId="8" xfId="11" applyBorder="1" applyAlignment="1">
      <alignment horizontal="left" vertical="center"/>
    </xf>
    <xf numFmtId="0" fontId="5" fillId="0" borderId="8" xfId="10" applyFont="1" applyBorder="1" applyAlignment="1" applyProtection="1">
      <alignment horizontal="left" vertical="center"/>
      <protection locked="0"/>
    </xf>
    <xf numFmtId="0" fontId="5" fillId="0" borderId="9" xfId="10" applyFont="1" applyBorder="1" applyAlignment="1" applyProtection="1">
      <alignment horizontal="center" vertical="center" shrinkToFit="1"/>
      <protection locked="0"/>
    </xf>
    <xf numFmtId="0" fontId="5" fillId="0" borderId="11" xfId="10" applyFont="1" applyBorder="1" applyAlignment="1" applyProtection="1">
      <alignment horizontal="center" vertical="center" shrinkToFit="1"/>
      <protection locked="0"/>
    </xf>
    <xf numFmtId="0" fontId="5" fillId="2" borderId="6" xfId="10" applyFont="1" applyFill="1" applyBorder="1" applyAlignment="1">
      <alignment horizontal="center" vertical="center" shrinkToFit="1"/>
    </xf>
    <xf numFmtId="0" fontId="18" fillId="3" borderId="2" xfId="12" applyFont="1" applyFill="1" applyBorder="1" applyAlignment="1">
      <alignment horizontal="center" vertical="center"/>
    </xf>
    <xf numFmtId="0" fontId="18" fillId="3" borderId="8" xfId="12" applyFont="1" applyFill="1" applyBorder="1" applyAlignment="1">
      <alignment horizontal="center" vertical="center"/>
    </xf>
    <xf numFmtId="0" fontId="5" fillId="2" borderId="15" xfId="10" applyFont="1" applyFill="1" applyBorder="1" applyAlignment="1">
      <alignment horizontal="center" vertical="center" wrapText="1" shrinkToFit="1"/>
    </xf>
    <xf numFmtId="0" fontId="5" fillId="2" borderId="13" xfId="10" applyFont="1" applyFill="1" applyBorder="1" applyAlignment="1">
      <alignment horizontal="center" vertical="center" shrinkToFit="1"/>
    </xf>
    <xf numFmtId="199" fontId="51" fillId="0" borderId="6" xfId="12" applyNumberFormat="1" applyFont="1" applyBorder="1" applyAlignment="1">
      <alignment horizontal="center" vertical="center" shrinkToFit="1"/>
    </xf>
    <xf numFmtId="199" fontId="51" fillId="0" borderId="5" xfId="12" applyNumberFormat="1" applyFont="1" applyBorder="1" applyAlignment="1">
      <alignment horizontal="center" vertical="center" shrinkToFit="1"/>
    </xf>
    <xf numFmtId="199" fontId="51" fillId="0" borderId="9" xfId="12" applyNumberFormat="1" applyFont="1" applyBorder="1" applyAlignment="1">
      <alignment horizontal="center" vertical="center" shrinkToFit="1"/>
    </xf>
    <xf numFmtId="199" fontId="51" fillId="0" borderId="11" xfId="12" applyNumberFormat="1" applyFont="1" applyBorder="1" applyAlignment="1">
      <alignment horizontal="center" vertical="center" shrinkToFit="1"/>
    </xf>
    <xf numFmtId="0" fontId="5" fillId="0" borderId="12" xfId="10" applyFont="1" applyBorder="1" applyAlignment="1" applyProtection="1">
      <alignment horizontal="center" vertical="center"/>
      <protection locked="0"/>
    </xf>
    <xf numFmtId="0" fontId="5" fillId="0" borderId="0" xfId="10" applyFont="1" applyAlignment="1" applyProtection="1">
      <alignment horizontal="center" vertical="center"/>
      <protection locked="0"/>
    </xf>
    <xf numFmtId="0" fontId="5" fillId="0" borderId="9" xfId="10" applyFont="1" applyBorder="1" applyAlignment="1" applyProtection="1">
      <alignment horizontal="center" vertical="center"/>
      <protection locked="0"/>
    </xf>
    <xf numFmtId="0" fontId="5" fillId="0" borderId="10" xfId="10" applyFont="1" applyBorder="1" applyAlignment="1" applyProtection="1">
      <alignment horizontal="center" vertical="center"/>
      <protection locked="0"/>
    </xf>
    <xf numFmtId="0" fontId="5" fillId="2" borderId="12" xfId="10" applyFont="1" applyFill="1" applyBorder="1" applyAlignment="1">
      <alignment horizontal="center" vertical="center" wrapText="1" shrinkToFit="1"/>
    </xf>
    <xf numFmtId="0" fontId="5" fillId="2" borderId="9" xfId="10" applyFont="1" applyFill="1" applyBorder="1" applyAlignment="1">
      <alignment horizontal="center" vertical="center" wrapText="1" shrinkToFit="1"/>
    </xf>
    <xf numFmtId="0" fontId="5" fillId="2" borderId="1" xfId="10" applyFont="1" applyFill="1" applyBorder="1" applyAlignment="1">
      <alignment horizontal="center" vertical="center" wrapText="1" shrinkToFit="1"/>
    </xf>
    <xf numFmtId="0" fontId="5" fillId="8" borderId="2" xfId="10" applyFont="1" applyFill="1" applyBorder="1" applyAlignment="1">
      <alignment horizontal="center" vertical="center" shrinkToFit="1"/>
    </xf>
    <xf numFmtId="0" fontId="5" fillId="8" borderId="3" xfId="10" applyFont="1" applyFill="1" applyBorder="1" applyAlignment="1">
      <alignment horizontal="center" vertical="center" shrinkToFit="1"/>
    </xf>
    <xf numFmtId="0" fontId="5" fillId="0" borderId="8" xfId="10" applyFont="1" applyBorder="1" applyAlignment="1">
      <alignment horizontal="left" vertical="center" shrinkToFit="1"/>
    </xf>
    <xf numFmtId="0" fontId="5" fillId="0" borderId="4" xfId="10" applyFont="1" applyBorder="1" applyAlignment="1" applyProtection="1">
      <alignment horizontal="center" vertical="center"/>
      <protection locked="0"/>
    </xf>
    <xf numFmtId="0" fontId="5" fillId="0" borderId="11" xfId="10" applyFont="1" applyBorder="1" applyAlignment="1" applyProtection="1">
      <alignment horizontal="center" vertical="center"/>
      <protection locked="0"/>
    </xf>
    <xf numFmtId="0" fontId="5" fillId="2" borderId="14" xfId="10" applyFont="1" applyFill="1" applyBorder="1" applyAlignment="1">
      <alignment horizontal="center" vertical="center" wrapText="1" shrinkToFit="1"/>
    </xf>
    <xf numFmtId="0" fontId="5" fillId="0" borderId="6" xfId="10" applyFont="1" applyBorder="1" applyAlignment="1" applyProtection="1">
      <alignment horizontal="center" vertical="center" shrinkToFit="1"/>
      <protection locked="0"/>
    </xf>
    <xf numFmtId="0" fontId="5" fillId="0" borderId="5" xfId="10" applyFont="1" applyBorder="1" applyAlignment="1" applyProtection="1">
      <alignment horizontal="center" vertical="center" shrinkToFit="1"/>
      <protection locked="0"/>
    </xf>
    <xf numFmtId="179" fontId="22" fillId="0" borderId="12" xfId="12" applyNumberFormat="1" applyFont="1" applyBorder="1" applyAlignment="1">
      <alignment horizontal="center" vertical="center" shrinkToFit="1"/>
    </xf>
    <xf numFmtId="179" fontId="22" fillId="0" borderId="4" xfId="12" applyNumberFormat="1" applyFont="1" applyBorder="1" applyAlignment="1">
      <alignment horizontal="center" vertical="center" shrinkToFit="1"/>
    </xf>
    <xf numFmtId="179" fontId="22" fillId="0" borderId="9" xfId="12" applyNumberFormat="1" applyFont="1" applyBorder="1" applyAlignment="1">
      <alignment horizontal="center" vertical="center" shrinkToFit="1"/>
    </xf>
    <xf numFmtId="179" fontId="22" fillId="0" borderId="11" xfId="12" applyNumberFormat="1" applyFont="1" applyBorder="1" applyAlignment="1">
      <alignment horizontal="center" vertical="center" shrinkToFit="1"/>
    </xf>
    <xf numFmtId="0" fontId="5" fillId="0" borderId="2" xfId="10" applyFont="1" applyBorder="1" applyAlignment="1" applyProtection="1">
      <alignment horizontal="center" vertical="center" shrinkToFit="1"/>
      <protection locked="0"/>
    </xf>
    <xf numFmtId="0" fontId="5" fillId="0" borderId="8" xfId="10" applyFont="1" applyBorder="1" applyAlignment="1" applyProtection="1">
      <alignment horizontal="center" vertical="center" shrinkToFit="1"/>
      <protection locked="0"/>
    </xf>
    <xf numFmtId="0" fontId="5" fillId="0" borderId="6" xfId="10" applyFont="1" applyBorder="1" applyAlignment="1" applyProtection="1">
      <alignment horizontal="center" vertical="center"/>
      <protection locked="0"/>
    </xf>
    <xf numFmtId="0" fontId="5" fillId="0" borderId="7" xfId="10" applyFont="1" applyBorder="1" applyAlignment="1" applyProtection="1">
      <alignment horizontal="center" vertical="center"/>
      <protection locked="0"/>
    </xf>
    <xf numFmtId="0" fontId="5" fillId="0" borderId="5" xfId="10" applyFont="1" applyBorder="1" applyAlignment="1" applyProtection="1">
      <alignment horizontal="center" vertical="center"/>
      <protection locked="0"/>
    </xf>
    <xf numFmtId="0" fontId="5" fillId="2" borderId="6" xfId="10" applyFont="1" applyFill="1" applyBorder="1" applyAlignment="1">
      <alignment horizontal="center" vertical="center" wrapText="1" shrinkToFit="1"/>
    </xf>
    <xf numFmtId="0" fontId="6" fillId="0" borderId="0" xfId="2" applyFont="1" applyAlignment="1">
      <alignment horizontal="left" vertical="center"/>
    </xf>
    <xf numFmtId="0" fontId="7" fillId="0" borderId="14" xfId="10" applyFont="1" applyBorder="1" applyAlignment="1">
      <alignment horizontal="left" vertical="center"/>
    </xf>
    <xf numFmtId="0" fontId="5" fillId="2" borderId="1" xfId="10" applyFont="1" applyFill="1" applyBorder="1" applyAlignment="1">
      <alignment horizontal="center" vertical="center"/>
    </xf>
    <xf numFmtId="0" fontId="7" fillId="0" borderId="1" xfId="10" applyFont="1" applyBorder="1" applyAlignment="1">
      <alignment horizontal="left" vertical="center" shrinkToFit="1"/>
    </xf>
    <xf numFmtId="0" fontId="5" fillId="2" borderId="1" xfId="10" applyFont="1" applyFill="1" applyBorder="1" applyAlignment="1">
      <alignment horizontal="center" vertical="center" shrinkToFit="1"/>
    </xf>
    <xf numFmtId="0" fontId="16" fillId="0" borderId="1" xfId="10" applyFont="1" applyBorder="1" applyAlignment="1">
      <alignment horizontal="center" vertical="center" wrapText="1" shrinkToFit="1"/>
    </xf>
    <xf numFmtId="0" fontId="5" fillId="2" borderId="5" xfId="10" applyFont="1" applyFill="1" applyBorder="1" applyAlignment="1">
      <alignment horizontal="center" vertical="center" shrinkToFit="1"/>
    </xf>
    <xf numFmtId="0" fontId="35" fillId="0" borderId="9" xfId="13" applyFont="1" applyBorder="1" applyAlignment="1">
      <alignment horizontal="center" vertical="center"/>
    </xf>
    <xf numFmtId="0" fontId="35" fillId="0" borderId="11" xfId="13" applyFont="1" applyBorder="1" applyAlignment="1">
      <alignment horizontal="center" vertical="center"/>
    </xf>
    <xf numFmtId="176" fontId="7" fillId="0" borderId="6" xfId="10" applyNumberFormat="1" applyFont="1" applyBorder="1" applyAlignment="1">
      <alignment horizontal="center" vertical="center"/>
    </xf>
    <xf numFmtId="176" fontId="7" fillId="0" borderId="7" xfId="10" applyNumberFormat="1" applyFont="1" applyBorder="1" applyAlignment="1">
      <alignment horizontal="center" vertical="center"/>
    </xf>
    <xf numFmtId="176" fontId="7" fillId="0" borderId="5" xfId="10" applyNumberFormat="1" applyFont="1" applyBorder="1" applyAlignment="1">
      <alignment horizontal="center" vertical="center"/>
    </xf>
    <xf numFmtId="0" fontId="54" fillId="0" borderId="9" xfId="13" applyBorder="1" applyAlignment="1">
      <alignment horizontal="center" vertical="center"/>
    </xf>
    <xf numFmtId="0" fontId="54" fillId="0" borderId="10" xfId="13" applyBorder="1" applyAlignment="1">
      <alignment horizontal="center" vertical="center"/>
    </xf>
    <xf numFmtId="0" fontId="54" fillId="0" borderId="11" xfId="13" applyBorder="1" applyAlignment="1">
      <alignment horizontal="center" vertical="center"/>
    </xf>
    <xf numFmtId="0" fontId="7" fillId="0" borderId="13" xfId="10" applyFont="1" applyBorder="1" applyAlignment="1">
      <alignment horizontal="left" vertical="center"/>
    </xf>
    <xf numFmtId="0" fontId="5" fillId="2" borderId="1" xfId="10" applyFont="1" applyFill="1" applyBorder="1" applyAlignment="1">
      <alignment horizontal="center" vertical="center" wrapText="1"/>
    </xf>
    <xf numFmtId="0" fontId="5" fillId="0" borderId="1" xfId="10" applyFont="1" applyBorder="1" applyAlignment="1">
      <alignment horizontal="center" vertical="center" wrapText="1" shrinkToFit="1"/>
    </xf>
    <xf numFmtId="0" fontId="10" fillId="0" borderId="1" xfId="4" applyFont="1" applyBorder="1" applyAlignment="1">
      <alignment horizontal="center" vertical="center"/>
    </xf>
    <xf numFmtId="0" fontId="10" fillId="3" borderId="2" xfId="4" applyFont="1" applyFill="1" applyBorder="1" applyAlignment="1">
      <alignment horizontal="center" vertical="center"/>
    </xf>
    <xf numFmtId="0" fontId="10" fillId="3" borderId="3" xfId="4" applyFont="1" applyFill="1" applyBorder="1" applyAlignment="1">
      <alignment horizontal="center" vertical="center"/>
    </xf>
    <xf numFmtId="0" fontId="10" fillId="3" borderId="8" xfId="4" applyFont="1" applyFill="1" applyBorder="1" applyAlignment="1">
      <alignment horizontal="center" vertical="center"/>
    </xf>
    <xf numFmtId="0" fontId="10" fillId="0" borderId="2" xfId="4" applyFont="1" applyBorder="1" applyAlignment="1">
      <alignment horizontal="center" vertical="center"/>
    </xf>
    <xf numFmtId="0" fontId="10" fillId="0" borderId="8" xfId="4" applyFont="1" applyBorder="1" applyAlignment="1">
      <alignment horizontal="center" vertical="center"/>
    </xf>
    <xf numFmtId="0" fontId="10" fillId="0" borderId="3" xfId="4" applyFont="1" applyBorder="1" applyAlignment="1">
      <alignment horizontal="center" vertical="center"/>
    </xf>
    <xf numFmtId="0" fontId="10" fillId="3" borderId="1"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5" fillId="3" borderId="1" xfId="2" applyFont="1" applyFill="1" applyBorder="1" applyAlignment="1">
      <alignment horizontal="center" vertical="center" shrinkToFit="1"/>
    </xf>
    <xf numFmtId="176" fontId="10" fillId="0" borderId="6" xfId="4" applyNumberFormat="1" applyFont="1" applyBorder="1" applyAlignment="1">
      <alignment horizontal="center" vertical="center"/>
    </xf>
    <xf numFmtId="176" fontId="10" fillId="0" borderId="7" xfId="4" applyNumberFormat="1" applyFont="1" applyBorder="1" applyAlignment="1">
      <alignment horizontal="center" vertical="center"/>
    </xf>
    <xf numFmtId="176" fontId="10" fillId="0" borderId="5" xfId="4" applyNumberFormat="1" applyFont="1" applyBorder="1" applyAlignment="1">
      <alignment horizontal="center" vertical="center"/>
    </xf>
    <xf numFmtId="0" fontId="35" fillId="0" borderId="9" xfId="0" applyFont="1" applyBorder="1">
      <alignment vertical="center"/>
    </xf>
    <xf numFmtId="0" fontId="10" fillId="3" borderId="14" xfId="4" applyFont="1" applyFill="1" applyBorder="1" applyAlignment="1">
      <alignment horizontal="center"/>
    </xf>
    <xf numFmtId="0" fontId="10" fillId="3" borderId="13" xfId="4" applyFont="1" applyFill="1" applyBorder="1" applyAlignment="1">
      <alignment horizontal="center" vertical="center"/>
    </xf>
    <xf numFmtId="0" fontId="10" fillId="0" borderId="13" xfId="4" applyFont="1" applyBorder="1">
      <alignment vertical="center"/>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0" borderId="2" xfId="4" applyFont="1" applyBorder="1" applyAlignment="1">
      <alignment vertical="center" shrinkToFit="1"/>
    </xf>
    <xf numFmtId="0" fontId="10" fillId="0" borderId="3" xfId="4" applyFont="1" applyBorder="1" applyAlignment="1">
      <alignment vertical="center" shrinkToFit="1"/>
    </xf>
    <xf numFmtId="0" fontId="10" fillId="0" borderId="8" xfId="4" applyFont="1" applyBorder="1" applyAlignment="1">
      <alignment vertical="center" shrinkToFit="1"/>
    </xf>
    <xf numFmtId="0" fontId="10" fillId="0" borderId="14" xfId="4" applyFont="1" applyBorder="1">
      <alignment vertical="center"/>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0" fontId="7" fillId="0" borderId="1" xfId="2" applyFont="1" applyBorder="1" applyAlignment="1">
      <alignment horizontal="left" vertical="center" wrapText="1" shrinkToFit="1"/>
    </xf>
    <xf numFmtId="0" fontId="5" fillId="2" borderId="6"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1" xfId="2" applyFont="1" applyBorder="1" applyAlignment="1">
      <alignment horizontal="left" vertical="center" shrinkToFit="1"/>
    </xf>
    <xf numFmtId="0" fontId="6" fillId="0" borderId="1" xfId="2" applyFont="1" applyBorder="1" applyAlignment="1">
      <alignment horizontal="left" vertical="center" shrinkToFit="1"/>
    </xf>
    <xf numFmtId="178" fontId="5" fillId="0" borderId="6" xfId="2" applyNumberFormat="1" applyFont="1" applyBorder="1" applyAlignment="1">
      <alignment horizontal="center" vertical="center" shrinkToFit="1"/>
    </xf>
    <xf numFmtId="178" fontId="5" fillId="0" borderId="7" xfId="2" applyNumberFormat="1" applyFont="1" applyBorder="1" applyAlignment="1">
      <alignment horizontal="center" vertical="center" shrinkToFit="1"/>
    </xf>
    <xf numFmtId="178" fontId="5"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5" fillId="2" borderId="9" xfId="2" applyFont="1" applyFill="1" applyBorder="1" applyAlignment="1">
      <alignment horizontal="center" vertical="center"/>
    </xf>
    <xf numFmtId="0" fontId="5" fillId="2" borderId="8" xfId="2" applyFont="1" applyFill="1" applyBorder="1" applyAlignment="1">
      <alignment horizontal="center" vertical="center" wrapText="1"/>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51" fillId="0" borderId="10" xfId="2" applyFont="1" applyBorder="1" applyAlignment="1" applyProtection="1">
      <alignment horizontal="left" vertical="center" wrapText="1"/>
      <protection locked="0"/>
    </xf>
    <xf numFmtId="0" fontId="51" fillId="0" borderId="11" xfId="2" applyFont="1" applyBorder="1" applyAlignment="1" applyProtection="1">
      <alignment horizontal="left" vertical="center" wrapText="1"/>
      <protection locked="0"/>
    </xf>
    <xf numFmtId="0" fontId="10" fillId="2" borderId="28" xfId="2" applyFont="1" applyFill="1" applyBorder="1" applyAlignment="1">
      <alignment horizontal="center" vertical="center" shrinkToFit="1"/>
    </xf>
    <xf numFmtId="0" fontId="10" fillId="2" borderId="27" xfId="2" applyFont="1" applyFill="1" applyBorder="1" applyAlignment="1">
      <alignment horizontal="center" vertical="center" shrinkToFit="1"/>
    </xf>
    <xf numFmtId="0" fontId="10" fillId="2" borderId="26"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0" fontId="10" fillId="2" borderId="22" xfId="2" applyFont="1" applyFill="1" applyBorder="1" applyAlignment="1">
      <alignment horizontal="center" vertical="center" shrinkToFit="1"/>
    </xf>
    <xf numFmtId="0" fontId="10" fillId="2" borderId="19" xfId="2" applyFont="1" applyFill="1" applyBorder="1" applyAlignment="1">
      <alignment horizontal="center" vertical="center"/>
    </xf>
    <xf numFmtId="0" fontId="45" fillId="0" borderId="0" xfId="2" applyFont="1" applyAlignment="1">
      <alignment vertical="center" wrapText="1"/>
    </xf>
    <xf numFmtId="0" fontId="10" fillId="2" borderId="28" xfId="2" applyFont="1" applyFill="1" applyBorder="1" applyAlignment="1">
      <alignment horizontal="center" vertical="center" wrapText="1"/>
    </xf>
    <xf numFmtId="0" fontId="10" fillId="2" borderId="19" xfId="2" applyFont="1" applyFill="1" applyBorder="1" applyAlignment="1">
      <alignment vertical="center" wrapText="1"/>
    </xf>
    <xf numFmtId="0" fontId="10" fillId="2" borderId="26" xfId="2" applyFont="1" applyFill="1" applyBorder="1" applyAlignment="1">
      <alignment horizontal="center" vertical="center" wrapText="1"/>
    </xf>
    <xf numFmtId="0" fontId="10" fillId="2" borderId="22" xfId="2" applyFont="1" applyFill="1" applyBorder="1" applyAlignment="1">
      <alignment vertical="center" wrapText="1"/>
    </xf>
    <xf numFmtId="0" fontId="10" fillId="2" borderId="28" xfId="2" applyFont="1" applyFill="1" applyBorder="1" applyAlignment="1">
      <alignment horizontal="center" vertical="center"/>
    </xf>
    <xf numFmtId="0" fontId="10" fillId="2" borderId="27" xfId="2" applyFont="1" applyFill="1" applyBorder="1" applyAlignment="1">
      <alignment vertical="center"/>
    </xf>
    <xf numFmtId="0" fontId="10" fillId="2" borderId="26" xfId="2" applyFont="1" applyFill="1" applyBorder="1" applyAlignment="1">
      <alignment vertical="center"/>
    </xf>
    <xf numFmtId="0" fontId="15" fillId="0" borderId="1" xfId="2" applyBorder="1" applyAlignment="1">
      <alignment horizontal="center" vertical="center" wrapText="1"/>
    </xf>
    <xf numFmtId="0" fontId="32" fillId="0" borderId="9" xfId="2" applyFont="1" applyBorder="1" applyAlignment="1">
      <alignment horizontal="left" vertical="center" shrinkToFit="1"/>
    </xf>
    <xf numFmtId="0" fontId="32" fillId="0" borderId="10" xfId="2" applyFont="1" applyBorder="1" applyAlignment="1">
      <alignment horizontal="left" vertical="center" shrinkToFit="1"/>
    </xf>
    <xf numFmtId="0" fontId="32" fillId="0" borderId="11" xfId="2" applyFont="1" applyBorder="1" applyAlignment="1">
      <alignment horizontal="left" vertical="center" shrinkToFit="1"/>
    </xf>
    <xf numFmtId="0" fontId="32" fillId="0" borderId="1" xfId="2" applyFont="1" applyBorder="1" applyAlignment="1">
      <alignment horizontal="left" vertical="center" shrinkToFit="1"/>
    </xf>
    <xf numFmtId="0" fontId="32" fillId="0" borderId="6" xfId="2" applyFont="1" applyBorder="1" applyAlignment="1">
      <alignment horizontal="left" vertical="center" shrinkToFit="1"/>
    </xf>
    <xf numFmtId="0" fontId="32" fillId="0" borderId="7" xfId="2" applyFont="1" applyBorder="1" applyAlignment="1">
      <alignment horizontal="left" vertical="center" shrinkToFit="1"/>
    </xf>
    <xf numFmtId="0" fontId="32" fillId="0" borderId="5" xfId="2" applyFont="1" applyBorder="1" applyAlignment="1">
      <alignment horizontal="left" vertical="center" shrinkToFit="1"/>
    </xf>
    <xf numFmtId="178" fontId="5" fillId="0" borderId="6" xfId="2" applyNumberFormat="1" applyFont="1" applyBorder="1" applyAlignment="1">
      <alignment horizontal="center" vertical="center" wrapText="1" shrinkToFit="1"/>
    </xf>
    <xf numFmtId="0" fontId="35" fillId="0" borderId="7" xfId="0" applyFont="1" applyBorder="1" applyAlignment="1">
      <alignment horizontal="center" vertical="center" wrapText="1" shrinkToFit="1"/>
    </xf>
    <xf numFmtId="0" fontId="35" fillId="0" borderId="5" xfId="0" applyFont="1" applyBorder="1" applyAlignment="1">
      <alignment horizontal="center" vertical="center" wrapText="1" shrinkToFit="1"/>
    </xf>
    <xf numFmtId="0" fontId="10" fillId="2" borderId="22"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10" fillId="2" borderId="14" xfId="2" applyFont="1" applyFill="1" applyBorder="1" applyAlignment="1">
      <alignment vertical="center" textRotation="255"/>
    </xf>
    <xf numFmtId="0" fontId="31" fillId="0" borderId="6" xfId="2" applyFont="1" applyBorder="1" applyAlignment="1" applyProtection="1">
      <alignment horizontal="center"/>
      <protection locked="0"/>
    </xf>
    <xf numFmtId="0" fontId="31" fillId="0" borderId="7" xfId="2" applyFont="1" applyBorder="1" applyAlignment="1" applyProtection="1">
      <alignment horizontal="center"/>
      <protection locked="0"/>
    </xf>
    <xf numFmtId="0" fontId="31" fillId="0" borderId="0" xfId="2" applyFont="1" applyAlignment="1" applyProtection="1">
      <alignment horizontal="center"/>
      <protection locked="0"/>
    </xf>
    <xf numFmtId="0" fontId="31" fillId="0" borderId="4" xfId="2" applyFont="1" applyBorder="1" applyAlignment="1" applyProtection="1">
      <alignment horizontal="center"/>
      <protection locked="0"/>
    </xf>
    <xf numFmtId="0" fontId="31" fillId="0" borderId="12" xfId="2" applyFont="1" applyBorder="1" applyAlignment="1" applyProtection="1">
      <alignment horizontal="center"/>
      <protection locked="0"/>
    </xf>
    <xf numFmtId="0" fontId="31" fillId="0" borderId="9" xfId="2" applyFont="1" applyBorder="1" applyAlignment="1" applyProtection="1">
      <alignment horizontal="center"/>
      <protection locked="0"/>
    </xf>
    <xf numFmtId="0" fontId="31" fillId="0" borderId="10" xfId="2" applyFont="1" applyBorder="1" applyAlignment="1" applyProtection="1">
      <alignment horizontal="center"/>
      <protection locked="0"/>
    </xf>
    <xf numFmtId="0" fontId="31"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0" fontId="18" fillId="0" borderId="2" xfId="2" quotePrefix="1" applyNumberFormat="1" applyFont="1" applyBorder="1" applyAlignment="1" applyProtection="1">
      <alignment horizontal="center" vertical="center" wrapText="1"/>
      <protection locked="0"/>
    </xf>
    <xf numFmtId="200" fontId="18" fillId="0" borderId="3" xfId="2" applyNumberFormat="1" applyFont="1" applyBorder="1" applyAlignment="1" applyProtection="1">
      <alignment horizontal="center" vertical="center" wrapText="1"/>
      <protection locked="0"/>
    </xf>
    <xf numFmtId="200"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5" fillId="0" borderId="7" xfId="0" applyFont="1" applyBorder="1" applyAlignment="1">
      <alignment horizontal="center" vertical="center" wrapText="1"/>
    </xf>
    <xf numFmtId="0" fontId="35"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5" fillId="0" borderId="0" xfId="0" applyFont="1" applyAlignment="1">
      <alignment horizontal="center" vertical="center" wrapText="1"/>
    </xf>
    <xf numFmtId="0" fontId="35" fillId="0" borderId="4"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11" xfId="0" applyFont="1" applyBorder="1" applyAlignment="1">
      <alignment horizontal="center" vertical="center" wrapText="1"/>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5" fillId="0" borderId="3" xfId="0" applyFont="1" applyBorder="1" applyAlignment="1">
      <alignment vertical="center" wrapText="1"/>
    </xf>
    <xf numFmtId="0" fontId="35" fillId="0" borderId="8" xfId="0" applyFont="1" applyBorder="1" applyAlignment="1">
      <alignment vertical="center" wrapText="1"/>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2" borderId="41" xfId="2" applyFont="1" applyFill="1" applyBorder="1" applyAlignment="1" applyProtection="1">
      <alignment horizontal="center" vertical="center" wrapText="1"/>
      <protection locked="0"/>
    </xf>
    <xf numFmtId="0" fontId="18" fillId="2" borderId="40" xfId="2" applyFont="1" applyFill="1" applyBorder="1" applyAlignment="1" applyProtection="1">
      <alignment horizontal="center"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31" fillId="0" borderId="6" xfId="2" applyFont="1" applyBorder="1" applyAlignment="1" applyProtection="1">
      <alignment horizontal="center" vertical="center"/>
      <protection locked="0"/>
    </xf>
    <xf numFmtId="0" fontId="31" fillId="0" borderId="7" xfId="2" applyFont="1" applyBorder="1" applyAlignment="1" applyProtection="1">
      <alignment horizontal="center" vertical="center"/>
      <protection locked="0"/>
    </xf>
    <xf numFmtId="0" fontId="31" fillId="0" borderId="0" xfId="2" applyFont="1" applyAlignment="1" applyProtection="1">
      <alignment horizontal="center" vertical="center"/>
      <protection locked="0"/>
    </xf>
    <xf numFmtId="0" fontId="31" fillId="0" borderId="4" xfId="2" applyFont="1" applyBorder="1" applyAlignment="1" applyProtection="1">
      <alignment horizontal="center" vertical="center"/>
      <protection locked="0"/>
    </xf>
    <xf numFmtId="0" fontId="31" fillId="0" borderId="12" xfId="2" applyFont="1" applyBorder="1" applyAlignment="1" applyProtection="1">
      <alignment horizontal="center" vertical="center"/>
      <protection locked="0"/>
    </xf>
    <xf numFmtId="0" fontId="31" fillId="0" borderId="9" xfId="2" applyFont="1" applyBorder="1" applyAlignment="1" applyProtection="1">
      <alignment horizontal="center" vertical="center"/>
      <protection locked="0"/>
    </xf>
    <xf numFmtId="0" fontId="31" fillId="0" borderId="10" xfId="2" applyFont="1" applyBorder="1" applyAlignment="1" applyProtection="1">
      <alignment horizontal="center" vertical="center"/>
      <protection locked="0"/>
    </xf>
    <xf numFmtId="0" fontId="31" fillId="0" borderId="11" xfId="2" applyFont="1" applyBorder="1" applyAlignment="1" applyProtection="1">
      <alignment horizontal="center" vertical="center"/>
      <protection locked="0"/>
    </xf>
    <xf numFmtId="192" fontId="18" fillId="0" borderId="2" xfId="2" quotePrefix="1"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0" borderId="2" xfId="2" applyFont="1" applyBorder="1" applyAlignment="1" applyProtection="1">
      <alignment horizontal="left" vertical="center" shrinkToFit="1"/>
      <protection locked="0"/>
    </xf>
    <xf numFmtId="0" fontId="18" fillId="0" borderId="3" xfId="2" applyFont="1" applyBorder="1" applyAlignment="1" applyProtection="1">
      <alignment horizontal="left" vertical="center" shrinkToFit="1"/>
      <protection locked="0"/>
    </xf>
    <xf numFmtId="0" fontId="35" fillId="0" borderId="3" xfId="0" applyFont="1" applyBorder="1" applyAlignment="1">
      <alignment horizontal="left" vertical="center"/>
    </xf>
    <xf numFmtId="0" fontId="35" fillId="0" borderId="8" xfId="0" applyFont="1" applyBorder="1" applyAlignment="1">
      <alignment horizontal="left"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1" fillId="0" borderId="2" xfId="0" applyFont="1" applyBorder="1">
      <alignment vertical="center"/>
    </xf>
    <xf numFmtId="0" fontId="41" fillId="0" borderId="3" xfId="0" applyFont="1" applyBorder="1">
      <alignment vertical="center"/>
    </xf>
    <xf numFmtId="0" fontId="41" fillId="0" borderId="8" xfId="0" applyFont="1" applyBorder="1">
      <alignment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xf>
    <xf numFmtId="0" fontId="20" fillId="0" borderId="0" xfId="0" applyFont="1" applyAlignment="1">
      <alignment horizontal="left"/>
    </xf>
    <xf numFmtId="0" fontId="20" fillId="0" borderId="4" xfId="0" applyFont="1" applyBorder="1" applyAlignment="1">
      <alignment horizontal="left"/>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5"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11" xfId="0" applyFont="1" applyBorder="1" applyAlignment="1">
      <alignment horizontal="left" vertical="center" shrinkToFit="1"/>
    </xf>
    <xf numFmtId="0" fontId="41"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shrinkToFit="1"/>
    </xf>
    <xf numFmtId="178" fontId="20" fillId="0" borderId="7" xfId="0" applyNumberFormat="1" applyFont="1" applyBorder="1" applyAlignment="1">
      <alignment horizontal="center" vertical="center" shrinkToFit="1"/>
    </xf>
    <xf numFmtId="178" fontId="20" fillId="0" borderId="5" xfId="0" applyNumberFormat="1" applyFont="1" applyBorder="1" applyAlignment="1">
      <alignment horizontal="center" vertical="center" shrinkToFit="1"/>
    </xf>
    <xf numFmtId="178" fontId="20" fillId="0" borderId="9" xfId="0" applyNumberFormat="1" applyFont="1" applyBorder="1" applyAlignment="1">
      <alignment horizontal="center" vertical="center" shrinkToFit="1"/>
    </xf>
    <xf numFmtId="178" fontId="20" fillId="0" borderId="10" xfId="0" applyNumberFormat="1" applyFont="1" applyBorder="1" applyAlignment="1">
      <alignment horizontal="center" vertical="center" shrinkToFit="1"/>
    </xf>
    <xf numFmtId="178" fontId="20" fillId="0" borderId="11" xfId="0" applyNumberFormat="1" applyFont="1" applyBorder="1" applyAlignment="1">
      <alignment horizontal="center" vertical="center" shrinkToFit="1"/>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xf>
    <xf numFmtId="0" fontId="20" fillId="0" borderId="7" xfId="0" applyFont="1" applyBorder="1" applyAlignment="1">
      <alignment horizontal="left"/>
    </xf>
    <xf numFmtId="0" fontId="20" fillId="0" borderId="5" xfId="0" applyFont="1" applyBorder="1" applyAlignment="1">
      <alignment horizontal="left"/>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10"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4" fillId="2" borderId="32" xfId="5" applyFont="1" applyFill="1" applyBorder="1" applyAlignment="1">
      <alignment horizontal="center" vertical="center" wrapText="1"/>
    </xf>
    <xf numFmtId="0" fontId="44" fillId="2" borderId="24" xfId="5" applyFont="1" applyFill="1" applyBorder="1" applyAlignment="1">
      <alignment horizontal="center" vertical="center" wrapText="1"/>
    </xf>
    <xf numFmtId="0" fontId="44" fillId="2" borderId="20" xfId="5" applyFont="1" applyFill="1" applyBorder="1" applyAlignment="1">
      <alignment horizontal="center" vertical="center" wrapText="1"/>
    </xf>
    <xf numFmtId="0" fontId="18" fillId="2" borderId="33" xfId="5" applyFont="1" applyFill="1" applyBorder="1" applyAlignment="1">
      <alignment horizontal="center" vertical="center" wrapText="1"/>
    </xf>
    <xf numFmtId="0" fontId="18" fillId="2" borderId="25"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10" fillId="0" borderId="17" xfId="5" applyFont="1" applyBorder="1" applyAlignment="1">
      <alignment horizontal="center" vertical="center" shrinkToFit="1"/>
    </xf>
    <xf numFmtId="0" fontId="10" fillId="0" borderId="16"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1" xfId="5" applyFont="1" applyFill="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0" fillId="2" borderId="14" xfId="5" applyFont="1" applyFill="1" applyBorder="1" applyAlignment="1">
      <alignment horizontal="center" vertical="center"/>
    </xf>
    <xf numFmtId="0" fontId="10" fillId="2" borderId="13" xfId="5" applyFont="1" applyFill="1" applyBorder="1" applyAlignment="1">
      <alignment horizontal="center" vertical="center"/>
    </xf>
    <xf numFmtId="0" fontId="10" fillId="0" borderId="14" xfId="5" applyFont="1" applyBorder="1" applyAlignment="1">
      <alignment horizontal="left" vertical="center"/>
    </xf>
    <xf numFmtId="0" fontId="10" fillId="0" borderId="39" xfId="5" applyFont="1" applyBorder="1" applyAlignment="1">
      <alignment horizontal="center" vertical="center"/>
    </xf>
    <xf numFmtId="0" fontId="10" fillId="0" borderId="38" xfId="5" applyFont="1" applyBorder="1" applyAlignment="1">
      <alignment horizontal="center" vertical="center"/>
    </xf>
    <xf numFmtId="0" fontId="18" fillId="2" borderId="28" xfId="5" applyFont="1" applyFill="1" applyBorder="1" applyAlignment="1">
      <alignment horizontal="center" vertical="center"/>
    </xf>
    <xf numFmtId="0" fontId="18" fillId="2" borderId="27" xfId="5" applyFont="1" applyFill="1" applyBorder="1" applyAlignment="1">
      <alignment horizontal="center" vertical="center"/>
    </xf>
    <xf numFmtId="0" fontId="18" fillId="2" borderId="26" xfId="5" applyFont="1" applyFill="1" applyBorder="1" applyAlignment="1">
      <alignment horizontal="center" vertical="center"/>
    </xf>
    <xf numFmtId="0" fontId="10" fillId="0" borderId="25" xfId="5" applyFont="1" applyBorder="1" applyAlignment="1">
      <alignment horizontal="center" vertical="center"/>
    </xf>
    <xf numFmtId="0" fontId="10" fillId="0" borderId="15" xfId="5" applyFont="1" applyBorder="1" applyAlignment="1">
      <alignment horizontal="center" vertical="center"/>
    </xf>
    <xf numFmtId="0" fontId="10" fillId="2" borderId="12" xfId="5" applyFont="1" applyFill="1" applyBorder="1" applyAlignment="1">
      <alignment horizontal="center" vertical="center" wrapText="1"/>
    </xf>
    <xf numFmtId="0" fontId="10" fillId="2" borderId="0" xfId="5" applyFont="1" applyFill="1" applyAlignment="1">
      <alignment horizontal="center" vertical="center"/>
    </xf>
    <xf numFmtId="0" fontId="10" fillId="2" borderId="4" xfId="5" applyFont="1" applyFill="1" applyBorder="1" applyAlignment="1">
      <alignment horizontal="center" vertical="center"/>
    </xf>
    <xf numFmtId="0" fontId="10" fillId="2" borderId="36" xfId="5" applyFont="1" applyFill="1" applyBorder="1" applyAlignment="1">
      <alignment horizontal="center" vertical="center"/>
    </xf>
    <xf numFmtId="0" fontId="10" fillId="2" borderId="35" xfId="5" applyFont="1" applyFill="1" applyBorder="1" applyAlignment="1">
      <alignment horizontal="center" vertical="center"/>
    </xf>
    <xf numFmtId="0" fontId="10" fillId="2" borderId="37" xfId="5" applyFont="1" applyFill="1" applyBorder="1" applyAlignment="1">
      <alignment horizontal="center" vertical="center"/>
    </xf>
    <xf numFmtId="178" fontId="31" fillId="0" borderId="12" xfId="2" applyNumberFormat="1" applyFont="1" applyBorder="1" applyAlignment="1">
      <alignment horizontal="center" vertical="center" shrinkToFit="1"/>
    </xf>
    <xf numFmtId="0" fontId="31" fillId="0" borderId="0" xfId="2" applyFont="1" applyAlignment="1">
      <alignment horizontal="center" vertical="center" shrinkToFit="1"/>
    </xf>
    <xf numFmtId="0" fontId="31" fillId="0" borderId="70" xfId="2" applyFont="1" applyBorder="1" applyAlignment="1">
      <alignment horizontal="center" vertical="center" shrinkToFit="1"/>
    </xf>
    <xf numFmtId="0" fontId="31" fillId="0" borderId="36" xfId="2" applyFont="1" applyBorder="1" applyAlignment="1">
      <alignment horizontal="center" vertical="center" shrinkToFit="1"/>
    </xf>
    <xf numFmtId="0" fontId="31" fillId="0" borderId="35" xfId="2" applyFont="1" applyBorder="1" applyAlignment="1">
      <alignment horizontal="center" vertical="center" shrinkToFit="1"/>
    </xf>
    <xf numFmtId="0" fontId="31" fillId="0" borderId="34" xfId="2" applyFont="1" applyBorder="1" applyAlignment="1">
      <alignment horizontal="center" vertical="center" shrinkToFit="1"/>
    </xf>
    <xf numFmtId="0" fontId="10" fillId="0" borderId="13" xfId="5" applyFont="1" applyBorder="1" applyAlignment="1">
      <alignment horizontal="left" vertical="center"/>
    </xf>
    <xf numFmtId="0" fontId="10" fillId="2" borderId="14" xfId="5" applyFont="1" applyFill="1" applyBorder="1" applyAlignment="1">
      <alignment horizontal="center" vertical="center" shrinkToFit="1"/>
    </xf>
    <xf numFmtId="0" fontId="10" fillId="2" borderId="13" xfId="5" applyFont="1" applyFill="1" applyBorder="1" applyAlignment="1">
      <alignment horizontal="center" vertical="center" shrinkToFit="1"/>
    </xf>
    <xf numFmtId="0" fontId="10" fillId="2" borderId="1" xfId="5" applyFont="1" applyFill="1" applyBorder="1" applyAlignment="1">
      <alignment horizontal="center" vertical="center" shrinkToFit="1"/>
    </xf>
    <xf numFmtId="0" fontId="32" fillId="0" borderId="1" xfId="0" applyFont="1" applyBorder="1" applyAlignment="1">
      <alignment horizontal="center" vertical="center"/>
    </xf>
    <xf numFmtId="178" fontId="10" fillId="0" borderId="1" xfId="5" applyNumberFormat="1" applyFont="1" applyBorder="1" applyAlignment="1">
      <alignment horizontal="right" vertical="center"/>
    </xf>
    <xf numFmtId="0" fontId="32" fillId="0" borderId="1" xfId="0" applyFont="1" applyBorder="1" applyAlignment="1">
      <alignment horizontal="right" vertical="center"/>
    </xf>
    <xf numFmtId="0" fontId="18" fillId="2" borderId="19"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2" xfId="5" applyFont="1" applyFill="1"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center" vertical="center"/>
    </xf>
    <xf numFmtId="0" fontId="0" fillId="0" borderId="65" xfId="0" applyBorder="1" applyAlignment="1">
      <alignment horizontal="center" vertical="center"/>
    </xf>
    <xf numFmtId="0" fontId="0" fillId="0" borderId="2"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2" xfId="13" xr:uid="{00000000-0005-0000-0000-000005000000}"/>
    <cellStyle name="標準 3" xfId="2" xr:uid="{00000000-0005-0000-0000-000006000000}"/>
    <cellStyle name="標準 3 2" xfId="4" xr:uid="{00000000-0005-0000-0000-000007000000}"/>
    <cellStyle name="標準 3 2 2" xfId="10" xr:uid="{00000000-0005-0000-0000-000008000000}"/>
    <cellStyle name="標準 3 2 2 2" xfId="12" xr:uid="{00000000-0005-0000-0000-000009000000}"/>
    <cellStyle name="標準 4" xfId="5" xr:uid="{00000000-0005-0000-0000-00000A000000}"/>
    <cellStyle name="標準 4 2" xfId="8" xr:uid="{00000000-0005-0000-0000-00000B000000}"/>
    <cellStyle name="標準 5" xfId="11" xr:uid="{00000000-0005-0000-0000-00000C000000}"/>
    <cellStyle name="標準_021220点検表修正案" xfId="7" xr:uid="{00000000-0005-0000-0000-00000D000000}"/>
  </cellStyles>
  <dxfs count="112">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externalLink" Target="externalLinks/externalLink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jpe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9.tiff"/><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G"/><Relationship Id="rId1" Type="http://schemas.openxmlformats.org/officeDocument/2006/relationships/image" Target="../media/image2.png"/><Relationship Id="rId5" Type="http://schemas.openxmlformats.org/officeDocument/2006/relationships/image" Target="../media/image24.JPG"/><Relationship Id="rId4" Type="http://schemas.openxmlformats.org/officeDocument/2006/relationships/image" Target="../media/image23.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6.JPG"/><Relationship Id="rId2" Type="http://schemas.openxmlformats.org/officeDocument/2006/relationships/image" Target="../media/image25.JPG"/><Relationship Id="rId1" Type="http://schemas.openxmlformats.org/officeDocument/2006/relationships/image" Target="../media/image2.png"/><Relationship Id="rId5" Type="http://schemas.openxmlformats.org/officeDocument/2006/relationships/image" Target="../media/image28.JPG"/><Relationship Id="rId4" Type="http://schemas.openxmlformats.org/officeDocument/2006/relationships/image" Target="../media/image27.JPG"/></Relationships>
</file>

<file path=xl/drawings/_rels/drawing11.xml.rels><?xml version="1.0" encoding="UTF-8" standalone="yes"?>
<Relationships xmlns="http://schemas.openxmlformats.org/package/2006/relationships"><Relationship Id="rId3" Type="http://schemas.openxmlformats.org/officeDocument/2006/relationships/image" Target="../media/image30.JPG"/><Relationship Id="rId2" Type="http://schemas.openxmlformats.org/officeDocument/2006/relationships/image" Target="../media/image29.JPG"/><Relationship Id="rId1" Type="http://schemas.openxmlformats.org/officeDocument/2006/relationships/image" Target="../media/image2.png"/><Relationship Id="rId5" Type="http://schemas.openxmlformats.org/officeDocument/2006/relationships/image" Target="../media/image32.JPG"/><Relationship Id="rId4" Type="http://schemas.openxmlformats.org/officeDocument/2006/relationships/image" Target="../media/image31.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4.JPG"/><Relationship Id="rId2" Type="http://schemas.openxmlformats.org/officeDocument/2006/relationships/image" Target="../media/image33.JPG"/><Relationship Id="rId1" Type="http://schemas.openxmlformats.org/officeDocument/2006/relationships/image" Target="../media/image2.png"/><Relationship Id="rId5" Type="http://schemas.openxmlformats.org/officeDocument/2006/relationships/image" Target="../media/image36.JPG"/><Relationship Id="rId4" Type="http://schemas.openxmlformats.org/officeDocument/2006/relationships/image" Target="../media/image35.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2.png"/><Relationship Id="rId5" Type="http://schemas.openxmlformats.org/officeDocument/2006/relationships/image" Target="../media/image40.JPG"/><Relationship Id="rId4" Type="http://schemas.openxmlformats.org/officeDocument/2006/relationships/image" Target="../media/image39.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2.JPG"/><Relationship Id="rId2" Type="http://schemas.openxmlformats.org/officeDocument/2006/relationships/image" Target="../media/image41.JPG"/><Relationship Id="rId1" Type="http://schemas.openxmlformats.org/officeDocument/2006/relationships/image" Target="../media/image2.png"/><Relationship Id="rId5" Type="http://schemas.openxmlformats.org/officeDocument/2006/relationships/image" Target="../media/image44.JPG"/><Relationship Id="rId4" Type="http://schemas.openxmlformats.org/officeDocument/2006/relationships/image" Target="../media/image43.JPG"/></Relationships>
</file>

<file path=xl/drawings/_rels/drawing15.xml.rels><?xml version="1.0" encoding="UTF-8" standalone="yes"?>
<Relationships xmlns="http://schemas.openxmlformats.org/package/2006/relationships"><Relationship Id="rId2" Type="http://schemas.openxmlformats.org/officeDocument/2006/relationships/image" Target="../media/image45.JP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png"/><Relationship Id="rId5" Type="http://schemas.openxmlformats.org/officeDocument/2006/relationships/image" Target="../media/image50.emf"/><Relationship Id="rId4" Type="http://schemas.openxmlformats.org/officeDocument/2006/relationships/image" Target="../media/image4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5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5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5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5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56.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57.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6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70.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7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7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image" Target="../media/image6.emf"/><Relationship Id="rId7" Type="http://schemas.openxmlformats.org/officeDocument/2006/relationships/image" Target="../media/image10.emf"/><Relationship Id="rId2"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9.emf"/><Relationship Id="rId5" Type="http://schemas.openxmlformats.org/officeDocument/2006/relationships/image" Target="../media/image8.emf"/><Relationship Id="rId4"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104775</xdr:colOff>
          <xdr:row>125</xdr:row>
          <xdr:rowOff>419100</xdr:rowOff>
        </xdr:from>
        <xdr:to>
          <xdr:col>19</xdr:col>
          <xdr:colOff>228600</xdr:colOff>
          <xdr:row>136</xdr:row>
          <xdr:rowOff>609600</xdr:rowOff>
        </xdr:to>
        <xdr:sp macro="" textlink="">
          <xdr:nvSpPr>
            <xdr:cNvPr id="25625" name="Object 25" hidden="1">
              <a:extLst>
                <a:ext uri="{63B3BB69-23CF-44E3-9099-C40C66FF867C}">
                  <a14:compatExt spid="_x0000_s25625"/>
                </a:ext>
                <a:ext uri="{FF2B5EF4-FFF2-40B4-BE49-F238E27FC236}">
                  <a16:creationId xmlns:a16="http://schemas.microsoft.com/office/drawing/2014/main" id="{00000000-0008-0000-0400-000019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247650</xdr:colOff>
          <xdr:row>125</xdr:row>
          <xdr:rowOff>438150</xdr:rowOff>
        </xdr:from>
        <xdr:to>
          <xdr:col>34</xdr:col>
          <xdr:colOff>152400</xdr:colOff>
          <xdr:row>136</xdr:row>
          <xdr:rowOff>609600</xdr:rowOff>
        </xdr:to>
        <xdr:sp macro="" textlink="">
          <xdr:nvSpPr>
            <xdr:cNvPr id="25626" name="Object 26" hidden="1">
              <a:extLst>
                <a:ext uri="{63B3BB69-23CF-44E3-9099-C40C66FF867C}">
                  <a14:compatExt spid="_x0000_s25626"/>
                </a:ext>
                <a:ext uri="{FF2B5EF4-FFF2-40B4-BE49-F238E27FC236}">
                  <a16:creationId xmlns:a16="http://schemas.microsoft.com/office/drawing/2014/main" id="{00000000-0008-0000-0400-00001A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109</xdr:row>
          <xdr:rowOff>66675</xdr:rowOff>
        </xdr:from>
        <xdr:to>
          <xdr:col>19</xdr:col>
          <xdr:colOff>161925</xdr:colOff>
          <xdr:row>119</xdr:row>
          <xdr:rowOff>600075</xdr:rowOff>
        </xdr:to>
        <xdr:sp macro="" textlink="">
          <xdr:nvSpPr>
            <xdr:cNvPr id="25621" name="Object 21" hidden="1">
              <a:extLst>
                <a:ext uri="{63B3BB69-23CF-44E3-9099-C40C66FF867C}">
                  <a14:compatExt spid="_x0000_s25621"/>
                </a:ext>
                <a:ext uri="{FF2B5EF4-FFF2-40B4-BE49-F238E27FC236}">
                  <a16:creationId xmlns:a16="http://schemas.microsoft.com/office/drawing/2014/main" id="{00000000-0008-0000-0400-000015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247650</xdr:colOff>
          <xdr:row>108</xdr:row>
          <xdr:rowOff>428625</xdr:rowOff>
        </xdr:from>
        <xdr:to>
          <xdr:col>33</xdr:col>
          <xdr:colOff>219075</xdr:colOff>
          <xdr:row>119</xdr:row>
          <xdr:rowOff>600075</xdr:rowOff>
        </xdr:to>
        <xdr:sp macro="" textlink="">
          <xdr:nvSpPr>
            <xdr:cNvPr id="25622" name="Object 22" hidden="1">
              <a:extLst>
                <a:ext uri="{63B3BB69-23CF-44E3-9099-C40C66FF867C}">
                  <a14:compatExt spid="_x0000_s25622"/>
                </a:ext>
                <a:ext uri="{FF2B5EF4-FFF2-40B4-BE49-F238E27FC236}">
                  <a16:creationId xmlns:a16="http://schemas.microsoft.com/office/drawing/2014/main" id="{00000000-0008-0000-0400-000016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58</xdr:row>
          <xdr:rowOff>257175</xdr:rowOff>
        </xdr:from>
        <xdr:to>
          <xdr:col>19</xdr:col>
          <xdr:colOff>276225</xdr:colOff>
          <xdr:row>68</xdr:row>
          <xdr:rowOff>600075</xdr:rowOff>
        </xdr:to>
        <xdr:sp macro="" textlink="">
          <xdr:nvSpPr>
            <xdr:cNvPr id="25617" name="Object 17" hidden="1">
              <a:extLst>
                <a:ext uri="{63B3BB69-23CF-44E3-9099-C40C66FF867C}">
                  <a14:compatExt spid="_x0000_s25617"/>
                </a:ext>
                <a:ext uri="{FF2B5EF4-FFF2-40B4-BE49-F238E27FC236}">
                  <a16:creationId xmlns:a16="http://schemas.microsoft.com/office/drawing/2014/main" id="{00000000-0008-0000-0400-00001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58</xdr:row>
          <xdr:rowOff>133350</xdr:rowOff>
        </xdr:from>
        <xdr:to>
          <xdr:col>33</xdr:col>
          <xdr:colOff>295275</xdr:colOff>
          <xdr:row>68</xdr:row>
          <xdr:rowOff>609600</xdr:rowOff>
        </xdr:to>
        <xdr:sp macro="" textlink="">
          <xdr:nvSpPr>
            <xdr:cNvPr id="25618" name="Object 18" hidden="1">
              <a:extLst>
                <a:ext uri="{63B3BB69-23CF-44E3-9099-C40C66FF867C}">
                  <a14:compatExt spid="_x0000_s25618"/>
                </a:ext>
                <a:ext uri="{FF2B5EF4-FFF2-40B4-BE49-F238E27FC236}">
                  <a16:creationId xmlns:a16="http://schemas.microsoft.com/office/drawing/2014/main" id="{00000000-0008-0000-0400-00001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92</xdr:row>
          <xdr:rowOff>9525</xdr:rowOff>
        </xdr:from>
        <xdr:to>
          <xdr:col>19</xdr:col>
          <xdr:colOff>219075</xdr:colOff>
          <xdr:row>102</xdr:row>
          <xdr:rowOff>619125</xdr:rowOff>
        </xdr:to>
        <xdr:sp macro="" textlink="">
          <xdr:nvSpPr>
            <xdr:cNvPr id="25613" name="Object 13" hidden="1">
              <a:extLst>
                <a:ext uri="{63B3BB69-23CF-44E3-9099-C40C66FF867C}">
                  <a14:compatExt spid="_x0000_s25613"/>
                </a:ext>
                <a:ext uri="{FF2B5EF4-FFF2-40B4-BE49-F238E27FC236}">
                  <a16:creationId xmlns:a16="http://schemas.microsoft.com/office/drawing/2014/main" id="{00000000-0008-0000-0400-00000D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92</xdr:row>
          <xdr:rowOff>57150</xdr:rowOff>
        </xdr:from>
        <xdr:to>
          <xdr:col>33</xdr:col>
          <xdr:colOff>257175</xdr:colOff>
          <xdr:row>102</xdr:row>
          <xdr:rowOff>619125</xdr:rowOff>
        </xdr:to>
        <xdr:sp macro="" textlink="">
          <xdr:nvSpPr>
            <xdr:cNvPr id="25614" name="Object 14" hidden="1">
              <a:extLst>
                <a:ext uri="{63B3BB69-23CF-44E3-9099-C40C66FF867C}">
                  <a14:compatExt spid="_x0000_s25614"/>
                </a:ext>
                <a:ext uri="{FF2B5EF4-FFF2-40B4-BE49-F238E27FC236}">
                  <a16:creationId xmlns:a16="http://schemas.microsoft.com/office/drawing/2014/main" id="{00000000-0008-0000-0400-00000E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75</xdr:row>
          <xdr:rowOff>85725</xdr:rowOff>
        </xdr:from>
        <xdr:to>
          <xdr:col>19</xdr:col>
          <xdr:colOff>247650</xdr:colOff>
          <xdr:row>85</xdr:row>
          <xdr:rowOff>590550</xdr:rowOff>
        </xdr:to>
        <xdr:sp macro="" textlink="">
          <xdr:nvSpPr>
            <xdr:cNvPr id="25605" name="Object 5" hidden="1">
              <a:extLst>
                <a:ext uri="{63B3BB69-23CF-44E3-9099-C40C66FF867C}">
                  <a14:compatExt spid="_x0000_s25605"/>
                </a:ext>
                <a:ext uri="{FF2B5EF4-FFF2-40B4-BE49-F238E27FC236}">
                  <a16:creationId xmlns:a16="http://schemas.microsoft.com/office/drawing/2014/main" id="{00000000-0008-0000-0400-000005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75</xdr:row>
          <xdr:rowOff>66675</xdr:rowOff>
        </xdr:from>
        <xdr:to>
          <xdr:col>34</xdr:col>
          <xdr:colOff>123825</xdr:colOff>
          <xdr:row>85</xdr:row>
          <xdr:rowOff>600075</xdr:rowOff>
        </xdr:to>
        <xdr:sp macro="" textlink="">
          <xdr:nvSpPr>
            <xdr:cNvPr id="25606" name="Object 6" hidden="1">
              <a:extLst>
                <a:ext uri="{63B3BB69-23CF-44E3-9099-C40C66FF867C}">
                  <a14:compatExt spid="_x0000_s25606"/>
                </a:ext>
                <a:ext uri="{FF2B5EF4-FFF2-40B4-BE49-F238E27FC236}">
                  <a16:creationId xmlns:a16="http://schemas.microsoft.com/office/drawing/2014/main" id="{00000000-0008-0000-0400-000006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105982</xdr:colOff>
      <xdr:row>7</xdr:row>
      <xdr:rowOff>180049</xdr:rowOff>
    </xdr:from>
    <xdr:to>
      <xdr:col>25</xdr:col>
      <xdr:colOff>140903</xdr:colOff>
      <xdr:row>16</xdr:row>
      <xdr:rowOff>419099</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501079" y="1850734"/>
          <a:ext cx="6691753" cy="3877981"/>
          <a:chOff x="544132" y="2466049"/>
          <a:chExt cx="7264396" cy="4268125"/>
        </a:xfrm>
      </xdr:grpSpPr>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132" y="2466049"/>
            <a:ext cx="7264396" cy="4268125"/>
          </a:xfrm>
          <a:prstGeom prst="rect">
            <a:avLst/>
          </a:prstGeom>
        </xdr:spPr>
      </xdr:pic>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1785097" y="3520639"/>
            <a:ext cx="1502655" cy="275717"/>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大田トンネル　</a:t>
            </a:r>
            <a:r>
              <a:rPr kumimoji="1" lang="en-US" altLang="ja-JP" sz="1100"/>
              <a:t>L=206m</a:t>
            </a:r>
          </a:p>
        </xdr:txBody>
      </xdr:sp>
      <xdr:cxnSp macro="">
        <xdr:nvCxnSpPr>
          <xdr:cNvPr id="14" name="直線矢印コネクタ 13">
            <a:extLst>
              <a:ext uri="{FF2B5EF4-FFF2-40B4-BE49-F238E27FC236}">
                <a16:creationId xmlns:a16="http://schemas.microsoft.com/office/drawing/2014/main" id="{00000000-0008-0000-0400-00000E000000}"/>
              </a:ext>
            </a:extLst>
          </xdr:cNvPr>
          <xdr:cNvCxnSpPr>
            <a:stCxn id="12" idx="2"/>
          </xdr:cNvCxnSpPr>
        </xdr:nvCxnSpPr>
        <xdr:spPr>
          <a:xfrm>
            <a:off x="2538105" y="3795796"/>
            <a:ext cx="1403264" cy="85491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28</xdr:col>
      <xdr:colOff>17929</xdr:colOff>
      <xdr:row>9</xdr:row>
      <xdr:rowOff>35295</xdr:rowOff>
    </xdr:from>
    <xdr:to>
      <xdr:col>31</xdr:col>
      <xdr:colOff>73958</xdr:colOff>
      <xdr:row>9</xdr:row>
      <xdr:rowOff>382117</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8628529" y="277849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起点側坑口</a:t>
          </a:r>
        </a:p>
      </xdr:txBody>
    </xdr:sp>
    <xdr:clientData/>
  </xdr:twoCellAnchor>
  <xdr:twoCellAnchor editAs="oneCell">
    <xdr:from>
      <xdr:col>7</xdr:col>
      <xdr:colOff>89647</xdr:colOff>
      <xdr:row>23</xdr:row>
      <xdr:rowOff>437029</xdr:rowOff>
    </xdr:from>
    <xdr:to>
      <xdr:col>29</xdr:col>
      <xdr:colOff>77321</xdr:colOff>
      <xdr:row>34</xdr:row>
      <xdr:rowOff>515647</xdr:rowOff>
    </xdr:to>
    <xdr:pic>
      <xdr:nvPicPr>
        <xdr:cNvPr id="8" name="Picture 34">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0" y="8774205"/>
          <a:ext cx="6902824" cy="5003043"/>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mc:AlternateContent xmlns:mc="http://schemas.openxmlformats.org/markup-compatibility/2006">
    <mc:Choice xmlns:a14="http://schemas.microsoft.com/office/drawing/2010/main" Requires="a14">
      <xdr:twoCellAnchor editAs="oneCell">
        <xdr:from>
          <xdr:col>2</xdr:col>
          <xdr:colOff>171450</xdr:colOff>
          <xdr:row>41</xdr:row>
          <xdr:rowOff>190500</xdr:rowOff>
        </xdr:from>
        <xdr:to>
          <xdr:col>19</xdr:col>
          <xdr:colOff>190500</xdr:colOff>
          <xdr:row>51</xdr:row>
          <xdr:rowOff>457200</xdr:rowOff>
        </xdr:to>
        <xdr:sp macro="" textlink="">
          <xdr:nvSpPr>
            <xdr:cNvPr id="25601" name="Object 1" hidden="1">
              <a:extLst>
                <a:ext uri="{63B3BB69-23CF-44E3-9099-C40C66FF867C}">
                  <a14:compatExt spid="_x0000_s25601"/>
                </a:ext>
                <a:ext uri="{FF2B5EF4-FFF2-40B4-BE49-F238E27FC236}">
                  <a16:creationId xmlns:a16="http://schemas.microsoft.com/office/drawing/2014/main" id="{00000000-0008-0000-04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40</xdr:row>
          <xdr:rowOff>438150</xdr:rowOff>
        </xdr:from>
        <xdr:to>
          <xdr:col>33</xdr:col>
          <xdr:colOff>276225</xdr:colOff>
          <xdr:row>51</xdr:row>
          <xdr:rowOff>600075</xdr:rowOff>
        </xdr:to>
        <xdr:sp macro="" textlink="">
          <xdr:nvSpPr>
            <xdr:cNvPr id="25602" name="Object 2" hidden="1">
              <a:extLst>
                <a:ext uri="{63B3BB69-23CF-44E3-9099-C40C66FF867C}">
                  <a14:compatExt spid="_x0000_s25602"/>
                </a:ext>
                <a:ext uri="{FF2B5EF4-FFF2-40B4-BE49-F238E27FC236}">
                  <a16:creationId xmlns:a16="http://schemas.microsoft.com/office/drawing/2014/main" id="{00000000-0008-0000-0400-00000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16</xdr:col>
      <xdr:colOff>134472</xdr:colOff>
      <xdr:row>39</xdr:row>
      <xdr:rowOff>212913</xdr:rowOff>
    </xdr:from>
    <xdr:to>
      <xdr:col>19</xdr:col>
      <xdr:colOff>245119</xdr:colOff>
      <xdr:row>40</xdr:row>
      <xdr:rowOff>412100</xdr:rowOff>
    </xdr:to>
    <xdr:sp macro="" textlink="">
      <xdr:nvSpPr>
        <xdr:cNvPr id="11" name="Text Box 50">
          <a:extLst>
            <a:ext uri="{FF2B5EF4-FFF2-40B4-BE49-F238E27FC236}">
              <a16:creationId xmlns:a16="http://schemas.microsoft.com/office/drawing/2014/main" id="{00000000-0008-0000-0400-00000B000000}"/>
            </a:ext>
          </a:extLst>
        </xdr:cNvPr>
        <xdr:cNvSpPr txBox="1">
          <a:spLocks noChangeArrowheads="1"/>
        </xdr:cNvSpPr>
      </xdr:nvSpPr>
      <xdr:spPr bwMode="auto">
        <a:xfrm>
          <a:off x="4964207" y="15150354"/>
          <a:ext cx="1053622" cy="5325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断面図</a:t>
          </a:r>
          <a:endParaRPr lang="en-US" altLang="ja-JP" sz="16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ＭＳ ゴシック"/>
              <a:ea typeface="ＭＳ ゴシック"/>
            </a:rPr>
            <a:t>支保パターンＣⅡ</a:t>
          </a:r>
        </a:p>
      </xdr:txBody>
    </xdr:sp>
    <xdr:clientData/>
  </xdr:twoCellAnchor>
  <xdr:twoCellAnchor editAs="oneCell">
    <xdr:from>
      <xdr:col>16</xdr:col>
      <xdr:colOff>107578</xdr:colOff>
      <xdr:row>22</xdr:row>
      <xdr:rowOff>186008</xdr:rowOff>
    </xdr:from>
    <xdr:to>
      <xdr:col>19</xdr:col>
      <xdr:colOff>218225</xdr:colOff>
      <xdr:row>23</xdr:row>
      <xdr:rowOff>226919</xdr:rowOff>
    </xdr:to>
    <xdr:sp macro="" textlink="">
      <xdr:nvSpPr>
        <xdr:cNvPr id="13" name="Text Box 50">
          <a:extLst>
            <a:ext uri="{FF2B5EF4-FFF2-40B4-BE49-F238E27FC236}">
              <a16:creationId xmlns:a16="http://schemas.microsoft.com/office/drawing/2014/main" id="{00000000-0008-0000-0400-00000D000000}"/>
            </a:ext>
          </a:extLst>
        </xdr:cNvPr>
        <xdr:cNvSpPr txBox="1">
          <a:spLocks noChangeArrowheads="1"/>
        </xdr:cNvSpPr>
      </xdr:nvSpPr>
      <xdr:spPr bwMode="auto">
        <a:xfrm>
          <a:off x="4937313" y="8187008"/>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平面図</a:t>
          </a:r>
          <a:endParaRPr lang="en-US" altLang="ja-JP" sz="1600" b="0" i="0" u="none" strike="noStrike" baseline="0">
            <a:solidFill>
              <a:srgbClr val="000000"/>
            </a:solidFill>
            <a:latin typeface="ＭＳ ゴシック"/>
            <a:ea typeface="ＭＳ ゴシック"/>
          </a:endParaRPr>
        </a:p>
      </xdr:txBody>
    </xdr:sp>
    <xdr:clientData/>
  </xdr:twoCellAnchor>
  <xdr:twoCellAnchor editAs="oneCell">
    <xdr:from>
      <xdr:col>15</xdr:col>
      <xdr:colOff>280146</xdr:colOff>
      <xdr:row>73</xdr:row>
      <xdr:rowOff>212913</xdr:rowOff>
    </xdr:from>
    <xdr:to>
      <xdr:col>20</xdr:col>
      <xdr:colOff>42021</xdr:colOff>
      <xdr:row>74</xdr:row>
      <xdr:rowOff>412100</xdr:rowOff>
    </xdr:to>
    <xdr:sp macro="" textlink="">
      <xdr:nvSpPr>
        <xdr:cNvPr id="15" name="Text Box 50">
          <a:extLst>
            <a:ext uri="{FF2B5EF4-FFF2-40B4-BE49-F238E27FC236}">
              <a16:creationId xmlns:a16="http://schemas.microsoft.com/office/drawing/2014/main" id="{00000000-0008-0000-0400-00000F000000}"/>
            </a:ext>
          </a:extLst>
        </xdr:cNvPr>
        <xdr:cNvSpPr txBox="1">
          <a:spLocks noChangeArrowheads="1"/>
        </xdr:cNvSpPr>
      </xdr:nvSpPr>
      <xdr:spPr bwMode="auto">
        <a:xfrm>
          <a:off x="4796117" y="22086795"/>
          <a:ext cx="1333500" cy="5325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ctr" upright="1">
          <a:noAutofit/>
        </a:bodyPr>
        <a:lstStyle/>
        <a:p>
          <a:pPr algn="ctr" rtl="0">
            <a:defRPr sz="1000"/>
          </a:pPr>
          <a:r>
            <a:rPr lang="ja-JP" altLang="en-US" sz="1600" b="0" i="0" u="none" strike="noStrike" baseline="0">
              <a:solidFill>
                <a:srgbClr val="000000"/>
              </a:solidFill>
              <a:latin typeface="ＭＳ ゴシック"/>
              <a:ea typeface="ＭＳ ゴシック"/>
            </a:rPr>
            <a:t>横断図</a:t>
          </a:r>
          <a:endParaRPr lang="en-US" altLang="ja-JP" sz="1600" b="0" i="0" u="none" strike="noStrike" baseline="0">
            <a:solidFill>
              <a:srgbClr val="000000"/>
            </a:solidFill>
            <a:latin typeface="ＭＳ ゴシック"/>
            <a:ea typeface="ＭＳ ゴシック"/>
          </a:endParaRPr>
        </a:p>
        <a:p>
          <a:pPr algn="ctr" rtl="0"/>
          <a:r>
            <a:rPr lang="ja-JP" altLang="ja-JP" sz="1100" b="0" i="0" baseline="0">
              <a:effectLst/>
              <a:latin typeface="+mn-lt"/>
              <a:ea typeface="+mn-ea"/>
              <a:cs typeface="+mn-cs"/>
            </a:rPr>
            <a:t>支保パターンＤⅢａ</a:t>
          </a:r>
          <a:endParaRPr lang="ja-JP" altLang="ja-JP" sz="1000">
            <a:effectLst/>
          </a:endParaRPr>
        </a:p>
      </xdr:txBody>
    </xdr:sp>
    <xdr:clientData/>
  </xdr:twoCellAnchor>
  <xdr:twoCellAnchor editAs="oneCell">
    <xdr:from>
      <xdr:col>15</xdr:col>
      <xdr:colOff>134471</xdr:colOff>
      <xdr:row>90</xdr:row>
      <xdr:rowOff>212913</xdr:rowOff>
    </xdr:from>
    <xdr:to>
      <xdr:col>20</xdr:col>
      <xdr:colOff>176492</xdr:colOff>
      <xdr:row>91</xdr:row>
      <xdr:rowOff>412100</xdr:rowOff>
    </xdr:to>
    <xdr:sp macro="" textlink="">
      <xdr:nvSpPr>
        <xdr:cNvPr id="26" name="Text Box 50">
          <a:extLst>
            <a:ext uri="{FF2B5EF4-FFF2-40B4-BE49-F238E27FC236}">
              <a16:creationId xmlns:a16="http://schemas.microsoft.com/office/drawing/2014/main" id="{00000000-0008-0000-0400-00001A000000}"/>
            </a:ext>
          </a:extLst>
        </xdr:cNvPr>
        <xdr:cNvSpPr txBox="1">
          <a:spLocks noChangeArrowheads="1"/>
        </xdr:cNvSpPr>
      </xdr:nvSpPr>
      <xdr:spPr bwMode="auto">
        <a:xfrm>
          <a:off x="4650442" y="29023237"/>
          <a:ext cx="1613646" cy="5325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ctr" upright="1">
          <a:noAutofit/>
        </a:bodyPr>
        <a:lstStyle/>
        <a:p>
          <a:pPr algn="ctr" rtl="0">
            <a:defRPr sz="1000"/>
          </a:pPr>
          <a:r>
            <a:rPr lang="ja-JP" altLang="en-US" sz="1600" b="0" i="0" u="none" strike="noStrike" baseline="0">
              <a:solidFill>
                <a:srgbClr val="000000"/>
              </a:solidFill>
              <a:latin typeface="ＭＳ ゴシック"/>
              <a:ea typeface="ＭＳ ゴシック"/>
            </a:rPr>
            <a:t>断面図</a:t>
          </a:r>
          <a:endParaRPr lang="en-US" altLang="ja-JP" sz="1600" b="0" i="0" u="none" strike="noStrike" baseline="0">
            <a:solidFill>
              <a:srgbClr val="000000"/>
            </a:solidFill>
            <a:latin typeface="ＭＳ ゴシック"/>
            <a:ea typeface="ＭＳ ゴシック"/>
          </a:endParaRPr>
        </a:p>
        <a:p>
          <a:pPr algn="ctr" rtl="0"/>
          <a:r>
            <a:rPr lang="ja-JP" altLang="ja-JP" sz="1100" b="0" i="0" baseline="0">
              <a:effectLst/>
              <a:latin typeface="+mn-lt"/>
              <a:ea typeface="+mn-ea"/>
              <a:cs typeface="+mn-cs"/>
            </a:rPr>
            <a:t>支保パターンＤⅢａ’</a:t>
          </a:r>
          <a:endParaRPr lang="ja-JP" altLang="ja-JP" sz="1000">
            <a:effectLst/>
          </a:endParaRPr>
        </a:p>
      </xdr:txBody>
    </xdr:sp>
    <xdr:clientData/>
  </xdr:twoCellAnchor>
  <xdr:twoCellAnchor editAs="oneCell">
    <xdr:from>
      <xdr:col>15</xdr:col>
      <xdr:colOff>201703</xdr:colOff>
      <xdr:row>56</xdr:row>
      <xdr:rowOff>212913</xdr:rowOff>
    </xdr:from>
    <xdr:to>
      <xdr:col>20</xdr:col>
      <xdr:colOff>120459</xdr:colOff>
      <xdr:row>57</xdr:row>
      <xdr:rowOff>412100</xdr:rowOff>
    </xdr:to>
    <xdr:sp macro="" textlink="">
      <xdr:nvSpPr>
        <xdr:cNvPr id="31" name="Text Box 50">
          <a:extLst>
            <a:ext uri="{FF2B5EF4-FFF2-40B4-BE49-F238E27FC236}">
              <a16:creationId xmlns:a16="http://schemas.microsoft.com/office/drawing/2014/main" id="{00000000-0008-0000-0400-00001F000000}"/>
            </a:ext>
          </a:extLst>
        </xdr:cNvPr>
        <xdr:cNvSpPr txBox="1">
          <a:spLocks noChangeArrowheads="1"/>
        </xdr:cNvSpPr>
      </xdr:nvSpPr>
      <xdr:spPr bwMode="auto">
        <a:xfrm>
          <a:off x="4717674" y="22086795"/>
          <a:ext cx="1490381" cy="5325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ctr" upright="1">
          <a:noAutofit/>
        </a:bodyPr>
        <a:lstStyle/>
        <a:p>
          <a:pPr algn="ctr" rtl="0">
            <a:defRPr sz="1000"/>
          </a:pPr>
          <a:r>
            <a:rPr lang="ja-JP" altLang="en-US" sz="1600" b="0" i="0" u="none" strike="noStrike" baseline="0">
              <a:solidFill>
                <a:srgbClr val="000000"/>
              </a:solidFill>
              <a:latin typeface="ＭＳ ゴシック"/>
              <a:ea typeface="ＭＳ ゴシック"/>
            </a:rPr>
            <a:t>断面図</a:t>
          </a:r>
          <a:endParaRPr lang="en-US" altLang="ja-JP" sz="1600" b="0" i="0" u="none" strike="noStrike" baseline="0">
            <a:solidFill>
              <a:srgbClr val="000000"/>
            </a:solidFill>
            <a:latin typeface="ＭＳ ゴシック"/>
            <a:ea typeface="ＭＳ ゴシック"/>
          </a:endParaRPr>
        </a:p>
        <a:p>
          <a:pPr algn="ctr" rtl="0"/>
          <a:r>
            <a:rPr lang="ja-JP" altLang="ja-JP" sz="1100" b="0" i="0" baseline="0">
              <a:effectLst/>
              <a:latin typeface="+mn-lt"/>
              <a:ea typeface="+mn-ea"/>
              <a:cs typeface="+mn-cs"/>
            </a:rPr>
            <a:t>支保パターンＤⅠ－ｉ</a:t>
          </a:r>
          <a:endParaRPr lang="ja-JP" altLang="ja-JP" sz="1000">
            <a:effectLst/>
          </a:endParaRPr>
        </a:p>
      </xdr:txBody>
    </xdr:sp>
    <xdr:clientData/>
  </xdr:twoCellAnchor>
  <xdr:twoCellAnchor editAs="oneCell">
    <xdr:from>
      <xdr:col>15</xdr:col>
      <xdr:colOff>134471</xdr:colOff>
      <xdr:row>107</xdr:row>
      <xdr:rowOff>212913</xdr:rowOff>
    </xdr:from>
    <xdr:to>
      <xdr:col>20</xdr:col>
      <xdr:colOff>176492</xdr:colOff>
      <xdr:row>108</xdr:row>
      <xdr:rowOff>412100</xdr:rowOff>
    </xdr:to>
    <xdr:sp macro="" textlink="">
      <xdr:nvSpPr>
        <xdr:cNvPr id="36" name="Text Box 50">
          <a:extLst>
            <a:ext uri="{FF2B5EF4-FFF2-40B4-BE49-F238E27FC236}">
              <a16:creationId xmlns:a16="http://schemas.microsoft.com/office/drawing/2014/main" id="{00000000-0008-0000-0400-000024000000}"/>
            </a:ext>
          </a:extLst>
        </xdr:cNvPr>
        <xdr:cNvSpPr txBox="1">
          <a:spLocks noChangeArrowheads="1"/>
        </xdr:cNvSpPr>
      </xdr:nvSpPr>
      <xdr:spPr bwMode="auto">
        <a:xfrm>
          <a:off x="4650442" y="35959678"/>
          <a:ext cx="1613646" cy="5325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ctr" upright="1">
          <a:noAutofit/>
        </a:bodyPr>
        <a:lstStyle/>
        <a:p>
          <a:pPr algn="ctr" rtl="0">
            <a:defRPr sz="1000"/>
          </a:pPr>
          <a:r>
            <a:rPr lang="ja-JP" altLang="en-US" sz="1600" b="0" i="0" u="none" strike="noStrike" baseline="0">
              <a:solidFill>
                <a:srgbClr val="000000"/>
              </a:solidFill>
              <a:latin typeface="ＭＳ ゴシック"/>
              <a:ea typeface="ＭＳ ゴシック"/>
            </a:rPr>
            <a:t>断面図</a:t>
          </a:r>
          <a:endParaRPr lang="en-US" altLang="ja-JP" sz="1600" b="0" i="0" u="none" strike="noStrike" baseline="0">
            <a:solidFill>
              <a:srgbClr val="000000"/>
            </a:solidFill>
            <a:latin typeface="ＭＳ ゴシック"/>
            <a:ea typeface="ＭＳ ゴシック"/>
          </a:endParaRPr>
        </a:p>
        <a:p>
          <a:pPr algn="ctr" rtl="0"/>
          <a:r>
            <a:rPr lang="ja-JP" altLang="ja-JP" sz="1100" b="0" i="0" baseline="0">
              <a:effectLst/>
              <a:latin typeface="+mn-lt"/>
              <a:ea typeface="+mn-ea"/>
              <a:cs typeface="+mn-cs"/>
            </a:rPr>
            <a:t>支保パターンＤⅢａ’</a:t>
          </a:r>
          <a:endParaRPr lang="ja-JP" altLang="ja-JP" sz="1000">
            <a:effectLst/>
          </a:endParaRPr>
        </a:p>
      </xdr:txBody>
    </xdr:sp>
    <xdr:clientData/>
  </xdr:twoCellAnchor>
  <xdr:twoCellAnchor editAs="oneCell">
    <xdr:from>
      <xdr:col>15</xdr:col>
      <xdr:colOff>134471</xdr:colOff>
      <xdr:row>124</xdr:row>
      <xdr:rowOff>212913</xdr:rowOff>
    </xdr:from>
    <xdr:to>
      <xdr:col>20</xdr:col>
      <xdr:colOff>176492</xdr:colOff>
      <xdr:row>125</xdr:row>
      <xdr:rowOff>412100</xdr:rowOff>
    </xdr:to>
    <xdr:sp macro="" textlink="">
      <xdr:nvSpPr>
        <xdr:cNvPr id="41" name="Text Box 50">
          <a:extLst>
            <a:ext uri="{FF2B5EF4-FFF2-40B4-BE49-F238E27FC236}">
              <a16:creationId xmlns:a16="http://schemas.microsoft.com/office/drawing/2014/main" id="{00000000-0008-0000-0400-000029000000}"/>
            </a:ext>
          </a:extLst>
        </xdr:cNvPr>
        <xdr:cNvSpPr txBox="1">
          <a:spLocks noChangeArrowheads="1"/>
        </xdr:cNvSpPr>
      </xdr:nvSpPr>
      <xdr:spPr bwMode="auto">
        <a:xfrm>
          <a:off x="4650442" y="42896119"/>
          <a:ext cx="1613646" cy="5325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ctr" upright="1">
          <a:noAutofit/>
        </a:bodyPr>
        <a:lstStyle/>
        <a:p>
          <a:pPr algn="ctr" rtl="0">
            <a:defRPr sz="1000"/>
          </a:pPr>
          <a:r>
            <a:rPr lang="ja-JP" altLang="en-US" sz="1600" b="0" i="0" u="none" strike="noStrike" baseline="0">
              <a:solidFill>
                <a:srgbClr val="000000"/>
              </a:solidFill>
              <a:latin typeface="ＭＳ ゴシック"/>
              <a:ea typeface="ＭＳ ゴシック"/>
            </a:rPr>
            <a:t>断面図</a:t>
          </a:r>
          <a:endParaRPr lang="en-US" altLang="ja-JP" sz="1600" b="0" i="0" u="none" strike="noStrike" baseline="0">
            <a:solidFill>
              <a:srgbClr val="000000"/>
            </a:solidFill>
            <a:latin typeface="ＭＳ ゴシック"/>
            <a:ea typeface="ＭＳ ゴシック"/>
          </a:endParaRPr>
        </a:p>
        <a:p>
          <a:pPr algn="ctr" rtl="0"/>
          <a:r>
            <a:rPr lang="ja-JP" altLang="ja-JP" sz="1100" b="0" i="0" baseline="0">
              <a:effectLst/>
              <a:latin typeface="+mn-lt"/>
              <a:ea typeface="+mn-ea"/>
              <a:cs typeface="+mn-cs"/>
            </a:rPr>
            <a:t>支保パターンＤⅢａ’</a:t>
          </a:r>
          <a:endParaRPr lang="ja-JP" altLang="ja-JP" sz="1000">
            <a:effectLst/>
          </a:endParaRPr>
        </a:p>
      </xdr:txBody>
    </xdr:sp>
    <xdr:clientData/>
  </xdr:twoCellAnchor>
  <xdr:twoCellAnchor editAs="oneCell">
    <xdr:from>
      <xdr:col>15</xdr:col>
      <xdr:colOff>134471</xdr:colOff>
      <xdr:row>141</xdr:row>
      <xdr:rowOff>123265</xdr:rowOff>
    </xdr:from>
    <xdr:to>
      <xdr:col>20</xdr:col>
      <xdr:colOff>176492</xdr:colOff>
      <xdr:row>142</xdr:row>
      <xdr:rowOff>322452</xdr:rowOff>
    </xdr:to>
    <xdr:sp macro="" textlink="">
      <xdr:nvSpPr>
        <xdr:cNvPr id="46" name="Text Box 50">
          <a:extLst>
            <a:ext uri="{FF2B5EF4-FFF2-40B4-BE49-F238E27FC236}">
              <a16:creationId xmlns:a16="http://schemas.microsoft.com/office/drawing/2014/main" id="{00000000-0008-0000-0400-00002E000000}"/>
            </a:ext>
          </a:extLst>
        </xdr:cNvPr>
        <xdr:cNvSpPr txBox="1">
          <a:spLocks noChangeArrowheads="1"/>
        </xdr:cNvSpPr>
      </xdr:nvSpPr>
      <xdr:spPr bwMode="auto">
        <a:xfrm>
          <a:off x="4650442" y="56679353"/>
          <a:ext cx="1613646" cy="5325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ctr" upright="1">
          <a:noAutofit/>
        </a:bodyPr>
        <a:lstStyle/>
        <a:p>
          <a:pPr algn="ctr" rtl="0">
            <a:defRPr sz="1000"/>
          </a:pPr>
          <a:r>
            <a:rPr lang="ja-JP" altLang="en-US" sz="1600" b="0" i="0" u="none" strike="noStrike" baseline="0">
              <a:solidFill>
                <a:srgbClr val="000000"/>
              </a:solidFill>
              <a:latin typeface="ＭＳ ゴシック"/>
              <a:ea typeface="ＭＳ ゴシック"/>
            </a:rPr>
            <a:t>縦面図</a:t>
          </a:r>
          <a:endParaRPr lang="en-US" altLang="ja-JP" sz="1600" b="0" i="0" u="none" strike="noStrike" baseline="0">
            <a:solidFill>
              <a:srgbClr val="000000"/>
            </a:solidFill>
            <a:latin typeface="ＭＳ ゴシック"/>
            <a:ea typeface="ＭＳ ゴシック"/>
          </a:endParaRPr>
        </a:p>
      </xdr:txBody>
    </xdr:sp>
    <xdr:clientData/>
  </xdr:twoCellAnchor>
  <xdr:twoCellAnchor editAs="oneCell">
    <xdr:from>
      <xdr:col>11</xdr:col>
      <xdr:colOff>168089</xdr:colOff>
      <xdr:row>142</xdr:row>
      <xdr:rowOff>291351</xdr:rowOff>
    </xdr:from>
    <xdr:to>
      <xdr:col>24</xdr:col>
      <xdr:colOff>149601</xdr:colOff>
      <xdr:row>153</xdr:row>
      <xdr:rowOff>614082</xdr:rowOff>
    </xdr:to>
    <xdr:pic>
      <xdr:nvPicPr>
        <xdr:cNvPr id="47" name="Picture 35">
          <a:extLst>
            <a:ext uri="{FF2B5EF4-FFF2-40B4-BE49-F238E27FC236}">
              <a16:creationId xmlns:a16="http://schemas.microsoft.com/office/drawing/2014/main" id="{00000000-0008-0000-0400-00002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29001" y="57183616"/>
          <a:ext cx="4060453" cy="5253319"/>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13</xdr:col>
      <xdr:colOff>156879</xdr:colOff>
      <xdr:row>158</xdr:row>
      <xdr:rowOff>123265</xdr:rowOff>
    </xdr:from>
    <xdr:to>
      <xdr:col>22</xdr:col>
      <xdr:colOff>163041</xdr:colOff>
      <xdr:row>159</xdr:row>
      <xdr:rowOff>322452</xdr:rowOff>
    </xdr:to>
    <xdr:sp macro="" textlink="">
      <xdr:nvSpPr>
        <xdr:cNvPr id="48" name="Text Box 50">
          <a:extLst>
            <a:ext uri="{FF2B5EF4-FFF2-40B4-BE49-F238E27FC236}">
              <a16:creationId xmlns:a16="http://schemas.microsoft.com/office/drawing/2014/main" id="{00000000-0008-0000-0400-000030000000}"/>
            </a:ext>
          </a:extLst>
        </xdr:cNvPr>
        <xdr:cNvSpPr txBox="1">
          <a:spLocks noChangeArrowheads="1"/>
        </xdr:cNvSpPr>
      </xdr:nvSpPr>
      <xdr:spPr bwMode="auto">
        <a:xfrm>
          <a:off x="4045320" y="63615794"/>
          <a:ext cx="2835087" cy="5325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ctr" upright="1">
          <a:noAutofit/>
        </a:bodyPr>
        <a:lstStyle/>
        <a:p>
          <a:pPr algn="ctr" rtl="0">
            <a:defRPr sz="1000"/>
          </a:pPr>
          <a:r>
            <a:rPr lang="ja-JP" altLang="en-US" sz="1600" b="0" i="0" u="none" strike="noStrike" baseline="0">
              <a:solidFill>
                <a:srgbClr val="000000"/>
              </a:solidFill>
              <a:latin typeface="ＭＳ ゴシック"/>
              <a:ea typeface="ＭＳ ゴシック"/>
            </a:rPr>
            <a:t>地質平面図・縦断図</a:t>
          </a:r>
          <a:endParaRPr lang="en-US" altLang="ja-JP" sz="1600" b="0" i="0" u="none" strike="noStrike" baseline="0">
            <a:solidFill>
              <a:srgbClr val="000000"/>
            </a:solidFill>
            <a:latin typeface="ＭＳ ゴシック"/>
            <a:ea typeface="ＭＳ ゴシック"/>
          </a:endParaRPr>
        </a:p>
      </xdr:txBody>
    </xdr:sp>
    <xdr:clientData/>
  </xdr:twoCellAnchor>
  <xdr:twoCellAnchor editAs="oneCell">
    <xdr:from>
      <xdr:col>7</xdr:col>
      <xdr:colOff>257733</xdr:colOff>
      <xdr:row>159</xdr:row>
      <xdr:rowOff>347382</xdr:rowOff>
    </xdr:from>
    <xdr:to>
      <xdr:col>28</xdr:col>
      <xdr:colOff>78439</xdr:colOff>
      <xdr:row>170</xdr:row>
      <xdr:rowOff>628909</xdr:rowOff>
    </xdr:to>
    <xdr:pic>
      <xdr:nvPicPr>
        <xdr:cNvPr id="50" name="Picture 36">
          <a:extLst>
            <a:ext uri="{FF2B5EF4-FFF2-40B4-BE49-F238E27FC236}">
              <a16:creationId xmlns:a16="http://schemas.microsoft.com/office/drawing/2014/main" id="{00000000-0008-0000-0400-00003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63586" y="64176088"/>
          <a:ext cx="6409765" cy="521211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27</xdr:col>
      <xdr:colOff>246529</xdr:colOff>
      <xdr:row>14</xdr:row>
      <xdr:rowOff>397245</xdr:rowOff>
    </xdr:from>
    <xdr:to>
      <xdr:col>30</xdr:col>
      <xdr:colOff>302558</xdr:colOff>
      <xdr:row>15</xdr:row>
      <xdr:rowOff>296392</xdr:rowOff>
    </xdr:to>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8542804" y="5378820"/>
          <a:ext cx="999004" cy="3468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終点側坑口</a:t>
          </a:r>
        </a:p>
      </xdr:txBody>
    </xdr:sp>
    <xdr:clientData/>
  </xdr:twoCellAnchor>
  <xdr:twoCellAnchor editAs="oneCell">
    <xdr:from>
      <xdr:col>28</xdr:col>
      <xdr:colOff>27454</xdr:colOff>
      <xdr:row>13</xdr:row>
      <xdr:rowOff>225795</xdr:rowOff>
    </xdr:from>
    <xdr:to>
      <xdr:col>31</xdr:col>
      <xdr:colOff>83483</xdr:colOff>
      <xdr:row>14</xdr:row>
      <xdr:rowOff>124942</xdr:rowOff>
    </xdr:to>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8638054" y="475969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終点側坑口</a:t>
          </a:r>
        </a:p>
      </xdr:txBody>
    </xdr:sp>
    <xdr:clientData/>
  </xdr:twoCellAnchor>
  <xdr:twoCellAnchor editAs="oneCell">
    <xdr:from>
      <xdr:col>28</xdr:col>
      <xdr:colOff>46504</xdr:colOff>
      <xdr:row>17</xdr:row>
      <xdr:rowOff>397245</xdr:rowOff>
    </xdr:from>
    <xdr:to>
      <xdr:col>31</xdr:col>
      <xdr:colOff>102533</xdr:colOff>
      <xdr:row>18</xdr:row>
      <xdr:rowOff>67792</xdr:rowOff>
    </xdr:to>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8657104" y="672184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坑内</a:t>
          </a:r>
        </a:p>
      </xdr:txBody>
    </xdr:sp>
    <xdr:clientData/>
  </xdr:twoCellAnchor>
  <xdr:twoCellAnchor editAs="oneCell">
    <xdr:from>
      <xdr:col>12</xdr:col>
      <xdr:colOff>57150</xdr:colOff>
      <xdr:row>6</xdr:row>
      <xdr:rowOff>38100</xdr:rowOff>
    </xdr:from>
    <xdr:to>
      <xdr:col>15</xdr:col>
      <xdr:colOff>167797</xdr:colOff>
      <xdr:row>6</xdr:row>
      <xdr:rowOff>412386</xdr:rowOff>
    </xdr:to>
    <xdr:sp macro="" textlink="">
      <xdr:nvSpPr>
        <xdr:cNvPr id="56" name="Text Box 50">
          <a:extLst>
            <a:ext uri="{FF2B5EF4-FFF2-40B4-BE49-F238E27FC236}">
              <a16:creationId xmlns:a16="http://schemas.microsoft.com/office/drawing/2014/main" id="{00000000-0008-0000-0400-000038000000}"/>
            </a:ext>
          </a:extLst>
        </xdr:cNvPr>
        <xdr:cNvSpPr txBox="1">
          <a:spLocks noChangeArrowheads="1"/>
        </xdr:cNvSpPr>
      </xdr:nvSpPr>
      <xdr:spPr bwMode="auto">
        <a:xfrm>
          <a:off x="3638550" y="1438275"/>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位置図</a:t>
          </a:r>
          <a:endParaRPr lang="en-US" altLang="ja-JP" sz="1600" b="0" i="0" u="none" strike="noStrike" baseline="0">
            <a:solidFill>
              <a:srgbClr val="000000"/>
            </a:solidFill>
            <a:latin typeface="ＭＳ ゴシック"/>
            <a:ea typeface="ＭＳ ゴシック"/>
          </a:endParaRPr>
        </a:p>
      </xdr:txBody>
    </xdr:sp>
    <xdr:clientData/>
  </xdr:twoCellAnchor>
  <xdr:twoCellAnchor editAs="oneCell">
    <xdr:from>
      <xdr:col>26</xdr:col>
      <xdr:colOff>123826</xdr:colOff>
      <xdr:row>5</xdr:row>
      <xdr:rowOff>161926</xdr:rowOff>
    </xdr:from>
    <xdr:to>
      <xdr:col>32</xdr:col>
      <xdr:colOff>257176</xdr:colOff>
      <xdr:row>8</xdr:row>
      <xdr:rowOff>426345</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5"/>
        <a:srcRect l="866" r="681" b="57225"/>
        <a:stretch/>
      </xdr:blipFill>
      <xdr:spPr>
        <a:xfrm>
          <a:off x="8105776" y="1228726"/>
          <a:ext cx="2019300" cy="1493144"/>
        </a:xfrm>
        <a:prstGeom prst="rect">
          <a:avLst/>
        </a:prstGeom>
      </xdr:spPr>
    </xdr:pic>
    <xdr:clientData/>
  </xdr:twoCellAnchor>
  <xdr:twoCellAnchor editAs="oneCell">
    <xdr:from>
      <xdr:col>26</xdr:col>
      <xdr:colOff>123826</xdr:colOff>
      <xdr:row>10</xdr:row>
      <xdr:rowOff>76200</xdr:rowOff>
    </xdr:from>
    <xdr:to>
      <xdr:col>32</xdr:col>
      <xdr:colOff>257176</xdr:colOff>
      <xdr:row>13</xdr:row>
      <xdr:rowOff>233430</xdr:rowOff>
    </xdr:to>
    <xdr:pic>
      <xdr:nvPicPr>
        <xdr:cNvPr id="38" name="図 37">
          <a:extLst>
            <a:ext uri="{FF2B5EF4-FFF2-40B4-BE49-F238E27FC236}">
              <a16:creationId xmlns:a16="http://schemas.microsoft.com/office/drawing/2014/main" id="{00000000-0008-0000-0400-000026000000}"/>
            </a:ext>
          </a:extLst>
        </xdr:cNvPr>
        <xdr:cNvPicPr>
          <a:picLocks noChangeAspect="1"/>
        </xdr:cNvPicPr>
      </xdr:nvPicPr>
      <xdr:blipFill rotWithShape="1">
        <a:blip xmlns:r="http://schemas.openxmlformats.org/officeDocument/2006/relationships" r:embed="rId5"/>
        <a:srcRect l="866" t="56523" r="681" b="497"/>
        <a:stretch/>
      </xdr:blipFill>
      <xdr:spPr>
        <a:xfrm>
          <a:off x="8105776" y="3267075"/>
          <a:ext cx="2019300" cy="1500255"/>
        </a:xfrm>
        <a:prstGeom prst="rect">
          <a:avLst/>
        </a:prstGeom>
      </xdr:spPr>
    </xdr:pic>
    <xdr:clientData/>
  </xdr:twoCellAnchor>
  <xdr:twoCellAnchor editAs="oneCell">
    <xdr:from>
      <xdr:col>26</xdr:col>
      <xdr:colOff>133350</xdr:colOff>
      <xdr:row>14</xdr:row>
      <xdr:rowOff>170932</xdr:rowOff>
    </xdr:from>
    <xdr:to>
      <xdr:col>32</xdr:col>
      <xdr:colOff>247649</xdr:colOff>
      <xdr:row>17</xdr:row>
      <xdr:rowOff>313822</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rotWithShape="1">
        <a:blip xmlns:r="http://schemas.openxmlformats.org/officeDocument/2006/relationships" r:embed="rId6"/>
        <a:srcRect r="861"/>
        <a:stretch/>
      </xdr:blipFill>
      <xdr:spPr>
        <a:xfrm>
          <a:off x="8115300" y="5152507"/>
          <a:ext cx="2000249" cy="1485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3</xdr:col>
      <xdr:colOff>189398</xdr:colOff>
      <xdr:row>18</xdr:row>
      <xdr:rowOff>142875</xdr:rowOff>
    </xdr:from>
    <xdr:to>
      <xdr:col>24</xdr:col>
      <xdr:colOff>111542</xdr:colOff>
      <xdr:row>24</xdr:row>
      <xdr:rowOff>256725</xdr:rowOff>
    </xdr:to>
    <xdr:pic>
      <xdr:nvPicPr>
        <xdr:cNvPr id="5" name="図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a:stretch>
          <a:fillRect/>
        </a:stretch>
      </xdr:blipFill>
      <xdr:spPr>
        <a:xfrm>
          <a:off x="1075223" y="2628900"/>
          <a:ext cx="9637644" cy="314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3</xdr:col>
      <xdr:colOff>209550</xdr:colOff>
      <xdr:row>18</xdr:row>
      <xdr:rowOff>142874</xdr:rowOff>
    </xdr:from>
    <xdr:to>
      <xdr:col>23</xdr:col>
      <xdr:colOff>253938</xdr:colOff>
      <xdr:row>24</xdr:row>
      <xdr:rowOff>249524</xdr:rowOff>
    </xdr:to>
    <xdr:pic>
      <xdr:nvPicPr>
        <xdr:cNvPr id="5" name="図 4">
          <a:extLst>
            <a:ext uri="{FF2B5EF4-FFF2-40B4-BE49-F238E27FC236}">
              <a16:creationId xmlns:a16="http://schemas.microsoft.com/office/drawing/2014/main" id="{00000000-0008-0000-06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40" t="25951" r="1137" b="27230"/>
        <a:stretch/>
      </xdr:blipFill>
      <xdr:spPr>
        <a:xfrm>
          <a:off x="1095375" y="2628899"/>
          <a:ext cx="9245538" cy="3135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2</xdr:col>
      <xdr:colOff>284647</xdr:colOff>
      <xdr:row>18</xdr:row>
      <xdr:rowOff>95250</xdr:rowOff>
    </xdr:from>
    <xdr:to>
      <xdr:col>10</xdr:col>
      <xdr:colOff>168015</xdr:colOff>
      <xdr:row>24</xdr:row>
      <xdr:rowOff>219075</xdr:rowOff>
    </xdr:to>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stretch>
          <a:fillRect/>
        </a:stretch>
      </xdr:blipFill>
      <xdr:spPr>
        <a:xfrm>
          <a:off x="722797" y="2581275"/>
          <a:ext cx="3464768" cy="31527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12</xdr:col>
      <xdr:colOff>857251</xdr:colOff>
      <xdr:row>17</xdr:row>
      <xdr:rowOff>23812</xdr:rowOff>
    </xdr:from>
    <xdr:ext cx="2536528" cy="925894"/>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6750845" y="3786187"/>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11</xdr:col>
      <xdr:colOff>19050</xdr:colOff>
      <xdr:row>11</xdr:row>
      <xdr:rowOff>251729</xdr:rowOff>
    </xdr:from>
    <xdr:ext cx="2536528" cy="925894"/>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4454979" y="36263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25</xdr:col>
      <xdr:colOff>224117</xdr:colOff>
      <xdr:row>1</xdr:row>
      <xdr:rowOff>112059</xdr:rowOff>
    </xdr:from>
    <xdr:ext cx="6049612" cy="8174383"/>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49612" cy="8174383"/>
        </a:xfrm>
        <a:prstGeom prst="rect">
          <a:avLst/>
        </a:prstGeom>
      </xdr:spPr>
    </xdr:pic>
    <xdr:clientData/>
  </xdr:oneCellAnchor>
  <xdr:twoCellAnchor>
    <xdr:from>
      <xdr:col>5</xdr:col>
      <xdr:colOff>340255</xdr:colOff>
      <xdr:row>4</xdr:row>
      <xdr:rowOff>63500</xdr:rowOff>
    </xdr:from>
    <xdr:to>
      <xdr:col>11</xdr:col>
      <xdr:colOff>240772</xdr:colOff>
      <xdr:row>15</xdr:row>
      <xdr:rowOff>146050</xdr:rowOff>
    </xdr:to>
    <xdr:pic>
      <xdr:nvPicPr>
        <xdr:cNvPr id="3" name="図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2517398" y="947964"/>
          <a:ext cx="3411160" cy="2491015"/>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5" name="図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6" name="図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7" name="テキスト ボックス 6">
          <a:extLst>
            <a:ext uri="{FF2B5EF4-FFF2-40B4-BE49-F238E27FC236}">
              <a16:creationId xmlns:a16="http://schemas.microsoft.com/office/drawing/2014/main" id="{00000000-0008-0000-0B00-000007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25</xdr:col>
      <xdr:colOff>224117</xdr:colOff>
      <xdr:row>1</xdr:row>
      <xdr:rowOff>112059</xdr:rowOff>
    </xdr:from>
    <xdr:ext cx="6049612" cy="8174383"/>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49612" cy="8174383"/>
        </a:xfrm>
        <a:prstGeom prst="rect">
          <a:avLst/>
        </a:prstGeom>
      </xdr:spPr>
    </xdr:pic>
    <xdr:clientData/>
  </xdr:oneCellAnchor>
  <xdr:twoCellAnchor>
    <xdr:from>
      <xdr:col>5</xdr:col>
      <xdr:colOff>340255</xdr:colOff>
      <xdr:row>4</xdr:row>
      <xdr:rowOff>63500</xdr:rowOff>
    </xdr:from>
    <xdr:to>
      <xdr:col>11</xdr:col>
      <xdr:colOff>240772</xdr:colOff>
      <xdr:row>15</xdr:row>
      <xdr:rowOff>146050</xdr:rowOff>
    </xdr:to>
    <xdr:pic>
      <xdr:nvPicPr>
        <xdr:cNvPr id="3" name="図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4" name="図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5" name="図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6" name="図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7" name="テキスト ボックス 6">
          <a:extLst>
            <a:ext uri="{FF2B5EF4-FFF2-40B4-BE49-F238E27FC236}">
              <a16:creationId xmlns:a16="http://schemas.microsoft.com/office/drawing/2014/main" id="{00000000-0008-0000-0C00-000007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25</xdr:col>
      <xdr:colOff>224117</xdr:colOff>
      <xdr:row>1</xdr:row>
      <xdr:rowOff>112059</xdr:rowOff>
    </xdr:from>
    <xdr:ext cx="6049612" cy="8174383"/>
    <xdr:pic>
      <xdr:nvPicPr>
        <xdr:cNvPr id="2" name="図 1">
          <a:extLst>
            <a:ext uri="{FF2B5EF4-FFF2-40B4-BE49-F238E27FC236}">
              <a16:creationId xmlns:a16="http://schemas.microsoft.com/office/drawing/2014/main" id="{00000000-0008-0000-0D00-000002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49612" cy="8174383"/>
        </a:xfrm>
        <a:prstGeom prst="rect">
          <a:avLst/>
        </a:prstGeom>
      </xdr:spPr>
    </xdr:pic>
    <xdr:clientData/>
  </xdr:oneCellAnchor>
  <xdr:twoCellAnchor>
    <xdr:from>
      <xdr:col>5</xdr:col>
      <xdr:colOff>340255</xdr:colOff>
      <xdr:row>4</xdr:row>
      <xdr:rowOff>63500</xdr:rowOff>
    </xdr:from>
    <xdr:to>
      <xdr:col>11</xdr:col>
      <xdr:colOff>240772</xdr:colOff>
      <xdr:row>15</xdr:row>
      <xdr:rowOff>146050</xdr:rowOff>
    </xdr:to>
    <xdr:pic>
      <xdr:nvPicPr>
        <xdr:cNvPr id="3" name="図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4" name="図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5" name="図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6" name="図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25</xdr:col>
      <xdr:colOff>224117</xdr:colOff>
      <xdr:row>1</xdr:row>
      <xdr:rowOff>112059</xdr:rowOff>
    </xdr:from>
    <xdr:ext cx="6049612" cy="8174383"/>
    <xdr:pic>
      <xdr:nvPicPr>
        <xdr:cNvPr id="2" name="図 1">
          <a:extLst>
            <a:ext uri="{FF2B5EF4-FFF2-40B4-BE49-F238E27FC236}">
              <a16:creationId xmlns:a16="http://schemas.microsoft.com/office/drawing/2014/main" id="{00000000-0008-0000-0E00-000002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49612" cy="8174383"/>
        </a:xfrm>
        <a:prstGeom prst="rect">
          <a:avLst/>
        </a:prstGeom>
      </xdr:spPr>
    </xdr:pic>
    <xdr:clientData/>
  </xdr:oneCellAnchor>
  <xdr:twoCellAnchor>
    <xdr:from>
      <xdr:col>5</xdr:col>
      <xdr:colOff>340255</xdr:colOff>
      <xdr:row>4</xdr:row>
      <xdr:rowOff>63500</xdr:rowOff>
    </xdr:from>
    <xdr:to>
      <xdr:col>11</xdr:col>
      <xdr:colOff>240772</xdr:colOff>
      <xdr:row>15</xdr:row>
      <xdr:rowOff>146050</xdr:rowOff>
    </xdr:to>
    <xdr:pic>
      <xdr:nvPicPr>
        <xdr:cNvPr id="3" name="図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4" name="図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5" name="図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6" name="図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7" name="テキスト ボックス 6">
          <a:extLst>
            <a:ext uri="{FF2B5EF4-FFF2-40B4-BE49-F238E27FC236}">
              <a16:creationId xmlns:a16="http://schemas.microsoft.com/office/drawing/2014/main" id="{00000000-0008-0000-0E00-000007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25</xdr:col>
      <xdr:colOff>224117</xdr:colOff>
      <xdr:row>1</xdr:row>
      <xdr:rowOff>112059</xdr:rowOff>
    </xdr:from>
    <xdr:ext cx="6049612" cy="8174383"/>
    <xdr:pic>
      <xdr:nvPicPr>
        <xdr:cNvPr id="2" name="図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49612" cy="8174383"/>
        </a:xfrm>
        <a:prstGeom prst="rect">
          <a:avLst/>
        </a:prstGeom>
      </xdr:spPr>
    </xdr:pic>
    <xdr:clientData/>
  </xdr:oneCellAnchor>
  <xdr:twoCellAnchor>
    <xdr:from>
      <xdr:col>5</xdr:col>
      <xdr:colOff>340255</xdr:colOff>
      <xdr:row>4</xdr:row>
      <xdr:rowOff>63500</xdr:rowOff>
    </xdr:from>
    <xdr:to>
      <xdr:col>11</xdr:col>
      <xdr:colOff>240772</xdr:colOff>
      <xdr:row>15</xdr:row>
      <xdr:rowOff>146050</xdr:rowOff>
    </xdr:to>
    <xdr:pic>
      <xdr:nvPicPr>
        <xdr:cNvPr id="3" name="図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4" name="図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5" name="図 4">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6" name="図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7" name="テキスト ボックス 6">
          <a:extLst>
            <a:ext uri="{FF2B5EF4-FFF2-40B4-BE49-F238E27FC236}">
              <a16:creationId xmlns:a16="http://schemas.microsoft.com/office/drawing/2014/main" id="{00000000-0008-0000-0F00-000007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25</xdr:col>
      <xdr:colOff>224117</xdr:colOff>
      <xdr:row>1</xdr:row>
      <xdr:rowOff>112059</xdr:rowOff>
    </xdr:from>
    <xdr:ext cx="6049612" cy="8174383"/>
    <xdr:pic>
      <xdr:nvPicPr>
        <xdr:cNvPr id="2" name="図 1">
          <a:extLst>
            <a:ext uri="{FF2B5EF4-FFF2-40B4-BE49-F238E27FC236}">
              <a16:creationId xmlns:a16="http://schemas.microsoft.com/office/drawing/2014/main" id="{00000000-0008-0000-1000-000002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49612" cy="8174383"/>
        </a:xfrm>
        <a:prstGeom prst="rect">
          <a:avLst/>
        </a:prstGeom>
      </xdr:spPr>
    </xdr:pic>
    <xdr:clientData/>
  </xdr:oneCellAnchor>
  <xdr:twoCellAnchor>
    <xdr:from>
      <xdr:col>5</xdr:col>
      <xdr:colOff>340255</xdr:colOff>
      <xdr:row>4</xdr:row>
      <xdr:rowOff>63500</xdr:rowOff>
    </xdr:from>
    <xdr:to>
      <xdr:col>11</xdr:col>
      <xdr:colOff>240772</xdr:colOff>
      <xdr:row>15</xdr:row>
      <xdr:rowOff>146050</xdr:rowOff>
    </xdr:to>
    <xdr:pic>
      <xdr:nvPicPr>
        <xdr:cNvPr id="3" name="図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4" name="図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5" name="図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6" name="図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7" name="テキスト ボックス 6">
          <a:extLst>
            <a:ext uri="{FF2B5EF4-FFF2-40B4-BE49-F238E27FC236}">
              <a16:creationId xmlns:a16="http://schemas.microsoft.com/office/drawing/2014/main" id="{00000000-0008-0000-1000-000007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25</xdr:col>
      <xdr:colOff>224117</xdr:colOff>
      <xdr:row>1</xdr:row>
      <xdr:rowOff>112059</xdr:rowOff>
    </xdr:from>
    <xdr:ext cx="6049612" cy="8174383"/>
    <xdr:pic>
      <xdr:nvPicPr>
        <xdr:cNvPr id="2" name="図 1">
          <a:extLst>
            <a:ext uri="{FF2B5EF4-FFF2-40B4-BE49-F238E27FC236}">
              <a16:creationId xmlns:a16="http://schemas.microsoft.com/office/drawing/2014/main" id="{00000000-0008-0000-1100-000002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49612" cy="8174383"/>
        </a:xfrm>
        <a:prstGeom prst="rect">
          <a:avLst/>
        </a:prstGeom>
      </xdr:spPr>
    </xdr:pic>
    <xdr:clientData/>
  </xdr:oneCellAnchor>
  <xdr:twoCellAnchor>
    <xdr:from>
      <xdr:col>5</xdr:col>
      <xdr:colOff>340255</xdr:colOff>
      <xdr:row>4</xdr:row>
      <xdr:rowOff>63500</xdr:rowOff>
    </xdr:from>
    <xdr:to>
      <xdr:col>11</xdr:col>
      <xdr:colOff>240772</xdr:colOff>
      <xdr:row>15</xdr:row>
      <xdr:rowOff>146050</xdr:rowOff>
    </xdr:to>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2</xdr:col>
      <xdr:colOff>76200</xdr:colOff>
      <xdr:row>6</xdr:row>
      <xdr:rowOff>76200</xdr:rowOff>
    </xdr:from>
    <xdr:to>
      <xdr:col>34</xdr:col>
      <xdr:colOff>62190</xdr:colOff>
      <xdr:row>16</xdr:row>
      <xdr:rowOff>85050</xdr:rowOff>
    </xdr:to>
    <xdr:pic>
      <xdr:nvPicPr>
        <xdr:cNvPr id="5" name="図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1"/>
        <a:stretch>
          <a:fillRect/>
        </a:stretch>
      </xdr:blipFill>
      <xdr:spPr>
        <a:xfrm>
          <a:off x="447675" y="1476375"/>
          <a:ext cx="10044390" cy="4485600"/>
        </a:xfrm>
        <a:prstGeom prst="rect">
          <a:avLst/>
        </a:prstGeom>
      </xdr:spPr>
    </xdr:pic>
    <xdr:clientData/>
  </xdr:twoCellAnchor>
  <xdr:twoCellAnchor editAs="absolute">
    <xdr:from>
      <xdr:col>3</xdr:col>
      <xdr:colOff>188668</xdr:colOff>
      <xdr:row>34</xdr:row>
      <xdr:rowOff>25503</xdr:rowOff>
    </xdr:from>
    <xdr:to>
      <xdr:col>33</xdr:col>
      <xdr:colOff>200025</xdr:colOff>
      <xdr:row>44</xdr:row>
      <xdr:rowOff>53716</xdr:rowOff>
    </xdr:to>
    <xdr:pic>
      <xdr:nvPicPr>
        <xdr:cNvPr id="10" name="図 9">
          <a:extLst>
            <a:ext uri="{FF2B5EF4-FFF2-40B4-BE49-F238E27FC236}">
              <a16:creationId xmlns:a16="http://schemas.microsoft.com/office/drawing/2014/main" id="{00000000-0008-0000-1300-00000A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976" t="12157" r="2993" b="27182"/>
        <a:stretch/>
      </xdr:blipFill>
      <xdr:spPr>
        <a:xfrm>
          <a:off x="874468" y="13808178"/>
          <a:ext cx="9441107" cy="4504963"/>
        </a:xfrm>
        <a:prstGeom prst="rect">
          <a:avLst/>
        </a:prstGeom>
      </xdr:spPr>
    </xdr:pic>
    <xdr:clientData/>
  </xdr:twoCellAnchor>
  <xdr:twoCellAnchor editAs="absolute">
    <xdr:from>
      <xdr:col>3</xdr:col>
      <xdr:colOff>54161</xdr:colOff>
      <xdr:row>20</xdr:row>
      <xdr:rowOff>6453</xdr:rowOff>
    </xdr:from>
    <xdr:to>
      <xdr:col>34</xdr:col>
      <xdr:colOff>28575</xdr:colOff>
      <xdr:row>30</xdr:row>
      <xdr:rowOff>32833</xdr:rowOff>
    </xdr:to>
    <xdr:pic>
      <xdr:nvPicPr>
        <xdr:cNvPr id="8" name="図 7">
          <a:extLst>
            <a:ext uri="{FF2B5EF4-FFF2-40B4-BE49-F238E27FC236}">
              <a16:creationId xmlns:a16="http://schemas.microsoft.com/office/drawing/2014/main" id="{00000000-0008-0000-1300-000008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639" t="11682" r="3305" b="26664"/>
        <a:stretch/>
      </xdr:blipFill>
      <xdr:spPr>
        <a:xfrm>
          <a:off x="739961" y="7597878"/>
          <a:ext cx="9718489" cy="4503130"/>
        </a:xfrm>
        <a:prstGeom prst="rect">
          <a:avLst/>
        </a:prstGeom>
      </xdr:spPr>
    </xdr:pic>
    <xdr:clientData/>
  </xdr:twoCellAnchor>
  <xdr:twoCellAnchor editAs="absolute">
    <xdr:from>
      <xdr:col>3</xdr:col>
      <xdr:colOff>152400</xdr:colOff>
      <xdr:row>47</xdr:row>
      <xdr:rowOff>257175</xdr:rowOff>
    </xdr:from>
    <xdr:to>
      <xdr:col>13</xdr:col>
      <xdr:colOff>142452</xdr:colOff>
      <xdr:row>57</xdr:row>
      <xdr:rowOff>398325</xdr:rowOff>
    </xdr:to>
    <xdr:pic>
      <xdr:nvPicPr>
        <xdr:cNvPr id="4" name="図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4"/>
        <a:stretch>
          <a:fillRect/>
        </a:stretch>
      </xdr:blipFill>
      <xdr:spPr>
        <a:xfrm>
          <a:off x="838200" y="19897725"/>
          <a:ext cx="3133302" cy="4503600"/>
        </a:xfrm>
        <a:prstGeom prst="rect">
          <a:avLst/>
        </a:prstGeom>
      </xdr:spPr>
    </xdr:pic>
    <xdr:clientData/>
  </xdr:twoCellAnchor>
  <xdr:twoCellAnchor editAs="absolute">
    <xdr:from>
      <xdr:col>2</xdr:col>
      <xdr:colOff>28575</xdr:colOff>
      <xdr:row>16</xdr:row>
      <xdr:rowOff>34364</xdr:rowOff>
    </xdr:from>
    <xdr:to>
      <xdr:col>20</xdr:col>
      <xdr:colOff>304800</xdr:colOff>
      <xdr:row>17</xdr:row>
      <xdr:rowOff>895349</xdr:rowOff>
    </xdr:to>
    <xdr:pic>
      <xdr:nvPicPr>
        <xdr:cNvPr id="20" name="図 19">
          <a:extLst>
            <a:ext uri="{FF2B5EF4-FFF2-40B4-BE49-F238E27FC236}">
              <a16:creationId xmlns:a16="http://schemas.microsoft.com/office/drawing/2014/main" id="{00000000-0008-0000-1300-000014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9682" t="29280" r="9682" b="37760"/>
        <a:stretch/>
      </xdr:blipFill>
      <xdr:spPr bwMode="auto">
        <a:xfrm>
          <a:off x="400050" y="5911289"/>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28575</xdr:colOff>
      <xdr:row>30</xdr:row>
      <xdr:rowOff>34364</xdr:rowOff>
    </xdr:from>
    <xdr:to>
      <xdr:col>20</xdr:col>
      <xdr:colOff>304800</xdr:colOff>
      <xdr:row>31</xdr:row>
      <xdr:rowOff>895349</xdr:rowOff>
    </xdr:to>
    <xdr:pic>
      <xdr:nvPicPr>
        <xdr:cNvPr id="21" name="図 20">
          <a:extLst>
            <a:ext uri="{FF2B5EF4-FFF2-40B4-BE49-F238E27FC236}">
              <a16:creationId xmlns:a16="http://schemas.microsoft.com/office/drawing/2014/main" id="{00000000-0008-0000-1300-000015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9682" t="29280" r="9682" b="37760"/>
        <a:stretch/>
      </xdr:blipFill>
      <xdr:spPr bwMode="auto">
        <a:xfrm>
          <a:off x="400050" y="5911289"/>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28575</xdr:colOff>
      <xdr:row>44</xdr:row>
      <xdr:rowOff>34364</xdr:rowOff>
    </xdr:from>
    <xdr:to>
      <xdr:col>20</xdr:col>
      <xdr:colOff>304800</xdr:colOff>
      <xdr:row>45</xdr:row>
      <xdr:rowOff>895349</xdr:rowOff>
    </xdr:to>
    <xdr:pic>
      <xdr:nvPicPr>
        <xdr:cNvPr id="22" name="図 21">
          <a:extLst>
            <a:ext uri="{FF2B5EF4-FFF2-40B4-BE49-F238E27FC236}">
              <a16:creationId xmlns:a16="http://schemas.microsoft.com/office/drawing/2014/main" id="{00000000-0008-0000-1300-000016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9682" t="29280" r="9682" b="37760"/>
        <a:stretch/>
      </xdr:blipFill>
      <xdr:spPr bwMode="auto">
        <a:xfrm>
          <a:off x="400050" y="5911289"/>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28575</xdr:colOff>
      <xdr:row>58</xdr:row>
      <xdr:rowOff>34364</xdr:rowOff>
    </xdr:from>
    <xdr:to>
      <xdr:col>20</xdr:col>
      <xdr:colOff>304800</xdr:colOff>
      <xdr:row>59</xdr:row>
      <xdr:rowOff>895349</xdr:rowOff>
    </xdr:to>
    <xdr:pic>
      <xdr:nvPicPr>
        <xdr:cNvPr id="23" name="図 22">
          <a:extLst>
            <a:ext uri="{FF2B5EF4-FFF2-40B4-BE49-F238E27FC236}">
              <a16:creationId xmlns:a16="http://schemas.microsoft.com/office/drawing/2014/main" id="{00000000-0008-0000-1300-000017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9682" t="29280" r="9682" b="37760"/>
        <a:stretch/>
      </xdr:blipFill>
      <xdr:spPr bwMode="auto">
        <a:xfrm>
          <a:off x="400050" y="5911289"/>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13</xdr:col>
      <xdr:colOff>209550</xdr:colOff>
      <xdr:row>10</xdr:row>
      <xdr:rowOff>104775</xdr:rowOff>
    </xdr:from>
    <xdr:ext cx="2536528" cy="925894"/>
    <xdr:sp macro="" textlink="">
      <xdr:nvSpPr>
        <xdr:cNvPr id="2" name="テキスト ボックス 1">
          <a:extLst>
            <a:ext uri="{FF2B5EF4-FFF2-40B4-BE49-F238E27FC236}">
              <a16:creationId xmlns:a16="http://schemas.microsoft.com/office/drawing/2014/main" id="{00000000-0008-0000-1400-000002000000}"/>
            </a:ext>
          </a:extLst>
        </xdr:cNvPr>
        <xdr:cNvSpPr txBox="1"/>
      </xdr:nvSpPr>
      <xdr:spPr>
        <a:xfrm>
          <a:off x="4038600" y="32956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18.xml><?xml version="1.0" encoding="utf-8"?>
<xdr:wsDr xmlns:xdr="http://schemas.openxmlformats.org/drawingml/2006/spreadsheetDrawing" xmlns:a="http://schemas.openxmlformats.org/drawingml/2006/main">
  <xdr:twoCellAnchor editAs="oneCell">
    <xdr:from>
      <xdr:col>2</xdr:col>
      <xdr:colOff>47625</xdr:colOff>
      <xdr:row>9</xdr:row>
      <xdr:rowOff>114300</xdr:rowOff>
    </xdr:from>
    <xdr:to>
      <xdr:col>9</xdr:col>
      <xdr:colOff>278916</xdr:colOff>
      <xdr:row>40</xdr:row>
      <xdr:rowOff>95550</xdr:rowOff>
    </xdr:to>
    <xdr:pic>
      <xdr:nvPicPr>
        <xdr:cNvPr id="3" name="図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stretch>
          <a:fillRect/>
        </a:stretch>
      </xdr:blipFill>
      <xdr:spPr>
        <a:xfrm>
          <a:off x="485775" y="1752600"/>
          <a:ext cx="2431566" cy="4762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266701</xdr:colOff>
      <xdr:row>5</xdr:row>
      <xdr:rowOff>28575</xdr:rowOff>
    </xdr:from>
    <xdr:to>
      <xdr:col>9</xdr:col>
      <xdr:colOff>80425</xdr:colOff>
      <xdr:row>44</xdr:row>
      <xdr:rowOff>122625</xdr:rowOff>
    </xdr:to>
    <xdr:pic>
      <xdr:nvPicPr>
        <xdr:cNvPr id="4" name="図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a:stretch>
          <a:fillRect/>
        </a:stretch>
      </xdr:blipFill>
      <xdr:spPr>
        <a:xfrm>
          <a:off x="704851" y="1057275"/>
          <a:ext cx="2013999" cy="6094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66677</xdr:colOff>
      <xdr:row>5</xdr:row>
      <xdr:rowOff>57150</xdr:rowOff>
    </xdr:from>
    <xdr:to>
      <xdr:col>9</xdr:col>
      <xdr:colOff>230075</xdr:colOff>
      <xdr:row>44</xdr:row>
      <xdr:rowOff>104400</xdr:rowOff>
    </xdr:to>
    <xdr:pic>
      <xdr:nvPicPr>
        <xdr:cNvPr id="2" name="図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504827" y="1085850"/>
          <a:ext cx="2363673" cy="6048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89648</xdr:colOff>
      <xdr:row>5</xdr:row>
      <xdr:rowOff>33618</xdr:rowOff>
    </xdr:from>
    <xdr:to>
      <xdr:col>9</xdr:col>
      <xdr:colOff>201707</xdr:colOff>
      <xdr:row>44</xdr:row>
      <xdr:rowOff>100853</xdr:rowOff>
    </xdr:to>
    <xdr:pic>
      <xdr:nvPicPr>
        <xdr:cNvPr id="4" name="図 3">
          <a:extLst>
            <a:ext uri="{FF2B5EF4-FFF2-40B4-BE49-F238E27FC236}">
              <a16:creationId xmlns:a16="http://schemas.microsoft.com/office/drawing/2014/main" id="{00000000-0008-0000-18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078" t="3699" r="25280" b="4163"/>
        <a:stretch/>
      </xdr:blipFill>
      <xdr:spPr>
        <a:xfrm>
          <a:off x="526677" y="1053353"/>
          <a:ext cx="2308412" cy="623047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45104</xdr:colOff>
      <xdr:row>5</xdr:row>
      <xdr:rowOff>56031</xdr:rowOff>
    </xdr:from>
    <xdr:to>
      <xdr:col>9</xdr:col>
      <xdr:colOff>269222</xdr:colOff>
      <xdr:row>44</xdr:row>
      <xdr:rowOff>112059</xdr:rowOff>
    </xdr:to>
    <xdr:pic>
      <xdr:nvPicPr>
        <xdr:cNvPr id="3" name="図 2">
          <a:extLst>
            <a:ext uri="{FF2B5EF4-FFF2-40B4-BE49-F238E27FC236}">
              <a16:creationId xmlns:a16="http://schemas.microsoft.com/office/drawing/2014/main" id="{00000000-0008-0000-19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107" t="4031" r="23817" b="3998"/>
        <a:stretch/>
      </xdr:blipFill>
      <xdr:spPr>
        <a:xfrm>
          <a:off x="482133" y="1075766"/>
          <a:ext cx="2420471" cy="621926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71157</xdr:colOff>
      <xdr:row>5</xdr:row>
      <xdr:rowOff>56030</xdr:rowOff>
    </xdr:from>
    <xdr:to>
      <xdr:col>9</xdr:col>
      <xdr:colOff>243168</xdr:colOff>
      <xdr:row>44</xdr:row>
      <xdr:rowOff>100853</xdr:rowOff>
    </xdr:to>
    <xdr:pic>
      <xdr:nvPicPr>
        <xdr:cNvPr id="3" name="図 2">
          <a:extLst>
            <a:ext uri="{FF2B5EF4-FFF2-40B4-BE49-F238E27FC236}">
              <a16:creationId xmlns:a16="http://schemas.microsoft.com/office/drawing/2014/main" id="{00000000-0008-0000-1A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763" t="4031" r="24508" b="4163"/>
        <a:stretch/>
      </xdr:blipFill>
      <xdr:spPr>
        <a:xfrm>
          <a:off x="508186" y="1075765"/>
          <a:ext cx="2368364" cy="620805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57150</xdr:colOff>
      <xdr:row>5</xdr:row>
      <xdr:rowOff>57150</xdr:rowOff>
    </xdr:from>
    <xdr:to>
      <xdr:col>9</xdr:col>
      <xdr:colOff>257175</xdr:colOff>
      <xdr:row>44</xdr:row>
      <xdr:rowOff>104776</xdr:rowOff>
    </xdr:to>
    <xdr:pic>
      <xdr:nvPicPr>
        <xdr:cNvPr id="3" name="図 2">
          <a:extLst>
            <a:ext uri="{FF2B5EF4-FFF2-40B4-BE49-F238E27FC236}">
              <a16:creationId xmlns:a16="http://schemas.microsoft.com/office/drawing/2014/main" id="{00000000-0008-0000-1B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899" t="4218" r="24628" b="4073"/>
        <a:stretch/>
      </xdr:blipFill>
      <xdr:spPr>
        <a:xfrm>
          <a:off x="495300" y="1085850"/>
          <a:ext cx="2400300" cy="604837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90488</xdr:colOff>
      <xdr:row>5</xdr:row>
      <xdr:rowOff>38100</xdr:rowOff>
    </xdr:from>
    <xdr:to>
      <xdr:col>9</xdr:col>
      <xdr:colOff>223838</xdr:colOff>
      <xdr:row>44</xdr:row>
      <xdr:rowOff>85726</xdr:rowOff>
    </xdr:to>
    <xdr:pic>
      <xdr:nvPicPr>
        <xdr:cNvPr id="3" name="図 2">
          <a:extLst>
            <a:ext uri="{FF2B5EF4-FFF2-40B4-BE49-F238E27FC236}">
              <a16:creationId xmlns:a16="http://schemas.microsoft.com/office/drawing/2014/main" id="{00000000-0008-0000-1C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124" t="3929" r="24833" b="4362"/>
        <a:stretch/>
      </xdr:blipFill>
      <xdr:spPr>
        <a:xfrm>
          <a:off x="528638" y="1066800"/>
          <a:ext cx="2333625" cy="604837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76200</xdr:colOff>
      <xdr:row>5</xdr:row>
      <xdr:rowOff>38100</xdr:rowOff>
    </xdr:from>
    <xdr:to>
      <xdr:col>9</xdr:col>
      <xdr:colOff>238125</xdr:colOff>
      <xdr:row>44</xdr:row>
      <xdr:rowOff>104776</xdr:rowOff>
    </xdr:to>
    <xdr:pic>
      <xdr:nvPicPr>
        <xdr:cNvPr id="3" name="図 2">
          <a:extLst>
            <a:ext uri="{FF2B5EF4-FFF2-40B4-BE49-F238E27FC236}">
              <a16:creationId xmlns:a16="http://schemas.microsoft.com/office/drawing/2014/main" id="{00000000-0008-0000-1D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716" t="3930" r="24628" b="4073"/>
        <a:stretch/>
      </xdr:blipFill>
      <xdr:spPr>
        <a:xfrm>
          <a:off x="514350" y="1066800"/>
          <a:ext cx="2362200" cy="606742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57150</xdr:colOff>
      <xdr:row>5</xdr:row>
      <xdr:rowOff>47625</xdr:rowOff>
    </xdr:from>
    <xdr:to>
      <xdr:col>9</xdr:col>
      <xdr:colOff>257175</xdr:colOff>
      <xdr:row>44</xdr:row>
      <xdr:rowOff>95250</xdr:rowOff>
    </xdr:to>
    <xdr:pic>
      <xdr:nvPicPr>
        <xdr:cNvPr id="3" name="図 2">
          <a:extLst>
            <a:ext uri="{FF2B5EF4-FFF2-40B4-BE49-F238E27FC236}">
              <a16:creationId xmlns:a16="http://schemas.microsoft.com/office/drawing/2014/main" id="{00000000-0008-0000-1E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94" t="4073" r="24832" b="4218"/>
        <a:stretch/>
      </xdr:blipFill>
      <xdr:spPr>
        <a:xfrm>
          <a:off x="495300" y="1076325"/>
          <a:ext cx="2400300" cy="604837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85725</xdr:colOff>
      <xdr:row>5</xdr:row>
      <xdr:rowOff>47625</xdr:rowOff>
    </xdr:from>
    <xdr:to>
      <xdr:col>9</xdr:col>
      <xdr:colOff>228600</xdr:colOff>
      <xdr:row>44</xdr:row>
      <xdr:rowOff>114300</xdr:rowOff>
    </xdr:to>
    <xdr:pic>
      <xdr:nvPicPr>
        <xdr:cNvPr id="3" name="図 2">
          <a:extLst>
            <a:ext uri="{FF2B5EF4-FFF2-40B4-BE49-F238E27FC236}">
              <a16:creationId xmlns:a16="http://schemas.microsoft.com/office/drawing/2014/main" id="{00000000-0008-0000-1F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716" t="4073" r="25036" b="3929"/>
        <a:stretch/>
      </xdr:blipFill>
      <xdr:spPr>
        <a:xfrm>
          <a:off x="523875" y="1076325"/>
          <a:ext cx="2343150" cy="606742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85725</xdr:colOff>
      <xdr:row>5</xdr:row>
      <xdr:rowOff>38099</xdr:rowOff>
    </xdr:from>
    <xdr:to>
      <xdr:col>9</xdr:col>
      <xdr:colOff>228600</xdr:colOff>
      <xdr:row>44</xdr:row>
      <xdr:rowOff>95250</xdr:rowOff>
    </xdr:to>
    <xdr:pic>
      <xdr:nvPicPr>
        <xdr:cNvPr id="3" name="図 2">
          <a:extLst>
            <a:ext uri="{FF2B5EF4-FFF2-40B4-BE49-F238E27FC236}">
              <a16:creationId xmlns:a16="http://schemas.microsoft.com/office/drawing/2014/main" id="{00000000-0008-0000-2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716" t="3929" r="25036" b="4218"/>
        <a:stretch/>
      </xdr:blipFill>
      <xdr:spPr>
        <a:xfrm>
          <a:off x="523875" y="1066799"/>
          <a:ext cx="2343150" cy="605790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42863</xdr:colOff>
      <xdr:row>5</xdr:row>
      <xdr:rowOff>19049</xdr:rowOff>
    </xdr:from>
    <xdr:to>
      <xdr:col>9</xdr:col>
      <xdr:colOff>271463</xdr:colOff>
      <xdr:row>44</xdr:row>
      <xdr:rowOff>114300</xdr:rowOff>
    </xdr:to>
    <xdr:pic>
      <xdr:nvPicPr>
        <xdr:cNvPr id="3" name="図 2">
          <a:extLst>
            <a:ext uri="{FF2B5EF4-FFF2-40B4-BE49-F238E27FC236}">
              <a16:creationId xmlns:a16="http://schemas.microsoft.com/office/drawing/2014/main" id="{00000000-0008-0000-2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94" t="3640" r="24220" b="3928"/>
        <a:stretch/>
      </xdr:blipFill>
      <xdr:spPr>
        <a:xfrm>
          <a:off x="481013" y="1047749"/>
          <a:ext cx="2428875" cy="609600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52388</xdr:colOff>
      <xdr:row>5</xdr:row>
      <xdr:rowOff>47625</xdr:rowOff>
    </xdr:from>
    <xdr:to>
      <xdr:col>9</xdr:col>
      <xdr:colOff>261938</xdr:colOff>
      <xdr:row>44</xdr:row>
      <xdr:rowOff>95250</xdr:rowOff>
    </xdr:to>
    <xdr:pic>
      <xdr:nvPicPr>
        <xdr:cNvPr id="3" name="図 2">
          <a:extLst>
            <a:ext uri="{FF2B5EF4-FFF2-40B4-BE49-F238E27FC236}">
              <a16:creationId xmlns:a16="http://schemas.microsoft.com/office/drawing/2014/main" id="{00000000-0008-0000-2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94" t="4073" r="24628" b="4218"/>
        <a:stretch/>
      </xdr:blipFill>
      <xdr:spPr>
        <a:xfrm>
          <a:off x="490538" y="1076325"/>
          <a:ext cx="2409825" cy="604837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71438</xdr:colOff>
      <xdr:row>5</xdr:row>
      <xdr:rowOff>28575</xdr:rowOff>
    </xdr:from>
    <xdr:to>
      <xdr:col>9</xdr:col>
      <xdr:colOff>242888</xdr:colOff>
      <xdr:row>44</xdr:row>
      <xdr:rowOff>114300</xdr:rowOff>
    </xdr:to>
    <xdr:pic>
      <xdr:nvPicPr>
        <xdr:cNvPr id="3" name="図 2">
          <a:extLst>
            <a:ext uri="{FF2B5EF4-FFF2-40B4-BE49-F238E27FC236}">
              <a16:creationId xmlns:a16="http://schemas.microsoft.com/office/drawing/2014/main" id="{00000000-0008-0000-23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307" t="3785" r="24833" b="3929"/>
        <a:stretch/>
      </xdr:blipFill>
      <xdr:spPr>
        <a:xfrm>
          <a:off x="509588" y="1057275"/>
          <a:ext cx="2371725" cy="608647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47625</xdr:colOff>
      <xdr:row>5</xdr:row>
      <xdr:rowOff>38099</xdr:rowOff>
    </xdr:from>
    <xdr:to>
      <xdr:col>9</xdr:col>
      <xdr:colOff>266700</xdr:colOff>
      <xdr:row>44</xdr:row>
      <xdr:rowOff>95250</xdr:rowOff>
    </xdr:to>
    <xdr:pic>
      <xdr:nvPicPr>
        <xdr:cNvPr id="6" name="図 5">
          <a:extLst>
            <a:ext uri="{FF2B5EF4-FFF2-40B4-BE49-F238E27FC236}">
              <a16:creationId xmlns:a16="http://schemas.microsoft.com/office/drawing/2014/main" id="{00000000-0008-0000-24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716" t="3929" r="23402" b="4218"/>
        <a:stretch/>
      </xdr:blipFill>
      <xdr:spPr>
        <a:xfrm>
          <a:off x="485775" y="1066799"/>
          <a:ext cx="2419350" cy="605790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52388</xdr:colOff>
      <xdr:row>5</xdr:row>
      <xdr:rowOff>42862</xdr:rowOff>
    </xdr:from>
    <xdr:to>
      <xdr:col>9</xdr:col>
      <xdr:colOff>261938</xdr:colOff>
      <xdr:row>44</xdr:row>
      <xdr:rowOff>109538</xdr:rowOff>
    </xdr:to>
    <xdr:pic>
      <xdr:nvPicPr>
        <xdr:cNvPr id="2" name="図 1">
          <a:extLst>
            <a:ext uri="{FF2B5EF4-FFF2-40B4-BE49-F238E27FC236}">
              <a16:creationId xmlns:a16="http://schemas.microsoft.com/office/drawing/2014/main" id="{00000000-0008-0000-2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899" t="3930" r="24424" b="4073"/>
        <a:stretch/>
      </xdr:blipFill>
      <xdr:spPr>
        <a:xfrm>
          <a:off x="490538" y="1071562"/>
          <a:ext cx="2409825" cy="606742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42863</xdr:colOff>
      <xdr:row>5</xdr:row>
      <xdr:rowOff>28575</xdr:rowOff>
    </xdr:from>
    <xdr:to>
      <xdr:col>9</xdr:col>
      <xdr:colOff>271463</xdr:colOff>
      <xdr:row>44</xdr:row>
      <xdr:rowOff>85725</xdr:rowOff>
    </xdr:to>
    <xdr:pic>
      <xdr:nvPicPr>
        <xdr:cNvPr id="2" name="図 1">
          <a:extLst>
            <a:ext uri="{FF2B5EF4-FFF2-40B4-BE49-F238E27FC236}">
              <a16:creationId xmlns:a16="http://schemas.microsoft.com/office/drawing/2014/main" id="{00000000-0008-0000-26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102" t="3785" r="23811" b="4362"/>
        <a:stretch/>
      </xdr:blipFill>
      <xdr:spPr>
        <a:xfrm>
          <a:off x="481013" y="1057275"/>
          <a:ext cx="2428875" cy="60579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76200</xdr:colOff>
      <xdr:row>5</xdr:row>
      <xdr:rowOff>28575</xdr:rowOff>
    </xdr:from>
    <xdr:to>
      <xdr:col>9</xdr:col>
      <xdr:colOff>238125</xdr:colOff>
      <xdr:row>44</xdr:row>
      <xdr:rowOff>95250</xdr:rowOff>
    </xdr:to>
    <xdr:pic>
      <xdr:nvPicPr>
        <xdr:cNvPr id="3" name="図 2">
          <a:extLst>
            <a:ext uri="{FF2B5EF4-FFF2-40B4-BE49-F238E27FC236}">
              <a16:creationId xmlns:a16="http://schemas.microsoft.com/office/drawing/2014/main" id="{00000000-0008-0000-27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307" t="3785" r="25037" b="4218"/>
        <a:stretch/>
      </xdr:blipFill>
      <xdr:spPr>
        <a:xfrm>
          <a:off x="514350" y="1057275"/>
          <a:ext cx="2362200" cy="606742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42862</xdr:colOff>
      <xdr:row>5</xdr:row>
      <xdr:rowOff>47625</xdr:rowOff>
    </xdr:from>
    <xdr:to>
      <xdr:col>9</xdr:col>
      <xdr:colOff>271463</xdr:colOff>
      <xdr:row>44</xdr:row>
      <xdr:rowOff>95250</xdr:rowOff>
    </xdr:to>
    <xdr:pic>
      <xdr:nvPicPr>
        <xdr:cNvPr id="3" name="図 2">
          <a:extLst>
            <a:ext uri="{FF2B5EF4-FFF2-40B4-BE49-F238E27FC236}">
              <a16:creationId xmlns:a16="http://schemas.microsoft.com/office/drawing/2014/main" id="{00000000-0008-0000-28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899" t="4073" r="24015" b="4218"/>
        <a:stretch/>
      </xdr:blipFill>
      <xdr:spPr>
        <a:xfrm>
          <a:off x="481012" y="1076325"/>
          <a:ext cx="2428876" cy="604837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114300</xdr:colOff>
      <xdr:row>5</xdr:row>
      <xdr:rowOff>9525</xdr:rowOff>
    </xdr:from>
    <xdr:to>
      <xdr:col>8</xdr:col>
      <xdr:colOff>245395</xdr:colOff>
      <xdr:row>44</xdr:row>
      <xdr:rowOff>96375</xdr:rowOff>
    </xdr:to>
    <xdr:pic>
      <xdr:nvPicPr>
        <xdr:cNvPr id="3" name="図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stretch>
          <a:fillRect/>
        </a:stretch>
      </xdr:blipFill>
      <xdr:spPr>
        <a:xfrm>
          <a:off x="866775" y="1038225"/>
          <a:ext cx="1702720" cy="6087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9524</xdr:colOff>
      <xdr:row>8</xdr:row>
      <xdr:rowOff>47624</xdr:rowOff>
    </xdr:from>
    <xdr:to>
      <xdr:col>9</xdr:col>
      <xdr:colOff>314324</xdr:colOff>
      <xdr:row>40</xdr:row>
      <xdr:rowOff>87341</xdr:rowOff>
    </xdr:to>
    <xdr:pic>
      <xdr:nvPicPr>
        <xdr:cNvPr id="2" name="図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xfrm>
          <a:off x="447674" y="1533524"/>
          <a:ext cx="2505075" cy="4973667"/>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oneCellAnchor>
    <xdr:from>
      <xdr:col>22</xdr:col>
      <xdr:colOff>152400</xdr:colOff>
      <xdr:row>9</xdr:row>
      <xdr:rowOff>285750</xdr:rowOff>
    </xdr:from>
    <xdr:ext cx="2536528" cy="925894"/>
    <xdr:sp macro="" textlink="">
      <xdr:nvSpPr>
        <xdr:cNvPr id="2" name="テキスト ボックス 1">
          <a:extLst>
            <a:ext uri="{FF2B5EF4-FFF2-40B4-BE49-F238E27FC236}">
              <a16:creationId xmlns:a16="http://schemas.microsoft.com/office/drawing/2014/main" id="{00000000-0008-0000-2B00-000002000000}"/>
            </a:ext>
          </a:extLst>
        </xdr:cNvPr>
        <xdr:cNvSpPr txBox="1"/>
      </xdr:nvSpPr>
      <xdr:spPr>
        <a:xfrm>
          <a:off x="3695700" y="31051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41.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D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D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D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D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2D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D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D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D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D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D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D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2D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2D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D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2D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2D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D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D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D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2D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ven-sv01\01\03_&#20206;&#26989;&#30058;&#12501;&#12457;&#12523;&#12480;\&#65288;5&#65289;&#20445;&#20840;&#20877;&#29983;&#12464;&#12523;&#12540;&#12503;\&#24179;&#25104;28&#24180;&#24230;\&#22856;&#33391;&#30476;&#12488;&#12531;&#12493;&#12523;&#28857;&#26908;&#38306;&#36899;\&#32701;&#34915;&#12488;&#12531;&#12493;&#12523;&#28857;&#26908;\&#32701;&#34915;&#12488;&#12531;&#12493;&#12523;&#36024;&#19982;&#36039;&#26009;\&#12304;&#32701;&#34915;&#12488;&#12531;&#12493;&#12523;&#12305;T063169000700001_&#22522;&#264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ven-sv01\01\&#12475;&#12502;&#12531;&#38283;&#30330;%20&#26412;&#31038;\R05\&#20445;&#20840;&#35506;\&#9632;05803(05113)%20&#23665;&#21475;&#30476;490&#21495;&#12488;&#12531;&#12493;&#12523;&#28857;&#26908;(&#22522;&#30990;&#22320;&#30436;)\04_&#20316;&#26989;&#12501;&#12457;&#12523;&#12480;\02_&#29694;&#22320;&#35519;&#26619;\&#28857;&#26908;&#35519;&#26360;\&#12510;&#12463;&#12525;&#20316;&#25104;&#20013;\&#28857;&#26908;&#32080;&#26524;\&#19979;&#30000;&#12488;&#12531;&#12493;&#12523;_&#9316;&#9317;-1&#9317;-2&#28857;&#26908;&#32080;&#26524;&#32207;&#25324;&#34920;(&#12488;&#12531;&#12493;&#12523;&#26412;&#20307;&#24037;)&#12304;&#27096;&#24335;C-1-1&#12305;&#28857;&#26908;&#32080;&#26524;&#32207;&#25324;&#34920;(&#12488;&#12531;&#12493;&#12523;&#20869;&#38468;&#23646;&#29289;&#12398;&#21462;&#20184;&#29366;&#24907;)&#12304;&#27096;&#24335;C-1-2&#12305;(&#12488;&#12531;&#12493;&#12523;&#20869;&#38468;&#23646;&#29289;&#12398;&#27231;&#33021;&#29366;&#24907;)&#12304;&#27096;&#24335;C-1-3&#1230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mlit.go.jp/road/sisaku/yobohozen/140618&#28857;&#26908;&#27096;&#24335;.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20013;&#23665;&#12488;&#12531;&#12493;&#1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1"/>
      <sheetName val="基本2"/>
      <sheetName val="日常"/>
      <sheetName val="点検"/>
      <sheetName val="応急"/>
      <sheetName val="設備"/>
      <sheetName val="調査"/>
      <sheetName val="点検履歴"/>
      <sheetName val="補修履歴"/>
      <sheetName val="監視履歴"/>
      <sheetName val="写真"/>
      <sheetName val="コード表"/>
    </sheetNames>
    <sheetDataSet>
      <sheetData sheetId="0"/>
      <sheetData sheetId="1"/>
      <sheetData sheetId="2"/>
      <sheetData sheetId="3"/>
      <sheetData sheetId="4"/>
      <sheetData sheetId="5"/>
      <sheetData sheetId="6"/>
      <sheetData sheetId="7"/>
      <sheetData sheetId="8"/>
      <sheetData sheetId="9"/>
      <sheetData sheetId="10"/>
      <sheetData sheetId="11">
        <row r="2">
          <cell r="A2" t="str">
            <v>奈良</v>
          </cell>
          <cell r="B2" t="str">
            <v>国道25号</v>
          </cell>
          <cell r="E2" t="str">
            <v>現道</v>
          </cell>
          <cell r="F2" t="str">
            <v>上下線一体</v>
          </cell>
          <cell r="G2" t="str">
            <v>愛知県</v>
          </cell>
          <cell r="H2" t="str">
            <v>奈良市</v>
          </cell>
          <cell r="J2" t="str">
            <v>1次</v>
          </cell>
          <cell r="K2" t="str">
            <v>一般</v>
          </cell>
          <cell r="BZ2" t="str">
            <v>無し</v>
          </cell>
          <cell r="CN2" t="str">
            <v>陸上トンネル-推進</v>
          </cell>
          <cell r="CO2" t="str">
            <v>在来工法</v>
          </cell>
          <cell r="CP2" t="str">
            <v>未舗装</v>
          </cell>
          <cell r="CQ2" t="str">
            <v>AA</v>
          </cell>
          <cell r="CR2" t="str">
            <v>内装なし-素掘り</v>
          </cell>
          <cell r="CS2" t="str">
            <v>電熱線融雪</v>
          </cell>
        </row>
        <row r="3">
          <cell r="A3" t="str">
            <v>郡山</v>
          </cell>
          <cell r="B3" t="str">
            <v>国道163号</v>
          </cell>
          <cell r="E3" t="str">
            <v>旧道</v>
          </cell>
          <cell r="F3" t="str">
            <v>上り線</v>
          </cell>
          <cell r="G3" t="str">
            <v>三重県</v>
          </cell>
          <cell r="H3" t="str">
            <v>大和高田市</v>
          </cell>
          <cell r="J3" t="str">
            <v>2次</v>
          </cell>
          <cell r="K3" t="str">
            <v>有料</v>
          </cell>
          <cell r="BZ3" t="str">
            <v>ナトリウム灯</v>
          </cell>
          <cell r="CN3" t="str">
            <v>陸上トンネル-開削</v>
          </cell>
          <cell r="CO3" t="str">
            <v>NATM工法</v>
          </cell>
          <cell r="CP3" t="str">
            <v>アスファルト系</v>
          </cell>
          <cell r="CQ3" t="str">
            <v>A</v>
          </cell>
          <cell r="CR3" t="str">
            <v>内装なし-吹付け</v>
          </cell>
          <cell r="CS3" t="str">
            <v>赤外線融雪</v>
          </cell>
        </row>
        <row r="4">
          <cell r="A4" t="str">
            <v>高田</v>
          </cell>
          <cell r="B4" t="str">
            <v>国道165号</v>
          </cell>
          <cell r="F4" t="str">
            <v>下り線</v>
          </cell>
          <cell r="G4" t="str">
            <v>滋賀県</v>
          </cell>
          <cell r="H4" t="str">
            <v>大和郡山線</v>
          </cell>
          <cell r="J4" t="str">
            <v>3次</v>
          </cell>
          <cell r="BZ4" t="str">
            <v>蛍光灯</v>
          </cell>
          <cell r="CN4" t="str">
            <v>陸上トンネル-その他</v>
          </cell>
          <cell r="CO4" t="str">
            <v>TBM工法</v>
          </cell>
          <cell r="CP4" t="str">
            <v>コンクリート系</v>
          </cell>
          <cell r="CQ4" t="str">
            <v>B</v>
          </cell>
          <cell r="CR4" t="str">
            <v>内装なし-覆工</v>
          </cell>
          <cell r="CS4" t="str">
            <v>その他</v>
          </cell>
        </row>
        <row r="5">
          <cell r="A5" t="str">
            <v>桜井</v>
          </cell>
          <cell r="B5" t="str">
            <v>国道166号</v>
          </cell>
          <cell r="F5" t="str">
            <v>歩行者自転車専用歩道橋</v>
          </cell>
          <cell r="G5" t="str">
            <v>京都府</v>
          </cell>
          <cell r="H5" t="str">
            <v>天理市</v>
          </cell>
          <cell r="J5" t="str">
            <v>指定外</v>
          </cell>
          <cell r="BZ5" t="str">
            <v>水銀灯</v>
          </cell>
          <cell r="CN5" t="str">
            <v>水底トンネル-推進</v>
          </cell>
          <cell r="CO5" t="str">
            <v>シールド工法</v>
          </cell>
          <cell r="CP5" t="str">
            <v>平板ブロック系</v>
          </cell>
          <cell r="CQ5" t="str">
            <v>C</v>
          </cell>
          <cell r="CR5" t="str">
            <v>内装あり-ブロック張り工法</v>
          </cell>
        </row>
        <row r="6">
          <cell r="A6" t="str">
            <v>宇陀</v>
          </cell>
          <cell r="B6" t="str">
            <v>国道168号</v>
          </cell>
          <cell r="F6" t="str">
            <v>歩行者専用歩道橋</v>
          </cell>
          <cell r="G6" t="str">
            <v>大阪府</v>
          </cell>
          <cell r="H6" t="str">
            <v>橿原市</v>
          </cell>
          <cell r="J6" t="str">
            <v>不明</v>
          </cell>
          <cell r="BZ6" t="str">
            <v>NH</v>
          </cell>
          <cell r="CN6" t="str">
            <v>水底トンネル-沈埋</v>
          </cell>
          <cell r="CP6" t="str">
            <v>その他</v>
          </cell>
          <cell r="CQ6" t="str">
            <v>D</v>
          </cell>
          <cell r="CR6" t="str">
            <v>内装あり-パネル張り工法</v>
          </cell>
        </row>
        <row r="7">
          <cell r="A7" t="str">
            <v>吉野</v>
          </cell>
          <cell r="B7" t="str">
            <v>国道169号</v>
          </cell>
          <cell r="G7" t="str">
            <v>兵庫県</v>
          </cell>
          <cell r="H7" t="str">
            <v>桜井市</v>
          </cell>
          <cell r="BZ7" t="str">
            <v>NH270</v>
          </cell>
          <cell r="CN7" t="str">
            <v>水底トンネル-開削</v>
          </cell>
          <cell r="CR7" t="str">
            <v>内装あり-タイル張り工法</v>
          </cell>
        </row>
        <row r="8">
          <cell r="A8" t="str">
            <v>五條</v>
          </cell>
          <cell r="B8" t="str">
            <v>国道308号</v>
          </cell>
          <cell r="G8" t="str">
            <v>奈良県</v>
          </cell>
          <cell r="H8" t="str">
            <v>五條市</v>
          </cell>
          <cell r="BZ8" t="str">
            <v>NH360</v>
          </cell>
          <cell r="CN8" t="str">
            <v>その他</v>
          </cell>
          <cell r="CR8" t="str">
            <v>その他</v>
          </cell>
        </row>
        <row r="9">
          <cell r="B9" t="str">
            <v>国道309号</v>
          </cell>
          <cell r="G9" t="str">
            <v>和歌山県</v>
          </cell>
          <cell r="H9" t="str">
            <v>御所市</v>
          </cell>
          <cell r="BZ9" t="str">
            <v>NX</v>
          </cell>
        </row>
        <row r="10">
          <cell r="B10" t="str">
            <v>国道310号</v>
          </cell>
          <cell r="H10" t="str">
            <v>生駒市</v>
          </cell>
          <cell r="BZ10" t="str">
            <v>NX35</v>
          </cell>
        </row>
        <row r="11">
          <cell r="B11" t="str">
            <v>国道311号</v>
          </cell>
          <cell r="H11" t="str">
            <v>香芝市</v>
          </cell>
          <cell r="BZ11" t="str">
            <v>NX55</v>
          </cell>
        </row>
        <row r="12">
          <cell r="B12" t="str">
            <v>国道368号</v>
          </cell>
          <cell r="H12" t="str">
            <v>奈良市月ヶ瀬</v>
          </cell>
          <cell r="BZ12" t="str">
            <v>NX90</v>
          </cell>
        </row>
        <row r="13">
          <cell r="B13" t="str">
            <v>国道369号</v>
          </cell>
          <cell r="H13" t="str">
            <v>奈良市都祁</v>
          </cell>
          <cell r="BZ13" t="str">
            <v>NX135</v>
          </cell>
        </row>
        <row r="14">
          <cell r="B14" t="str">
            <v>国道370号</v>
          </cell>
          <cell r="H14" t="str">
            <v>山辺郡山添村</v>
          </cell>
          <cell r="BZ14" t="str">
            <v>NX180</v>
          </cell>
        </row>
        <row r="15">
          <cell r="B15" t="str">
            <v>国道371号</v>
          </cell>
          <cell r="H15" t="str">
            <v>生駒郡平群町</v>
          </cell>
          <cell r="BZ15" t="str">
            <v>FL</v>
          </cell>
        </row>
        <row r="16">
          <cell r="B16" t="str">
            <v>国道425号</v>
          </cell>
          <cell r="H16" t="str">
            <v>生駒郡三郷町</v>
          </cell>
          <cell r="BZ16" t="str">
            <v>FL40</v>
          </cell>
        </row>
        <row r="17">
          <cell r="B17" t="str">
            <v>奈良生駒線</v>
          </cell>
          <cell r="H17" t="str">
            <v>生駒郡斑鳩町</v>
          </cell>
          <cell r="BZ17" t="str">
            <v>FLR40</v>
          </cell>
        </row>
        <row r="18">
          <cell r="B18" t="str">
            <v>笠置山添線</v>
          </cell>
          <cell r="H18" t="str">
            <v>生駒郡安堵町</v>
          </cell>
          <cell r="BZ18" t="str">
            <v>その他</v>
          </cell>
        </row>
        <row r="19">
          <cell r="B19" t="str">
            <v>大和高田斑鳩線</v>
          </cell>
          <cell r="H19" t="str">
            <v>磯城郡川西町</v>
          </cell>
        </row>
        <row r="20">
          <cell r="B20" t="str">
            <v>枚方大和郡山線</v>
          </cell>
          <cell r="H20" t="str">
            <v>磯城郡三宅町</v>
          </cell>
        </row>
        <row r="21">
          <cell r="B21" t="str">
            <v>大阪生駒線</v>
          </cell>
          <cell r="H21" t="str">
            <v>磯城郡田原本町</v>
          </cell>
        </row>
        <row r="22">
          <cell r="B22" t="str">
            <v>奈良大和郡山斑鳩線</v>
          </cell>
          <cell r="H22" t="str">
            <v>宇陀市大宇陀</v>
          </cell>
        </row>
        <row r="23">
          <cell r="B23" t="str">
            <v>堺大和高田線</v>
          </cell>
          <cell r="H23" t="str">
            <v>宇陀市菟田野</v>
          </cell>
        </row>
        <row r="24">
          <cell r="B24" t="str">
            <v>桜井田原本王寺線</v>
          </cell>
          <cell r="H24" t="str">
            <v>宇陀市榛原</v>
          </cell>
        </row>
        <row r="25">
          <cell r="B25" t="str">
            <v>桜井明日香吉野線</v>
          </cell>
          <cell r="H25" t="str">
            <v>宇陀市室生</v>
          </cell>
        </row>
        <row r="26">
          <cell r="B26" t="str">
            <v>吉野東吉野線</v>
          </cell>
          <cell r="H26" t="str">
            <v>宇陀郡曽爾村</v>
          </cell>
        </row>
        <row r="27">
          <cell r="B27" t="str">
            <v>下市宗檜線</v>
          </cell>
          <cell r="H27" t="str">
            <v>宇陀郡御杖村</v>
          </cell>
        </row>
        <row r="28">
          <cell r="B28" t="str">
            <v>大峰山公園線</v>
          </cell>
          <cell r="H28" t="str">
            <v>高市郡高取町</v>
          </cell>
        </row>
        <row r="29">
          <cell r="B29" t="str">
            <v>月瀬針線</v>
          </cell>
          <cell r="H29" t="str">
            <v>高市郡明日香村</v>
          </cell>
        </row>
        <row r="30">
          <cell r="B30" t="str">
            <v>吉野室生寺針線</v>
          </cell>
          <cell r="H30" t="str">
            <v>葛城市</v>
          </cell>
        </row>
        <row r="31">
          <cell r="B31" t="str">
            <v>御所香芝線</v>
          </cell>
          <cell r="H31" t="str">
            <v>北葛城郡上牧町</v>
          </cell>
        </row>
        <row r="32">
          <cell r="B32" t="str">
            <v>榛原菟田野御杖線</v>
          </cell>
          <cell r="H32" t="str">
            <v>北葛城郡王寺町</v>
          </cell>
        </row>
        <row r="33">
          <cell r="B33" t="str">
            <v>奈良笠置線</v>
          </cell>
          <cell r="H33" t="str">
            <v>北葛城郡広陵町</v>
          </cell>
        </row>
        <row r="34">
          <cell r="B34" t="str">
            <v>橿原高取線</v>
          </cell>
          <cell r="H34" t="str">
            <v>北葛城郡河合町</v>
          </cell>
        </row>
        <row r="35">
          <cell r="B35" t="str">
            <v>天理王寺線</v>
          </cell>
          <cell r="H35" t="str">
            <v>吉野郡吉野町</v>
          </cell>
        </row>
        <row r="36">
          <cell r="B36" t="str">
            <v>桜井吉野線</v>
          </cell>
          <cell r="H36" t="str">
            <v>吉野郡大淀町</v>
          </cell>
        </row>
        <row r="37">
          <cell r="B37" t="str">
            <v>桜井都祁線</v>
          </cell>
          <cell r="H37" t="str">
            <v>吉野郡下市町</v>
          </cell>
        </row>
        <row r="38">
          <cell r="B38" t="str">
            <v>五條吉野線</v>
          </cell>
          <cell r="H38" t="str">
            <v>吉野郡黒滝村</v>
          </cell>
        </row>
        <row r="39">
          <cell r="B39" t="str">
            <v>大台ケ原公園川上線</v>
          </cell>
          <cell r="H39" t="str">
            <v>五條市西吉野町</v>
          </cell>
        </row>
        <row r="40">
          <cell r="B40" t="str">
            <v>奈良大和郡山線</v>
          </cell>
          <cell r="H40" t="str">
            <v>吉野郡天川村</v>
          </cell>
        </row>
        <row r="41">
          <cell r="B41" t="str">
            <v>奈良加茂線</v>
          </cell>
          <cell r="H41" t="str">
            <v>吉野郡野迫川村</v>
          </cell>
        </row>
        <row r="42">
          <cell r="B42" t="str">
            <v>天理加茂木津線</v>
          </cell>
          <cell r="H42" t="str">
            <v>五條市大塔町</v>
          </cell>
        </row>
        <row r="43">
          <cell r="B43" t="str">
            <v>洞川下市線</v>
          </cell>
          <cell r="H43" t="str">
            <v>吉野郡十津川村</v>
          </cell>
        </row>
        <row r="44">
          <cell r="B44" t="str">
            <v>勢井宗川野線</v>
          </cell>
          <cell r="H44" t="str">
            <v>吉野郡下北山村</v>
          </cell>
        </row>
        <row r="45">
          <cell r="B45" t="str">
            <v>大和高田桜井線</v>
          </cell>
          <cell r="H45" t="str">
            <v>吉野郡上北山村</v>
          </cell>
        </row>
        <row r="46">
          <cell r="B46" t="str">
            <v>天理環状線</v>
          </cell>
          <cell r="H46" t="str">
            <v>吉野郡川上村</v>
          </cell>
        </row>
        <row r="47">
          <cell r="B47" t="str">
            <v>奈良精華線</v>
          </cell>
          <cell r="H47" t="str">
            <v>吉野郡東吉野村</v>
          </cell>
        </row>
        <row r="48">
          <cell r="B48" t="str">
            <v>高野天川線</v>
          </cell>
        </row>
        <row r="49">
          <cell r="B49" t="str">
            <v>香芝インタ－線</v>
          </cell>
        </row>
        <row r="50">
          <cell r="B50" t="str">
            <v>橋本五條線</v>
          </cell>
        </row>
        <row r="51">
          <cell r="B51" t="str">
            <v>生駒井手線</v>
          </cell>
        </row>
        <row r="52">
          <cell r="B52" t="str">
            <v>生駒精華線</v>
          </cell>
        </row>
        <row r="53">
          <cell r="B53" t="str">
            <v>奈良名張線</v>
          </cell>
        </row>
        <row r="54">
          <cell r="B54" t="str">
            <v>名張曾爾線</v>
          </cell>
        </row>
        <row r="55">
          <cell r="B55" t="str">
            <v>上野南山城線</v>
          </cell>
        </row>
        <row r="56">
          <cell r="B56" t="str">
            <v>谷田奈良線</v>
          </cell>
        </row>
        <row r="57">
          <cell r="B57" t="str">
            <v>中和幹線</v>
          </cell>
        </row>
        <row r="58">
          <cell r="B58" t="str">
            <v>大和郡山広陵線</v>
          </cell>
        </row>
        <row r="59">
          <cell r="B59" t="str">
            <v>天理斑鳩線</v>
          </cell>
        </row>
        <row r="60">
          <cell r="B60" t="str">
            <v>田原本広陵線</v>
          </cell>
        </row>
        <row r="61">
          <cell r="B61" t="str">
            <v>大和高田御所線</v>
          </cell>
        </row>
        <row r="62">
          <cell r="B62" t="str">
            <v>御所高取線</v>
          </cell>
        </row>
        <row r="63">
          <cell r="B63" t="str">
            <v>明日香清水谷線</v>
          </cell>
        </row>
        <row r="64">
          <cell r="B64" t="str">
            <v>五條高取線</v>
          </cell>
        </row>
        <row r="65">
          <cell r="B65" t="str">
            <v>京終停車場薬師寺線</v>
          </cell>
        </row>
        <row r="66">
          <cell r="B66" t="str">
            <v>大和小泉停車場松尾寺線</v>
          </cell>
        </row>
        <row r="67">
          <cell r="B67" t="str">
            <v>橿原神宮東口停車場飛鳥線</v>
          </cell>
        </row>
        <row r="68">
          <cell r="B68" t="str">
            <v>橿原神宮公苑線</v>
          </cell>
        </row>
        <row r="69">
          <cell r="B69" t="str">
            <v>北野吐山線</v>
          </cell>
        </row>
        <row r="70">
          <cell r="B70" t="str">
            <v>河合大和高田線</v>
          </cell>
        </row>
        <row r="71">
          <cell r="B71" t="str">
            <v>戸毛久米線</v>
          </cell>
        </row>
        <row r="72">
          <cell r="B72" t="str">
            <v>宇太三茶屋線</v>
          </cell>
        </row>
        <row r="73">
          <cell r="B73" t="str">
            <v>平原五條線</v>
          </cell>
        </row>
        <row r="74">
          <cell r="B74" t="str">
            <v>赤滝五條線</v>
          </cell>
        </row>
        <row r="75">
          <cell r="B75" t="str">
            <v>生駒停車場宛木線</v>
          </cell>
        </row>
        <row r="76">
          <cell r="B76" t="str">
            <v>大和郡山上三橋線</v>
          </cell>
        </row>
        <row r="77">
          <cell r="B77" t="str">
            <v>櫟本停車場線</v>
          </cell>
        </row>
        <row r="78">
          <cell r="B78" t="str">
            <v>法隆寺線</v>
          </cell>
        </row>
        <row r="79">
          <cell r="B79" t="str">
            <v>平端停車場線</v>
          </cell>
        </row>
        <row r="80">
          <cell r="B80" t="str">
            <v>柳本停車場線</v>
          </cell>
        </row>
        <row r="81">
          <cell r="B81" t="str">
            <v>田原本停車場線</v>
          </cell>
        </row>
        <row r="82">
          <cell r="B82" t="str">
            <v>大三輪十市線</v>
          </cell>
        </row>
        <row r="83">
          <cell r="B83" t="str">
            <v>三輪停車場線</v>
          </cell>
        </row>
        <row r="84">
          <cell r="B84" t="str">
            <v>桜井停車場線</v>
          </cell>
        </row>
        <row r="85">
          <cell r="B85" t="str">
            <v>多武峰見瀬線</v>
          </cell>
        </row>
        <row r="86">
          <cell r="B86" t="str">
            <v>王寺停車場線</v>
          </cell>
        </row>
        <row r="87">
          <cell r="B87" t="str">
            <v>箸尾停車場線</v>
          </cell>
        </row>
        <row r="88">
          <cell r="B88" t="str">
            <v>大和八木停車場線</v>
          </cell>
        </row>
        <row r="89">
          <cell r="B89" t="str">
            <v>当麻寺線</v>
          </cell>
        </row>
        <row r="90">
          <cell r="B90" t="str">
            <v>畝傍御陵前停車場四条線</v>
          </cell>
        </row>
        <row r="91">
          <cell r="B91" t="str">
            <v>御所停車場線</v>
          </cell>
        </row>
        <row r="92">
          <cell r="B92" t="str">
            <v>室生口大野停車場線</v>
          </cell>
        </row>
        <row r="93">
          <cell r="B93" t="str">
            <v>吉野神宮停車場線</v>
          </cell>
        </row>
        <row r="94">
          <cell r="B94" t="str">
            <v>北宇智停車場線</v>
          </cell>
        </row>
        <row r="95">
          <cell r="B95" t="str">
            <v>五條停車場線</v>
          </cell>
        </row>
        <row r="96">
          <cell r="B96" t="str">
            <v>大保邑地線</v>
          </cell>
        </row>
        <row r="97">
          <cell r="B97" t="str">
            <v>下狭川阪原線</v>
          </cell>
        </row>
        <row r="98">
          <cell r="B98" t="str">
            <v>山陵佐紀線</v>
          </cell>
        </row>
        <row r="99">
          <cell r="B99" t="str">
            <v>遅瀬西波多線</v>
          </cell>
        </row>
        <row r="100">
          <cell r="B100" t="str">
            <v>日笠東金坊線</v>
          </cell>
        </row>
        <row r="101">
          <cell r="B101" t="str">
            <v>須山西狭川線</v>
          </cell>
        </row>
        <row r="102">
          <cell r="B102" t="str">
            <v>福住矢田原線</v>
          </cell>
        </row>
        <row r="103">
          <cell r="B103" t="str">
            <v>福住上三橋線</v>
          </cell>
        </row>
        <row r="104">
          <cell r="B104" t="str">
            <v>高畑山線</v>
          </cell>
        </row>
        <row r="105">
          <cell r="B105" t="str">
            <v>矢田寺線</v>
          </cell>
        </row>
        <row r="106">
          <cell r="B106" t="str">
            <v>福住横田線</v>
          </cell>
        </row>
        <row r="107">
          <cell r="B107" t="str">
            <v>筒井二階堂線</v>
          </cell>
        </row>
        <row r="108">
          <cell r="B108" t="str">
            <v>椿井王寺線</v>
          </cell>
        </row>
        <row r="109">
          <cell r="B109" t="str">
            <v>王寺三郷斑鳩線</v>
          </cell>
        </row>
        <row r="110">
          <cell r="B110" t="str">
            <v>柳本田原本線</v>
          </cell>
        </row>
        <row r="111">
          <cell r="B111" t="str">
            <v>結崎田原本線</v>
          </cell>
        </row>
        <row r="112">
          <cell r="B112" t="str">
            <v>粟原榛原線</v>
          </cell>
        </row>
        <row r="113">
          <cell r="B113" t="str">
            <v>慈恩寺三輪線</v>
          </cell>
        </row>
        <row r="114">
          <cell r="B114" t="str">
            <v>慈恩寺桜井線</v>
          </cell>
        </row>
        <row r="115">
          <cell r="B115" t="str">
            <v>山陵王寺線</v>
          </cell>
        </row>
        <row r="116">
          <cell r="B116" t="str">
            <v>畠田藤井線</v>
          </cell>
        </row>
        <row r="117">
          <cell r="B117" t="str">
            <v>上中下田線</v>
          </cell>
        </row>
        <row r="118">
          <cell r="B118" t="str">
            <v>下田良福寺線</v>
          </cell>
        </row>
        <row r="119">
          <cell r="B119" t="str">
            <v>豊浦大和八木停車場線</v>
          </cell>
        </row>
        <row r="120">
          <cell r="B120" t="str">
            <v>見瀬五井線</v>
          </cell>
        </row>
        <row r="121">
          <cell r="B121" t="str">
            <v>山陵石川線</v>
          </cell>
        </row>
        <row r="122">
          <cell r="B122" t="str">
            <v>野口平田線</v>
          </cell>
        </row>
        <row r="123">
          <cell r="B123" t="str">
            <v>御園平田線</v>
          </cell>
        </row>
        <row r="124">
          <cell r="B124" t="str">
            <v>兵庫柏原線</v>
          </cell>
        </row>
        <row r="125">
          <cell r="B125" t="str">
            <v>玉手茅原線</v>
          </cell>
        </row>
        <row r="126">
          <cell r="B126" t="str">
            <v>櫛羅御所線</v>
          </cell>
        </row>
        <row r="127">
          <cell r="B127" t="str">
            <v>月瀬三ケ谷線</v>
          </cell>
        </row>
        <row r="128">
          <cell r="B128" t="str">
            <v>古瀬小殿線</v>
          </cell>
        </row>
        <row r="129">
          <cell r="B129" t="str">
            <v>高塚野依線</v>
          </cell>
        </row>
        <row r="130">
          <cell r="B130" t="str">
            <v>内牧菟田野線</v>
          </cell>
        </row>
        <row r="131">
          <cell r="B131" t="str">
            <v>佐倉大宇陀線</v>
          </cell>
        </row>
        <row r="132">
          <cell r="B132" t="str">
            <v>大又小川線</v>
          </cell>
        </row>
        <row r="133">
          <cell r="B133" t="str">
            <v>小村木津線</v>
          </cell>
        </row>
        <row r="134">
          <cell r="B134" t="str">
            <v>今木出口線</v>
          </cell>
        </row>
        <row r="135">
          <cell r="B135" t="str">
            <v>大台大迫線</v>
          </cell>
        </row>
        <row r="136">
          <cell r="B136" t="str">
            <v>大台河合線</v>
          </cell>
        </row>
        <row r="137">
          <cell r="B137" t="str">
            <v>東川河合線</v>
          </cell>
        </row>
        <row r="138">
          <cell r="B138" t="str">
            <v>上池原下桑原線</v>
          </cell>
        </row>
        <row r="139">
          <cell r="B139" t="str">
            <v>篠原宇井線</v>
          </cell>
        </row>
        <row r="140">
          <cell r="B140" t="str">
            <v>信貴山線</v>
          </cell>
        </row>
        <row r="141">
          <cell r="B141" t="str">
            <v>生駒停車場宝山寺線</v>
          </cell>
        </row>
        <row r="142">
          <cell r="B142" t="str">
            <v>三輪山線</v>
          </cell>
        </row>
        <row r="143">
          <cell r="B143" t="str">
            <v>橿原神宮西口停車場線</v>
          </cell>
        </row>
        <row r="144">
          <cell r="B144" t="str">
            <v>上笠間三本松停車場線</v>
          </cell>
        </row>
        <row r="145">
          <cell r="B145" t="str">
            <v>毛原切幡線</v>
          </cell>
        </row>
        <row r="146">
          <cell r="B146" t="str">
            <v>助命下荻線</v>
          </cell>
        </row>
        <row r="147">
          <cell r="B147" t="str">
            <v>馬場針ケ別所小倉線</v>
          </cell>
        </row>
        <row r="148">
          <cell r="B148" t="str">
            <v>笠天理線</v>
          </cell>
        </row>
        <row r="149">
          <cell r="B149" t="str">
            <v>大和郡山環状線</v>
          </cell>
        </row>
        <row r="150">
          <cell r="B150" t="str">
            <v>平群信貴山線</v>
          </cell>
        </row>
        <row r="151">
          <cell r="B151" t="str">
            <v>谷尻木津線</v>
          </cell>
        </row>
        <row r="152">
          <cell r="B152" t="str">
            <v>長谷寺停車場線</v>
          </cell>
        </row>
        <row r="153">
          <cell r="B153" t="str">
            <v>中筋出作川合線</v>
          </cell>
        </row>
        <row r="154">
          <cell r="B154" t="str">
            <v>寺口北花内線</v>
          </cell>
        </row>
        <row r="155">
          <cell r="B155" t="str">
            <v>寺前千股線</v>
          </cell>
        </row>
        <row r="156">
          <cell r="B156" t="str">
            <v>入野河原屋線</v>
          </cell>
        </row>
        <row r="157">
          <cell r="B157" t="str">
            <v>才谷吉野山線</v>
          </cell>
        </row>
        <row r="158">
          <cell r="B158" t="str">
            <v>中奥白川渡線</v>
          </cell>
        </row>
        <row r="159">
          <cell r="B159" t="str">
            <v>吉野川公園線</v>
          </cell>
        </row>
        <row r="160">
          <cell r="B160" t="str">
            <v>西佐味中之線</v>
          </cell>
        </row>
        <row r="161">
          <cell r="B161" t="str">
            <v>国栖大滝線</v>
          </cell>
        </row>
        <row r="162">
          <cell r="B162" t="str">
            <v>岩屋三ケ谷線</v>
          </cell>
        </row>
        <row r="163">
          <cell r="B163" t="str">
            <v>奈良西の京斑鳩自転車道線</v>
          </cell>
        </row>
        <row r="164">
          <cell r="B164" t="str">
            <v>横川三昧田線</v>
          </cell>
        </row>
        <row r="165">
          <cell r="B165" t="str">
            <v>馬佐清水谷線</v>
          </cell>
        </row>
        <row r="166">
          <cell r="B166" t="str">
            <v>平畑運動公園線</v>
          </cell>
        </row>
        <row r="167">
          <cell r="B167" t="str">
            <v>神野山公園線</v>
          </cell>
        </row>
        <row r="168">
          <cell r="B168" t="str">
            <v>大和郡山田原本橿原自転車道線</v>
          </cell>
        </row>
        <row r="169">
          <cell r="B169" t="str">
            <v>明日香大和郡山自転車道線</v>
          </cell>
        </row>
        <row r="170">
          <cell r="B170" t="str">
            <v>月瀬梅林山添線</v>
          </cell>
        </row>
        <row r="171">
          <cell r="B171" t="str">
            <v>大和高田広陵線</v>
          </cell>
        </row>
        <row r="172">
          <cell r="B172" t="str">
            <v>橿原新庄線</v>
          </cell>
        </row>
        <row r="173">
          <cell r="B173" t="str">
            <v>平畑運動公園北線</v>
          </cell>
        </row>
        <row r="174">
          <cell r="B174" t="str">
            <v>中垣内南田原線</v>
          </cell>
        </row>
        <row r="175">
          <cell r="B175" t="str">
            <v>大阪枚岡奈良線</v>
          </cell>
        </row>
        <row r="176">
          <cell r="B176" t="str">
            <v>香芝太子線</v>
          </cell>
        </row>
        <row r="177">
          <cell r="B177" t="str">
            <v>竹内河南線</v>
          </cell>
        </row>
        <row r="178">
          <cell r="B178" t="str">
            <v>富田林五條線</v>
          </cell>
        </row>
        <row r="179">
          <cell r="B179" t="str">
            <v>二見御幸辻停車場線</v>
          </cell>
        </row>
        <row r="180">
          <cell r="B180" t="str">
            <v>阪本五條線</v>
          </cell>
        </row>
        <row r="181">
          <cell r="B181" t="str">
            <v>川津高野線</v>
          </cell>
        </row>
        <row r="182">
          <cell r="B182" t="str">
            <v>高野辻堂線</v>
          </cell>
        </row>
        <row r="183">
          <cell r="B183" t="str">
            <v>竜神十津川線</v>
          </cell>
        </row>
        <row r="184">
          <cell r="B184" t="str">
            <v>木津平城線</v>
          </cell>
        </row>
        <row r="185">
          <cell r="B185" t="str">
            <v>高田東鳴川線</v>
          </cell>
        </row>
        <row r="186">
          <cell r="B186" t="str">
            <v>月瀬今山線</v>
          </cell>
        </row>
        <row r="187">
          <cell r="B187" t="str">
            <v>木津横田線</v>
          </cell>
        </row>
        <row r="188">
          <cell r="B188" t="str">
            <v>都祁名張線</v>
          </cell>
        </row>
        <row r="189">
          <cell r="B189" t="str">
            <v>上笠間八幡名張線</v>
          </cell>
        </row>
        <row r="190">
          <cell r="B190" t="str">
            <v>土屋原飯高線</v>
          </cell>
        </row>
        <row r="191">
          <cell r="B191" t="str">
            <v>赤目掛線</v>
          </cell>
        </row>
        <row r="192">
          <cell r="B192" t="str">
            <v>山添桔梗が丘線</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表記録様式リスト"/>
      <sheetName val="様式C-1-1"/>
      <sheetName val="様式C-1-2"/>
      <sheetName val="様式－D"/>
      <sheetName val="様式C-1-3"/>
      <sheetName val="(参考)ﾘｽﾄ"/>
    </sheetNames>
    <sheetDataSet>
      <sheetData sheetId="0" refreshError="1"/>
      <sheetData sheetId="1" refreshError="1"/>
      <sheetData sheetId="2" refreshError="1"/>
      <sheetData sheetId="3" refreshError="1"/>
      <sheetData sheetId="4" refreshError="1"/>
      <sheetData sheetId="5">
        <row r="3">
          <cell r="R3">
            <v>1</v>
          </cell>
          <cell r="AE3" t="str">
            <v>覆工</v>
          </cell>
        </row>
        <row r="4">
          <cell r="R4">
            <v>2</v>
          </cell>
          <cell r="AE4" t="str">
            <v>坑門</v>
          </cell>
        </row>
        <row r="5">
          <cell r="R5">
            <v>3</v>
          </cell>
          <cell r="AE5" t="str">
            <v>内装版</v>
          </cell>
        </row>
        <row r="6">
          <cell r="R6">
            <v>4</v>
          </cell>
          <cell r="AE6" t="str">
            <v>天井版（本体）</v>
          </cell>
        </row>
        <row r="7">
          <cell r="R7">
            <v>5</v>
          </cell>
          <cell r="AE7" t="str">
            <v>天井版（金具）</v>
          </cell>
        </row>
        <row r="8">
          <cell r="R8">
            <v>6</v>
          </cell>
          <cell r="AE8" t="str">
            <v>路面</v>
          </cell>
        </row>
        <row r="9">
          <cell r="R9">
            <v>7</v>
          </cell>
          <cell r="AE9" t="str">
            <v>路肩</v>
          </cell>
        </row>
        <row r="10">
          <cell r="R10">
            <v>8</v>
          </cell>
          <cell r="AE10" t="str">
            <v>照明（本体）</v>
          </cell>
        </row>
        <row r="11">
          <cell r="R11">
            <v>9</v>
          </cell>
          <cell r="AE11" t="str">
            <v>照明（金具）</v>
          </cell>
        </row>
        <row r="12">
          <cell r="R12">
            <v>10</v>
          </cell>
          <cell r="AE12" t="str">
            <v>標識（本体）</v>
          </cell>
        </row>
        <row r="13">
          <cell r="R13">
            <v>11</v>
          </cell>
          <cell r="AE13" t="str">
            <v>標識（金具）</v>
          </cell>
        </row>
        <row r="14">
          <cell r="R14">
            <v>12</v>
          </cell>
          <cell r="AE14" t="str">
            <v>ｼﾞｪｯﾄﾌｧﾝ（本体）</v>
          </cell>
        </row>
        <row r="15">
          <cell r="R15">
            <v>13</v>
          </cell>
          <cell r="AE15" t="str">
            <v>ｼﾞｪｯﾄﾌｧﾝ（金具）</v>
          </cell>
        </row>
        <row r="16">
          <cell r="R16">
            <v>14</v>
          </cell>
          <cell r="AE16" t="str">
            <v>警報表示板（本体）</v>
          </cell>
        </row>
        <row r="17">
          <cell r="R17">
            <v>15</v>
          </cell>
          <cell r="AE17" t="str">
            <v>警報表示板（金具）</v>
          </cell>
        </row>
        <row r="18">
          <cell r="R18">
            <v>16</v>
          </cell>
          <cell r="AE18" t="str">
            <v>吸音板（本体）</v>
          </cell>
        </row>
        <row r="19">
          <cell r="R19">
            <v>17</v>
          </cell>
          <cell r="AE19" t="str">
            <v>吸音板（金具）</v>
          </cell>
        </row>
        <row r="20">
          <cell r="R20">
            <v>18</v>
          </cell>
          <cell r="AE20" t="str">
            <v>ケーブル類（本体）</v>
          </cell>
        </row>
        <row r="21">
          <cell r="R21">
            <v>19</v>
          </cell>
          <cell r="AE21" t="str">
            <v>ケーブル類（金具）</v>
          </cell>
        </row>
        <row r="22">
          <cell r="R22">
            <v>20</v>
          </cell>
          <cell r="AE22" t="str">
            <v>その他</v>
          </cell>
        </row>
        <row r="23">
          <cell r="R23">
            <v>21</v>
          </cell>
        </row>
        <row r="24">
          <cell r="R24">
            <v>22</v>
          </cell>
        </row>
        <row r="25">
          <cell r="R25">
            <v>23</v>
          </cell>
        </row>
        <row r="26">
          <cell r="R26">
            <v>24</v>
          </cell>
        </row>
        <row r="27">
          <cell r="R27">
            <v>25</v>
          </cell>
        </row>
        <row r="28">
          <cell r="R28">
            <v>26</v>
          </cell>
        </row>
        <row r="29">
          <cell r="R29">
            <v>27</v>
          </cell>
        </row>
        <row r="30">
          <cell r="R30">
            <v>28</v>
          </cell>
        </row>
        <row r="31">
          <cell r="R31">
            <v>29</v>
          </cell>
        </row>
        <row r="32">
          <cell r="R32">
            <v>30</v>
          </cell>
        </row>
        <row r="33">
          <cell r="R33">
            <v>31</v>
          </cell>
        </row>
        <row r="34">
          <cell r="R34">
            <v>32</v>
          </cell>
        </row>
        <row r="35">
          <cell r="R35">
            <v>33</v>
          </cell>
        </row>
        <row r="36">
          <cell r="R36">
            <v>34</v>
          </cell>
        </row>
        <row r="37">
          <cell r="R37">
            <v>35</v>
          </cell>
        </row>
        <row r="38">
          <cell r="R38">
            <v>36</v>
          </cell>
        </row>
        <row r="39">
          <cell r="R39">
            <v>37</v>
          </cell>
        </row>
        <row r="40">
          <cell r="R40">
            <v>38</v>
          </cell>
        </row>
        <row r="41">
          <cell r="R41">
            <v>39</v>
          </cell>
        </row>
        <row r="42">
          <cell r="R42">
            <v>40</v>
          </cell>
        </row>
        <row r="43">
          <cell r="R43">
            <v>41</v>
          </cell>
        </row>
        <row r="44">
          <cell r="R44">
            <v>42</v>
          </cell>
        </row>
        <row r="45">
          <cell r="R45">
            <v>43</v>
          </cell>
        </row>
        <row r="46">
          <cell r="R46">
            <v>44</v>
          </cell>
        </row>
        <row r="47">
          <cell r="R47">
            <v>45</v>
          </cell>
        </row>
        <row r="48">
          <cell r="R48">
            <v>46</v>
          </cell>
        </row>
        <row r="49">
          <cell r="R49">
            <v>47</v>
          </cell>
        </row>
        <row r="50">
          <cell r="R50">
            <v>48</v>
          </cell>
        </row>
        <row r="51">
          <cell r="R51">
            <v>49</v>
          </cell>
        </row>
        <row r="52">
          <cell r="R52">
            <v>50</v>
          </cell>
        </row>
        <row r="53">
          <cell r="R53">
            <v>51</v>
          </cell>
        </row>
        <row r="54">
          <cell r="R54">
            <v>52</v>
          </cell>
        </row>
        <row r="55">
          <cell r="R55">
            <v>53</v>
          </cell>
        </row>
        <row r="56">
          <cell r="R56">
            <v>54</v>
          </cell>
        </row>
        <row r="57">
          <cell r="R57">
            <v>55</v>
          </cell>
        </row>
        <row r="58">
          <cell r="R58">
            <v>56</v>
          </cell>
        </row>
        <row r="59">
          <cell r="R59">
            <v>57</v>
          </cell>
        </row>
        <row r="60">
          <cell r="R60">
            <v>58</v>
          </cell>
        </row>
        <row r="61">
          <cell r="R61">
            <v>59</v>
          </cell>
        </row>
        <row r="62">
          <cell r="R62">
            <v>60</v>
          </cell>
        </row>
        <row r="63">
          <cell r="R63">
            <v>61</v>
          </cell>
        </row>
        <row r="64">
          <cell r="R64">
            <v>62</v>
          </cell>
        </row>
        <row r="65">
          <cell r="R65">
            <v>63</v>
          </cell>
        </row>
        <row r="66">
          <cell r="R66">
            <v>64</v>
          </cell>
        </row>
        <row r="67">
          <cell r="R67">
            <v>65</v>
          </cell>
        </row>
        <row r="68">
          <cell r="R68">
            <v>66</v>
          </cell>
        </row>
        <row r="69">
          <cell r="R69">
            <v>67</v>
          </cell>
        </row>
        <row r="70">
          <cell r="R70">
            <v>68</v>
          </cell>
        </row>
        <row r="71">
          <cell r="R71">
            <v>69</v>
          </cell>
        </row>
        <row r="72">
          <cell r="R72">
            <v>70</v>
          </cell>
        </row>
        <row r="73">
          <cell r="R73">
            <v>71</v>
          </cell>
        </row>
        <row r="74">
          <cell r="R74">
            <v>72</v>
          </cell>
        </row>
        <row r="75">
          <cell r="R75">
            <v>73</v>
          </cell>
        </row>
        <row r="76">
          <cell r="R76">
            <v>74</v>
          </cell>
        </row>
        <row r="77">
          <cell r="R77">
            <v>75</v>
          </cell>
        </row>
        <row r="78">
          <cell r="R78">
            <v>76</v>
          </cell>
        </row>
        <row r="79">
          <cell r="R79">
            <v>77</v>
          </cell>
        </row>
        <row r="80">
          <cell r="R80">
            <v>78</v>
          </cell>
        </row>
        <row r="81">
          <cell r="R81">
            <v>79</v>
          </cell>
        </row>
        <row r="82">
          <cell r="R82">
            <v>80</v>
          </cell>
        </row>
        <row r="83">
          <cell r="R83">
            <v>81</v>
          </cell>
        </row>
        <row r="84">
          <cell r="R84">
            <v>82</v>
          </cell>
        </row>
        <row r="85">
          <cell r="R85">
            <v>83</v>
          </cell>
        </row>
        <row r="86">
          <cell r="R86">
            <v>84</v>
          </cell>
        </row>
        <row r="87">
          <cell r="R87">
            <v>85</v>
          </cell>
        </row>
        <row r="88">
          <cell r="R88">
            <v>86</v>
          </cell>
        </row>
        <row r="89">
          <cell r="R89">
            <v>87</v>
          </cell>
        </row>
        <row r="90">
          <cell r="R90">
            <v>88</v>
          </cell>
        </row>
        <row r="91">
          <cell r="R91">
            <v>89</v>
          </cell>
        </row>
        <row r="92">
          <cell r="R92">
            <v>90</v>
          </cell>
        </row>
        <row r="93">
          <cell r="R93">
            <v>91</v>
          </cell>
        </row>
        <row r="94">
          <cell r="R94">
            <v>92</v>
          </cell>
        </row>
        <row r="95">
          <cell r="R95">
            <v>93</v>
          </cell>
        </row>
        <row r="96">
          <cell r="R96">
            <v>94</v>
          </cell>
        </row>
        <row r="97">
          <cell r="R97">
            <v>95</v>
          </cell>
        </row>
        <row r="98">
          <cell r="R98">
            <v>96</v>
          </cell>
        </row>
        <row r="99">
          <cell r="R99">
            <v>97</v>
          </cell>
        </row>
        <row r="100">
          <cell r="R100">
            <v>98</v>
          </cell>
        </row>
        <row r="101">
          <cell r="R101">
            <v>99</v>
          </cell>
        </row>
        <row r="102">
          <cell r="R102">
            <v>100</v>
          </cell>
        </row>
        <row r="103">
          <cell r="R103">
            <v>101</v>
          </cell>
        </row>
        <row r="104">
          <cell r="R104">
            <v>102</v>
          </cell>
        </row>
        <row r="105">
          <cell r="R105">
            <v>103</v>
          </cell>
        </row>
        <row r="106">
          <cell r="R106">
            <v>104</v>
          </cell>
        </row>
        <row r="107">
          <cell r="R107">
            <v>105</v>
          </cell>
        </row>
        <row r="108">
          <cell r="R108">
            <v>106</v>
          </cell>
        </row>
        <row r="109">
          <cell r="R109">
            <v>107</v>
          </cell>
        </row>
        <row r="110">
          <cell r="R110">
            <v>108</v>
          </cell>
        </row>
        <row r="111">
          <cell r="R111">
            <v>109</v>
          </cell>
        </row>
        <row r="112">
          <cell r="R112">
            <v>110</v>
          </cell>
        </row>
        <row r="113">
          <cell r="R113">
            <v>111</v>
          </cell>
        </row>
        <row r="114">
          <cell r="R114">
            <v>112</v>
          </cell>
        </row>
        <row r="115">
          <cell r="R115">
            <v>113</v>
          </cell>
        </row>
        <row r="116">
          <cell r="R116">
            <v>114</v>
          </cell>
        </row>
        <row r="117">
          <cell r="R117">
            <v>115</v>
          </cell>
        </row>
        <row r="118">
          <cell r="R118">
            <v>116</v>
          </cell>
        </row>
        <row r="119">
          <cell r="R119">
            <v>117</v>
          </cell>
        </row>
        <row r="120">
          <cell r="R120">
            <v>118</v>
          </cell>
        </row>
        <row r="121">
          <cell r="R121">
            <v>119</v>
          </cell>
        </row>
        <row r="122">
          <cell r="R122">
            <v>120</v>
          </cell>
        </row>
        <row r="123">
          <cell r="R123">
            <v>121</v>
          </cell>
        </row>
        <row r="124">
          <cell r="R124">
            <v>122</v>
          </cell>
        </row>
        <row r="125">
          <cell r="R125">
            <v>123</v>
          </cell>
        </row>
        <row r="126">
          <cell r="R126">
            <v>124</v>
          </cell>
        </row>
        <row r="127">
          <cell r="R127">
            <v>125</v>
          </cell>
        </row>
        <row r="128">
          <cell r="R128">
            <v>126</v>
          </cell>
        </row>
        <row r="129">
          <cell r="R129">
            <v>127</v>
          </cell>
        </row>
        <row r="130">
          <cell r="R130">
            <v>128</v>
          </cell>
        </row>
        <row r="131">
          <cell r="R131">
            <v>129</v>
          </cell>
        </row>
        <row r="132">
          <cell r="R132">
            <v>130</v>
          </cell>
        </row>
        <row r="133">
          <cell r="R133">
            <v>131</v>
          </cell>
        </row>
        <row r="134">
          <cell r="R134">
            <v>132</v>
          </cell>
        </row>
        <row r="135">
          <cell r="R135">
            <v>133</v>
          </cell>
        </row>
        <row r="136">
          <cell r="R136">
            <v>134</v>
          </cell>
        </row>
        <row r="137">
          <cell r="R137">
            <v>135</v>
          </cell>
        </row>
        <row r="138">
          <cell r="R138">
            <v>136</v>
          </cell>
        </row>
        <row r="139">
          <cell r="R139">
            <v>137</v>
          </cell>
        </row>
        <row r="140">
          <cell r="R140">
            <v>138</v>
          </cell>
        </row>
        <row r="141">
          <cell r="R141">
            <v>139</v>
          </cell>
        </row>
        <row r="142">
          <cell r="R142">
            <v>140</v>
          </cell>
        </row>
        <row r="143">
          <cell r="R143">
            <v>141</v>
          </cell>
        </row>
        <row r="144">
          <cell r="R144">
            <v>142</v>
          </cell>
        </row>
        <row r="145">
          <cell r="R145">
            <v>143</v>
          </cell>
        </row>
        <row r="146">
          <cell r="R146">
            <v>144</v>
          </cell>
        </row>
        <row r="147">
          <cell r="R147">
            <v>145</v>
          </cell>
        </row>
        <row r="148">
          <cell r="R148">
            <v>146</v>
          </cell>
        </row>
        <row r="149">
          <cell r="R149">
            <v>147</v>
          </cell>
        </row>
        <row r="150">
          <cell r="R150">
            <v>148</v>
          </cell>
        </row>
        <row r="151">
          <cell r="R151">
            <v>149</v>
          </cell>
        </row>
        <row r="152">
          <cell r="R152">
            <v>150</v>
          </cell>
        </row>
        <row r="153">
          <cell r="R153">
            <v>151</v>
          </cell>
        </row>
        <row r="154">
          <cell r="R154">
            <v>152</v>
          </cell>
        </row>
        <row r="155">
          <cell r="R155">
            <v>153</v>
          </cell>
        </row>
        <row r="156">
          <cell r="R156">
            <v>154</v>
          </cell>
        </row>
        <row r="157">
          <cell r="R157">
            <v>155</v>
          </cell>
        </row>
        <row r="158">
          <cell r="R158">
            <v>156</v>
          </cell>
        </row>
        <row r="159">
          <cell r="R159">
            <v>157</v>
          </cell>
        </row>
        <row r="160">
          <cell r="R160">
            <v>158</v>
          </cell>
        </row>
        <row r="161">
          <cell r="R161">
            <v>159</v>
          </cell>
        </row>
        <row r="162">
          <cell r="R162">
            <v>160</v>
          </cell>
        </row>
        <row r="163">
          <cell r="R163">
            <v>161</v>
          </cell>
        </row>
        <row r="164">
          <cell r="R164">
            <v>162</v>
          </cell>
        </row>
        <row r="165">
          <cell r="R165">
            <v>163</v>
          </cell>
        </row>
        <row r="166">
          <cell r="R166">
            <v>164</v>
          </cell>
        </row>
        <row r="167">
          <cell r="R167">
            <v>165</v>
          </cell>
        </row>
        <row r="168">
          <cell r="R168">
            <v>166</v>
          </cell>
        </row>
        <row r="169">
          <cell r="R169">
            <v>167</v>
          </cell>
        </row>
        <row r="170">
          <cell r="R170">
            <v>168</v>
          </cell>
        </row>
        <row r="171">
          <cell r="R171">
            <v>169</v>
          </cell>
        </row>
        <row r="172">
          <cell r="R172">
            <v>170</v>
          </cell>
        </row>
        <row r="173">
          <cell r="R173">
            <v>171</v>
          </cell>
        </row>
        <row r="174">
          <cell r="R174">
            <v>172</v>
          </cell>
        </row>
        <row r="175">
          <cell r="R175">
            <v>173</v>
          </cell>
        </row>
        <row r="176">
          <cell r="R176">
            <v>174</v>
          </cell>
        </row>
        <row r="177">
          <cell r="R177">
            <v>175</v>
          </cell>
        </row>
        <row r="178">
          <cell r="R178">
            <v>176</v>
          </cell>
        </row>
        <row r="179">
          <cell r="R179">
            <v>177</v>
          </cell>
        </row>
        <row r="180">
          <cell r="R180">
            <v>178</v>
          </cell>
        </row>
        <row r="181">
          <cell r="R181">
            <v>179</v>
          </cell>
        </row>
        <row r="182">
          <cell r="R182">
            <v>180</v>
          </cell>
        </row>
        <row r="183">
          <cell r="R183">
            <v>181</v>
          </cell>
        </row>
        <row r="184">
          <cell r="R184">
            <v>182</v>
          </cell>
        </row>
        <row r="185">
          <cell r="R185">
            <v>183</v>
          </cell>
        </row>
        <row r="186">
          <cell r="R186">
            <v>184</v>
          </cell>
        </row>
        <row r="187">
          <cell r="R187">
            <v>185</v>
          </cell>
        </row>
        <row r="188">
          <cell r="R188">
            <v>186</v>
          </cell>
        </row>
        <row r="189">
          <cell r="R189">
            <v>187</v>
          </cell>
        </row>
        <row r="190">
          <cell r="R190">
            <v>188</v>
          </cell>
        </row>
        <row r="191">
          <cell r="R191">
            <v>189</v>
          </cell>
        </row>
        <row r="192">
          <cell r="R192">
            <v>190</v>
          </cell>
        </row>
        <row r="193">
          <cell r="R193">
            <v>191</v>
          </cell>
        </row>
        <row r="194">
          <cell r="R194">
            <v>192</v>
          </cell>
        </row>
        <row r="195">
          <cell r="R195">
            <v>193</v>
          </cell>
        </row>
        <row r="196">
          <cell r="R196">
            <v>194</v>
          </cell>
        </row>
        <row r="197">
          <cell r="R197">
            <v>195</v>
          </cell>
        </row>
        <row r="198">
          <cell r="R198">
            <v>196</v>
          </cell>
        </row>
        <row r="199">
          <cell r="R199">
            <v>197</v>
          </cell>
        </row>
        <row r="200">
          <cell r="R200">
            <v>198</v>
          </cell>
        </row>
        <row r="201">
          <cell r="R201">
            <v>199</v>
          </cell>
        </row>
        <row r="202">
          <cell r="R202">
            <v>200</v>
          </cell>
        </row>
        <row r="203">
          <cell r="R203">
            <v>201</v>
          </cell>
        </row>
        <row r="204">
          <cell r="R204">
            <v>202</v>
          </cell>
        </row>
        <row r="205">
          <cell r="R205">
            <v>203</v>
          </cell>
        </row>
        <row r="206">
          <cell r="R206">
            <v>204</v>
          </cell>
        </row>
        <row r="207">
          <cell r="R207">
            <v>205</v>
          </cell>
        </row>
        <row r="208">
          <cell r="R208">
            <v>206</v>
          </cell>
        </row>
        <row r="209">
          <cell r="R209">
            <v>207</v>
          </cell>
        </row>
        <row r="210">
          <cell r="R210">
            <v>208</v>
          </cell>
        </row>
        <row r="211">
          <cell r="R211">
            <v>209</v>
          </cell>
        </row>
        <row r="212">
          <cell r="R212">
            <v>210</v>
          </cell>
        </row>
        <row r="213">
          <cell r="R213">
            <v>211</v>
          </cell>
        </row>
        <row r="214">
          <cell r="R214">
            <v>212</v>
          </cell>
        </row>
        <row r="215">
          <cell r="R215">
            <v>213</v>
          </cell>
        </row>
        <row r="216">
          <cell r="R216">
            <v>214</v>
          </cell>
        </row>
        <row r="217">
          <cell r="R217">
            <v>215</v>
          </cell>
        </row>
        <row r="218">
          <cell r="R218">
            <v>216</v>
          </cell>
        </row>
        <row r="219">
          <cell r="R219">
            <v>217</v>
          </cell>
        </row>
        <row r="220">
          <cell r="R220">
            <v>218</v>
          </cell>
        </row>
        <row r="221">
          <cell r="R221">
            <v>219</v>
          </cell>
        </row>
        <row r="222">
          <cell r="R222">
            <v>220</v>
          </cell>
        </row>
        <row r="223">
          <cell r="R223">
            <v>221</v>
          </cell>
        </row>
        <row r="224">
          <cell r="R224">
            <v>222</v>
          </cell>
        </row>
        <row r="225">
          <cell r="R225">
            <v>223</v>
          </cell>
        </row>
        <row r="226">
          <cell r="R226">
            <v>224</v>
          </cell>
        </row>
        <row r="227">
          <cell r="R227">
            <v>225</v>
          </cell>
        </row>
        <row r="228">
          <cell r="R228">
            <v>226</v>
          </cell>
        </row>
        <row r="229">
          <cell r="R229">
            <v>227</v>
          </cell>
        </row>
        <row r="230">
          <cell r="R230">
            <v>228</v>
          </cell>
        </row>
        <row r="231">
          <cell r="R231">
            <v>229</v>
          </cell>
        </row>
        <row r="232">
          <cell r="R232">
            <v>230</v>
          </cell>
        </row>
        <row r="233">
          <cell r="R233">
            <v>231</v>
          </cell>
        </row>
        <row r="234">
          <cell r="R234">
            <v>232</v>
          </cell>
        </row>
        <row r="235">
          <cell r="R235">
            <v>233</v>
          </cell>
        </row>
        <row r="236">
          <cell r="R236">
            <v>234</v>
          </cell>
        </row>
        <row r="237">
          <cell r="R237">
            <v>235</v>
          </cell>
        </row>
        <row r="238">
          <cell r="R238">
            <v>236</v>
          </cell>
        </row>
        <row r="239">
          <cell r="R239">
            <v>237</v>
          </cell>
        </row>
        <row r="240">
          <cell r="R240">
            <v>238</v>
          </cell>
        </row>
        <row r="241">
          <cell r="R241">
            <v>239</v>
          </cell>
        </row>
        <row r="242">
          <cell r="R242">
            <v>240</v>
          </cell>
        </row>
        <row r="243">
          <cell r="R243">
            <v>241</v>
          </cell>
        </row>
        <row r="244">
          <cell r="R244">
            <v>242</v>
          </cell>
        </row>
        <row r="245">
          <cell r="R245">
            <v>243</v>
          </cell>
        </row>
        <row r="246">
          <cell r="R246">
            <v>244</v>
          </cell>
        </row>
        <row r="247">
          <cell r="R247">
            <v>245</v>
          </cell>
        </row>
        <row r="248">
          <cell r="R248">
            <v>246</v>
          </cell>
        </row>
        <row r="249">
          <cell r="R249">
            <v>247</v>
          </cell>
        </row>
        <row r="250">
          <cell r="R250">
            <v>248</v>
          </cell>
        </row>
        <row r="251">
          <cell r="R251">
            <v>249</v>
          </cell>
        </row>
        <row r="252">
          <cell r="R252">
            <v>250</v>
          </cell>
        </row>
        <row r="253">
          <cell r="R253">
            <v>251</v>
          </cell>
        </row>
        <row r="254">
          <cell r="R254">
            <v>252</v>
          </cell>
        </row>
        <row r="255">
          <cell r="R255">
            <v>253</v>
          </cell>
        </row>
        <row r="256">
          <cell r="R256">
            <v>254</v>
          </cell>
        </row>
        <row r="257">
          <cell r="R257">
            <v>255</v>
          </cell>
        </row>
        <row r="258">
          <cell r="R258">
            <v>256</v>
          </cell>
        </row>
        <row r="259">
          <cell r="R259">
            <v>257</v>
          </cell>
        </row>
        <row r="260">
          <cell r="R260">
            <v>258</v>
          </cell>
        </row>
        <row r="261">
          <cell r="R261">
            <v>259</v>
          </cell>
        </row>
        <row r="262">
          <cell r="R262">
            <v>260</v>
          </cell>
        </row>
        <row r="263">
          <cell r="R263">
            <v>261</v>
          </cell>
        </row>
        <row r="264">
          <cell r="R264">
            <v>262</v>
          </cell>
        </row>
        <row r="265">
          <cell r="R265">
            <v>263</v>
          </cell>
        </row>
        <row r="266">
          <cell r="R266">
            <v>264</v>
          </cell>
        </row>
        <row r="267">
          <cell r="R267">
            <v>265</v>
          </cell>
        </row>
        <row r="268">
          <cell r="R268">
            <v>266</v>
          </cell>
        </row>
        <row r="269">
          <cell r="R269">
            <v>267</v>
          </cell>
        </row>
        <row r="270">
          <cell r="R270">
            <v>268</v>
          </cell>
        </row>
        <row r="271">
          <cell r="R271">
            <v>269</v>
          </cell>
        </row>
        <row r="272">
          <cell r="R272">
            <v>270</v>
          </cell>
        </row>
        <row r="273">
          <cell r="R273">
            <v>271</v>
          </cell>
        </row>
        <row r="274">
          <cell r="R274">
            <v>272</v>
          </cell>
        </row>
        <row r="275">
          <cell r="R275">
            <v>273</v>
          </cell>
        </row>
        <row r="276">
          <cell r="R276">
            <v>274</v>
          </cell>
        </row>
        <row r="277">
          <cell r="R277">
            <v>275</v>
          </cell>
        </row>
        <row r="278">
          <cell r="R278">
            <v>276</v>
          </cell>
        </row>
        <row r="279">
          <cell r="R279">
            <v>277</v>
          </cell>
        </row>
        <row r="280">
          <cell r="R280">
            <v>278</v>
          </cell>
        </row>
        <row r="281">
          <cell r="R281">
            <v>279</v>
          </cell>
        </row>
        <row r="282">
          <cell r="R282">
            <v>280</v>
          </cell>
        </row>
        <row r="283">
          <cell r="R283">
            <v>281</v>
          </cell>
        </row>
        <row r="284">
          <cell r="R284">
            <v>282</v>
          </cell>
        </row>
        <row r="285">
          <cell r="R285">
            <v>283</v>
          </cell>
        </row>
        <row r="286">
          <cell r="R286">
            <v>284</v>
          </cell>
        </row>
        <row r="287">
          <cell r="R287">
            <v>285</v>
          </cell>
        </row>
        <row r="288">
          <cell r="R288">
            <v>286</v>
          </cell>
        </row>
        <row r="289">
          <cell r="R289">
            <v>287</v>
          </cell>
        </row>
        <row r="290">
          <cell r="R290">
            <v>288</v>
          </cell>
        </row>
        <row r="291">
          <cell r="R291">
            <v>289</v>
          </cell>
        </row>
        <row r="292">
          <cell r="R292">
            <v>290</v>
          </cell>
        </row>
        <row r="293">
          <cell r="R293">
            <v>291</v>
          </cell>
        </row>
        <row r="294">
          <cell r="R294">
            <v>292</v>
          </cell>
        </row>
        <row r="295">
          <cell r="R295">
            <v>293</v>
          </cell>
        </row>
        <row r="296">
          <cell r="R296">
            <v>294</v>
          </cell>
        </row>
        <row r="297">
          <cell r="R297">
            <v>295</v>
          </cell>
        </row>
        <row r="298">
          <cell r="R298">
            <v>296</v>
          </cell>
        </row>
        <row r="299">
          <cell r="R299">
            <v>297</v>
          </cell>
        </row>
        <row r="300">
          <cell r="R300">
            <v>298</v>
          </cell>
        </row>
        <row r="301">
          <cell r="R301">
            <v>299</v>
          </cell>
        </row>
        <row r="302">
          <cell r="R302">
            <v>300</v>
          </cell>
        </row>
        <row r="303">
          <cell r="R303">
            <v>301</v>
          </cell>
        </row>
        <row r="304">
          <cell r="R304">
            <v>302</v>
          </cell>
        </row>
        <row r="305">
          <cell r="R305">
            <v>303</v>
          </cell>
        </row>
        <row r="306">
          <cell r="R306">
            <v>304</v>
          </cell>
        </row>
        <row r="307">
          <cell r="R307">
            <v>305</v>
          </cell>
        </row>
        <row r="308">
          <cell r="R308">
            <v>306</v>
          </cell>
        </row>
        <row r="309">
          <cell r="R309">
            <v>307</v>
          </cell>
        </row>
        <row r="310">
          <cell r="R310">
            <v>308</v>
          </cell>
        </row>
        <row r="311">
          <cell r="R311">
            <v>309</v>
          </cell>
        </row>
        <row r="312">
          <cell r="R312">
            <v>310</v>
          </cell>
        </row>
        <row r="313">
          <cell r="R313">
            <v>311</v>
          </cell>
        </row>
        <row r="314">
          <cell r="R314">
            <v>312</v>
          </cell>
        </row>
        <row r="315">
          <cell r="R315">
            <v>313</v>
          </cell>
        </row>
        <row r="316">
          <cell r="R316">
            <v>314</v>
          </cell>
        </row>
        <row r="317">
          <cell r="R317">
            <v>315</v>
          </cell>
        </row>
        <row r="318">
          <cell r="R318">
            <v>316</v>
          </cell>
        </row>
        <row r="319">
          <cell r="R319">
            <v>317</v>
          </cell>
        </row>
        <row r="320">
          <cell r="R320">
            <v>318</v>
          </cell>
        </row>
        <row r="321">
          <cell r="R321">
            <v>319</v>
          </cell>
        </row>
        <row r="322">
          <cell r="R322">
            <v>320</v>
          </cell>
        </row>
        <row r="323">
          <cell r="R323">
            <v>321</v>
          </cell>
        </row>
        <row r="324">
          <cell r="R324">
            <v>322</v>
          </cell>
        </row>
        <row r="325">
          <cell r="R325">
            <v>323</v>
          </cell>
        </row>
        <row r="326">
          <cell r="R326">
            <v>324</v>
          </cell>
        </row>
        <row r="327">
          <cell r="R327">
            <v>325</v>
          </cell>
        </row>
        <row r="328">
          <cell r="R328">
            <v>326</v>
          </cell>
        </row>
        <row r="329">
          <cell r="R329">
            <v>327</v>
          </cell>
        </row>
        <row r="330">
          <cell r="R330">
            <v>328</v>
          </cell>
        </row>
        <row r="331">
          <cell r="R331">
            <v>329</v>
          </cell>
        </row>
        <row r="332">
          <cell r="R332">
            <v>330</v>
          </cell>
        </row>
        <row r="333">
          <cell r="R333">
            <v>331</v>
          </cell>
        </row>
        <row r="334">
          <cell r="R334">
            <v>332</v>
          </cell>
        </row>
        <row r="335">
          <cell r="R335">
            <v>333</v>
          </cell>
        </row>
        <row r="336">
          <cell r="R336">
            <v>334</v>
          </cell>
        </row>
        <row r="337">
          <cell r="R337">
            <v>335</v>
          </cell>
        </row>
        <row r="338">
          <cell r="R338">
            <v>336</v>
          </cell>
        </row>
        <row r="339">
          <cell r="R339">
            <v>337</v>
          </cell>
        </row>
        <row r="340">
          <cell r="R340">
            <v>338</v>
          </cell>
        </row>
        <row r="341">
          <cell r="R341">
            <v>339</v>
          </cell>
        </row>
        <row r="342">
          <cell r="R342">
            <v>340</v>
          </cell>
        </row>
        <row r="343">
          <cell r="R343">
            <v>341</v>
          </cell>
        </row>
        <row r="344">
          <cell r="R344">
            <v>342</v>
          </cell>
        </row>
        <row r="345">
          <cell r="R345">
            <v>343</v>
          </cell>
        </row>
        <row r="346">
          <cell r="R346">
            <v>344</v>
          </cell>
        </row>
        <row r="347">
          <cell r="R347">
            <v>345</v>
          </cell>
        </row>
        <row r="348">
          <cell r="R348">
            <v>346</v>
          </cell>
        </row>
        <row r="349">
          <cell r="R349">
            <v>347</v>
          </cell>
        </row>
        <row r="350">
          <cell r="R350">
            <v>348</v>
          </cell>
        </row>
        <row r="351">
          <cell r="R351">
            <v>349</v>
          </cell>
        </row>
        <row r="352">
          <cell r="R352">
            <v>350</v>
          </cell>
        </row>
        <row r="353">
          <cell r="R353">
            <v>351</v>
          </cell>
        </row>
        <row r="354">
          <cell r="R354">
            <v>352</v>
          </cell>
        </row>
        <row r="355">
          <cell r="R355">
            <v>353</v>
          </cell>
        </row>
        <row r="356">
          <cell r="R356">
            <v>354</v>
          </cell>
        </row>
        <row r="357">
          <cell r="R357">
            <v>355</v>
          </cell>
        </row>
        <row r="358">
          <cell r="R358">
            <v>356</v>
          </cell>
        </row>
        <row r="359">
          <cell r="R359">
            <v>357</v>
          </cell>
        </row>
        <row r="360">
          <cell r="R360">
            <v>358</v>
          </cell>
        </row>
        <row r="361">
          <cell r="R361">
            <v>359</v>
          </cell>
        </row>
        <row r="362">
          <cell r="R362">
            <v>360</v>
          </cell>
        </row>
        <row r="363">
          <cell r="R363">
            <v>361</v>
          </cell>
        </row>
        <row r="364">
          <cell r="R364">
            <v>362</v>
          </cell>
        </row>
        <row r="365">
          <cell r="R365">
            <v>363</v>
          </cell>
        </row>
        <row r="366">
          <cell r="R366">
            <v>364</v>
          </cell>
        </row>
        <row r="367">
          <cell r="R367">
            <v>365</v>
          </cell>
        </row>
        <row r="368">
          <cell r="R368">
            <v>366</v>
          </cell>
        </row>
        <row r="369">
          <cell r="R369">
            <v>367</v>
          </cell>
        </row>
        <row r="370">
          <cell r="R370">
            <v>368</v>
          </cell>
        </row>
        <row r="371">
          <cell r="R371">
            <v>369</v>
          </cell>
        </row>
        <row r="372">
          <cell r="R372">
            <v>370</v>
          </cell>
        </row>
        <row r="373">
          <cell r="R373">
            <v>371</v>
          </cell>
        </row>
        <row r="374">
          <cell r="R374">
            <v>372</v>
          </cell>
        </row>
        <row r="375">
          <cell r="R375">
            <v>373</v>
          </cell>
        </row>
        <row r="376">
          <cell r="R376">
            <v>374</v>
          </cell>
        </row>
        <row r="377">
          <cell r="R377">
            <v>375</v>
          </cell>
        </row>
        <row r="378">
          <cell r="R378">
            <v>376</v>
          </cell>
        </row>
        <row r="379">
          <cell r="R379">
            <v>377</v>
          </cell>
        </row>
        <row r="380">
          <cell r="R380">
            <v>378</v>
          </cell>
        </row>
        <row r="381">
          <cell r="R381">
            <v>379</v>
          </cell>
        </row>
        <row r="382">
          <cell r="R382">
            <v>380</v>
          </cell>
        </row>
        <row r="383">
          <cell r="R383">
            <v>381</v>
          </cell>
        </row>
        <row r="384">
          <cell r="R384">
            <v>382</v>
          </cell>
        </row>
        <row r="385">
          <cell r="R385">
            <v>383</v>
          </cell>
        </row>
        <row r="386">
          <cell r="R386">
            <v>384</v>
          </cell>
        </row>
        <row r="387">
          <cell r="R387">
            <v>385</v>
          </cell>
        </row>
        <row r="388">
          <cell r="R388">
            <v>386</v>
          </cell>
        </row>
        <row r="389">
          <cell r="R389">
            <v>387</v>
          </cell>
        </row>
        <row r="390">
          <cell r="R390">
            <v>388</v>
          </cell>
        </row>
        <row r="391">
          <cell r="R391">
            <v>389</v>
          </cell>
        </row>
        <row r="392">
          <cell r="R392">
            <v>390</v>
          </cell>
        </row>
        <row r="393">
          <cell r="R393">
            <v>391</v>
          </cell>
        </row>
        <row r="394">
          <cell r="R394">
            <v>392</v>
          </cell>
        </row>
        <row r="395">
          <cell r="R395">
            <v>393</v>
          </cell>
        </row>
        <row r="396">
          <cell r="R396">
            <v>394</v>
          </cell>
        </row>
        <row r="397">
          <cell r="R397">
            <v>395</v>
          </cell>
        </row>
        <row r="398">
          <cell r="R398">
            <v>396</v>
          </cell>
        </row>
        <row r="399">
          <cell r="R399">
            <v>397</v>
          </cell>
        </row>
        <row r="400">
          <cell r="R400">
            <v>398</v>
          </cell>
        </row>
        <row r="401">
          <cell r="R401">
            <v>399</v>
          </cell>
        </row>
        <row r="402">
          <cell r="R402">
            <v>400</v>
          </cell>
        </row>
        <row r="403">
          <cell r="R403">
            <v>401</v>
          </cell>
        </row>
        <row r="404">
          <cell r="R404">
            <v>402</v>
          </cell>
        </row>
        <row r="405">
          <cell r="R405">
            <v>403</v>
          </cell>
        </row>
        <row r="406">
          <cell r="R406">
            <v>404</v>
          </cell>
        </row>
        <row r="407">
          <cell r="R407">
            <v>405</v>
          </cell>
        </row>
        <row r="408">
          <cell r="R408">
            <v>406</v>
          </cell>
        </row>
        <row r="409">
          <cell r="R409">
            <v>407</v>
          </cell>
        </row>
        <row r="410">
          <cell r="R410">
            <v>408</v>
          </cell>
        </row>
        <row r="411">
          <cell r="R411">
            <v>409</v>
          </cell>
        </row>
        <row r="412">
          <cell r="R412">
            <v>410</v>
          </cell>
        </row>
        <row r="413">
          <cell r="R413">
            <v>411</v>
          </cell>
        </row>
        <row r="414">
          <cell r="R414">
            <v>412</v>
          </cell>
        </row>
        <row r="415">
          <cell r="R415">
            <v>413</v>
          </cell>
        </row>
        <row r="416">
          <cell r="R416">
            <v>414</v>
          </cell>
        </row>
        <row r="417">
          <cell r="R417">
            <v>415</v>
          </cell>
        </row>
        <row r="418">
          <cell r="R418">
            <v>416</v>
          </cell>
        </row>
        <row r="419">
          <cell r="R419">
            <v>417</v>
          </cell>
        </row>
        <row r="420">
          <cell r="R420">
            <v>418</v>
          </cell>
        </row>
        <row r="421">
          <cell r="R421">
            <v>419</v>
          </cell>
        </row>
        <row r="422">
          <cell r="R422">
            <v>420</v>
          </cell>
        </row>
        <row r="423">
          <cell r="R423">
            <v>421</v>
          </cell>
        </row>
        <row r="424">
          <cell r="R424">
            <v>422</v>
          </cell>
        </row>
        <row r="425">
          <cell r="R425">
            <v>423</v>
          </cell>
        </row>
        <row r="426">
          <cell r="R426">
            <v>424</v>
          </cell>
        </row>
        <row r="427">
          <cell r="R427">
            <v>425</v>
          </cell>
        </row>
        <row r="428">
          <cell r="R428">
            <v>426</v>
          </cell>
        </row>
        <row r="429">
          <cell r="R429">
            <v>427</v>
          </cell>
        </row>
        <row r="430">
          <cell r="R430">
            <v>428</v>
          </cell>
        </row>
        <row r="431">
          <cell r="R431">
            <v>429</v>
          </cell>
        </row>
        <row r="432">
          <cell r="R432">
            <v>430</v>
          </cell>
        </row>
        <row r="433">
          <cell r="R433">
            <v>431</v>
          </cell>
        </row>
        <row r="434">
          <cell r="R434">
            <v>432</v>
          </cell>
        </row>
        <row r="435">
          <cell r="R435">
            <v>433</v>
          </cell>
        </row>
        <row r="436">
          <cell r="R436">
            <v>434</v>
          </cell>
        </row>
        <row r="437">
          <cell r="R437">
            <v>435</v>
          </cell>
        </row>
        <row r="438">
          <cell r="R438">
            <v>436</v>
          </cell>
        </row>
        <row r="439">
          <cell r="R439">
            <v>437</v>
          </cell>
        </row>
        <row r="440">
          <cell r="R440">
            <v>438</v>
          </cell>
        </row>
        <row r="441">
          <cell r="R441">
            <v>439</v>
          </cell>
        </row>
        <row r="442">
          <cell r="R442">
            <v>440</v>
          </cell>
        </row>
        <row r="443">
          <cell r="R443">
            <v>441</v>
          </cell>
        </row>
        <row r="444">
          <cell r="R444">
            <v>442</v>
          </cell>
        </row>
        <row r="445">
          <cell r="R445">
            <v>443</v>
          </cell>
        </row>
        <row r="446">
          <cell r="R446">
            <v>444</v>
          </cell>
        </row>
        <row r="447">
          <cell r="R447">
            <v>445</v>
          </cell>
        </row>
        <row r="448">
          <cell r="R448">
            <v>446</v>
          </cell>
        </row>
        <row r="449">
          <cell r="R449">
            <v>447</v>
          </cell>
        </row>
        <row r="450">
          <cell r="R450">
            <v>448</v>
          </cell>
        </row>
        <row r="451">
          <cell r="R451">
            <v>449</v>
          </cell>
        </row>
        <row r="452">
          <cell r="R452">
            <v>450</v>
          </cell>
        </row>
        <row r="453">
          <cell r="R453">
            <v>451</v>
          </cell>
        </row>
        <row r="454">
          <cell r="R454">
            <v>452</v>
          </cell>
        </row>
        <row r="455">
          <cell r="R455">
            <v>453</v>
          </cell>
        </row>
        <row r="456">
          <cell r="R456">
            <v>454</v>
          </cell>
        </row>
        <row r="457">
          <cell r="R457">
            <v>455</v>
          </cell>
        </row>
        <row r="458">
          <cell r="R458">
            <v>456</v>
          </cell>
        </row>
        <row r="459">
          <cell r="R459">
            <v>457</v>
          </cell>
        </row>
        <row r="460">
          <cell r="R460">
            <v>458</v>
          </cell>
        </row>
        <row r="461">
          <cell r="R461">
            <v>459</v>
          </cell>
        </row>
        <row r="462">
          <cell r="R462">
            <v>460</v>
          </cell>
        </row>
        <row r="463">
          <cell r="R463">
            <v>461</v>
          </cell>
        </row>
        <row r="464">
          <cell r="R464">
            <v>462</v>
          </cell>
        </row>
        <row r="465">
          <cell r="R465">
            <v>463</v>
          </cell>
        </row>
        <row r="466">
          <cell r="R466">
            <v>464</v>
          </cell>
        </row>
        <row r="467">
          <cell r="R467">
            <v>465</v>
          </cell>
        </row>
        <row r="468">
          <cell r="R468">
            <v>466</v>
          </cell>
        </row>
        <row r="469">
          <cell r="R469">
            <v>467</v>
          </cell>
        </row>
        <row r="470">
          <cell r="R470">
            <v>468</v>
          </cell>
        </row>
        <row r="471">
          <cell r="R471">
            <v>469</v>
          </cell>
        </row>
        <row r="472">
          <cell r="R472">
            <v>470</v>
          </cell>
        </row>
        <row r="473">
          <cell r="R473">
            <v>471</v>
          </cell>
        </row>
        <row r="474">
          <cell r="R474">
            <v>472</v>
          </cell>
        </row>
        <row r="475">
          <cell r="R475">
            <v>473</v>
          </cell>
        </row>
        <row r="476">
          <cell r="R476">
            <v>474</v>
          </cell>
        </row>
        <row r="477">
          <cell r="R477">
            <v>475</v>
          </cell>
        </row>
        <row r="478">
          <cell r="R478">
            <v>476</v>
          </cell>
        </row>
        <row r="479">
          <cell r="R479">
            <v>477</v>
          </cell>
        </row>
        <row r="480">
          <cell r="R480">
            <v>478</v>
          </cell>
        </row>
        <row r="481">
          <cell r="R481">
            <v>479</v>
          </cell>
        </row>
        <row r="482">
          <cell r="R482">
            <v>480</v>
          </cell>
        </row>
        <row r="483">
          <cell r="R483">
            <v>481</v>
          </cell>
        </row>
        <row r="484">
          <cell r="R484">
            <v>482</v>
          </cell>
        </row>
        <row r="485">
          <cell r="R485">
            <v>483</v>
          </cell>
        </row>
        <row r="486">
          <cell r="R486">
            <v>484</v>
          </cell>
        </row>
        <row r="487">
          <cell r="R487">
            <v>485</v>
          </cell>
        </row>
        <row r="488">
          <cell r="R488">
            <v>486</v>
          </cell>
        </row>
        <row r="489">
          <cell r="R489">
            <v>487</v>
          </cell>
        </row>
        <row r="490">
          <cell r="R490">
            <v>488</v>
          </cell>
        </row>
        <row r="491">
          <cell r="R491">
            <v>489</v>
          </cell>
        </row>
        <row r="492">
          <cell r="R492">
            <v>490</v>
          </cell>
        </row>
        <row r="493">
          <cell r="R493">
            <v>491</v>
          </cell>
        </row>
        <row r="494">
          <cell r="R494">
            <v>492</v>
          </cell>
        </row>
        <row r="495">
          <cell r="R495">
            <v>493</v>
          </cell>
        </row>
        <row r="496">
          <cell r="R496">
            <v>494</v>
          </cell>
        </row>
        <row r="497">
          <cell r="R497">
            <v>495</v>
          </cell>
        </row>
        <row r="498">
          <cell r="R498">
            <v>496</v>
          </cell>
        </row>
        <row r="499">
          <cell r="R499">
            <v>497</v>
          </cell>
        </row>
        <row r="500">
          <cell r="R500">
            <v>498</v>
          </cell>
        </row>
        <row r="501">
          <cell r="R501">
            <v>499</v>
          </cell>
        </row>
        <row r="502">
          <cell r="R502">
            <v>500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直轄用表紙"/>
      <sheetName val="様式A-1"/>
      <sheetName val="様式A-2"/>
      <sheetName val="様式Ａ-3"/>
      <sheetName val="様式B"/>
      <sheetName val="様式C-1-1"/>
      <sheetName val="様式C-1-2"/>
      <sheetName val="様式C-2"/>
      <sheetName val="様式D-1"/>
      <sheetName val="様式D-2"/>
      <sheetName val="様式D-3"/>
      <sheetName val="様式E-1"/>
      <sheetName val="様式E-2"/>
      <sheetName val="様式－D"/>
      <sheetName val="全国用(1)"/>
      <sheetName val="全国用(2)"/>
      <sheetName val="(参考)ﾘｽ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ow r="3">
          <cell r="R3">
            <v>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参考)リスト"/>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10" headerRowBorderDxfId="111" tableBorderDxfId="109">
  <autoFilter ref="B15:B21" xr:uid="{00000000-0009-0000-0100-000001000000}"/>
  <tableColumns count="1">
    <tableColumn id="1" xr3:uid="{00000000-0010-0000-0000-000001000000}" name="対象箇所" dataDxfId="10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07" headerRowBorderDxfId="106" tableBorderDxfId="105">
  <autoFilter ref="C15:J46" xr:uid="{00000000-0009-0000-0100-000002000000}"/>
  <tableColumns count="8">
    <tableColumn id="9" xr3:uid="{00000000-0010-0000-0100-000009000000}" name="部位区分" totalsRowLabel="集計" dataDxfId="104" totalsRowDxfId="103"/>
    <tableColumn id="2" xr3:uid="{00000000-0010-0000-0100-000002000000}" name="変状区分" dataDxfId="102" totalsRowDxfId="101"/>
    <tableColumn id="7" xr3:uid="{00000000-0010-0000-0100-000007000000}" name="変状種類" dataDxfId="100" totalsRowDxfId="99"/>
    <tableColumn id="4" xr3:uid="{00000000-0010-0000-0100-000004000000}" name="対策区分" dataDxfId="98" totalsRowDxfId="97"/>
    <tableColumn id="5" xr3:uid="{00000000-0010-0000-0100-000005000000}" name="健全性" dataDxfId="96" totalsRowDxfId="95"/>
    <tableColumn id="12" xr3:uid="{00000000-0010-0000-0100-00000C000000}" name="調査の要否" dataDxfId="94" totalsRowDxfId="93"/>
    <tableColumn id="10" xr3:uid="{00000000-0010-0000-0100-00000A000000}" name="措置の要否" dataDxfId="92" totalsRowDxfId="91"/>
    <tableColumn id="11" xr3:uid="{00000000-0010-0000-0100-00000B000000}" name="実施有無" totalsRowFunction="count" dataDxfId="90" totalsRowDxfId="8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88" tableBorderDxfId="87">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86" tableBorderDxfId="85">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84" headerRowBorderDxfId="83" tableBorderDxfId="82">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81" headerRowBorderDxfId="80" tableBorderDxfId="79">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77" headerRowBorderDxfId="78" tableBorderDxfId="76">
  <autoFilter ref="B5:B12" xr:uid="{00000000-0009-0000-0100-000003000000}"/>
  <tableColumns count="1">
    <tableColumn id="1" xr3:uid="{00000000-0010-0000-0800-000001000000}" name="トンネルの分類" dataDxfId="7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73" headerRowBorderDxfId="74" tableBorderDxfId="72">
  <autoFilter ref="C5:E11" xr:uid="{00000000-0009-0000-0100-000004000000}"/>
  <tableColumns count="3">
    <tableColumn id="1" xr3:uid="{00000000-0010-0000-0900-000001000000}" name="トンネル工法" dataDxfId="71"/>
    <tableColumn id="2" xr3:uid="{00000000-0010-0000-0900-000002000000}" name="緊急輸送路" dataDxfId="70"/>
    <tableColumn id="3" xr3:uid="{00000000-0010-0000-0900-000003000000}" name="代替路" dataDxfId="6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oleObject" Target="../embeddings/oleObject6.bin"/><Relationship Id="rId18" Type="http://schemas.openxmlformats.org/officeDocument/2006/relationships/image" Target="../media/image10.emf"/><Relationship Id="rId3" Type="http://schemas.openxmlformats.org/officeDocument/2006/relationships/vmlDrawing" Target="../drawings/vmlDrawing2.vml"/><Relationship Id="rId21" Type="http://schemas.openxmlformats.org/officeDocument/2006/relationships/oleObject" Target="../embeddings/oleObject11.bin"/><Relationship Id="rId7" Type="http://schemas.openxmlformats.org/officeDocument/2006/relationships/image" Target="../media/image5.emf"/><Relationship Id="rId12" Type="http://schemas.openxmlformats.org/officeDocument/2006/relationships/oleObject" Target="../embeddings/oleObject5.bin"/><Relationship Id="rId17" Type="http://schemas.openxmlformats.org/officeDocument/2006/relationships/oleObject" Target="../embeddings/oleObject8.bin"/><Relationship Id="rId2" Type="http://schemas.openxmlformats.org/officeDocument/2006/relationships/drawing" Target="../drawings/drawing3.xml"/><Relationship Id="rId16" Type="http://schemas.openxmlformats.org/officeDocument/2006/relationships/image" Target="../media/image9.emf"/><Relationship Id="rId20" Type="http://schemas.openxmlformats.org/officeDocument/2006/relationships/oleObject" Target="../embeddings/oleObject10.bin"/><Relationship Id="rId1" Type="http://schemas.openxmlformats.org/officeDocument/2006/relationships/printerSettings" Target="../printerSettings/printerSettings5.bin"/><Relationship Id="rId6" Type="http://schemas.openxmlformats.org/officeDocument/2006/relationships/oleObject" Target="../embeddings/oleObject2.bin"/><Relationship Id="rId11" Type="http://schemas.openxmlformats.org/officeDocument/2006/relationships/image" Target="../media/image7.emf"/><Relationship Id="rId5" Type="http://schemas.openxmlformats.org/officeDocument/2006/relationships/image" Target="../media/image4.emf"/><Relationship Id="rId15" Type="http://schemas.openxmlformats.org/officeDocument/2006/relationships/oleObject" Target="../embeddings/oleObject7.bin"/><Relationship Id="rId23" Type="http://schemas.openxmlformats.org/officeDocument/2006/relationships/image" Target="../media/image11.emf"/><Relationship Id="rId10" Type="http://schemas.openxmlformats.org/officeDocument/2006/relationships/oleObject" Target="../embeddings/oleObject4.bin"/><Relationship Id="rId19" Type="http://schemas.openxmlformats.org/officeDocument/2006/relationships/oleObject" Target="../embeddings/oleObject9.bin"/><Relationship Id="rId4" Type="http://schemas.openxmlformats.org/officeDocument/2006/relationships/oleObject" Target="../embeddings/oleObject1.bin"/><Relationship Id="rId9" Type="http://schemas.openxmlformats.org/officeDocument/2006/relationships/image" Target="../media/image6.emf"/><Relationship Id="rId14" Type="http://schemas.openxmlformats.org/officeDocument/2006/relationships/image" Target="../media/image8.emf"/><Relationship Id="rId22" Type="http://schemas.openxmlformats.org/officeDocument/2006/relationships/oleObject" Target="../embeddings/oleObject1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41.xml"/><Relationship Id="rId1" Type="http://schemas.openxmlformats.org/officeDocument/2006/relationships/printerSettings" Target="../printerSettings/printerSettings46.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view="pageBreakPreview" zoomScaleNormal="85" zoomScaleSheetLayoutView="100" workbookViewId="0">
      <selection activeCell="S21" sqref="S21"/>
    </sheetView>
  </sheetViews>
  <sheetFormatPr defaultRowHeight="13.5" x14ac:dyDescent="0.15"/>
  <cols>
    <col min="1" max="2" width="8.875" customWidth="1"/>
    <col min="3" max="3" width="9" customWidth="1"/>
    <col min="4" max="4" width="8.875" customWidth="1"/>
  </cols>
  <sheetData>
    <row r="1" spans="1:14" x14ac:dyDescent="0.15">
      <c r="A1" s="247" t="s">
        <v>411</v>
      </c>
      <c r="B1" s="247"/>
      <c r="C1" s="247"/>
      <c r="D1" s="247"/>
      <c r="E1" s="247"/>
      <c r="F1" s="247"/>
      <c r="G1" s="247"/>
      <c r="H1" s="247"/>
      <c r="I1" s="247"/>
      <c r="J1" s="247"/>
      <c r="K1" s="247"/>
      <c r="L1" s="247"/>
      <c r="M1" s="247"/>
      <c r="N1" s="247"/>
    </row>
    <row r="2" spans="1:14" x14ac:dyDescent="0.15">
      <c r="A2" s="247"/>
      <c r="B2" s="247"/>
      <c r="C2" s="247"/>
      <c r="D2" s="247"/>
      <c r="E2" s="247"/>
      <c r="F2" s="247"/>
      <c r="G2" s="247"/>
      <c r="H2" s="247"/>
      <c r="I2" s="247"/>
      <c r="J2" s="247"/>
      <c r="K2" s="247"/>
      <c r="L2" s="247"/>
      <c r="M2" s="247"/>
      <c r="N2" s="247"/>
    </row>
    <row r="3" spans="1:14" x14ac:dyDescent="0.15">
      <c r="A3" s="248" t="s">
        <v>421</v>
      </c>
      <c r="B3" s="248"/>
      <c r="C3" s="248"/>
      <c r="D3" s="248"/>
      <c r="E3" s="248"/>
      <c r="F3" s="248"/>
      <c r="G3" s="248"/>
      <c r="H3" s="249" t="s">
        <v>422</v>
      </c>
      <c r="I3" s="249"/>
      <c r="J3" s="249"/>
      <c r="K3" s="249"/>
      <c r="L3" s="249"/>
      <c r="M3" s="249"/>
      <c r="N3" s="249"/>
    </row>
    <row r="4" spans="1:14" x14ac:dyDescent="0.15">
      <c r="H4" t="s">
        <v>424</v>
      </c>
    </row>
    <row r="5" spans="1:14" x14ac:dyDescent="0.15">
      <c r="H5" s="246" t="s">
        <v>423</v>
      </c>
      <c r="I5" s="246"/>
      <c r="J5" s="246"/>
      <c r="K5" s="246"/>
      <c r="L5" s="246"/>
      <c r="M5" s="246"/>
      <c r="N5" s="246"/>
    </row>
    <row r="6" spans="1:14" x14ac:dyDescent="0.15">
      <c r="H6" s="246"/>
      <c r="I6" s="246"/>
      <c r="J6" s="246"/>
      <c r="K6" s="246"/>
      <c r="L6" s="246"/>
      <c r="M6" s="246"/>
      <c r="N6" s="246"/>
    </row>
    <row r="7" spans="1:14" x14ac:dyDescent="0.15">
      <c r="H7" s="246"/>
      <c r="I7" s="246"/>
      <c r="J7" s="246"/>
      <c r="K7" s="246"/>
      <c r="L7" s="246"/>
      <c r="M7" s="246"/>
      <c r="N7" s="246"/>
    </row>
    <row r="8" spans="1:14" x14ac:dyDescent="0.15">
      <c r="H8" s="246"/>
      <c r="I8" s="246"/>
      <c r="J8" s="246"/>
      <c r="K8" s="246"/>
      <c r="L8" s="246"/>
      <c r="M8" s="246"/>
      <c r="N8" s="246"/>
    </row>
    <row r="9" spans="1:14" x14ac:dyDescent="0.15">
      <c r="H9" t="s">
        <v>545</v>
      </c>
    </row>
    <row r="10" spans="1:14" x14ac:dyDescent="0.15">
      <c r="H10" s="245" t="s">
        <v>425</v>
      </c>
      <c r="I10" s="245"/>
      <c r="J10" s="245"/>
      <c r="K10" s="245"/>
      <c r="L10" s="245"/>
      <c r="M10" s="245"/>
      <c r="N10" s="245"/>
    </row>
    <row r="11" spans="1:14" x14ac:dyDescent="0.15">
      <c r="H11" s="245"/>
      <c r="I11" s="245"/>
      <c r="J11" s="245"/>
      <c r="K11" s="245"/>
      <c r="L11" s="245"/>
      <c r="M11" s="245"/>
      <c r="N11" s="245"/>
    </row>
    <row r="12" spans="1:14" x14ac:dyDescent="0.15">
      <c r="H12" t="s">
        <v>426</v>
      </c>
    </row>
    <row r="13" spans="1:14" ht="13.5" customHeight="1" x14ac:dyDescent="0.15">
      <c r="H13" s="245" t="s">
        <v>427</v>
      </c>
      <c r="I13" s="245"/>
      <c r="J13" s="245"/>
      <c r="K13" s="245"/>
      <c r="L13" s="245"/>
      <c r="M13" s="245"/>
      <c r="N13" s="245"/>
    </row>
    <row r="14" spans="1:14" x14ac:dyDescent="0.15">
      <c r="H14" s="245"/>
      <c r="I14" s="245"/>
      <c r="J14" s="245"/>
      <c r="K14" s="245"/>
      <c r="L14" s="245"/>
      <c r="M14" s="245"/>
      <c r="N14" s="245"/>
    </row>
    <row r="15" spans="1:14" x14ac:dyDescent="0.15">
      <c r="H15" s="245"/>
      <c r="I15" s="245"/>
      <c r="J15" s="245"/>
      <c r="K15" s="245"/>
      <c r="L15" s="245"/>
      <c r="M15" s="245"/>
      <c r="N15" s="245"/>
    </row>
    <row r="16" spans="1:14" x14ac:dyDescent="0.15">
      <c r="H16" t="s">
        <v>428</v>
      </c>
    </row>
    <row r="17" spans="8:14" x14ac:dyDescent="0.15">
      <c r="H17" s="245" t="s">
        <v>429</v>
      </c>
      <c r="I17" s="245"/>
      <c r="J17" s="245"/>
      <c r="K17" s="245"/>
      <c r="L17" s="245"/>
      <c r="M17" s="245"/>
      <c r="N17" s="245"/>
    </row>
    <row r="18" spans="8:14" x14ac:dyDescent="0.15">
      <c r="H18" s="245"/>
      <c r="I18" s="245"/>
      <c r="J18" s="245"/>
      <c r="K18" s="245"/>
      <c r="L18" s="245"/>
      <c r="M18" s="245"/>
      <c r="N18" s="245"/>
    </row>
    <row r="19" spans="8:14" x14ac:dyDescent="0.15">
      <c r="H19" t="s">
        <v>430</v>
      </c>
    </row>
    <row r="20" spans="8:14" x14ac:dyDescent="0.15">
      <c r="H20" s="245" t="s">
        <v>431</v>
      </c>
      <c r="I20" s="245"/>
      <c r="J20" s="245"/>
      <c r="K20" s="245"/>
      <c r="L20" s="245"/>
      <c r="M20" s="245"/>
      <c r="N20" s="245"/>
    </row>
    <row r="21" spans="8:14" x14ac:dyDescent="0.15">
      <c r="H21" s="245"/>
      <c r="I21" s="245"/>
      <c r="J21" s="245"/>
      <c r="K21" s="245"/>
      <c r="L21" s="245"/>
      <c r="M21" s="245"/>
      <c r="N21" s="245"/>
    </row>
    <row r="22" spans="8:14" x14ac:dyDescent="0.15">
      <c r="H22" t="s">
        <v>432</v>
      </c>
    </row>
    <row r="23" spans="8:14" x14ac:dyDescent="0.15">
      <c r="H23" t="s">
        <v>433</v>
      </c>
    </row>
    <row r="24" spans="8:14" x14ac:dyDescent="0.15">
      <c r="H24" t="s">
        <v>434</v>
      </c>
    </row>
    <row r="25" spans="8:14" ht="13.5" customHeight="1" x14ac:dyDescent="0.15">
      <c r="H25" s="245" t="s">
        <v>435</v>
      </c>
      <c r="I25" s="245"/>
      <c r="J25" s="245"/>
      <c r="K25" s="245"/>
      <c r="L25" s="245"/>
      <c r="M25" s="245"/>
      <c r="N25" s="245"/>
    </row>
    <row r="26" spans="8:14" x14ac:dyDescent="0.15">
      <c r="H26" s="245"/>
      <c r="I26" s="245"/>
      <c r="J26" s="245"/>
      <c r="K26" s="245"/>
      <c r="L26" s="245"/>
      <c r="M26" s="245"/>
      <c r="N26" s="245"/>
    </row>
    <row r="27" spans="8:14" ht="12" customHeight="1" x14ac:dyDescent="0.15">
      <c r="H27" s="250" t="s">
        <v>436</v>
      </c>
      <c r="I27" s="250"/>
      <c r="J27" s="250"/>
      <c r="K27" s="250"/>
      <c r="L27" s="250"/>
      <c r="M27" s="250"/>
      <c r="N27" s="250"/>
    </row>
    <row r="28" spans="8:14" x14ac:dyDescent="0.15">
      <c r="H28" t="s">
        <v>437</v>
      </c>
    </row>
    <row r="29" spans="8:14" x14ac:dyDescent="0.15">
      <c r="H29" s="249" t="s">
        <v>530</v>
      </c>
      <c r="I29" s="249"/>
      <c r="J29" s="249"/>
      <c r="K29" s="249"/>
      <c r="L29" s="249"/>
      <c r="M29" s="249"/>
      <c r="N29" s="249"/>
    </row>
    <row r="30" spans="8:14" x14ac:dyDescent="0.15">
      <c r="H30" t="s">
        <v>546</v>
      </c>
    </row>
    <row r="31" spans="8:14" ht="13.15" customHeight="1" x14ac:dyDescent="0.15">
      <c r="H31" s="245" t="s">
        <v>548</v>
      </c>
      <c r="I31" s="245"/>
      <c r="J31" s="245"/>
      <c r="K31" s="245"/>
      <c r="L31" s="245"/>
      <c r="M31" s="245"/>
      <c r="N31" s="245"/>
    </row>
    <row r="32" spans="8:14" x14ac:dyDescent="0.15">
      <c r="H32" s="245"/>
      <c r="I32" s="245"/>
      <c r="J32" s="245"/>
      <c r="K32" s="245"/>
      <c r="L32" s="245"/>
      <c r="M32" s="245"/>
      <c r="N32" s="245"/>
    </row>
    <row r="33" spans="2:14" x14ac:dyDescent="0.15">
      <c r="H33" s="245"/>
      <c r="I33" s="245"/>
      <c r="J33" s="245"/>
      <c r="K33" s="245"/>
      <c r="L33" s="245"/>
      <c r="M33" s="245"/>
      <c r="N33" s="245"/>
    </row>
    <row r="34" spans="2:14" x14ac:dyDescent="0.15">
      <c r="H34" s="245"/>
      <c r="I34" s="245"/>
      <c r="J34" s="245"/>
      <c r="K34" s="245"/>
      <c r="L34" s="245"/>
      <c r="M34" s="245"/>
      <c r="N34" s="245"/>
    </row>
    <row r="35" spans="2:14" x14ac:dyDescent="0.15">
      <c r="B35" s="246"/>
      <c r="C35" s="246"/>
      <c r="D35" s="147"/>
      <c r="H35" s="245"/>
      <c r="I35" s="245"/>
      <c r="J35" s="245"/>
      <c r="K35" s="245"/>
      <c r="L35" s="245"/>
      <c r="M35" s="245"/>
      <c r="N35" s="245"/>
    </row>
    <row r="36" spans="2:14" x14ac:dyDescent="0.15">
      <c r="H36" s="251"/>
      <c r="I36" s="251"/>
      <c r="J36" s="251"/>
      <c r="K36" s="251"/>
      <c r="L36" s="251"/>
      <c r="M36" s="251"/>
      <c r="N36" s="251"/>
    </row>
    <row r="37" spans="2:14" x14ac:dyDescent="0.15">
      <c r="H37" s="245"/>
      <c r="I37" s="245"/>
      <c r="J37" s="245"/>
      <c r="K37" s="245"/>
      <c r="L37" s="245"/>
      <c r="M37" s="245"/>
      <c r="N37" s="245"/>
    </row>
    <row r="38" spans="2:14" ht="13.15" customHeight="1" x14ac:dyDescent="0.15">
      <c r="H38" s="245"/>
      <c r="I38" s="245"/>
      <c r="J38" s="245"/>
      <c r="K38" s="245"/>
      <c r="L38" s="245"/>
      <c r="M38" s="245"/>
      <c r="N38" s="245"/>
    </row>
    <row r="39" spans="2:14" x14ac:dyDescent="0.15">
      <c r="H39" s="245"/>
      <c r="I39" s="245"/>
      <c r="J39" s="245"/>
      <c r="K39" s="245"/>
      <c r="L39" s="245"/>
      <c r="M39" s="245"/>
      <c r="N39" s="245"/>
    </row>
    <row r="40" spans="2:14" x14ac:dyDescent="0.15">
      <c r="H40" s="245"/>
      <c r="I40" s="245"/>
      <c r="J40" s="245"/>
      <c r="K40" s="245"/>
      <c r="L40" s="245"/>
      <c r="M40" s="245"/>
      <c r="N40" s="245"/>
    </row>
    <row r="41" spans="2:14" x14ac:dyDescent="0.15">
      <c r="H41" s="245"/>
      <c r="I41" s="245"/>
      <c r="J41" s="245"/>
      <c r="K41" s="245"/>
      <c r="L41" s="245"/>
      <c r="M41" s="245"/>
      <c r="N41" s="245"/>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9"/>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52" t="s">
        <v>412</v>
      </c>
      <c r="B1" s="252"/>
      <c r="C1" s="252"/>
      <c r="D1" s="252"/>
      <c r="E1" s="252"/>
      <c r="F1" s="252"/>
      <c r="G1" s="252"/>
      <c r="H1" s="252"/>
      <c r="I1" s="252"/>
      <c r="J1" s="252"/>
      <c r="K1" s="252"/>
      <c r="L1" s="252"/>
      <c r="M1" s="252"/>
      <c r="N1" s="252"/>
    </row>
    <row r="2" spans="1:14" x14ac:dyDescent="0.15">
      <c r="A2" s="252"/>
      <c r="B2" s="252"/>
      <c r="C2" s="252"/>
      <c r="D2" s="252"/>
      <c r="E2" s="252"/>
      <c r="F2" s="252"/>
      <c r="G2" s="252"/>
      <c r="H2" s="252"/>
      <c r="I2" s="252"/>
      <c r="J2" s="252"/>
      <c r="K2" s="252"/>
      <c r="L2" s="252"/>
      <c r="M2" s="252"/>
      <c r="N2" s="252"/>
    </row>
    <row r="22" spans="1:14" ht="13.5" customHeight="1" x14ac:dyDescent="0.15"/>
    <row r="23" spans="1:14" ht="27.75" customHeight="1" x14ac:dyDescent="0.15">
      <c r="B23" s="149"/>
      <c r="C23" s="149"/>
      <c r="D23" s="149"/>
      <c r="E23" s="149"/>
      <c r="F23" s="149"/>
      <c r="G23" s="149"/>
      <c r="H23" s="149"/>
      <c r="I23" s="149"/>
      <c r="J23" s="149"/>
      <c r="K23" s="149"/>
      <c r="L23" s="149"/>
      <c r="M23" s="149"/>
      <c r="N23" s="149"/>
    </row>
    <row r="25" spans="1:14" ht="40.5" customHeight="1" x14ac:dyDescent="0.15">
      <c r="B25" s="149"/>
      <c r="C25" s="149"/>
      <c r="D25" s="149"/>
      <c r="E25" s="149"/>
      <c r="F25" s="149"/>
      <c r="G25" s="149"/>
      <c r="H25" s="149"/>
      <c r="I25" s="149"/>
      <c r="J25" s="149"/>
      <c r="K25" s="149"/>
      <c r="L25" s="149"/>
      <c r="M25" s="149"/>
      <c r="N25" s="149"/>
    </row>
    <row r="26" spans="1:14" ht="13.5" customHeight="1" x14ac:dyDescent="0.15">
      <c r="A26" t="s">
        <v>438</v>
      </c>
      <c r="B26" s="149"/>
      <c r="C26" s="149"/>
      <c r="D26" s="149"/>
      <c r="E26" s="149"/>
      <c r="F26" s="149"/>
      <c r="G26" s="149"/>
      <c r="H26" s="149"/>
      <c r="I26" s="149"/>
      <c r="J26" s="149"/>
      <c r="K26" s="149"/>
      <c r="L26" s="149"/>
      <c r="M26" s="149"/>
      <c r="N26" s="149"/>
    </row>
    <row r="27" spans="1:14" ht="27" customHeight="1" x14ac:dyDescent="0.15">
      <c r="A27" s="245" t="s">
        <v>441</v>
      </c>
      <c r="B27" s="245"/>
      <c r="C27" s="245"/>
      <c r="D27" s="245"/>
      <c r="E27" s="245"/>
      <c r="F27" s="245"/>
      <c r="G27" s="245"/>
      <c r="H27" s="245"/>
      <c r="I27" s="245"/>
      <c r="J27" s="245"/>
      <c r="K27" s="245"/>
      <c r="L27" s="245"/>
      <c r="M27" s="245"/>
      <c r="N27" s="245"/>
    </row>
    <row r="28" spans="1:14" x14ac:dyDescent="0.15">
      <c r="A28" t="s">
        <v>439</v>
      </c>
    </row>
    <row r="29" spans="1:14" ht="40.5" customHeight="1" x14ac:dyDescent="0.15">
      <c r="A29" s="245" t="s">
        <v>440</v>
      </c>
      <c r="B29" s="245"/>
      <c r="C29" s="245"/>
      <c r="D29" s="245"/>
      <c r="E29" s="245"/>
      <c r="F29" s="245"/>
      <c r="G29" s="245"/>
      <c r="H29" s="245"/>
      <c r="I29" s="245"/>
      <c r="J29" s="245"/>
      <c r="K29" s="245"/>
      <c r="L29" s="245"/>
      <c r="M29" s="245"/>
      <c r="N29" s="245"/>
    </row>
    <row r="30" spans="1:14" ht="27" customHeight="1" x14ac:dyDescent="0.15">
      <c r="A30" s="245" t="s">
        <v>539</v>
      </c>
      <c r="B30" s="245"/>
      <c r="C30" s="245"/>
      <c r="D30" s="245"/>
      <c r="E30" s="245"/>
      <c r="F30" s="245"/>
      <c r="G30" s="245"/>
      <c r="H30" s="245"/>
      <c r="I30" s="245"/>
      <c r="J30" s="245"/>
      <c r="K30" s="245"/>
      <c r="L30" s="245"/>
      <c r="M30" s="245"/>
      <c r="N30" s="245"/>
    </row>
    <row r="32" spans="1:14" x14ac:dyDescent="0.15">
      <c r="A32" s="148"/>
      <c r="B32" s="148"/>
      <c r="C32" s="148"/>
      <c r="D32" s="148"/>
      <c r="E32" s="148"/>
      <c r="F32" s="148"/>
      <c r="G32" s="148"/>
      <c r="H32" s="148"/>
      <c r="I32" s="148"/>
      <c r="J32" s="148"/>
      <c r="K32" s="148"/>
      <c r="L32" s="148"/>
      <c r="M32" s="148"/>
      <c r="N32" s="148"/>
    </row>
    <row r="33" spans="1:14" x14ac:dyDescent="0.15">
      <c r="A33" s="148"/>
      <c r="B33" s="148"/>
      <c r="C33" s="148"/>
      <c r="D33" s="148"/>
      <c r="E33" s="148"/>
      <c r="F33" s="148"/>
      <c r="G33" s="148"/>
      <c r="H33" s="148"/>
      <c r="I33" s="148"/>
      <c r="J33" s="148"/>
      <c r="K33" s="148"/>
      <c r="L33" s="148"/>
      <c r="M33" s="148"/>
      <c r="N33" s="148"/>
    </row>
    <row r="39" spans="1:14" x14ac:dyDescent="0.15">
      <c r="G39" s="147"/>
    </row>
  </sheetData>
  <mergeCells count="4">
    <mergeCell ref="A27:N27"/>
    <mergeCell ref="A29:N29"/>
    <mergeCell ref="A30:N30"/>
    <mergeCell ref="A1:N2"/>
  </mergeCells>
  <phoneticPr fontId="9"/>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18" t="s">
        <v>323</v>
      </c>
      <c r="C2" s="18"/>
      <c r="D2" s="18"/>
      <c r="E2" s="18"/>
      <c r="F2" s="18"/>
      <c r="G2" s="18"/>
      <c r="H2" s="18"/>
      <c r="I2" s="18"/>
      <c r="J2" s="18"/>
      <c r="K2" s="18"/>
      <c r="L2" s="18"/>
      <c r="M2" s="18"/>
      <c r="N2" s="18"/>
      <c r="O2" s="18"/>
      <c r="P2" s="18"/>
      <c r="Q2" s="18"/>
      <c r="R2" s="18"/>
      <c r="S2" s="276" t="s">
        <v>166</v>
      </c>
      <c r="T2" s="277"/>
      <c r="U2" s="277"/>
      <c r="V2" s="278"/>
      <c r="W2" s="279" t="s">
        <v>584</v>
      </c>
      <c r="X2" s="279"/>
      <c r="Y2" s="279"/>
      <c r="Z2" s="279"/>
      <c r="AA2" s="279"/>
      <c r="AB2" s="279"/>
    </row>
    <row r="3" spans="2:37" ht="20.100000000000001" customHeight="1" x14ac:dyDescent="0.15">
      <c r="B3" s="284" t="s">
        <v>27</v>
      </c>
      <c r="C3" s="284"/>
      <c r="D3" s="285" t="s">
        <v>581</v>
      </c>
      <c r="E3" s="286"/>
      <c r="F3" s="286"/>
      <c r="G3" s="287"/>
      <c r="H3" s="288" t="s">
        <v>165</v>
      </c>
      <c r="I3" s="288"/>
      <c r="J3" s="285" t="s">
        <v>583</v>
      </c>
      <c r="K3" s="286"/>
      <c r="L3" s="286"/>
      <c r="M3" s="286"/>
      <c r="N3" s="286"/>
      <c r="O3" s="45"/>
      <c r="P3" s="261" t="s">
        <v>10</v>
      </c>
      <c r="Q3" s="263"/>
      <c r="R3" s="291" t="s">
        <v>585</v>
      </c>
      <c r="S3" s="292"/>
      <c r="T3" s="292"/>
      <c r="U3" s="292"/>
      <c r="V3" s="293"/>
      <c r="W3" s="276" t="s">
        <v>164</v>
      </c>
      <c r="X3" s="277"/>
      <c r="Y3" s="277"/>
      <c r="Z3" s="297" t="s">
        <v>337</v>
      </c>
      <c r="AA3" s="298"/>
      <c r="AB3" s="299"/>
    </row>
    <row r="4" spans="2:37" ht="20.100000000000001" customHeight="1" x14ac:dyDescent="0.15">
      <c r="B4" s="283" t="s">
        <v>11</v>
      </c>
      <c r="C4" s="283"/>
      <c r="D4" s="289" t="s">
        <v>582</v>
      </c>
      <c r="E4" s="290"/>
      <c r="F4" s="290"/>
      <c r="G4" s="300"/>
      <c r="H4" s="288"/>
      <c r="I4" s="288"/>
      <c r="J4" s="289"/>
      <c r="K4" s="290"/>
      <c r="L4" s="290"/>
      <c r="M4" s="290"/>
      <c r="N4" s="290"/>
      <c r="O4" s="51"/>
      <c r="P4" s="264"/>
      <c r="Q4" s="266"/>
      <c r="R4" s="294"/>
      <c r="S4" s="295"/>
      <c r="T4" s="295"/>
      <c r="U4" s="295"/>
      <c r="V4" s="296"/>
      <c r="W4" s="276" t="s">
        <v>163</v>
      </c>
      <c r="X4" s="277"/>
      <c r="Y4" s="277"/>
      <c r="Z4" s="297" t="s">
        <v>337</v>
      </c>
      <c r="AA4" s="298"/>
      <c r="AB4" s="299"/>
    </row>
    <row r="5" spans="2:37" ht="20.100000000000001" customHeight="1" x14ac:dyDescent="0.15">
      <c r="B5" s="321" t="s">
        <v>12</v>
      </c>
      <c r="C5" s="321"/>
      <c r="D5" s="48" t="s">
        <v>13</v>
      </c>
      <c r="E5" s="322" t="s">
        <v>586</v>
      </c>
      <c r="F5" s="322"/>
      <c r="G5" s="322"/>
      <c r="H5" s="261" t="s">
        <v>162</v>
      </c>
      <c r="I5" s="262"/>
      <c r="J5" s="263"/>
      <c r="K5" s="291" t="s">
        <v>734</v>
      </c>
      <c r="L5" s="292"/>
      <c r="M5" s="292"/>
      <c r="N5" s="292"/>
      <c r="O5" s="293"/>
      <c r="P5" s="323" t="s">
        <v>161</v>
      </c>
      <c r="Q5" s="324"/>
      <c r="R5" s="327">
        <v>45177</v>
      </c>
      <c r="S5" s="328"/>
      <c r="T5" s="329"/>
      <c r="U5" s="264" t="s">
        <v>160</v>
      </c>
      <c r="V5" s="265"/>
      <c r="W5" s="266"/>
      <c r="X5" s="257" t="s">
        <v>159</v>
      </c>
      <c r="Y5" s="258"/>
      <c r="Z5" s="258">
        <v>206</v>
      </c>
      <c r="AA5" s="258"/>
      <c r="AB5" s="54" t="s">
        <v>158</v>
      </c>
    </row>
    <row r="6" spans="2:37" ht="20.100000000000001" customHeight="1" x14ac:dyDescent="0.15">
      <c r="B6" s="321"/>
      <c r="C6" s="321"/>
      <c r="D6" s="48" t="s">
        <v>14</v>
      </c>
      <c r="E6" s="301" t="s">
        <v>587</v>
      </c>
      <c r="F6" s="301"/>
      <c r="G6" s="301"/>
      <c r="H6" s="264"/>
      <c r="I6" s="265"/>
      <c r="J6" s="266"/>
      <c r="K6" s="294"/>
      <c r="L6" s="295"/>
      <c r="M6" s="295"/>
      <c r="N6" s="295"/>
      <c r="O6" s="296"/>
      <c r="P6" s="325"/>
      <c r="Q6" s="326"/>
      <c r="R6" s="330"/>
      <c r="S6" s="331"/>
      <c r="T6" s="332"/>
      <c r="U6" s="276" t="s">
        <v>15</v>
      </c>
      <c r="V6" s="277"/>
      <c r="W6" s="278"/>
      <c r="X6" s="257" t="s">
        <v>500</v>
      </c>
      <c r="Y6" s="258"/>
      <c r="Z6" s="258"/>
      <c r="AA6" s="258"/>
      <c r="AB6" s="259"/>
    </row>
    <row r="7" spans="2:37" ht="18.95" customHeight="1" x14ac:dyDescent="0.15">
      <c r="B7" s="302" t="s">
        <v>134</v>
      </c>
      <c r="C7" s="280" t="s">
        <v>148</v>
      </c>
      <c r="D7" s="282"/>
      <c r="E7" s="303">
        <v>341330</v>
      </c>
      <c r="F7" s="304"/>
      <c r="G7" s="305"/>
      <c r="H7" s="280" t="s">
        <v>157</v>
      </c>
      <c r="I7" s="281"/>
      <c r="J7" s="282"/>
      <c r="K7" s="306" t="s">
        <v>588</v>
      </c>
      <c r="L7" s="307"/>
      <c r="M7" s="317" t="s">
        <v>156</v>
      </c>
      <c r="N7" s="318"/>
      <c r="O7" s="280" t="s">
        <v>139</v>
      </c>
      <c r="P7" s="282"/>
      <c r="Q7" s="308" t="s">
        <v>591</v>
      </c>
      <c r="R7" s="309"/>
      <c r="S7" s="267" t="s">
        <v>155</v>
      </c>
      <c r="T7" s="280" t="s">
        <v>154</v>
      </c>
      <c r="U7" s="281"/>
      <c r="V7" s="281"/>
      <c r="W7" s="282"/>
      <c r="X7" s="47" t="s">
        <v>130</v>
      </c>
      <c r="Y7" s="100" t="s">
        <v>153</v>
      </c>
      <c r="Z7" s="99" t="s">
        <v>129</v>
      </c>
      <c r="AA7" s="283" t="s">
        <v>152</v>
      </c>
      <c r="AB7" s="283"/>
      <c r="AD7" s="5"/>
      <c r="AE7" s="2">
        <v>34</v>
      </c>
      <c r="AF7" s="2">
        <v>13</v>
      </c>
      <c r="AG7" s="183">
        <v>30</v>
      </c>
      <c r="AH7" s="184">
        <f>ROUND(AE7+AF7/60+AG7/60/60,5)</f>
        <v>34.225000000000001</v>
      </c>
      <c r="AI7" s="184" t="str">
        <f>TEXT(AH7,"0.00000")</f>
        <v>34.22500</v>
      </c>
    </row>
    <row r="8" spans="2:37" ht="18.95" customHeight="1" x14ac:dyDescent="0.15">
      <c r="B8" s="264"/>
      <c r="C8" s="310" t="s">
        <v>145</v>
      </c>
      <c r="D8" s="311"/>
      <c r="E8" s="303">
        <v>1312056.3999999999</v>
      </c>
      <c r="F8" s="312"/>
      <c r="G8" s="313"/>
      <c r="H8" s="310" t="s">
        <v>151</v>
      </c>
      <c r="I8" s="314"/>
      <c r="J8" s="311"/>
      <c r="K8" s="315">
        <v>40691</v>
      </c>
      <c r="L8" s="316"/>
      <c r="M8" s="317"/>
      <c r="N8" s="318"/>
      <c r="O8" s="310" t="s">
        <v>150</v>
      </c>
      <c r="P8" s="311"/>
      <c r="Q8" s="253" t="s">
        <v>592</v>
      </c>
      <c r="R8" s="254"/>
      <c r="S8" s="268"/>
      <c r="T8" s="255" t="s">
        <v>149</v>
      </c>
      <c r="U8" s="276" t="s">
        <v>239</v>
      </c>
      <c r="V8" s="277"/>
      <c r="W8" s="278"/>
      <c r="X8" s="61" t="s">
        <v>577</v>
      </c>
      <c r="Y8" s="61" t="s">
        <v>577</v>
      </c>
      <c r="Z8" s="61">
        <v>2</v>
      </c>
      <c r="AA8" s="275" t="s">
        <v>577</v>
      </c>
      <c r="AB8" s="275"/>
      <c r="AD8" s="76"/>
      <c r="AE8" s="2">
        <v>131</v>
      </c>
      <c r="AF8" s="2">
        <v>20</v>
      </c>
      <c r="AG8" s="183">
        <v>56.4</v>
      </c>
      <c r="AH8" s="184">
        <f>ROUND(AE8+AF8/60+AG8/60/60,5)</f>
        <v>131.34899999999999</v>
      </c>
      <c r="AI8" s="184" t="str">
        <f>TEXT(AH8,"0.00000")</f>
        <v>131.34900</v>
      </c>
    </row>
    <row r="9" spans="2:37" ht="18.95" customHeight="1" x14ac:dyDescent="0.15">
      <c r="B9" s="334" t="s">
        <v>126</v>
      </c>
      <c r="C9" s="310" t="s">
        <v>148</v>
      </c>
      <c r="D9" s="311"/>
      <c r="E9" s="303">
        <v>341333.8</v>
      </c>
      <c r="F9" s="312"/>
      <c r="G9" s="313"/>
      <c r="H9" s="335" t="s">
        <v>510</v>
      </c>
      <c r="I9" s="336"/>
      <c r="J9" s="336"/>
      <c r="K9" s="253" t="s">
        <v>589</v>
      </c>
      <c r="L9" s="254"/>
      <c r="M9" s="317"/>
      <c r="N9" s="318"/>
      <c r="O9" s="310" t="s">
        <v>147</v>
      </c>
      <c r="P9" s="311"/>
      <c r="Q9" s="338">
        <v>1773.7</v>
      </c>
      <c r="R9" s="338"/>
      <c r="S9" s="268"/>
      <c r="T9" s="260"/>
      <c r="U9" s="276" t="s">
        <v>146</v>
      </c>
      <c r="V9" s="277"/>
      <c r="W9" s="278"/>
      <c r="X9" s="61" t="s">
        <v>577</v>
      </c>
      <c r="Y9" s="61" t="s">
        <v>577</v>
      </c>
      <c r="Z9" s="61">
        <v>5</v>
      </c>
      <c r="AA9" s="275" t="s">
        <v>577</v>
      </c>
      <c r="AB9" s="275"/>
      <c r="AD9" s="76"/>
    </row>
    <row r="10" spans="2:37" ht="18.95" customHeight="1" x14ac:dyDescent="0.15">
      <c r="B10" s="280"/>
      <c r="C10" s="310" t="s">
        <v>145</v>
      </c>
      <c r="D10" s="311"/>
      <c r="E10" s="303">
        <v>1312056.3</v>
      </c>
      <c r="F10" s="312"/>
      <c r="G10" s="313"/>
      <c r="H10" s="310" t="s">
        <v>144</v>
      </c>
      <c r="I10" s="314"/>
      <c r="J10" s="311"/>
      <c r="K10" s="333" t="s">
        <v>590</v>
      </c>
      <c r="L10" s="316"/>
      <c r="M10" s="319"/>
      <c r="N10" s="320"/>
      <c r="O10" s="310" t="s">
        <v>84</v>
      </c>
      <c r="P10" s="311"/>
      <c r="Q10" s="337" t="s">
        <v>577</v>
      </c>
      <c r="R10" s="337"/>
      <c r="S10" s="268"/>
      <c r="T10" s="256"/>
      <c r="U10" s="276" t="s">
        <v>143</v>
      </c>
      <c r="V10" s="277"/>
      <c r="W10" s="278"/>
      <c r="X10" s="61" t="s">
        <v>577</v>
      </c>
      <c r="Y10" s="61" t="s">
        <v>577</v>
      </c>
      <c r="Z10" s="61" t="s">
        <v>577</v>
      </c>
      <c r="AA10" s="275" t="s">
        <v>577</v>
      </c>
      <c r="AB10" s="275"/>
      <c r="AD10" s="76"/>
    </row>
    <row r="11" spans="2:37" ht="18.95" customHeight="1" x14ac:dyDescent="0.15">
      <c r="B11" s="310" t="s">
        <v>142</v>
      </c>
      <c r="C11" s="314"/>
      <c r="D11" s="311"/>
      <c r="E11" s="253" t="s">
        <v>575</v>
      </c>
      <c r="F11" s="339"/>
      <c r="G11" s="254"/>
      <c r="H11" s="310" t="s">
        <v>141</v>
      </c>
      <c r="I11" s="314"/>
      <c r="J11" s="311"/>
      <c r="K11" s="333" t="s">
        <v>590</v>
      </c>
      <c r="L11" s="316"/>
      <c r="M11" s="340" t="s">
        <v>140</v>
      </c>
      <c r="N11" s="341"/>
      <c r="O11" s="310" t="s">
        <v>139</v>
      </c>
      <c r="P11" s="311"/>
      <c r="Q11" s="342" t="s">
        <v>593</v>
      </c>
      <c r="R11" s="342"/>
      <c r="S11" s="268"/>
      <c r="T11" s="77" t="s">
        <v>138</v>
      </c>
      <c r="U11" s="276" t="s">
        <v>137</v>
      </c>
      <c r="V11" s="277"/>
      <c r="W11" s="278"/>
      <c r="X11" s="61" t="s">
        <v>577</v>
      </c>
      <c r="Y11" s="61" t="s">
        <v>577</v>
      </c>
      <c r="Z11" s="61" t="s">
        <v>577</v>
      </c>
      <c r="AA11" s="275" t="s">
        <v>577</v>
      </c>
      <c r="AB11" s="275"/>
      <c r="AD11" s="76"/>
    </row>
    <row r="12" spans="2:37" ht="18.95" customHeight="1" x14ac:dyDescent="0.15">
      <c r="B12" s="310" t="s">
        <v>136</v>
      </c>
      <c r="C12" s="314"/>
      <c r="D12" s="311"/>
      <c r="E12" s="253">
        <v>35.6</v>
      </c>
      <c r="F12" s="339"/>
      <c r="G12" s="54" t="s">
        <v>97</v>
      </c>
      <c r="H12" s="341" t="s">
        <v>135</v>
      </c>
      <c r="I12" s="267" t="s">
        <v>134</v>
      </c>
      <c r="J12" s="58" t="s">
        <v>125</v>
      </c>
      <c r="K12" s="253" t="s">
        <v>576</v>
      </c>
      <c r="L12" s="254"/>
      <c r="M12" s="319"/>
      <c r="N12" s="320"/>
      <c r="O12" s="310" t="s">
        <v>84</v>
      </c>
      <c r="P12" s="311"/>
      <c r="Q12" s="344" t="s">
        <v>577</v>
      </c>
      <c r="R12" s="344"/>
      <c r="S12" s="268"/>
      <c r="T12" s="255" t="s">
        <v>122</v>
      </c>
      <c r="U12" s="276" t="s">
        <v>121</v>
      </c>
      <c r="V12" s="277"/>
      <c r="W12" s="278"/>
      <c r="X12" s="61" t="s">
        <v>577</v>
      </c>
      <c r="Y12" s="61" t="s">
        <v>577</v>
      </c>
      <c r="Z12" s="61">
        <v>10</v>
      </c>
      <c r="AA12" s="275" t="s">
        <v>577</v>
      </c>
      <c r="AB12" s="275"/>
      <c r="AD12" s="76"/>
    </row>
    <row r="13" spans="2:37" ht="18.95" customHeight="1" x14ac:dyDescent="0.15">
      <c r="B13" s="334" t="s">
        <v>133</v>
      </c>
      <c r="C13" s="345"/>
      <c r="D13" s="346"/>
      <c r="E13" s="253">
        <v>59.9</v>
      </c>
      <c r="F13" s="339"/>
      <c r="G13" s="54" t="s">
        <v>481</v>
      </c>
      <c r="H13" s="318"/>
      <c r="I13" s="343"/>
      <c r="J13" s="58" t="s">
        <v>119</v>
      </c>
      <c r="K13" s="53" t="s">
        <v>577</v>
      </c>
      <c r="L13" s="56" t="s">
        <v>132</v>
      </c>
      <c r="M13" s="347" t="s">
        <v>131</v>
      </c>
      <c r="N13" s="348"/>
      <c r="O13" s="349"/>
      <c r="P13" s="47" t="s">
        <v>130</v>
      </c>
      <c r="Q13" s="50" t="s">
        <v>129</v>
      </c>
      <c r="R13" s="47" t="s">
        <v>84</v>
      </c>
      <c r="S13" s="268"/>
      <c r="T13" s="256"/>
      <c r="U13" s="276" t="s">
        <v>240</v>
      </c>
      <c r="V13" s="277"/>
      <c r="W13" s="278"/>
      <c r="X13" s="61" t="s">
        <v>577</v>
      </c>
      <c r="Y13" s="61" t="s">
        <v>577</v>
      </c>
      <c r="Z13" s="61" t="s">
        <v>577</v>
      </c>
      <c r="AA13" s="275" t="s">
        <v>577</v>
      </c>
      <c r="AB13" s="275"/>
      <c r="AD13" s="76"/>
      <c r="AF13" s="29"/>
      <c r="AG13" s="28"/>
      <c r="AH13" s="28"/>
      <c r="AI13" s="28"/>
      <c r="AJ13" s="30"/>
      <c r="AK13" s="26"/>
    </row>
    <row r="14" spans="2:37" ht="18.95" customHeight="1" x14ac:dyDescent="0.15">
      <c r="B14" s="334" t="s">
        <v>128</v>
      </c>
      <c r="C14" s="345"/>
      <c r="D14" s="346"/>
      <c r="E14" s="350">
        <v>5787</v>
      </c>
      <c r="F14" s="351"/>
      <c r="G14" s="46" t="s">
        <v>127</v>
      </c>
      <c r="H14" s="318"/>
      <c r="I14" s="267" t="s">
        <v>126</v>
      </c>
      <c r="J14" s="58" t="s">
        <v>125</v>
      </c>
      <c r="K14" s="253" t="s">
        <v>576</v>
      </c>
      <c r="L14" s="254"/>
      <c r="M14" s="267" t="s">
        <v>124</v>
      </c>
      <c r="N14" s="276" t="s">
        <v>123</v>
      </c>
      <c r="O14" s="278"/>
      <c r="P14" s="75" t="s">
        <v>737</v>
      </c>
      <c r="Q14" s="61">
        <v>126</v>
      </c>
      <c r="R14" s="62" t="s">
        <v>577</v>
      </c>
      <c r="S14" s="268"/>
      <c r="T14" s="255" t="s">
        <v>112</v>
      </c>
      <c r="U14" s="276" t="s">
        <v>241</v>
      </c>
      <c r="V14" s="277"/>
      <c r="W14" s="278"/>
      <c r="X14" s="61" t="s">
        <v>577</v>
      </c>
      <c r="Y14" s="61" t="s">
        <v>577</v>
      </c>
      <c r="Z14" s="61">
        <v>1</v>
      </c>
      <c r="AA14" s="275" t="s">
        <v>577</v>
      </c>
      <c r="AB14" s="275"/>
      <c r="AD14" s="76"/>
      <c r="AF14" s="29"/>
      <c r="AG14" s="28"/>
      <c r="AH14" s="28"/>
      <c r="AI14" s="28"/>
      <c r="AJ14" s="30"/>
      <c r="AK14" s="26"/>
    </row>
    <row r="15" spans="2:37" ht="18.95" customHeight="1" x14ac:dyDescent="0.15">
      <c r="B15" s="63"/>
      <c r="C15" s="310" t="s">
        <v>120</v>
      </c>
      <c r="D15" s="311"/>
      <c r="E15" s="253">
        <v>10.1</v>
      </c>
      <c r="F15" s="339"/>
      <c r="G15" s="54" t="s">
        <v>97</v>
      </c>
      <c r="H15" s="320"/>
      <c r="I15" s="343"/>
      <c r="J15" s="60" t="s">
        <v>119</v>
      </c>
      <c r="K15" s="64" t="s">
        <v>577</v>
      </c>
      <c r="L15" s="65" t="s">
        <v>118</v>
      </c>
      <c r="M15" s="268"/>
      <c r="N15" s="276" t="s">
        <v>117</v>
      </c>
      <c r="O15" s="278"/>
      <c r="P15" s="75" t="s">
        <v>738</v>
      </c>
      <c r="Q15" s="61" t="s">
        <v>577</v>
      </c>
      <c r="R15" s="62" t="s">
        <v>577</v>
      </c>
      <c r="S15" s="268"/>
      <c r="T15" s="260"/>
      <c r="U15" s="261" t="s">
        <v>110</v>
      </c>
      <c r="V15" s="262"/>
      <c r="W15" s="263"/>
      <c r="X15" s="61" t="s">
        <v>577</v>
      </c>
      <c r="Y15" s="61" t="s">
        <v>577</v>
      </c>
      <c r="Z15" s="61" t="s">
        <v>577</v>
      </c>
      <c r="AA15" s="275" t="s">
        <v>577</v>
      </c>
      <c r="AB15" s="275"/>
      <c r="AD15" s="76"/>
      <c r="AF15" s="29"/>
      <c r="AG15" s="28"/>
      <c r="AH15" s="28"/>
      <c r="AI15" s="28"/>
      <c r="AJ15" s="30"/>
      <c r="AK15" s="26"/>
    </row>
    <row r="16" spans="2:37" ht="18.95" customHeight="1" x14ac:dyDescent="0.15">
      <c r="B16" s="268" t="s">
        <v>116</v>
      </c>
      <c r="C16" s="334" t="s">
        <v>115</v>
      </c>
      <c r="D16" s="346"/>
      <c r="E16" s="253">
        <v>3.5</v>
      </c>
      <c r="F16" s="339"/>
      <c r="G16" s="49" t="s">
        <v>97</v>
      </c>
      <c r="H16" s="267" t="s">
        <v>114</v>
      </c>
      <c r="I16" s="310" t="s">
        <v>100</v>
      </c>
      <c r="J16" s="311"/>
      <c r="K16" s="53">
        <v>30</v>
      </c>
      <c r="L16" s="56" t="s">
        <v>92</v>
      </c>
      <c r="M16" s="268"/>
      <c r="N16" s="276" t="s">
        <v>113</v>
      </c>
      <c r="O16" s="278"/>
      <c r="P16" s="82" t="s">
        <v>577</v>
      </c>
      <c r="Q16" s="61">
        <v>3</v>
      </c>
      <c r="R16" s="62" t="s">
        <v>577</v>
      </c>
      <c r="S16" s="268"/>
      <c r="T16" s="260"/>
      <c r="U16" s="264"/>
      <c r="V16" s="265"/>
      <c r="W16" s="266"/>
      <c r="X16" s="61" t="s">
        <v>577</v>
      </c>
      <c r="Y16" s="61" t="s">
        <v>577</v>
      </c>
      <c r="Z16" s="61" t="s">
        <v>577</v>
      </c>
      <c r="AA16" s="275" t="s">
        <v>577</v>
      </c>
      <c r="AB16" s="275"/>
      <c r="AD16" s="76"/>
      <c r="AF16" s="29"/>
      <c r="AG16" s="28"/>
      <c r="AH16" s="28"/>
      <c r="AI16" s="28"/>
      <c r="AJ16" s="30"/>
      <c r="AK16" s="26"/>
    </row>
    <row r="17" spans="2:37" ht="18.95" customHeight="1" x14ac:dyDescent="0.15">
      <c r="B17" s="268"/>
      <c r="C17" s="280"/>
      <c r="D17" s="282"/>
      <c r="E17" s="253">
        <v>3.5</v>
      </c>
      <c r="F17" s="339"/>
      <c r="G17" s="49" t="s">
        <v>97</v>
      </c>
      <c r="H17" s="268"/>
      <c r="I17" s="334" t="s">
        <v>96</v>
      </c>
      <c r="J17" s="346"/>
      <c r="K17" s="53">
        <v>30</v>
      </c>
      <c r="L17" s="56" t="s">
        <v>92</v>
      </c>
      <c r="M17" s="268"/>
      <c r="N17" s="276" t="s">
        <v>111</v>
      </c>
      <c r="O17" s="278"/>
      <c r="P17" s="82" t="s">
        <v>577</v>
      </c>
      <c r="Q17" s="61" t="s">
        <v>577</v>
      </c>
      <c r="R17" s="62" t="s">
        <v>577</v>
      </c>
      <c r="S17" s="268"/>
      <c r="T17" s="260"/>
      <c r="U17" s="276" t="s">
        <v>106</v>
      </c>
      <c r="V17" s="277"/>
      <c r="W17" s="278"/>
      <c r="X17" s="61" t="s">
        <v>577</v>
      </c>
      <c r="Y17" s="61" t="s">
        <v>577</v>
      </c>
      <c r="Z17" s="75" t="s">
        <v>577</v>
      </c>
      <c r="AA17" s="333" t="s">
        <v>577</v>
      </c>
      <c r="AB17" s="316"/>
      <c r="AD17" s="76"/>
      <c r="AF17" s="29"/>
      <c r="AG17" s="28"/>
      <c r="AH17" s="28"/>
      <c r="AI17" s="28"/>
      <c r="AJ17" s="27"/>
      <c r="AK17" s="26"/>
    </row>
    <row r="18" spans="2:37" ht="18.95" customHeight="1" x14ac:dyDescent="0.15">
      <c r="B18" s="59"/>
      <c r="C18" s="310" t="s">
        <v>109</v>
      </c>
      <c r="D18" s="311"/>
      <c r="E18" s="253">
        <v>2</v>
      </c>
      <c r="F18" s="339"/>
      <c r="G18" s="49" t="s">
        <v>97</v>
      </c>
      <c r="H18" s="268"/>
      <c r="I18" s="280"/>
      <c r="J18" s="282"/>
      <c r="K18" s="53" t="s">
        <v>577</v>
      </c>
      <c r="L18" s="56" t="s">
        <v>108</v>
      </c>
      <c r="M18" s="268"/>
      <c r="N18" s="276" t="s">
        <v>107</v>
      </c>
      <c r="O18" s="278"/>
      <c r="P18" s="82" t="s">
        <v>577</v>
      </c>
      <c r="Q18" s="61" t="s">
        <v>577</v>
      </c>
      <c r="R18" s="62" t="s">
        <v>577</v>
      </c>
      <c r="S18" s="268"/>
      <c r="T18" s="260"/>
      <c r="U18" s="264" t="s">
        <v>103</v>
      </c>
      <c r="V18" s="265"/>
      <c r="W18" s="266"/>
      <c r="X18" s="67" t="s">
        <v>577</v>
      </c>
      <c r="Y18" s="67" t="s">
        <v>577</v>
      </c>
      <c r="Z18" s="66" t="s">
        <v>577</v>
      </c>
      <c r="AA18" s="275" t="s">
        <v>577</v>
      </c>
      <c r="AB18" s="275"/>
      <c r="AD18" s="76"/>
      <c r="AF18" s="29"/>
      <c r="AG18" s="28"/>
      <c r="AH18" s="28"/>
      <c r="AI18" s="28"/>
      <c r="AJ18" s="27"/>
      <c r="AK18" s="26"/>
    </row>
    <row r="19" spans="2:37" ht="18.95" customHeight="1" x14ac:dyDescent="0.15">
      <c r="B19" s="268" t="s">
        <v>105</v>
      </c>
      <c r="C19" s="280" t="s">
        <v>104</v>
      </c>
      <c r="D19" s="282"/>
      <c r="E19" s="253">
        <v>4.5</v>
      </c>
      <c r="F19" s="339"/>
      <c r="G19" s="52" t="s">
        <v>97</v>
      </c>
      <c r="H19" s="343"/>
      <c r="I19" s="310" t="s">
        <v>93</v>
      </c>
      <c r="J19" s="311"/>
      <c r="K19" s="53">
        <v>45</v>
      </c>
      <c r="L19" s="56" t="s">
        <v>92</v>
      </c>
      <c r="M19" s="268"/>
      <c r="N19" s="276"/>
      <c r="O19" s="278"/>
      <c r="P19" s="82"/>
      <c r="Q19" s="61"/>
      <c r="R19" s="62"/>
      <c r="S19" s="268"/>
      <c r="T19" s="255" t="s">
        <v>99</v>
      </c>
      <c r="U19" s="276" t="s">
        <v>242</v>
      </c>
      <c r="V19" s="277"/>
      <c r="W19" s="278"/>
      <c r="X19" s="67" t="s">
        <v>577</v>
      </c>
      <c r="Y19" s="67" t="s">
        <v>577</v>
      </c>
      <c r="Z19" s="61" t="s">
        <v>577</v>
      </c>
      <c r="AA19" s="275" t="s">
        <v>577</v>
      </c>
      <c r="AB19" s="275"/>
      <c r="AD19" s="76"/>
    </row>
    <row r="20" spans="2:37" ht="18.95" customHeight="1" x14ac:dyDescent="0.15">
      <c r="B20" s="268"/>
      <c r="C20" s="310" t="s">
        <v>102</v>
      </c>
      <c r="D20" s="311"/>
      <c r="E20" s="253">
        <v>6.6</v>
      </c>
      <c r="F20" s="339"/>
      <c r="G20" s="54" t="s">
        <v>97</v>
      </c>
      <c r="H20" s="267" t="s">
        <v>101</v>
      </c>
      <c r="I20" s="310" t="s">
        <v>100</v>
      </c>
      <c r="J20" s="311"/>
      <c r="K20" s="68">
        <v>560</v>
      </c>
      <c r="L20" s="69" t="s">
        <v>92</v>
      </c>
      <c r="M20" s="268"/>
      <c r="N20" s="276"/>
      <c r="O20" s="278"/>
      <c r="P20" s="82"/>
      <c r="Q20" s="40"/>
      <c r="R20" s="62"/>
      <c r="S20" s="268"/>
      <c r="T20" s="260"/>
      <c r="U20" s="276" t="s">
        <v>95</v>
      </c>
      <c r="V20" s="277"/>
      <c r="W20" s="278"/>
      <c r="X20" s="67" t="s">
        <v>577</v>
      </c>
      <c r="Y20" s="67" t="s">
        <v>577</v>
      </c>
      <c r="Z20" s="61" t="s">
        <v>577</v>
      </c>
      <c r="AA20" s="275" t="s">
        <v>577</v>
      </c>
      <c r="AB20" s="275"/>
      <c r="AD20" s="76"/>
    </row>
    <row r="21" spans="2:37" ht="18.95" customHeight="1" x14ac:dyDescent="0.15">
      <c r="B21" s="343"/>
      <c r="C21" s="310" t="s">
        <v>98</v>
      </c>
      <c r="D21" s="311"/>
      <c r="E21" s="253">
        <v>5.2</v>
      </c>
      <c r="F21" s="339"/>
      <c r="G21" s="54" t="s">
        <v>97</v>
      </c>
      <c r="H21" s="268"/>
      <c r="I21" s="310" t="s">
        <v>96</v>
      </c>
      <c r="J21" s="311"/>
      <c r="K21" s="53">
        <v>560</v>
      </c>
      <c r="L21" s="55" t="s">
        <v>92</v>
      </c>
      <c r="M21" s="268"/>
      <c r="N21" s="276"/>
      <c r="O21" s="278"/>
      <c r="P21" s="82"/>
      <c r="Q21" s="40"/>
      <c r="R21" s="62"/>
      <c r="S21" s="268"/>
      <c r="T21" s="260"/>
      <c r="U21" s="276" t="s">
        <v>91</v>
      </c>
      <c r="V21" s="277"/>
      <c r="W21" s="278"/>
      <c r="X21" s="67" t="s">
        <v>577</v>
      </c>
      <c r="Y21" s="67" t="s">
        <v>577</v>
      </c>
      <c r="Z21" s="61" t="s">
        <v>577</v>
      </c>
      <c r="AA21" s="275" t="s">
        <v>577</v>
      </c>
      <c r="AB21" s="275"/>
      <c r="AD21" s="76"/>
    </row>
    <row r="22" spans="2:37" ht="18.95" customHeight="1" x14ac:dyDescent="0.15">
      <c r="B22" s="60"/>
      <c r="C22" s="70" t="s">
        <v>94</v>
      </c>
      <c r="D22" s="71"/>
      <c r="E22" s="352">
        <v>-0.55300000000000005</v>
      </c>
      <c r="F22" s="352"/>
      <c r="G22" s="352"/>
      <c r="H22" s="343"/>
      <c r="I22" s="310" t="s">
        <v>93</v>
      </c>
      <c r="J22" s="311"/>
      <c r="K22" s="64">
        <v>1535</v>
      </c>
      <c r="L22" s="65" t="s">
        <v>92</v>
      </c>
      <c r="M22" s="257"/>
      <c r="N22" s="258"/>
      <c r="O22" s="258"/>
      <c r="P22" s="259"/>
      <c r="Q22" s="257"/>
      <c r="R22" s="259"/>
      <c r="S22" s="268"/>
      <c r="T22" s="260"/>
      <c r="U22" s="276" t="s">
        <v>243</v>
      </c>
      <c r="V22" s="277"/>
      <c r="W22" s="278"/>
      <c r="X22" s="67" t="s">
        <v>577</v>
      </c>
      <c r="Y22" s="67" t="s">
        <v>577</v>
      </c>
      <c r="Z22" s="61" t="s">
        <v>577</v>
      </c>
      <c r="AA22" s="275" t="s">
        <v>577</v>
      </c>
      <c r="AB22" s="275"/>
      <c r="AD22" s="76"/>
    </row>
    <row r="23" spans="2:37" ht="18.95" customHeight="1" x14ac:dyDescent="0.15">
      <c r="B23" s="268" t="s">
        <v>90</v>
      </c>
      <c r="C23" s="70" t="s">
        <v>89</v>
      </c>
      <c r="D23" s="71"/>
      <c r="E23" s="357">
        <v>0</v>
      </c>
      <c r="F23" s="357"/>
      <c r="G23" s="357"/>
      <c r="H23" s="267" t="s">
        <v>88</v>
      </c>
      <c r="I23" s="310" t="s">
        <v>87</v>
      </c>
      <c r="J23" s="311"/>
      <c r="K23" s="310" t="s">
        <v>86</v>
      </c>
      <c r="L23" s="311"/>
      <c r="M23" s="276" t="s">
        <v>85</v>
      </c>
      <c r="N23" s="277"/>
      <c r="O23" s="277"/>
      <c r="P23" s="278"/>
      <c r="Q23" s="276" t="s">
        <v>84</v>
      </c>
      <c r="R23" s="278"/>
      <c r="S23" s="269" t="s">
        <v>247</v>
      </c>
      <c r="T23" s="270"/>
      <c r="U23" s="276" t="s">
        <v>246</v>
      </c>
      <c r="V23" s="277"/>
      <c r="W23" s="278"/>
      <c r="X23" s="67" t="s">
        <v>577</v>
      </c>
      <c r="Y23" s="67" t="s">
        <v>577</v>
      </c>
      <c r="Z23" s="61" t="s">
        <v>577</v>
      </c>
      <c r="AA23" s="275" t="s">
        <v>577</v>
      </c>
      <c r="AB23" s="275"/>
      <c r="AD23" s="76"/>
    </row>
    <row r="24" spans="2:37" ht="18.95" customHeight="1" x14ac:dyDescent="0.15">
      <c r="B24" s="268"/>
      <c r="C24" s="267" t="s">
        <v>83</v>
      </c>
      <c r="D24" s="276" t="s">
        <v>82</v>
      </c>
      <c r="E24" s="277"/>
      <c r="F24" s="353" t="s">
        <v>577</v>
      </c>
      <c r="G24" s="354"/>
      <c r="H24" s="268"/>
      <c r="I24" s="253"/>
      <c r="J24" s="254"/>
      <c r="K24" s="253"/>
      <c r="L24" s="254"/>
      <c r="M24" s="253"/>
      <c r="N24" s="339"/>
      <c r="O24" s="339"/>
      <c r="P24" s="254"/>
      <c r="Q24" s="253"/>
      <c r="R24" s="254"/>
      <c r="S24" s="271"/>
      <c r="T24" s="272"/>
      <c r="U24" s="276"/>
      <c r="V24" s="277"/>
      <c r="W24" s="278"/>
      <c r="X24" s="61"/>
      <c r="Y24" s="61"/>
      <c r="Z24" s="61"/>
      <c r="AA24" s="275"/>
      <c r="AB24" s="275"/>
      <c r="AD24" s="76"/>
    </row>
    <row r="25" spans="2:37" ht="18.95" customHeight="1" x14ac:dyDescent="0.15">
      <c r="B25" s="268"/>
      <c r="C25" s="268"/>
      <c r="D25" s="355" t="s">
        <v>81</v>
      </c>
      <c r="E25" s="356"/>
      <c r="F25" s="353" t="s">
        <v>577</v>
      </c>
      <c r="G25" s="354"/>
      <c r="H25" s="268"/>
      <c r="I25" s="253"/>
      <c r="J25" s="254"/>
      <c r="K25" s="253"/>
      <c r="L25" s="254"/>
      <c r="M25" s="253"/>
      <c r="N25" s="339"/>
      <c r="O25" s="339"/>
      <c r="P25" s="254"/>
      <c r="Q25" s="253"/>
      <c r="R25" s="254"/>
      <c r="S25" s="271"/>
      <c r="T25" s="272"/>
      <c r="U25" s="276"/>
      <c r="V25" s="277"/>
      <c r="W25" s="278"/>
      <c r="X25" s="61"/>
      <c r="Y25" s="61"/>
      <c r="Z25" s="61"/>
      <c r="AA25" s="275"/>
      <c r="AB25" s="275"/>
      <c r="AD25" s="76"/>
    </row>
    <row r="26" spans="2:37" ht="18.95" customHeight="1" x14ac:dyDescent="0.15">
      <c r="B26" s="268"/>
      <c r="C26" s="268"/>
      <c r="D26" s="276" t="s">
        <v>80</v>
      </c>
      <c r="E26" s="277"/>
      <c r="F26" s="353">
        <v>950</v>
      </c>
      <c r="G26" s="354"/>
      <c r="H26" s="268"/>
      <c r="I26" s="253"/>
      <c r="J26" s="254"/>
      <c r="K26" s="253"/>
      <c r="L26" s="254"/>
      <c r="M26" s="253"/>
      <c r="N26" s="339"/>
      <c r="O26" s="339"/>
      <c r="P26" s="254"/>
      <c r="Q26" s="253"/>
      <c r="R26" s="254"/>
      <c r="S26" s="273"/>
      <c r="T26" s="274"/>
      <c r="U26" s="276"/>
      <c r="V26" s="277"/>
      <c r="W26" s="278"/>
      <c r="X26" s="61"/>
      <c r="Y26" s="61"/>
      <c r="Z26" s="61"/>
      <c r="AA26" s="275"/>
      <c r="AB26" s="275"/>
      <c r="AD26" s="76"/>
    </row>
    <row r="27" spans="2:37" ht="18.95" customHeight="1" x14ac:dyDescent="0.15">
      <c r="B27" s="72"/>
      <c r="C27" s="343"/>
      <c r="D27" s="355" t="s">
        <v>79</v>
      </c>
      <c r="E27" s="356"/>
      <c r="F27" s="353">
        <v>9000</v>
      </c>
      <c r="G27" s="354"/>
      <c r="H27" s="343"/>
      <c r="I27" s="253"/>
      <c r="J27" s="254"/>
      <c r="K27" s="253"/>
      <c r="L27" s="254"/>
      <c r="M27" s="253"/>
      <c r="N27" s="339"/>
      <c r="O27" s="339"/>
      <c r="P27" s="254"/>
      <c r="Q27" s="253"/>
      <c r="R27" s="254"/>
      <c r="S27" s="271" t="s">
        <v>78</v>
      </c>
      <c r="T27" s="272"/>
      <c r="U27" s="276" t="s">
        <v>77</v>
      </c>
      <c r="V27" s="277"/>
      <c r="W27" s="278"/>
      <c r="X27" s="61" t="s">
        <v>577</v>
      </c>
      <c r="Y27" s="61" t="s">
        <v>577</v>
      </c>
      <c r="Z27" s="61" t="s">
        <v>577</v>
      </c>
      <c r="AA27" s="275" t="s">
        <v>577</v>
      </c>
      <c r="AB27" s="275"/>
      <c r="AD27" s="76"/>
    </row>
    <row r="28" spans="2:37" ht="18.95" customHeight="1" x14ac:dyDescent="0.15">
      <c r="B28" s="70" t="s">
        <v>76</v>
      </c>
      <c r="C28" s="73"/>
      <c r="D28" s="71"/>
      <c r="E28" s="253" t="s">
        <v>506</v>
      </c>
      <c r="F28" s="339"/>
      <c r="G28" s="339"/>
      <c r="H28" s="339"/>
      <c r="I28" s="339"/>
      <c r="J28" s="339"/>
      <c r="K28" s="358"/>
      <c r="L28" s="359"/>
      <c r="M28" s="359"/>
      <c r="N28" s="359"/>
      <c r="O28" s="359"/>
      <c r="P28" s="359"/>
      <c r="Q28" s="359"/>
      <c r="R28" s="360"/>
      <c r="S28" s="273"/>
      <c r="T28" s="274"/>
      <c r="U28" s="276" t="s">
        <v>75</v>
      </c>
      <c r="V28" s="277"/>
      <c r="W28" s="278"/>
      <c r="X28" s="61" t="s">
        <v>577</v>
      </c>
      <c r="Y28" s="61" t="s">
        <v>577</v>
      </c>
      <c r="Z28" s="61" t="s">
        <v>577</v>
      </c>
      <c r="AA28" s="275" t="s">
        <v>577</v>
      </c>
      <c r="AB28" s="275"/>
      <c r="AD28" s="76"/>
    </row>
    <row r="29" spans="2:37" ht="15" customHeight="1" x14ac:dyDescent="0.15">
      <c r="B29" s="3"/>
      <c r="C29" s="3" t="s">
        <v>550</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5"/>
      <c r="X31" s="25"/>
      <c r="Y31" s="25"/>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J3:N4"/>
    <mergeCell ref="P3:Q4"/>
    <mergeCell ref="R3:V4"/>
    <mergeCell ref="Z3:AB3"/>
    <mergeCell ref="B4:C4"/>
    <mergeCell ref="D4:G4"/>
    <mergeCell ref="Z4:AB4"/>
    <mergeCell ref="W4:Y4"/>
    <mergeCell ref="W3:Y3"/>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9"/>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58"/>
  <sheetViews>
    <sheetView showGridLines="0" view="pageBreakPreview" zoomScaleNormal="100" zoomScaleSheetLayoutView="100" workbookViewId="0"/>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24" t="s">
        <v>324</v>
      </c>
      <c r="C3" s="424"/>
      <c r="D3" s="424"/>
      <c r="E3" s="424"/>
      <c r="F3" s="424"/>
      <c r="G3" s="424"/>
      <c r="H3" s="424"/>
      <c r="I3" s="424"/>
      <c r="J3" s="424"/>
      <c r="K3" s="424"/>
      <c r="L3" s="424"/>
      <c r="M3" s="424"/>
      <c r="N3" s="424"/>
      <c r="O3" s="424"/>
      <c r="P3" s="424"/>
      <c r="Q3" s="424"/>
      <c r="R3" s="424"/>
      <c r="S3" s="424"/>
      <c r="T3" s="424"/>
      <c r="U3" s="424"/>
      <c r="V3" s="424"/>
      <c r="W3" s="424"/>
      <c r="X3" s="424"/>
      <c r="Y3" s="424"/>
      <c r="Z3" s="424"/>
      <c r="AA3" s="424"/>
      <c r="AB3" s="424"/>
      <c r="AC3" s="424"/>
      <c r="AD3" s="424"/>
      <c r="AE3" s="424"/>
      <c r="AF3" s="424"/>
      <c r="AG3" s="424"/>
      <c r="AH3" s="424"/>
      <c r="AI3" s="424"/>
      <c r="AJ3" s="424"/>
      <c r="AK3" s="424"/>
      <c r="AL3" s="424"/>
      <c r="AM3" s="424"/>
      <c r="AN3" s="424"/>
    </row>
    <row r="4" spans="2:40" ht="20.100000000000001" customHeight="1" x14ac:dyDescent="0.15">
      <c r="B4" s="425" t="s">
        <v>191</v>
      </c>
      <c r="C4" s="425"/>
      <c r="D4" s="425"/>
      <c r="E4" s="426" t="str">
        <f>'様式A-1'!D3</f>
        <v>オオダトンネル</v>
      </c>
      <c r="F4" s="427"/>
      <c r="G4" s="427"/>
      <c r="H4" s="427"/>
      <c r="I4" s="428"/>
      <c r="J4" s="429" t="s">
        <v>190</v>
      </c>
      <c r="K4" s="429"/>
      <c r="L4" s="429"/>
      <c r="M4" s="430" t="str">
        <f>'様式A-1'!J3</f>
        <v>一般国道490号　小郡萩道路</v>
      </c>
      <c r="N4" s="431"/>
      <c r="O4" s="431"/>
      <c r="P4" s="431"/>
      <c r="Q4" s="431"/>
      <c r="R4" s="432"/>
      <c r="S4" s="438" t="s">
        <v>162</v>
      </c>
      <c r="T4" s="438"/>
      <c r="U4" s="438"/>
      <c r="V4" s="438"/>
      <c r="W4" s="438"/>
      <c r="X4" s="438"/>
      <c r="Y4" s="379" t="str">
        <f>'様式A-1'!K5</f>
        <v>基礎地盤コンサルタンツ株式会社
安田　啓吾</v>
      </c>
      <c r="Z4" s="380"/>
      <c r="AA4" s="380"/>
      <c r="AB4" s="380"/>
      <c r="AC4" s="380"/>
      <c r="AD4" s="381"/>
      <c r="AE4" s="421" t="s">
        <v>161</v>
      </c>
      <c r="AF4" s="421"/>
      <c r="AG4" s="421"/>
      <c r="AH4" s="421"/>
      <c r="AI4" s="378">
        <v>45177</v>
      </c>
      <c r="AJ4" s="378"/>
      <c r="AK4" s="378"/>
      <c r="AL4" s="378"/>
      <c r="AM4" s="378"/>
      <c r="AN4" s="378"/>
    </row>
    <row r="5" spans="2:40" ht="20.100000000000001" customHeight="1" x14ac:dyDescent="0.15">
      <c r="B5" s="433" t="s">
        <v>0</v>
      </c>
      <c r="C5" s="433"/>
      <c r="D5" s="433"/>
      <c r="E5" s="434" t="str">
        <f>'様式A-1'!D4</f>
        <v>大田トンネル</v>
      </c>
      <c r="F5" s="435"/>
      <c r="G5" s="435"/>
      <c r="H5" s="435"/>
      <c r="I5" s="436"/>
      <c r="J5" s="437" t="s">
        <v>1</v>
      </c>
      <c r="K5" s="437"/>
      <c r="L5" s="437"/>
      <c r="M5" s="430" t="str">
        <f>'様式A-1'!R3</f>
        <v>山口県宇部土木建築事務所
美祢支所</v>
      </c>
      <c r="N5" s="431"/>
      <c r="O5" s="431"/>
      <c r="P5" s="431"/>
      <c r="Q5" s="431"/>
      <c r="R5" s="432"/>
      <c r="S5" s="438"/>
      <c r="T5" s="438"/>
      <c r="U5" s="438"/>
      <c r="V5" s="438"/>
      <c r="W5" s="438"/>
      <c r="X5" s="438"/>
      <c r="Y5" s="382"/>
      <c r="Z5" s="383"/>
      <c r="AA5" s="383"/>
      <c r="AB5" s="383"/>
      <c r="AC5" s="383"/>
      <c r="AD5" s="384"/>
      <c r="AE5" s="421"/>
      <c r="AF5" s="421"/>
      <c r="AG5" s="421"/>
      <c r="AH5" s="421"/>
      <c r="AI5" s="378"/>
      <c r="AJ5" s="378"/>
      <c r="AK5" s="378"/>
      <c r="AL5" s="378"/>
      <c r="AM5" s="378"/>
      <c r="AN5" s="378"/>
    </row>
    <row r="6" spans="2:40" ht="13.5" customHeight="1" x14ac:dyDescent="0.15">
      <c r="B6" s="439" t="s">
        <v>189</v>
      </c>
      <c r="C6" s="439" t="s">
        <v>188</v>
      </c>
      <c r="D6" s="399" t="s">
        <v>187</v>
      </c>
      <c r="E6" s="400"/>
      <c r="F6" s="403" t="s">
        <v>186</v>
      </c>
      <c r="G6" s="404"/>
      <c r="H6" s="404"/>
      <c r="I6" s="404"/>
      <c r="J6" s="405"/>
      <c r="K6" s="409" t="s">
        <v>185</v>
      </c>
      <c r="L6" s="410"/>
      <c r="M6" s="410"/>
      <c r="N6" s="411"/>
      <c r="O6" s="367" t="s">
        <v>184</v>
      </c>
      <c r="P6" s="368"/>
      <c r="Q6" s="368"/>
      <c r="R6" s="368"/>
      <c r="S6" s="363"/>
      <c r="T6" s="363"/>
      <c r="U6" s="363"/>
      <c r="V6" s="363"/>
      <c r="W6" s="363"/>
      <c r="X6" s="363"/>
      <c r="Y6" s="363"/>
      <c r="Z6" s="363"/>
      <c r="AA6" s="363"/>
      <c r="AB6" s="363"/>
      <c r="AC6" s="363"/>
      <c r="AD6" s="364"/>
      <c r="AE6" s="415" t="s">
        <v>183</v>
      </c>
      <c r="AF6" s="416"/>
      <c r="AG6" s="416"/>
      <c r="AH6" s="416"/>
      <c r="AI6" s="416"/>
      <c r="AJ6" s="417"/>
      <c r="AK6" s="363" t="s">
        <v>182</v>
      </c>
      <c r="AL6" s="363"/>
      <c r="AM6" s="363"/>
      <c r="AN6" s="364"/>
    </row>
    <row r="7" spans="2:40" ht="13.5" customHeight="1" x14ac:dyDescent="0.15">
      <c r="B7" s="439"/>
      <c r="C7" s="440"/>
      <c r="D7" s="401"/>
      <c r="E7" s="402"/>
      <c r="F7" s="406"/>
      <c r="G7" s="407"/>
      <c r="H7" s="407"/>
      <c r="I7" s="407"/>
      <c r="J7" s="408"/>
      <c r="K7" s="412"/>
      <c r="L7" s="413"/>
      <c r="M7" s="413"/>
      <c r="N7" s="414"/>
      <c r="O7" s="421" t="str">
        <f>'様式A-1'!T8</f>
        <v>通報設備</v>
      </c>
      <c r="P7" s="421"/>
      <c r="Q7" s="421"/>
      <c r="R7" s="171" t="str">
        <f>'様式A-1'!T11</f>
        <v>警報設備</v>
      </c>
      <c r="S7" s="421" t="str">
        <f>'様式A-1'!T12</f>
        <v>消火設備</v>
      </c>
      <c r="T7" s="421"/>
      <c r="U7" s="421" t="str">
        <f>'様式A-1'!T14</f>
        <v>避難誘導設備</v>
      </c>
      <c r="V7" s="421"/>
      <c r="W7" s="421"/>
      <c r="X7" s="421"/>
      <c r="Y7" s="375" t="str">
        <f>'様式A-1'!T19</f>
        <v>その他の設備</v>
      </c>
      <c r="Z7" s="376"/>
      <c r="AA7" s="376"/>
      <c r="AB7" s="377"/>
      <c r="AC7" s="369" t="s">
        <v>170</v>
      </c>
      <c r="AD7" s="370"/>
      <c r="AE7" s="418"/>
      <c r="AF7" s="419"/>
      <c r="AG7" s="419"/>
      <c r="AH7" s="419"/>
      <c r="AI7" s="419"/>
      <c r="AJ7" s="420"/>
      <c r="AK7" s="363"/>
      <c r="AL7" s="363"/>
      <c r="AM7" s="363"/>
      <c r="AN7" s="364"/>
    </row>
    <row r="8" spans="2:40" ht="13.5" customHeight="1" x14ac:dyDescent="0.15">
      <c r="B8" s="437"/>
      <c r="C8" s="441"/>
      <c r="D8" s="37" t="s">
        <v>181</v>
      </c>
      <c r="E8" s="36" t="s">
        <v>180</v>
      </c>
      <c r="F8" s="437" t="s">
        <v>179</v>
      </c>
      <c r="G8" s="437"/>
      <c r="H8" s="437"/>
      <c r="I8" s="395" t="s">
        <v>178</v>
      </c>
      <c r="J8" s="395" t="s">
        <v>177</v>
      </c>
      <c r="K8" s="395" t="s">
        <v>176</v>
      </c>
      <c r="L8" s="397" t="s">
        <v>175</v>
      </c>
      <c r="M8" s="369" t="s">
        <v>170</v>
      </c>
      <c r="N8" s="442"/>
      <c r="O8" s="391" t="str">
        <f>'様式A-1'!U8</f>
        <v>通話型通報設備</v>
      </c>
      <c r="P8" s="391" t="str">
        <f>'様式A-1'!U9</f>
        <v>操作型通報設備</v>
      </c>
      <c r="Q8" s="391" t="str">
        <f>'様式A-1'!U10</f>
        <v>自動通報設備</v>
      </c>
      <c r="R8" s="391" t="str">
        <f>'様式A-1'!U11</f>
        <v>非常警報設備</v>
      </c>
      <c r="S8" s="393" t="str">
        <f>'様式A-1'!U12</f>
        <v>消 火 器</v>
      </c>
      <c r="T8" s="393" t="str">
        <f>'様式A-1'!U13</f>
        <v>消火栓設備</v>
      </c>
      <c r="U8" s="393" t="str">
        <f>'様式A-1'!U14</f>
        <v>誘導表示設備</v>
      </c>
      <c r="V8" s="391" t="str">
        <f>'様式A-1'!U15</f>
        <v>避難情報提供設備</v>
      </c>
      <c r="W8" s="393" t="str">
        <f>'様式A-1'!U17</f>
        <v>避難通路</v>
      </c>
      <c r="X8" s="393" t="str">
        <f>'様式A-1'!U18</f>
        <v>排煙設備</v>
      </c>
      <c r="Y8" s="391" t="str">
        <f>'様式A-1'!U19</f>
        <v>給水栓設備</v>
      </c>
      <c r="Z8" s="391" t="str">
        <f>'様式A-1'!U20</f>
        <v>無線通信補助設備</v>
      </c>
      <c r="AA8" s="391" t="str">
        <f>'様式A-1'!U21</f>
        <v>水噴霧設備</v>
      </c>
      <c r="AB8" s="393" t="str">
        <f>'様式A-1'!U22</f>
        <v>監視設備</v>
      </c>
      <c r="AC8" s="371"/>
      <c r="AD8" s="372"/>
      <c r="AE8" s="444" t="s">
        <v>174</v>
      </c>
      <c r="AF8" s="446" t="s">
        <v>173</v>
      </c>
      <c r="AG8" s="446" t="s">
        <v>172</v>
      </c>
      <c r="AH8" s="448" t="s">
        <v>171</v>
      </c>
      <c r="AI8" s="369" t="s">
        <v>170</v>
      </c>
      <c r="AJ8" s="370"/>
      <c r="AK8" s="363"/>
      <c r="AL8" s="363"/>
      <c r="AM8" s="363"/>
      <c r="AN8" s="364"/>
    </row>
    <row r="9" spans="2:40" x14ac:dyDescent="0.15">
      <c r="B9" s="437"/>
      <c r="C9" s="57" t="s">
        <v>169</v>
      </c>
      <c r="D9" s="35" t="s">
        <v>168</v>
      </c>
      <c r="E9" s="35" t="s">
        <v>167</v>
      </c>
      <c r="F9" s="437"/>
      <c r="G9" s="437"/>
      <c r="H9" s="437"/>
      <c r="I9" s="396"/>
      <c r="J9" s="396"/>
      <c r="K9" s="396"/>
      <c r="L9" s="398"/>
      <c r="M9" s="443"/>
      <c r="N9" s="366"/>
      <c r="O9" s="392"/>
      <c r="P9" s="392"/>
      <c r="Q9" s="392"/>
      <c r="R9" s="392"/>
      <c r="S9" s="394"/>
      <c r="T9" s="394"/>
      <c r="U9" s="394"/>
      <c r="V9" s="392"/>
      <c r="W9" s="394"/>
      <c r="X9" s="394"/>
      <c r="Y9" s="392"/>
      <c r="Z9" s="392"/>
      <c r="AA9" s="392"/>
      <c r="AB9" s="394"/>
      <c r="AC9" s="373"/>
      <c r="AD9" s="374"/>
      <c r="AE9" s="445"/>
      <c r="AF9" s="447"/>
      <c r="AG9" s="447"/>
      <c r="AH9" s="449"/>
      <c r="AI9" s="373"/>
      <c r="AJ9" s="374"/>
      <c r="AK9" s="365"/>
      <c r="AL9" s="365"/>
      <c r="AM9" s="365"/>
      <c r="AN9" s="366"/>
    </row>
    <row r="10" spans="2:40" ht="13.5" customHeight="1" x14ac:dyDescent="0.15">
      <c r="B10" s="226" t="s">
        <v>579</v>
      </c>
      <c r="C10" s="227">
        <v>0.15</v>
      </c>
      <c r="D10" s="33"/>
      <c r="E10" s="33">
        <f t="shared" ref="E10:E30" si="0">C10+D10</f>
        <v>0.15</v>
      </c>
      <c r="F10" s="389" t="s">
        <v>594</v>
      </c>
      <c r="G10" s="390"/>
      <c r="H10" s="390"/>
      <c r="I10" s="32"/>
      <c r="J10" s="32"/>
      <c r="K10" s="32"/>
      <c r="L10" s="32"/>
      <c r="M10" s="361"/>
      <c r="N10" s="362"/>
      <c r="O10" s="32"/>
      <c r="P10" s="31"/>
      <c r="Q10" s="31"/>
      <c r="R10" s="31"/>
      <c r="S10" s="31"/>
      <c r="T10" s="34"/>
      <c r="U10" s="34"/>
      <c r="V10" s="34"/>
      <c r="W10" s="34"/>
      <c r="X10" s="34"/>
      <c r="Y10" s="34"/>
      <c r="Z10" s="34"/>
      <c r="AA10" s="174"/>
      <c r="AB10" s="175"/>
      <c r="AC10" s="361"/>
      <c r="AD10" s="362"/>
      <c r="AE10" s="34"/>
      <c r="AF10" s="34"/>
      <c r="AG10" s="174"/>
      <c r="AH10" s="175"/>
      <c r="AI10" s="170"/>
      <c r="AJ10" s="172"/>
      <c r="AK10" s="173"/>
      <c r="AL10" s="173"/>
      <c r="AM10" s="173"/>
      <c r="AN10" s="172"/>
    </row>
    <row r="11" spans="2:40" ht="13.5" customHeight="1" x14ac:dyDescent="0.15">
      <c r="B11" s="228" t="s">
        <v>595</v>
      </c>
      <c r="C11" s="227">
        <v>9.85</v>
      </c>
      <c r="D11" s="33">
        <f t="shared" ref="D11:D31" si="1">E10</f>
        <v>0.15</v>
      </c>
      <c r="E11" s="33">
        <f t="shared" si="0"/>
        <v>10</v>
      </c>
      <c r="F11" s="385"/>
      <c r="G11" s="390"/>
      <c r="H11" s="390"/>
      <c r="I11" s="32"/>
      <c r="J11" s="32"/>
      <c r="K11" s="32" t="s">
        <v>616</v>
      </c>
      <c r="L11" s="32" t="s">
        <v>616</v>
      </c>
      <c r="M11" s="361"/>
      <c r="N11" s="362"/>
      <c r="O11" s="32" t="s">
        <v>617</v>
      </c>
      <c r="P11" s="31" t="s">
        <v>617</v>
      </c>
      <c r="Q11" s="31"/>
      <c r="R11" s="31"/>
      <c r="S11" s="31" t="s">
        <v>617</v>
      </c>
      <c r="T11" s="34"/>
      <c r="U11" s="34"/>
      <c r="V11" s="34"/>
      <c r="W11" s="34"/>
      <c r="X11" s="34"/>
      <c r="Y11" s="34"/>
      <c r="Z11" s="34"/>
      <c r="AA11" s="174"/>
      <c r="AB11" s="175"/>
      <c r="AC11" s="361"/>
      <c r="AD11" s="362"/>
      <c r="AE11" s="34"/>
      <c r="AF11" s="34"/>
      <c r="AG11" s="174"/>
      <c r="AH11" s="175"/>
      <c r="AI11" s="170"/>
      <c r="AJ11" s="172"/>
      <c r="AK11" s="173"/>
      <c r="AL11" s="173"/>
      <c r="AM11" s="173"/>
      <c r="AN11" s="172"/>
    </row>
    <row r="12" spans="2:40" ht="13.5" customHeight="1" x14ac:dyDescent="0.15">
      <c r="B12" s="228" t="s">
        <v>596</v>
      </c>
      <c r="C12" s="33">
        <v>10.5</v>
      </c>
      <c r="D12" s="33">
        <f t="shared" si="1"/>
        <v>10</v>
      </c>
      <c r="E12" s="33">
        <f t="shared" si="0"/>
        <v>20.5</v>
      </c>
      <c r="F12" s="385"/>
      <c r="G12" s="390"/>
      <c r="H12" s="390"/>
      <c r="I12" s="32"/>
      <c r="J12" s="32"/>
      <c r="K12" s="32" t="s">
        <v>616</v>
      </c>
      <c r="L12" s="32" t="s">
        <v>616</v>
      </c>
      <c r="M12" s="361"/>
      <c r="N12" s="362"/>
      <c r="O12" s="32"/>
      <c r="P12" s="31"/>
      <c r="Q12" s="31"/>
      <c r="R12" s="31"/>
      <c r="S12" s="31"/>
      <c r="T12" s="34"/>
      <c r="U12" s="34"/>
      <c r="V12" s="34"/>
      <c r="W12" s="34"/>
      <c r="X12" s="34"/>
      <c r="Y12" s="34"/>
      <c r="Z12" s="34"/>
      <c r="AA12" s="174"/>
      <c r="AB12" s="175"/>
      <c r="AC12" s="361"/>
      <c r="AD12" s="362"/>
      <c r="AE12" s="34"/>
      <c r="AF12" s="34"/>
      <c r="AG12" s="174"/>
      <c r="AH12" s="175"/>
      <c r="AI12" s="170"/>
      <c r="AJ12" s="172"/>
      <c r="AK12" s="173"/>
      <c r="AL12" s="173"/>
      <c r="AM12" s="173"/>
      <c r="AN12" s="172"/>
    </row>
    <row r="13" spans="2:40" ht="13.5" customHeight="1" x14ac:dyDescent="0.15">
      <c r="B13" s="228" t="s">
        <v>597</v>
      </c>
      <c r="C13" s="33">
        <v>10.5</v>
      </c>
      <c r="D13" s="33">
        <f t="shared" si="1"/>
        <v>20.5</v>
      </c>
      <c r="E13" s="33">
        <f t="shared" si="0"/>
        <v>31</v>
      </c>
      <c r="F13" s="385"/>
      <c r="G13" s="390"/>
      <c r="H13" s="390"/>
      <c r="I13" s="32"/>
      <c r="J13" s="32"/>
      <c r="K13" s="32"/>
      <c r="L13" s="32" t="s">
        <v>616</v>
      </c>
      <c r="M13" s="361"/>
      <c r="N13" s="362"/>
      <c r="O13" s="32"/>
      <c r="P13" s="31"/>
      <c r="Q13" s="31"/>
      <c r="R13" s="31"/>
      <c r="S13" s="31"/>
      <c r="T13" s="34"/>
      <c r="U13" s="34"/>
      <c r="V13" s="34"/>
      <c r="W13" s="34"/>
      <c r="X13" s="34"/>
      <c r="Y13" s="34"/>
      <c r="Z13" s="34"/>
      <c r="AA13" s="174"/>
      <c r="AB13" s="175"/>
      <c r="AC13" s="361"/>
      <c r="AD13" s="362"/>
      <c r="AE13" s="34"/>
      <c r="AF13" s="34"/>
      <c r="AG13" s="174"/>
      <c r="AH13" s="175"/>
      <c r="AI13" s="170"/>
      <c r="AJ13" s="172"/>
      <c r="AK13" s="173"/>
      <c r="AL13" s="173"/>
      <c r="AM13" s="173"/>
      <c r="AN13" s="172"/>
    </row>
    <row r="14" spans="2:40" ht="13.5" customHeight="1" x14ac:dyDescent="0.15">
      <c r="B14" s="228" t="s">
        <v>598</v>
      </c>
      <c r="C14" s="33">
        <v>10.5</v>
      </c>
      <c r="D14" s="33">
        <f t="shared" si="1"/>
        <v>31</v>
      </c>
      <c r="E14" s="33">
        <f t="shared" si="0"/>
        <v>41.5</v>
      </c>
      <c r="F14" s="385"/>
      <c r="G14" s="390"/>
      <c r="H14" s="390"/>
      <c r="I14" s="32"/>
      <c r="J14" s="32"/>
      <c r="K14" s="32" t="s">
        <v>616</v>
      </c>
      <c r="L14" s="32" t="s">
        <v>616</v>
      </c>
      <c r="M14" s="361"/>
      <c r="N14" s="362"/>
      <c r="O14" s="32"/>
      <c r="P14" s="31"/>
      <c r="Q14" s="31"/>
      <c r="R14" s="31"/>
      <c r="S14" s="31"/>
      <c r="T14" s="34"/>
      <c r="U14" s="34"/>
      <c r="V14" s="34"/>
      <c r="W14" s="34"/>
      <c r="X14" s="34"/>
      <c r="Y14" s="34"/>
      <c r="Z14" s="34"/>
      <c r="AA14" s="174"/>
      <c r="AB14" s="175"/>
      <c r="AC14" s="361"/>
      <c r="AD14" s="362"/>
      <c r="AE14" s="34"/>
      <c r="AF14" s="34"/>
      <c r="AG14" s="174"/>
      <c r="AH14" s="175"/>
      <c r="AI14" s="170"/>
      <c r="AJ14" s="172"/>
      <c r="AK14" s="173"/>
      <c r="AL14" s="173"/>
      <c r="AM14" s="173"/>
      <c r="AN14" s="172"/>
    </row>
    <row r="15" spans="2:40" ht="13.5" customHeight="1" x14ac:dyDescent="0.15">
      <c r="B15" s="228" t="s">
        <v>599</v>
      </c>
      <c r="C15" s="33">
        <v>10.5</v>
      </c>
      <c r="D15" s="33">
        <f t="shared" si="1"/>
        <v>41.5</v>
      </c>
      <c r="E15" s="33">
        <f t="shared" si="0"/>
        <v>52</v>
      </c>
      <c r="F15" s="385"/>
      <c r="G15" s="390"/>
      <c r="H15" s="390"/>
      <c r="I15" s="32"/>
      <c r="J15" s="32"/>
      <c r="K15" s="32" t="s">
        <v>616</v>
      </c>
      <c r="L15" s="32" t="s">
        <v>616</v>
      </c>
      <c r="M15" s="361"/>
      <c r="N15" s="362"/>
      <c r="O15" s="32"/>
      <c r="P15" s="31"/>
      <c r="Q15" s="31"/>
      <c r="R15" s="31"/>
      <c r="S15" s="31"/>
      <c r="T15" s="34"/>
      <c r="U15" s="34"/>
      <c r="V15" s="34"/>
      <c r="W15" s="34"/>
      <c r="X15" s="34"/>
      <c r="Y15" s="34"/>
      <c r="Z15" s="34"/>
      <c r="AA15" s="174"/>
      <c r="AB15" s="175"/>
      <c r="AC15" s="361"/>
      <c r="AD15" s="362"/>
      <c r="AE15" s="34"/>
      <c r="AF15" s="34"/>
      <c r="AG15" s="174"/>
      <c r="AH15" s="175"/>
      <c r="AI15" s="170"/>
      <c r="AJ15" s="172"/>
      <c r="AK15" s="173"/>
      <c r="AL15" s="173"/>
      <c r="AM15" s="173"/>
      <c r="AN15" s="172"/>
    </row>
    <row r="16" spans="2:40" ht="13.5" customHeight="1" x14ac:dyDescent="0.15">
      <c r="B16" s="228" t="s">
        <v>600</v>
      </c>
      <c r="C16" s="33">
        <v>10.5</v>
      </c>
      <c r="D16" s="33">
        <f t="shared" si="1"/>
        <v>52</v>
      </c>
      <c r="E16" s="33">
        <f t="shared" si="0"/>
        <v>62.5</v>
      </c>
      <c r="F16" s="385"/>
      <c r="G16" s="390"/>
      <c r="H16" s="390"/>
      <c r="I16" s="32"/>
      <c r="J16" s="32"/>
      <c r="K16" s="32" t="s">
        <v>616</v>
      </c>
      <c r="L16" s="32" t="s">
        <v>616</v>
      </c>
      <c r="M16" s="361"/>
      <c r="N16" s="362"/>
      <c r="O16" s="32"/>
      <c r="P16" s="31" t="s">
        <v>620</v>
      </c>
      <c r="Q16" s="31"/>
      <c r="R16" s="31"/>
      <c r="S16" s="31" t="s">
        <v>620</v>
      </c>
      <c r="T16" s="34"/>
      <c r="U16" s="34"/>
      <c r="V16" s="34"/>
      <c r="W16" s="34"/>
      <c r="X16" s="34"/>
      <c r="Y16" s="34"/>
      <c r="Z16" s="34"/>
      <c r="AA16" s="174"/>
      <c r="AB16" s="175"/>
      <c r="AC16" s="361"/>
      <c r="AD16" s="362"/>
      <c r="AE16" s="34"/>
      <c r="AF16" s="34"/>
      <c r="AG16" s="174"/>
      <c r="AH16" s="175"/>
      <c r="AI16" s="170"/>
      <c r="AJ16" s="172"/>
      <c r="AK16" s="173"/>
      <c r="AL16" s="173"/>
      <c r="AM16" s="173"/>
      <c r="AN16" s="172"/>
    </row>
    <row r="17" spans="2:40" ht="13.5" customHeight="1" x14ac:dyDescent="0.15">
      <c r="B17" s="228" t="s">
        <v>601</v>
      </c>
      <c r="C17" s="33">
        <v>10.5</v>
      </c>
      <c r="D17" s="33">
        <f t="shared" si="1"/>
        <v>62.5</v>
      </c>
      <c r="E17" s="33">
        <f t="shared" si="0"/>
        <v>73</v>
      </c>
      <c r="F17" s="385"/>
      <c r="G17" s="390"/>
      <c r="H17" s="390"/>
      <c r="I17" s="32"/>
      <c r="J17" s="32"/>
      <c r="K17" s="32"/>
      <c r="L17" s="32" t="s">
        <v>616</v>
      </c>
      <c r="M17" s="361"/>
      <c r="N17" s="362"/>
      <c r="O17" s="32"/>
      <c r="P17" s="31"/>
      <c r="Q17" s="31"/>
      <c r="R17" s="31"/>
      <c r="S17" s="31"/>
      <c r="T17" s="34"/>
      <c r="U17" s="34"/>
      <c r="V17" s="34"/>
      <c r="W17" s="34"/>
      <c r="X17" s="34"/>
      <c r="Y17" s="34"/>
      <c r="Z17" s="34"/>
      <c r="AA17" s="174"/>
      <c r="AB17" s="175"/>
      <c r="AC17" s="361"/>
      <c r="AD17" s="362"/>
      <c r="AE17" s="34"/>
      <c r="AF17" s="34"/>
      <c r="AG17" s="174"/>
      <c r="AH17" s="175"/>
      <c r="AI17" s="170"/>
      <c r="AJ17" s="172"/>
      <c r="AK17" s="173"/>
      <c r="AL17" s="173"/>
      <c r="AM17" s="173"/>
      <c r="AN17" s="172"/>
    </row>
    <row r="18" spans="2:40" ht="13.5" customHeight="1" x14ac:dyDescent="0.15">
      <c r="B18" s="228" t="s">
        <v>602</v>
      </c>
      <c r="C18" s="33">
        <v>10.5</v>
      </c>
      <c r="D18" s="33">
        <f t="shared" si="1"/>
        <v>73</v>
      </c>
      <c r="E18" s="33">
        <f t="shared" si="0"/>
        <v>83.5</v>
      </c>
      <c r="F18" s="385"/>
      <c r="G18" s="390"/>
      <c r="H18" s="390"/>
      <c r="I18" s="32"/>
      <c r="J18" s="32"/>
      <c r="K18" s="32" t="s">
        <v>616</v>
      </c>
      <c r="L18" s="32" t="s">
        <v>616</v>
      </c>
      <c r="M18" s="361"/>
      <c r="N18" s="362"/>
      <c r="O18" s="32"/>
      <c r="P18" s="31"/>
      <c r="Q18" s="31"/>
      <c r="R18" s="31"/>
      <c r="S18" s="31"/>
      <c r="T18" s="34"/>
      <c r="U18" s="34"/>
      <c r="V18" s="34"/>
      <c r="W18" s="34"/>
      <c r="X18" s="34"/>
      <c r="Y18" s="34"/>
      <c r="Z18" s="34"/>
      <c r="AA18" s="174"/>
      <c r="AB18" s="175"/>
      <c r="AC18" s="361"/>
      <c r="AD18" s="362"/>
      <c r="AE18" s="34"/>
      <c r="AF18" s="34"/>
      <c r="AG18" s="174"/>
      <c r="AH18" s="175"/>
      <c r="AI18" s="170"/>
      <c r="AJ18" s="172"/>
      <c r="AK18" s="173"/>
      <c r="AL18" s="173"/>
      <c r="AM18" s="173"/>
      <c r="AN18" s="172"/>
    </row>
    <row r="19" spans="2:40" ht="13.5" customHeight="1" x14ac:dyDescent="0.15">
      <c r="B19" s="228" t="s">
        <v>603</v>
      </c>
      <c r="C19" s="33">
        <v>10.5</v>
      </c>
      <c r="D19" s="33">
        <f t="shared" si="1"/>
        <v>83.5</v>
      </c>
      <c r="E19" s="33">
        <f t="shared" si="0"/>
        <v>94</v>
      </c>
      <c r="F19" s="385"/>
      <c r="G19" s="390"/>
      <c r="H19" s="390"/>
      <c r="I19" s="32"/>
      <c r="J19" s="32"/>
      <c r="K19" s="32" t="s">
        <v>616</v>
      </c>
      <c r="L19" s="32" t="s">
        <v>616</v>
      </c>
      <c r="M19" s="361"/>
      <c r="N19" s="362"/>
      <c r="O19" s="32"/>
      <c r="P19" s="31"/>
      <c r="Q19" s="31"/>
      <c r="R19" s="31"/>
      <c r="S19" s="31"/>
      <c r="T19" s="34"/>
      <c r="U19" s="34"/>
      <c r="V19" s="34"/>
      <c r="W19" s="34"/>
      <c r="X19" s="34"/>
      <c r="Y19" s="34"/>
      <c r="Z19" s="34"/>
      <c r="AA19" s="174"/>
      <c r="AB19" s="175"/>
      <c r="AC19" s="361"/>
      <c r="AD19" s="362"/>
      <c r="AE19" s="34"/>
      <c r="AF19" s="34"/>
      <c r="AG19" s="174"/>
      <c r="AH19" s="175"/>
      <c r="AI19" s="170"/>
      <c r="AJ19" s="172"/>
      <c r="AK19" s="173"/>
      <c r="AL19" s="173"/>
      <c r="AM19" s="173"/>
      <c r="AN19" s="172"/>
    </row>
    <row r="20" spans="2:40" ht="13.5" customHeight="1" x14ac:dyDescent="0.15">
      <c r="B20" s="228" t="s">
        <v>604</v>
      </c>
      <c r="C20" s="33">
        <v>10.5</v>
      </c>
      <c r="D20" s="33">
        <f t="shared" si="1"/>
        <v>94</v>
      </c>
      <c r="E20" s="33">
        <f t="shared" si="0"/>
        <v>104.5</v>
      </c>
      <c r="F20" s="385"/>
      <c r="G20" s="390"/>
      <c r="H20" s="390"/>
      <c r="I20" s="32"/>
      <c r="J20" s="32"/>
      <c r="K20" s="32" t="s">
        <v>616</v>
      </c>
      <c r="L20" s="32" t="s">
        <v>616</v>
      </c>
      <c r="M20" s="361"/>
      <c r="N20" s="362"/>
      <c r="O20" s="32"/>
      <c r="P20" s="31" t="s">
        <v>621</v>
      </c>
      <c r="Q20" s="31"/>
      <c r="R20" s="31"/>
      <c r="S20" s="31" t="s">
        <v>621</v>
      </c>
      <c r="T20" s="74"/>
      <c r="U20" s="74" t="s">
        <v>622</v>
      </c>
      <c r="V20" s="74"/>
      <c r="W20" s="34"/>
      <c r="X20" s="34"/>
      <c r="Y20" s="34"/>
      <c r="Z20" s="34"/>
      <c r="AA20" s="174"/>
      <c r="AB20" s="175"/>
      <c r="AC20" s="361"/>
      <c r="AD20" s="362"/>
      <c r="AE20" s="34"/>
      <c r="AF20" s="34"/>
      <c r="AG20" s="174"/>
      <c r="AH20" s="175"/>
      <c r="AI20" s="170"/>
      <c r="AJ20" s="172"/>
      <c r="AK20" s="173"/>
      <c r="AL20" s="173"/>
      <c r="AM20" s="173"/>
      <c r="AN20" s="172"/>
    </row>
    <row r="21" spans="2:40" ht="13.5" customHeight="1" x14ac:dyDescent="0.15">
      <c r="B21" s="228" t="s">
        <v>605</v>
      </c>
      <c r="C21" s="33">
        <v>10.5</v>
      </c>
      <c r="D21" s="33">
        <f t="shared" si="1"/>
        <v>104.5</v>
      </c>
      <c r="E21" s="33">
        <f t="shared" si="0"/>
        <v>115</v>
      </c>
      <c r="F21" s="385"/>
      <c r="G21" s="390"/>
      <c r="H21" s="390"/>
      <c r="I21" s="32"/>
      <c r="J21" s="32"/>
      <c r="K21" s="32"/>
      <c r="L21" s="32" t="s">
        <v>616</v>
      </c>
      <c r="M21" s="361"/>
      <c r="N21" s="362"/>
      <c r="O21" s="32"/>
      <c r="P21" s="31"/>
      <c r="Q21" s="31"/>
      <c r="R21" s="31"/>
      <c r="S21" s="31"/>
      <c r="T21" s="34"/>
      <c r="U21" s="34"/>
      <c r="V21" s="34"/>
      <c r="W21" s="34"/>
      <c r="X21" s="34"/>
      <c r="Y21" s="34"/>
      <c r="Z21" s="34"/>
      <c r="AA21" s="174"/>
      <c r="AB21" s="175"/>
      <c r="AC21" s="361"/>
      <c r="AD21" s="362"/>
      <c r="AE21" s="34"/>
      <c r="AF21" s="34"/>
      <c r="AG21" s="174"/>
      <c r="AH21" s="175"/>
      <c r="AI21" s="170"/>
      <c r="AJ21" s="172"/>
      <c r="AK21" s="173"/>
      <c r="AL21" s="173"/>
      <c r="AM21" s="173"/>
      <c r="AN21" s="172"/>
    </row>
    <row r="22" spans="2:40" ht="13.5" customHeight="1" x14ac:dyDescent="0.15">
      <c r="B22" s="228" t="s">
        <v>606</v>
      </c>
      <c r="C22" s="33">
        <v>10.5</v>
      </c>
      <c r="D22" s="33">
        <f t="shared" si="1"/>
        <v>115</v>
      </c>
      <c r="E22" s="33">
        <f t="shared" si="0"/>
        <v>125.5</v>
      </c>
      <c r="F22" s="385"/>
      <c r="G22" s="390"/>
      <c r="H22" s="390"/>
      <c r="I22" s="32"/>
      <c r="J22" s="32"/>
      <c r="K22" s="32" t="s">
        <v>616</v>
      </c>
      <c r="L22" s="32" t="s">
        <v>616</v>
      </c>
      <c r="M22" s="361"/>
      <c r="N22" s="362"/>
      <c r="O22" s="32"/>
      <c r="P22" s="31"/>
      <c r="Q22" s="31"/>
      <c r="R22" s="31"/>
      <c r="S22" s="31"/>
      <c r="T22" s="34"/>
      <c r="U22" s="34"/>
      <c r="V22" s="34"/>
      <c r="W22" s="34"/>
      <c r="X22" s="34"/>
      <c r="Y22" s="34"/>
      <c r="Z22" s="34"/>
      <c r="AA22" s="174"/>
      <c r="AB22" s="175"/>
      <c r="AC22" s="361"/>
      <c r="AD22" s="362"/>
      <c r="AE22" s="34"/>
      <c r="AF22" s="34"/>
      <c r="AG22" s="174"/>
      <c r="AH22" s="175"/>
      <c r="AI22" s="170"/>
      <c r="AJ22" s="172"/>
      <c r="AK22" s="173"/>
      <c r="AL22" s="173"/>
      <c r="AM22" s="173"/>
      <c r="AN22" s="172"/>
    </row>
    <row r="23" spans="2:40" ht="13.5" customHeight="1" x14ac:dyDescent="0.15">
      <c r="B23" s="228" t="s">
        <v>607</v>
      </c>
      <c r="C23" s="33">
        <v>10.5</v>
      </c>
      <c r="D23" s="33">
        <f t="shared" si="1"/>
        <v>125.5</v>
      </c>
      <c r="E23" s="33">
        <f t="shared" si="0"/>
        <v>136</v>
      </c>
      <c r="F23" s="385"/>
      <c r="G23" s="390"/>
      <c r="H23" s="390"/>
      <c r="I23" s="32"/>
      <c r="J23" s="32"/>
      <c r="K23" s="32" t="s">
        <v>616</v>
      </c>
      <c r="L23" s="32" t="s">
        <v>616</v>
      </c>
      <c r="M23" s="361"/>
      <c r="N23" s="362"/>
      <c r="O23" s="32"/>
      <c r="P23" s="31"/>
      <c r="Q23" s="31"/>
      <c r="R23" s="31"/>
      <c r="S23" s="31"/>
      <c r="T23" s="74"/>
      <c r="U23" s="74"/>
      <c r="V23" s="74"/>
      <c r="W23" s="74"/>
      <c r="X23" s="74"/>
      <c r="Y23" s="74"/>
      <c r="Z23" s="74"/>
      <c r="AA23" s="174"/>
      <c r="AB23" s="175"/>
      <c r="AC23" s="361"/>
      <c r="AD23" s="362"/>
      <c r="AE23" s="34"/>
      <c r="AF23" s="34"/>
      <c r="AG23" s="174"/>
      <c r="AH23" s="175"/>
      <c r="AI23" s="170"/>
      <c r="AJ23" s="172"/>
      <c r="AK23" s="422" t="s">
        <v>623</v>
      </c>
      <c r="AL23" s="423"/>
      <c r="AM23" s="423"/>
      <c r="AN23" s="387"/>
    </row>
    <row r="24" spans="2:40" ht="13.5" customHeight="1" x14ac:dyDescent="0.15">
      <c r="B24" s="228" t="s">
        <v>608</v>
      </c>
      <c r="C24" s="33">
        <v>10.5</v>
      </c>
      <c r="D24" s="33">
        <f t="shared" si="1"/>
        <v>136</v>
      </c>
      <c r="E24" s="33">
        <f t="shared" si="0"/>
        <v>146.5</v>
      </c>
      <c r="F24" s="389"/>
      <c r="G24" s="390"/>
      <c r="H24" s="390"/>
      <c r="I24" s="32"/>
      <c r="J24" s="32"/>
      <c r="K24" s="32" t="s">
        <v>616</v>
      </c>
      <c r="L24" s="32" t="s">
        <v>616</v>
      </c>
      <c r="M24" s="361"/>
      <c r="N24" s="362"/>
      <c r="O24" s="32"/>
      <c r="P24" s="31"/>
      <c r="Q24" s="31"/>
      <c r="R24" s="31"/>
      <c r="S24" s="31"/>
      <c r="T24" s="34"/>
      <c r="U24" s="34"/>
      <c r="V24" s="34"/>
      <c r="W24" s="34"/>
      <c r="X24" s="34"/>
      <c r="Y24" s="34"/>
      <c r="Z24" s="34"/>
      <c r="AA24" s="174"/>
      <c r="AB24" s="175"/>
      <c r="AC24" s="361"/>
      <c r="AD24" s="362"/>
      <c r="AE24" s="34"/>
      <c r="AF24" s="34"/>
      <c r="AG24" s="174"/>
      <c r="AH24" s="175"/>
      <c r="AI24" s="170"/>
      <c r="AJ24" s="172"/>
      <c r="AK24" s="173"/>
      <c r="AL24" s="173"/>
      <c r="AM24" s="173"/>
      <c r="AN24" s="172"/>
    </row>
    <row r="25" spans="2:40" ht="13.5" customHeight="1" x14ac:dyDescent="0.15">
      <c r="B25" s="228" t="s">
        <v>609</v>
      </c>
      <c r="C25" s="33">
        <v>10.5</v>
      </c>
      <c r="D25" s="33">
        <f t="shared" si="1"/>
        <v>146.5</v>
      </c>
      <c r="E25" s="33">
        <f t="shared" si="0"/>
        <v>157</v>
      </c>
      <c r="F25" s="389"/>
      <c r="G25" s="390"/>
      <c r="H25" s="390"/>
      <c r="I25" s="32"/>
      <c r="J25" s="32"/>
      <c r="K25" s="32"/>
      <c r="L25" s="32" t="s">
        <v>616</v>
      </c>
      <c r="M25" s="361"/>
      <c r="N25" s="362"/>
      <c r="O25" s="32"/>
      <c r="P25" s="31" t="s">
        <v>618</v>
      </c>
      <c r="Q25" s="31"/>
      <c r="R25" s="31"/>
      <c r="S25" s="31" t="s">
        <v>618</v>
      </c>
      <c r="T25" s="34"/>
      <c r="U25" s="34"/>
      <c r="V25" s="34"/>
      <c r="W25" s="34"/>
      <c r="X25" s="34"/>
      <c r="Y25" s="34"/>
      <c r="Z25" s="34"/>
      <c r="AA25" s="174"/>
      <c r="AB25" s="175"/>
      <c r="AC25" s="361"/>
      <c r="AD25" s="362"/>
      <c r="AE25" s="34"/>
      <c r="AF25" s="34"/>
      <c r="AG25" s="174"/>
      <c r="AH25" s="175"/>
      <c r="AI25" s="170"/>
      <c r="AJ25" s="172"/>
      <c r="AK25" s="173"/>
      <c r="AL25" s="173"/>
      <c r="AM25" s="173"/>
      <c r="AN25" s="172"/>
    </row>
    <row r="26" spans="2:40" ht="13.5" customHeight="1" x14ac:dyDescent="0.15">
      <c r="B26" s="228" t="s">
        <v>610</v>
      </c>
      <c r="C26" s="33">
        <v>10.5</v>
      </c>
      <c r="D26" s="33">
        <f t="shared" si="1"/>
        <v>157</v>
      </c>
      <c r="E26" s="33">
        <f t="shared" si="0"/>
        <v>167.5</v>
      </c>
      <c r="F26" s="389"/>
      <c r="G26" s="390"/>
      <c r="H26" s="390"/>
      <c r="I26" s="32"/>
      <c r="J26" s="32"/>
      <c r="K26" s="32" t="s">
        <v>616</v>
      </c>
      <c r="L26" s="32" t="s">
        <v>616</v>
      </c>
      <c r="M26" s="361"/>
      <c r="N26" s="362"/>
      <c r="O26" s="32"/>
      <c r="P26" s="31"/>
      <c r="Q26" s="31"/>
      <c r="R26" s="31"/>
      <c r="S26" s="31"/>
      <c r="T26" s="34"/>
      <c r="U26" s="34"/>
      <c r="V26" s="34"/>
      <c r="W26" s="34"/>
      <c r="X26" s="34"/>
      <c r="Y26" s="34"/>
      <c r="Z26" s="34"/>
      <c r="AA26" s="174"/>
      <c r="AB26" s="175"/>
      <c r="AC26" s="361"/>
      <c r="AD26" s="362"/>
      <c r="AE26" s="34"/>
      <c r="AF26" s="34"/>
      <c r="AG26" s="174"/>
      <c r="AH26" s="175"/>
      <c r="AI26" s="170"/>
      <c r="AJ26" s="172"/>
      <c r="AK26" s="173"/>
      <c r="AL26" s="173"/>
      <c r="AM26" s="173"/>
      <c r="AN26" s="172"/>
    </row>
    <row r="27" spans="2:40" ht="13.5" customHeight="1" x14ac:dyDescent="0.15">
      <c r="B27" s="228" t="s">
        <v>611</v>
      </c>
      <c r="C27" s="33">
        <v>10.5</v>
      </c>
      <c r="D27" s="33">
        <f t="shared" si="1"/>
        <v>167.5</v>
      </c>
      <c r="E27" s="33">
        <f t="shared" si="0"/>
        <v>178</v>
      </c>
      <c r="F27" s="389"/>
      <c r="G27" s="390"/>
      <c r="H27" s="390"/>
      <c r="I27" s="32"/>
      <c r="J27" s="32"/>
      <c r="K27" s="32" t="s">
        <v>616</v>
      </c>
      <c r="L27" s="32" t="s">
        <v>616</v>
      </c>
      <c r="M27" s="361"/>
      <c r="N27" s="362"/>
      <c r="O27" s="32"/>
      <c r="P27" s="31"/>
      <c r="Q27" s="31"/>
      <c r="R27" s="31"/>
      <c r="S27" s="31"/>
      <c r="T27" s="34"/>
      <c r="U27" s="34"/>
      <c r="V27" s="34"/>
      <c r="W27" s="34"/>
      <c r="X27" s="34"/>
      <c r="Y27" s="34"/>
      <c r="Z27" s="34"/>
      <c r="AA27" s="174"/>
      <c r="AB27" s="175"/>
      <c r="AC27" s="361"/>
      <c r="AD27" s="362"/>
      <c r="AE27" s="34"/>
      <c r="AF27" s="34"/>
      <c r="AG27" s="174"/>
      <c r="AH27" s="175"/>
      <c r="AI27" s="170"/>
      <c r="AJ27" s="172"/>
      <c r="AK27" s="173"/>
      <c r="AL27" s="173"/>
      <c r="AM27" s="173"/>
      <c r="AN27" s="172"/>
    </row>
    <row r="28" spans="2:40" ht="13.5" customHeight="1" x14ac:dyDescent="0.15">
      <c r="B28" s="228" t="s">
        <v>612</v>
      </c>
      <c r="C28" s="33">
        <v>10.5</v>
      </c>
      <c r="D28" s="33">
        <f t="shared" si="1"/>
        <v>178</v>
      </c>
      <c r="E28" s="33">
        <f t="shared" si="0"/>
        <v>188.5</v>
      </c>
      <c r="F28" s="389"/>
      <c r="G28" s="390"/>
      <c r="H28" s="390"/>
      <c r="I28" s="32"/>
      <c r="J28" s="32"/>
      <c r="K28" s="32" t="s">
        <v>616</v>
      </c>
      <c r="L28" s="32" t="s">
        <v>616</v>
      </c>
      <c r="M28" s="361"/>
      <c r="N28" s="362"/>
      <c r="O28" s="32"/>
      <c r="P28" s="31"/>
      <c r="Q28" s="31"/>
      <c r="R28" s="31"/>
      <c r="S28" s="31"/>
      <c r="T28" s="34"/>
      <c r="U28" s="34"/>
      <c r="V28" s="34"/>
      <c r="W28" s="34"/>
      <c r="X28" s="34"/>
      <c r="Y28" s="34"/>
      <c r="Z28" s="34"/>
      <c r="AA28" s="174"/>
      <c r="AB28" s="175"/>
      <c r="AC28" s="361"/>
      <c r="AD28" s="362"/>
      <c r="AE28" s="34"/>
      <c r="AF28" s="34"/>
      <c r="AG28" s="174"/>
      <c r="AH28" s="175"/>
      <c r="AI28" s="170"/>
      <c r="AJ28" s="172"/>
      <c r="AK28" s="173"/>
      <c r="AL28" s="173"/>
      <c r="AM28" s="173"/>
      <c r="AN28" s="172"/>
    </row>
    <row r="29" spans="2:40" ht="13.5" customHeight="1" x14ac:dyDescent="0.15">
      <c r="B29" s="228" t="s">
        <v>613</v>
      </c>
      <c r="C29" s="33">
        <v>10.5</v>
      </c>
      <c r="D29" s="33">
        <f t="shared" si="1"/>
        <v>188.5</v>
      </c>
      <c r="E29" s="33">
        <f t="shared" si="0"/>
        <v>199</v>
      </c>
      <c r="F29" s="385"/>
      <c r="G29" s="390"/>
      <c r="H29" s="390"/>
      <c r="I29" s="32"/>
      <c r="J29" s="32"/>
      <c r="K29" s="32"/>
      <c r="L29" s="32" t="s">
        <v>616</v>
      </c>
      <c r="M29" s="361"/>
      <c r="N29" s="362"/>
      <c r="O29" s="32" t="s">
        <v>620</v>
      </c>
      <c r="P29" s="31" t="s">
        <v>619</v>
      </c>
      <c r="Q29" s="31"/>
      <c r="R29" s="31"/>
      <c r="S29" s="31" t="s">
        <v>619</v>
      </c>
      <c r="T29" s="34"/>
      <c r="U29" s="34"/>
      <c r="V29" s="34"/>
      <c r="W29" s="34"/>
      <c r="X29" s="34"/>
      <c r="Y29" s="34"/>
      <c r="Z29" s="34"/>
      <c r="AA29" s="174"/>
      <c r="AB29" s="175"/>
      <c r="AC29" s="361"/>
      <c r="AD29" s="362"/>
      <c r="AE29" s="34"/>
      <c r="AF29" s="34"/>
      <c r="AG29" s="174"/>
      <c r="AH29" s="175"/>
      <c r="AI29" s="170"/>
      <c r="AJ29" s="172"/>
      <c r="AK29" s="173"/>
      <c r="AL29" s="173"/>
      <c r="AM29" s="173"/>
      <c r="AN29" s="172"/>
    </row>
    <row r="30" spans="2:40" ht="13.5" customHeight="1" x14ac:dyDescent="0.15">
      <c r="B30" s="228" t="s">
        <v>614</v>
      </c>
      <c r="C30" s="227">
        <v>6.85</v>
      </c>
      <c r="D30" s="33">
        <f t="shared" si="1"/>
        <v>199</v>
      </c>
      <c r="E30" s="33">
        <f t="shared" si="0"/>
        <v>205.85</v>
      </c>
      <c r="F30" s="385"/>
      <c r="G30" s="390"/>
      <c r="H30" s="390"/>
      <c r="I30" s="32"/>
      <c r="J30" s="32"/>
      <c r="K30" s="32" t="s">
        <v>616</v>
      </c>
      <c r="L30" s="32" t="s">
        <v>616</v>
      </c>
      <c r="M30" s="361"/>
      <c r="N30" s="362"/>
      <c r="O30" s="32"/>
      <c r="P30" s="31"/>
      <c r="Q30" s="31"/>
      <c r="R30" s="31"/>
      <c r="S30" s="31"/>
      <c r="T30" s="34"/>
      <c r="U30" s="34"/>
      <c r="V30" s="34"/>
      <c r="W30" s="34"/>
      <c r="X30" s="34"/>
      <c r="Y30" s="34"/>
      <c r="Z30" s="34"/>
      <c r="AA30" s="174"/>
      <c r="AB30" s="175"/>
      <c r="AC30" s="361"/>
      <c r="AD30" s="362"/>
      <c r="AE30" s="34"/>
      <c r="AF30" s="34"/>
      <c r="AG30" s="174"/>
      <c r="AH30" s="175"/>
      <c r="AI30" s="170"/>
      <c r="AJ30" s="172"/>
      <c r="AK30" s="173"/>
      <c r="AL30" s="173"/>
      <c r="AM30" s="173"/>
      <c r="AN30" s="172"/>
    </row>
    <row r="31" spans="2:40" ht="13.5" customHeight="1" x14ac:dyDescent="0.15">
      <c r="B31" s="228" t="s">
        <v>615</v>
      </c>
      <c r="C31" s="227">
        <v>0.15</v>
      </c>
      <c r="D31" s="33">
        <f t="shared" si="1"/>
        <v>205.85</v>
      </c>
      <c r="E31" s="33">
        <f>+C31+D31</f>
        <v>206</v>
      </c>
      <c r="F31" s="389" t="s">
        <v>594</v>
      </c>
      <c r="G31" s="390"/>
      <c r="H31" s="390"/>
      <c r="I31" s="32"/>
      <c r="J31" s="32"/>
      <c r="K31" s="32"/>
      <c r="L31" s="32"/>
      <c r="M31" s="361"/>
      <c r="N31" s="362"/>
      <c r="O31" s="32"/>
      <c r="P31" s="31"/>
      <c r="Q31" s="31"/>
      <c r="R31" s="31"/>
      <c r="S31" s="31"/>
      <c r="T31" s="34"/>
      <c r="U31" s="34"/>
      <c r="V31" s="34"/>
      <c r="W31" s="34"/>
      <c r="X31" s="34"/>
      <c r="Y31" s="34"/>
      <c r="Z31" s="34"/>
      <c r="AA31" s="174"/>
      <c r="AB31" s="175"/>
      <c r="AC31" s="361"/>
      <c r="AD31" s="362"/>
      <c r="AE31" s="34"/>
      <c r="AF31" s="34"/>
      <c r="AG31" s="174"/>
      <c r="AH31" s="175"/>
      <c r="AI31" s="170"/>
      <c r="AJ31" s="172"/>
      <c r="AK31" s="173"/>
      <c r="AL31" s="173"/>
      <c r="AM31" s="173"/>
      <c r="AN31" s="172"/>
    </row>
    <row r="32" spans="2:40" ht="13.5" customHeight="1" x14ac:dyDescent="0.15">
      <c r="B32" s="140"/>
      <c r="C32" s="33"/>
      <c r="D32" s="33"/>
      <c r="E32" s="33"/>
      <c r="F32" s="385"/>
      <c r="G32" s="386"/>
      <c r="H32" s="386"/>
      <c r="I32" s="32"/>
      <c r="J32" s="32"/>
      <c r="K32" s="32"/>
      <c r="L32" s="32"/>
      <c r="M32" s="361"/>
      <c r="N32" s="387"/>
      <c r="O32" s="32"/>
      <c r="P32" s="31"/>
      <c r="Q32" s="31"/>
      <c r="R32" s="31"/>
      <c r="S32" s="31"/>
      <c r="T32" s="34"/>
      <c r="U32" s="34"/>
      <c r="V32" s="34"/>
      <c r="W32" s="34"/>
      <c r="X32" s="34"/>
      <c r="Y32" s="34"/>
      <c r="Z32" s="34"/>
      <c r="AA32" s="174"/>
      <c r="AB32" s="175"/>
      <c r="AC32" s="361"/>
      <c r="AD32" s="362"/>
      <c r="AE32" s="34"/>
      <c r="AF32" s="34"/>
      <c r="AG32" s="174"/>
      <c r="AH32" s="175"/>
      <c r="AI32" s="170"/>
      <c r="AJ32" s="172"/>
      <c r="AK32" s="173"/>
      <c r="AL32" s="173"/>
      <c r="AM32" s="173"/>
      <c r="AN32" s="172"/>
    </row>
    <row r="33" spans="2:40" ht="13.5" customHeight="1" x14ac:dyDescent="0.15">
      <c r="B33" s="140"/>
      <c r="C33" s="33"/>
      <c r="D33" s="33"/>
      <c r="E33" s="33"/>
      <c r="F33" s="385"/>
      <c r="G33" s="386"/>
      <c r="H33" s="386"/>
      <c r="I33" s="32"/>
      <c r="J33" s="32"/>
      <c r="K33" s="32"/>
      <c r="L33" s="32"/>
      <c r="M33" s="361"/>
      <c r="N33" s="387"/>
      <c r="O33" s="32"/>
      <c r="P33" s="31"/>
      <c r="Q33" s="31"/>
      <c r="R33" s="31"/>
      <c r="S33" s="31"/>
      <c r="T33" s="34"/>
      <c r="U33" s="34"/>
      <c r="V33" s="34"/>
      <c r="W33" s="34"/>
      <c r="X33" s="34"/>
      <c r="Y33" s="34"/>
      <c r="Z33" s="34"/>
      <c r="AA33" s="174"/>
      <c r="AB33" s="175"/>
      <c r="AC33" s="361"/>
      <c r="AD33" s="362"/>
      <c r="AE33" s="34"/>
      <c r="AF33" s="34"/>
      <c r="AG33" s="174"/>
      <c r="AH33" s="175"/>
      <c r="AI33" s="170"/>
      <c r="AJ33" s="172"/>
      <c r="AK33" s="173"/>
      <c r="AL33" s="173"/>
      <c r="AM33" s="173"/>
      <c r="AN33" s="172"/>
    </row>
    <row r="34" spans="2:40" ht="13.5" customHeight="1" x14ac:dyDescent="0.15">
      <c r="B34" s="140"/>
      <c r="C34" s="33"/>
      <c r="D34" s="33"/>
      <c r="E34" s="33"/>
      <c r="F34" s="385"/>
      <c r="G34" s="386"/>
      <c r="H34" s="386"/>
      <c r="I34" s="32"/>
      <c r="J34" s="32"/>
      <c r="K34" s="32"/>
      <c r="L34" s="32"/>
      <c r="M34" s="361"/>
      <c r="N34" s="387"/>
      <c r="O34" s="32"/>
      <c r="P34" s="31"/>
      <c r="Q34" s="31"/>
      <c r="R34" s="31"/>
      <c r="S34" s="31"/>
      <c r="T34" s="34"/>
      <c r="U34" s="34"/>
      <c r="V34" s="34"/>
      <c r="W34" s="34"/>
      <c r="X34" s="34"/>
      <c r="Y34" s="34"/>
      <c r="Z34" s="34"/>
      <c r="AA34" s="174"/>
      <c r="AB34" s="175"/>
      <c r="AC34" s="361"/>
      <c r="AD34" s="362"/>
      <c r="AE34" s="34"/>
      <c r="AF34" s="34"/>
      <c r="AG34" s="174"/>
      <c r="AH34" s="175"/>
      <c r="AI34" s="170"/>
      <c r="AJ34" s="172"/>
      <c r="AK34" s="173"/>
      <c r="AL34" s="173"/>
      <c r="AM34" s="173"/>
      <c r="AN34" s="172"/>
    </row>
    <row r="35" spans="2:40" ht="13.5" customHeight="1" x14ac:dyDescent="0.15">
      <c r="B35" s="140"/>
      <c r="C35" s="33"/>
      <c r="D35" s="33"/>
      <c r="E35" s="33"/>
      <c r="F35" s="388"/>
      <c r="G35" s="386"/>
      <c r="H35" s="386"/>
      <c r="I35" s="32"/>
      <c r="J35" s="32"/>
      <c r="K35" s="32"/>
      <c r="L35" s="32"/>
      <c r="M35" s="361"/>
      <c r="N35" s="387"/>
      <c r="O35" s="32"/>
      <c r="P35" s="31"/>
      <c r="Q35" s="31"/>
      <c r="R35" s="31"/>
      <c r="S35" s="31"/>
      <c r="T35" s="34"/>
      <c r="U35" s="34"/>
      <c r="V35" s="34"/>
      <c r="W35" s="34"/>
      <c r="X35" s="34"/>
      <c r="Y35" s="34"/>
      <c r="Z35" s="34"/>
      <c r="AA35" s="174"/>
      <c r="AB35" s="175"/>
      <c r="AC35" s="361"/>
      <c r="AD35" s="362"/>
      <c r="AE35" s="34"/>
      <c r="AF35" s="34"/>
      <c r="AG35" s="174"/>
      <c r="AH35" s="175"/>
      <c r="AI35" s="170"/>
      <c r="AJ35" s="172"/>
      <c r="AK35" s="173"/>
      <c r="AL35" s="173"/>
      <c r="AM35" s="173"/>
      <c r="AN35" s="172"/>
    </row>
    <row r="36" spans="2:40" ht="13.5" customHeight="1" x14ac:dyDescent="0.15">
      <c r="B36" s="140"/>
      <c r="C36" s="33"/>
      <c r="D36" s="33"/>
      <c r="E36" s="33"/>
      <c r="F36" s="388"/>
      <c r="G36" s="386"/>
      <c r="H36" s="386"/>
      <c r="I36" s="32"/>
      <c r="J36" s="32"/>
      <c r="K36" s="32"/>
      <c r="L36" s="32"/>
      <c r="M36" s="361"/>
      <c r="N36" s="387"/>
      <c r="O36" s="32"/>
      <c r="P36" s="31"/>
      <c r="Q36" s="31"/>
      <c r="R36" s="31"/>
      <c r="S36" s="31"/>
      <c r="T36" s="34"/>
      <c r="U36" s="34"/>
      <c r="V36" s="34"/>
      <c r="W36" s="34"/>
      <c r="X36" s="34"/>
      <c r="Y36" s="34"/>
      <c r="Z36" s="34"/>
      <c r="AA36" s="174"/>
      <c r="AB36" s="175"/>
      <c r="AC36" s="361"/>
      <c r="AD36" s="362"/>
      <c r="AE36" s="34"/>
      <c r="AF36" s="34"/>
      <c r="AG36" s="174"/>
      <c r="AH36" s="175"/>
      <c r="AI36" s="170"/>
      <c r="AJ36" s="172"/>
      <c r="AK36" s="173"/>
      <c r="AL36" s="173"/>
      <c r="AM36" s="173"/>
      <c r="AN36" s="172"/>
    </row>
    <row r="37" spans="2:40" ht="13.5" customHeight="1" x14ac:dyDescent="0.15">
      <c r="B37" s="140"/>
      <c r="C37" s="33"/>
      <c r="D37" s="33"/>
      <c r="E37" s="33"/>
      <c r="F37" s="388"/>
      <c r="G37" s="386"/>
      <c r="H37" s="386"/>
      <c r="I37" s="32"/>
      <c r="J37" s="32"/>
      <c r="K37" s="32"/>
      <c r="L37" s="32"/>
      <c r="M37" s="361"/>
      <c r="N37" s="387"/>
      <c r="O37" s="32"/>
      <c r="P37" s="31"/>
      <c r="Q37" s="31"/>
      <c r="R37" s="31"/>
      <c r="S37" s="31"/>
      <c r="T37" s="74"/>
      <c r="U37" s="74"/>
      <c r="V37" s="74"/>
      <c r="W37" s="34"/>
      <c r="X37" s="34"/>
      <c r="Y37" s="34"/>
      <c r="Z37" s="34"/>
      <c r="AA37" s="174"/>
      <c r="AB37" s="175"/>
      <c r="AC37" s="361"/>
      <c r="AD37" s="362"/>
      <c r="AE37" s="34"/>
      <c r="AF37" s="34"/>
      <c r="AG37" s="174"/>
      <c r="AH37" s="175"/>
      <c r="AI37" s="170"/>
      <c r="AJ37" s="172"/>
      <c r="AK37" s="173"/>
      <c r="AL37" s="173"/>
      <c r="AM37" s="173"/>
      <c r="AN37" s="172"/>
    </row>
    <row r="38" spans="2:40" ht="13.5" customHeight="1" x14ac:dyDescent="0.15">
      <c r="B38" s="140"/>
      <c r="C38" s="33"/>
      <c r="D38" s="33"/>
      <c r="E38" s="33"/>
      <c r="F38" s="385"/>
      <c r="G38" s="386"/>
      <c r="H38" s="386"/>
      <c r="I38" s="32"/>
      <c r="J38" s="32"/>
      <c r="K38" s="32"/>
      <c r="L38" s="32"/>
      <c r="M38" s="361"/>
      <c r="N38" s="387"/>
      <c r="O38" s="32"/>
      <c r="P38" s="31"/>
      <c r="Q38" s="31"/>
      <c r="R38" s="31"/>
      <c r="S38" s="31"/>
      <c r="T38" s="34"/>
      <c r="U38" s="34"/>
      <c r="V38" s="34"/>
      <c r="W38" s="34"/>
      <c r="X38" s="34"/>
      <c r="Y38" s="34"/>
      <c r="Z38" s="34"/>
      <c r="AA38" s="174"/>
      <c r="AB38" s="175"/>
      <c r="AC38" s="361"/>
      <c r="AD38" s="362"/>
      <c r="AE38" s="34"/>
      <c r="AF38" s="34"/>
      <c r="AG38" s="174"/>
      <c r="AH38" s="175"/>
      <c r="AI38" s="170"/>
      <c r="AJ38" s="172"/>
      <c r="AK38" s="173"/>
      <c r="AL38" s="173"/>
      <c r="AM38" s="173"/>
      <c r="AN38" s="172"/>
    </row>
    <row r="39" spans="2:40" ht="13.5" customHeight="1" x14ac:dyDescent="0.15">
      <c r="B39" s="140"/>
      <c r="C39" s="33"/>
      <c r="D39" s="33"/>
      <c r="E39" s="33"/>
      <c r="F39" s="385"/>
      <c r="G39" s="386"/>
      <c r="H39" s="386"/>
      <c r="I39" s="32"/>
      <c r="J39" s="32"/>
      <c r="K39" s="32"/>
      <c r="L39" s="32"/>
      <c r="M39" s="361"/>
      <c r="N39" s="387"/>
      <c r="O39" s="32"/>
      <c r="P39" s="31"/>
      <c r="Q39" s="31"/>
      <c r="R39" s="31"/>
      <c r="S39" s="31"/>
      <c r="T39" s="34"/>
      <c r="U39" s="34"/>
      <c r="V39" s="34"/>
      <c r="W39" s="34"/>
      <c r="X39" s="34"/>
      <c r="Y39" s="34"/>
      <c r="Z39" s="34"/>
      <c r="AA39" s="174"/>
      <c r="AB39" s="175"/>
      <c r="AC39" s="361"/>
      <c r="AD39" s="362"/>
      <c r="AE39" s="34"/>
      <c r="AF39" s="34"/>
      <c r="AG39" s="174"/>
      <c r="AH39" s="175"/>
      <c r="AI39" s="170"/>
      <c r="AJ39" s="172"/>
      <c r="AK39" s="173"/>
      <c r="AL39" s="173"/>
      <c r="AM39" s="173"/>
      <c r="AN39" s="172"/>
    </row>
    <row r="40" spans="2:40" ht="13.5" customHeight="1" x14ac:dyDescent="0.15">
      <c r="B40" s="140"/>
      <c r="C40" s="33"/>
      <c r="D40" s="33"/>
      <c r="E40" s="33"/>
      <c r="F40" s="385"/>
      <c r="G40" s="386"/>
      <c r="H40" s="386"/>
      <c r="I40" s="32"/>
      <c r="J40" s="32"/>
      <c r="K40" s="32"/>
      <c r="L40" s="32"/>
      <c r="M40" s="361"/>
      <c r="N40" s="387"/>
      <c r="O40" s="32"/>
      <c r="P40" s="31"/>
      <c r="Q40" s="31"/>
      <c r="R40" s="31"/>
      <c r="S40" s="31"/>
      <c r="T40" s="34"/>
      <c r="U40" s="34"/>
      <c r="V40" s="34"/>
      <c r="W40" s="34"/>
      <c r="X40" s="34"/>
      <c r="Y40" s="34"/>
      <c r="Z40" s="34"/>
      <c r="AA40" s="174"/>
      <c r="AB40" s="175"/>
      <c r="AC40" s="361"/>
      <c r="AD40" s="362"/>
      <c r="AE40" s="34"/>
      <c r="AF40" s="34"/>
      <c r="AG40" s="174"/>
      <c r="AH40" s="175"/>
      <c r="AI40" s="170"/>
      <c r="AJ40" s="172"/>
      <c r="AK40" s="173"/>
      <c r="AL40" s="173"/>
      <c r="AM40" s="173"/>
      <c r="AN40" s="172"/>
    </row>
    <row r="41" spans="2:40" ht="13.5" customHeight="1" x14ac:dyDescent="0.15">
      <c r="B41" s="140"/>
      <c r="C41" s="33"/>
      <c r="D41" s="33"/>
      <c r="E41" s="33"/>
      <c r="F41" s="385"/>
      <c r="G41" s="386"/>
      <c r="H41" s="386"/>
      <c r="I41" s="32"/>
      <c r="J41" s="32"/>
      <c r="K41" s="32"/>
      <c r="L41" s="32"/>
      <c r="M41" s="361"/>
      <c r="N41" s="387"/>
      <c r="O41" s="32"/>
      <c r="P41" s="31"/>
      <c r="Q41" s="31"/>
      <c r="R41" s="31"/>
      <c r="S41" s="31"/>
      <c r="T41" s="34"/>
      <c r="U41" s="34"/>
      <c r="V41" s="34"/>
      <c r="W41" s="34"/>
      <c r="X41" s="34"/>
      <c r="Y41" s="34"/>
      <c r="Z41" s="34"/>
      <c r="AA41" s="174"/>
      <c r="AB41" s="175"/>
      <c r="AC41" s="361"/>
      <c r="AD41" s="362"/>
      <c r="AE41" s="34"/>
      <c r="AF41" s="34"/>
      <c r="AG41" s="174"/>
      <c r="AH41" s="175"/>
      <c r="AI41" s="170"/>
      <c r="AJ41" s="172"/>
      <c r="AK41" s="173"/>
      <c r="AL41" s="173"/>
      <c r="AM41" s="173"/>
      <c r="AN41" s="172"/>
    </row>
    <row r="42" spans="2:40" ht="13.5" customHeight="1" x14ac:dyDescent="0.15">
      <c r="B42" s="140"/>
      <c r="C42" s="33"/>
      <c r="D42" s="33"/>
      <c r="E42" s="33"/>
      <c r="F42" s="385"/>
      <c r="G42" s="386"/>
      <c r="H42" s="386"/>
      <c r="I42" s="32"/>
      <c r="J42" s="32"/>
      <c r="K42" s="32"/>
      <c r="L42" s="32"/>
      <c r="M42" s="361"/>
      <c r="N42" s="387"/>
      <c r="O42" s="32"/>
      <c r="P42" s="31"/>
      <c r="Q42" s="31"/>
      <c r="R42" s="31"/>
      <c r="S42" s="31"/>
      <c r="T42" s="34"/>
      <c r="U42" s="34"/>
      <c r="V42" s="34"/>
      <c r="W42" s="34"/>
      <c r="X42" s="34"/>
      <c r="Y42" s="34"/>
      <c r="Z42" s="34"/>
      <c r="AA42" s="174"/>
      <c r="AB42" s="175"/>
      <c r="AC42" s="361"/>
      <c r="AD42" s="362"/>
      <c r="AE42" s="34"/>
      <c r="AF42" s="34"/>
      <c r="AG42" s="174"/>
      <c r="AH42" s="175"/>
      <c r="AI42" s="170"/>
      <c r="AJ42" s="172"/>
      <c r="AK42" s="173"/>
      <c r="AL42" s="173"/>
      <c r="AM42" s="173"/>
      <c r="AN42" s="172"/>
    </row>
    <row r="43" spans="2:40" ht="13.5" customHeight="1" x14ac:dyDescent="0.15">
      <c r="B43" s="140"/>
      <c r="C43" s="33"/>
      <c r="D43" s="33"/>
      <c r="E43" s="33"/>
      <c r="F43" s="385"/>
      <c r="G43" s="386"/>
      <c r="H43" s="386"/>
      <c r="I43" s="32"/>
      <c r="J43" s="32"/>
      <c r="K43" s="32"/>
      <c r="L43" s="32"/>
      <c r="M43" s="361"/>
      <c r="N43" s="387"/>
      <c r="O43" s="32"/>
      <c r="P43" s="31"/>
      <c r="Q43" s="31"/>
      <c r="R43" s="31"/>
      <c r="S43" s="31"/>
      <c r="T43" s="34"/>
      <c r="U43" s="34"/>
      <c r="V43" s="34"/>
      <c r="W43" s="34"/>
      <c r="X43" s="34"/>
      <c r="Y43" s="34"/>
      <c r="Z43" s="34"/>
      <c r="AA43" s="174"/>
      <c r="AB43" s="175"/>
      <c r="AC43" s="361"/>
      <c r="AD43" s="362"/>
      <c r="AE43" s="34"/>
      <c r="AF43" s="34"/>
      <c r="AG43" s="174"/>
      <c r="AH43" s="175"/>
      <c r="AI43" s="170"/>
      <c r="AJ43" s="172"/>
      <c r="AK43" s="173"/>
      <c r="AL43" s="173"/>
      <c r="AM43" s="173"/>
      <c r="AN43" s="172"/>
    </row>
    <row r="44" spans="2:40" ht="13.5" customHeight="1" x14ac:dyDescent="0.15">
      <c r="B44" s="140"/>
      <c r="C44" s="33"/>
      <c r="D44" s="33"/>
      <c r="E44" s="33"/>
      <c r="F44" s="385"/>
      <c r="G44" s="386"/>
      <c r="H44" s="386"/>
      <c r="I44" s="32"/>
      <c r="J44" s="32"/>
      <c r="K44" s="32"/>
      <c r="L44" s="32"/>
      <c r="M44" s="361"/>
      <c r="N44" s="387"/>
      <c r="O44" s="32"/>
      <c r="P44" s="31"/>
      <c r="Q44" s="31"/>
      <c r="R44" s="31"/>
      <c r="S44" s="31"/>
      <c r="T44" s="34"/>
      <c r="U44" s="34"/>
      <c r="V44" s="34"/>
      <c r="W44" s="34"/>
      <c r="X44" s="34"/>
      <c r="Y44" s="34"/>
      <c r="Z44" s="34"/>
      <c r="AA44" s="174"/>
      <c r="AB44" s="175"/>
      <c r="AC44" s="361"/>
      <c r="AD44" s="362"/>
      <c r="AE44" s="34"/>
      <c r="AF44" s="34"/>
      <c r="AG44" s="174"/>
      <c r="AH44" s="175"/>
      <c r="AI44" s="170"/>
      <c r="AJ44" s="172"/>
      <c r="AK44" s="173"/>
      <c r="AL44" s="173"/>
      <c r="AM44" s="173"/>
      <c r="AN44" s="172"/>
    </row>
    <row r="45" spans="2:40" ht="13.5" customHeight="1" x14ac:dyDescent="0.15">
      <c r="B45" s="187" t="s">
        <v>542</v>
      </c>
      <c r="C45" s="190"/>
      <c r="D45" s="190"/>
      <c r="E45" s="190"/>
      <c r="F45" s="190"/>
      <c r="G45" s="190"/>
      <c r="H45" s="190"/>
      <c r="I45" s="190"/>
      <c r="J45" s="190"/>
      <c r="K45" s="190"/>
      <c r="L45" s="190"/>
      <c r="M45" s="190"/>
      <c r="N45" s="190"/>
      <c r="O45" s="190"/>
      <c r="P45" s="190"/>
      <c r="Q45" s="190"/>
    </row>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157">
    <mergeCell ref="AK23:AN23"/>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I8:AJ9"/>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42:AD42"/>
  </mergeCells>
  <phoneticPr fontId="9"/>
  <dataValidations disablePrompts="1" count="1">
    <dataValidation type="list" allowBlank="1" showInputMessage="1" showErrorMessage="1" sqref="I10:L44"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174"/>
  <sheetViews>
    <sheetView showGridLines="0" showZeros="0" view="pageBreakPreview" zoomScaleNormal="100" zoomScaleSheetLayoutView="10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39" customFormat="1" ht="24.95" customHeight="1" x14ac:dyDescent="0.15">
      <c r="B3" s="465" t="s">
        <v>320</v>
      </c>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row>
    <row r="4" spans="2:35" ht="20.100000000000001" customHeight="1" x14ac:dyDescent="0.15">
      <c r="B4" s="334" t="s">
        <v>27</v>
      </c>
      <c r="C4" s="345"/>
      <c r="D4" s="346"/>
      <c r="E4" s="466" t="str">
        <f>'様式A-1'!D3</f>
        <v>オオダトンネル</v>
      </c>
      <c r="F4" s="467"/>
      <c r="G4" s="467"/>
      <c r="H4" s="467"/>
      <c r="I4" s="468"/>
      <c r="J4" s="469" t="s">
        <v>28</v>
      </c>
      <c r="K4" s="469"/>
      <c r="L4" s="469"/>
      <c r="M4" s="470" t="str">
        <f>'様式A-1'!J3</f>
        <v>一般国道490号　小郡萩道路</v>
      </c>
      <c r="N4" s="470"/>
      <c r="O4" s="470"/>
      <c r="P4" s="470"/>
      <c r="Q4" s="470"/>
      <c r="R4" s="470"/>
      <c r="S4" s="261" t="s">
        <v>162</v>
      </c>
      <c r="T4" s="262"/>
      <c r="U4" s="262"/>
      <c r="V4" s="263"/>
      <c r="W4" s="291" t="str">
        <f>'様式A-1'!K5</f>
        <v>基礎地盤コンサルタンツ株式会社
安田　啓吾</v>
      </c>
      <c r="X4" s="454"/>
      <c r="Y4" s="454"/>
      <c r="Z4" s="454"/>
      <c r="AA4" s="454"/>
      <c r="AB4" s="455"/>
      <c r="AC4" s="459" t="s">
        <v>193</v>
      </c>
      <c r="AD4" s="460"/>
      <c r="AE4" s="461"/>
      <c r="AF4" s="471">
        <v>45177</v>
      </c>
      <c r="AG4" s="472"/>
      <c r="AH4" s="472"/>
      <c r="AI4" s="473"/>
    </row>
    <row r="5" spans="2:35" ht="20.100000000000001" customHeight="1" x14ac:dyDescent="0.15">
      <c r="B5" s="280" t="s">
        <v>0</v>
      </c>
      <c r="C5" s="281"/>
      <c r="D5" s="282"/>
      <c r="E5" s="477" t="str">
        <f>'様式A-1'!D4</f>
        <v>大田トンネル</v>
      </c>
      <c r="F5" s="478"/>
      <c r="G5" s="478"/>
      <c r="H5" s="478"/>
      <c r="I5" s="479"/>
      <c r="J5" s="480" t="s">
        <v>1</v>
      </c>
      <c r="K5" s="480"/>
      <c r="L5" s="480"/>
      <c r="M5" s="470" t="str">
        <f>'様式A-1'!R3</f>
        <v>山口県宇部土木建築事務所
美祢支所</v>
      </c>
      <c r="N5" s="470"/>
      <c r="O5" s="470"/>
      <c r="P5" s="470"/>
      <c r="Q5" s="470"/>
      <c r="R5" s="470"/>
      <c r="S5" s="264"/>
      <c r="T5" s="265"/>
      <c r="U5" s="265"/>
      <c r="V5" s="266"/>
      <c r="W5" s="456"/>
      <c r="X5" s="457"/>
      <c r="Y5" s="457"/>
      <c r="Z5" s="457"/>
      <c r="AA5" s="457"/>
      <c r="AB5" s="458"/>
      <c r="AC5" s="462"/>
      <c r="AD5" s="463"/>
      <c r="AE5" s="464"/>
      <c r="AF5" s="474"/>
      <c r="AG5" s="475"/>
      <c r="AH5" s="475"/>
      <c r="AI5" s="476"/>
    </row>
    <row r="6" spans="2:35" ht="26.25" customHeight="1" x14ac:dyDescent="0.15">
      <c r="B6" s="450" t="s">
        <v>192</v>
      </c>
      <c r="C6" s="452"/>
      <c r="D6" s="452"/>
      <c r="E6" s="452"/>
      <c r="F6" s="452"/>
      <c r="G6" s="452"/>
      <c r="H6" s="452"/>
      <c r="I6" s="452"/>
      <c r="J6" s="452"/>
      <c r="K6" s="452"/>
      <c r="L6" s="452"/>
      <c r="M6" s="452"/>
      <c r="N6" s="452"/>
      <c r="O6" s="452"/>
      <c r="P6" s="452"/>
      <c r="Q6" s="452"/>
      <c r="R6" s="452"/>
      <c r="S6" s="452"/>
      <c r="T6" s="452"/>
      <c r="U6" s="452"/>
      <c r="V6" s="452"/>
      <c r="W6" s="452"/>
      <c r="X6" s="452"/>
      <c r="Y6" s="452"/>
      <c r="Z6" s="452"/>
      <c r="AA6" s="452"/>
      <c r="AB6" s="452"/>
      <c r="AC6" s="452"/>
      <c r="AD6" s="452"/>
      <c r="AE6" s="452"/>
      <c r="AF6" s="452"/>
      <c r="AG6" s="452"/>
      <c r="AH6" s="452"/>
      <c r="AI6" s="452"/>
    </row>
    <row r="7" spans="2:35" ht="35.450000000000003" customHeight="1" x14ac:dyDescent="0.15">
      <c r="B7" s="451"/>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H7" s="453"/>
      <c r="AI7" s="453"/>
    </row>
    <row r="8" spans="2:35" ht="35.450000000000003" customHeight="1" x14ac:dyDescent="0.15">
      <c r="B8" s="451"/>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c r="AH8" s="453"/>
      <c r="AI8" s="453"/>
    </row>
    <row r="9" spans="2:35" ht="35.450000000000003" customHeight="1" x14ac:dyDescent="0.15">
      <c r="B9" s="451"/>
      <c r="C9" s="453"/>
      <c r="D9" s="453"/>
      <c r="E9" s="453"/>
      <c r="F9" s="453"/>
      <c r="G9" s="453"/>
      <c r="H9" s="453"/>
      <c r="I9" s="453"/>
      <c r="J9" s="453"/>
      <c r="K9" s="453"/>
      <c r="L9" s="453"/>
      <c r="M9" s="453"/>
      <c r="N9" s="453"/>
      <c r="O9" s="453"/>
      <c r="P9" s="453"/>
      <c r="Q9" s="453"/>
      <c r="R9" s="453"/>
      <c r="S9" s="453"/>
      <c r="T9" s="453"/>
      <c r="U9" s="453"/>
      <c r="V9" s="453"/>
      <c r="W9" s="453"/>
      <c r="X9" s="453"/>
      <c r="Y9" s="453"/>
      <c r="Z9" s="453"/>
      <c r="AA9" s="453"/>
      <c r="AB9" s="453"/>
      <c r="AC9" s="453"/>
      <c r="AD9" s="453"/>
      <c r="AE9" s="453"/>
      <c r="AF9" s="453"/>
      <c r="AG9" s="453"/>
      <c r="AH9" s="453"/>
      <c r="AI9" s="453"/>
    </row>
    <row r="10" spans="2:35" ht="35.450000000000003" customHeight="1" x14ac:dyDescent="0.15">
      <c r="B10" s="451"/>
      <c r="C10" s="453"/>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3"/>
    </row>
    <row r="11" spans="2:35" ht="35.450000000000003" customHeight="1" x14ac:dyDescent="0.15">
      <c r="B11" s="451"/>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53"/>
      <c r="AG11" s="453"/>
      <c r="AH11" s="453"/>
      <c r="AI11" s="453"/>
    </row>
    <row r="12" spans="2:35" ht="35.450000000000003" customHeight="1" x14ac:dyDescent="0.15">
      <c r="B12" s="451"/>
      <c r="C12" s="453"/>
      <c r="D12" s="453"/>
      <c r="E12" s="453"/>
      <c r="F12" s="453"/>
      <c r="G12" s="453"/>
      <c r="H12" s="453"/>
      <c r="I12" s="453"/>
      <c r="J12" s="453"/>
      <c r="K12" s="453"/>
      <c r="L12" s="453"/>
      <c r="M12" s="453"/>
      <c r="N12" s="453"/>
      <c r="O12" s="453"/>
      <c r="P12" s="453"/>
      <c r="Q12" s="453"/>
      <c r="R12" s="453"/>
      <c r="S12" s="453"/>
      <c r="T12" s="453"/>
      <c r="U12" s="453"/>
      <c r="V12" s="453"/>
      <c r="W12" s="453"/>
      <c r="X12" s="453"/>
      <c r="Y12" s="453"/>
      <c r="Z12" s="453"/>
      <c r="AA12" s="453"/>
      <c r="AB12" s="453"/>
      <c r="AC12" s="453"/>
      <c r="AD12" s="453"/>
      <c r="AE12" s="453"/>
      <c r="AF12" s="453"/>
      <c r="AG12" s="453"/>
      <c r="AH12" s="453"/>
      <c r="AI12" s="453"/>
    </row>
    <row r="13" spans="2:35" ht="35.450000000000003" customHeight="1" x14ac:dyDescent="0.15">
      <c r="B13" s="451"/>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3"/>
      <c r="AG13" s="453"/>
      <c r="AH13" s="453"/>
      <c r="AI13" s="453"/>
    </row>
    <row r="14" spans="2:35" ht="35.450000000000003" customHeight="1" x14ac:dyDescent="0.15">
      <c r="B14" s="451"/>
      <c r="C14" s="453"/>
      <c r="D14" s="453"/>
      <c r="E14" s="453"/>
      <c r="F14" s="453"/>
      <c r="G14" s="453"/>
      <c r="H14" s="453"/>
      <c r="I14" s="453"/>
      <c r="J14" s="453"/>
      <c r="K14" s="453"/>
      <c r="L14" s="453"/>
      <c r="M14" s="453"/>
      <c r="N14" s="453"/>
      <c r="O14" s="453"/>
      <c r="P14" s="453"/>
      <c r="Q14" s="453"/>
      <c r="R14" s="453"/>
      <c r="S14" s="453"/>
      <c r="T14" s="453"/>
      <c r="U14" s="453"/>
      <c r="V14" s="453"/>
      <c r="W14" s="453"/>
      <c r="X14" s="453"/>
      <c r="Y14" s="453"/>
      <c r="Z14" s="453"/>
      <c r="AA14" s="453"/>
      <c r="AB14" s="453"/>
      <c r="AC14" s="453"/>
      <c r="AD14" s="453"/>
      <c r="AE14" s="453"/>
      <c r="AF14" s="453"/>
      <c r="AG14" s="453"/>
      <c r="AH14" s="453"/>
      <c r="AI14" s="453"/>
    </row>
    <row r="15" spans="2:35" ht="35.450000000000003" customHeight="1" x14ac:dyDescent="0.15">
      <c r="B15" s="451"/>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3"/>
      <c r="AG15" s="453"/>
      <c r="AH15" s="453"/>
      <c r="AI15" s="453"/>
    </row>
    <row r="16" spans="2:35" ht="35.450000000000003" customHeight="1" x14ac:dyDescent="0.15">
      <c r="B16" s="451"/>
      <c r="C16" s="453"/>
      <c r="D16" s="453"/>
      <c r="E16" s="453"/>
      <c r="F16" s="453"/>
      <c r="G16" s="453"/>
      <c r="H16" s="453"/>
      <c r="I16" s="453"/>
      <c r="J16" s="453"/>
      <c r="K16" s="453"/>
      <c r="L16" s="453"/>
      <c r="M16" s="453"/>
      <c r="N16" s="453"/>
      <c r="O16" s="453"/>
      <c r="P16" s="453"/>
      <c r="Q16" s="453"/>
      <c r="R16" s="453"/>
      <c r="S16" s="453"/>
      <c r="T16" s="453"/>
      <c r="U16" s="453"/>
      <c r="V16" s="453"/>
      <c r="W16" s="453"/>
      <c r="X16" s="453"/>
      <c r="Y16" s="453"/>
      <c r="Z16" s="453"/>
      <c r="AA16" s="453"/>
      <c r="AB16" s="453"/>
      <c r="AC16" s="453"/>
      <c r="AD16" s="453"/>
      <c r="AE16" s="453"/>
      <c r="AF16" s="453"/>
      <c r="AG16" s="453"/>
      <c r="AH16" s="453"/>
      <c r="AI16" s="453"/>
    </row>
    <row r="17" spans="2:35" ht="35.450000000000003" customHeight="1" x14ac:dyDescent="0.15">
      <c r="B17" s="451"/>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3"/>
      <c r="AG17" s="453"/>
      <c r="AH17" s="453"/>
      <c r="AI17" s="453"/>
    </row>
    <row r="18" spans="2:35" ht="53.25" customHeight="1" x14ac:dyDescent="0.15">
      <c r="B18" s="451"/>
      <c r="C18" s="453"/>
      <c r="D18" s="453"/>
      <c r="E18" s="453"/>
      <c r="F18" s="453"/>
      <c r="G18" s="453"/>
      <c r="H18" s="453"/>
      <c r="I18" s="453"/>
      <c r="J18" s="453"/>
      <c r="K18" s="453"/>
      <c r="L18" s="453"/>
      <c r="M18" s="453"/>
      <c r="N18" s="453"/>
      <c r="O18" s="453"/>
      <c r="P18" s="453"/>
      <c r="Q18" s="453"/>
      <c r="R18" s="453"/>
      <c r="S18" s="453"/>
      <c r="T18" s="453"/>
      <c r="U18" s="453"/>
      <c r="V18" s="453"/>
      <c r="W18" s="453"/>
      <c r="X18" s="453"/>
      <c r="Y18" s="453"/>
      <c r="Z18" s="453"/>
      <c r="AA18" s="453"/>
      <c r="AB18" s="453"/>
      <c r="AC18" s="453"/>
      <c r="AD18" s="453"/>
      <c r="AE18" s="453"/>
      <c r="AF18" s="453"/>
      <c r="AG18" s="453"/>
      <c r="AH18" s="453"/>
      <c r="AI18" s="453"/>
    </row>
    <row r="19" spans="2:35" ht="15" customHeight="1" x14ac:dyDescent="0.15">
      <c r="B19" s="38"/>
      <c r="C19" s="38"/>
      <c r="D19" s="3"/>
    </row>
    <row r="20" spans="2:35" s="39" customFormat="1" ht="24.95" customHeight="1" x14ac:dyDescent="0.15">
      <c r="B20" s="465" t="s">
        <v>320</v>
      </c>
      <c r="C20" s="465"/>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c r="AD20" s="465"/>
      <c r="AE20" s="465"/>
      <c r="AF20" s="465"/>
      <c r="AG20" s="465"/>
      <c r="AH20" s="465"/>
      <c r="AI20" s="465"/>
    </row>
    <row r="21" spans="2:35" ht="20.100000000000001" customHeight="1" x14ac:dyDescent="0.15">
      <c r="B21" s="334" t="s">
        <v>27</v>
      </c>
      <c r="C21" s="345"/>
      <c r="D21" s="346"/>
      <c r="E21" s="466" t="str">
        <f>'様式A-1'!D3</f>
        <v>オオダトンネル</v>
      </c>
      <c r="F21" s="467"/>
      <c r="G21" s="467"/>
      <c r="H21" s="467"/>
      <c r="I21" s="468"/>
      <c r="J21" s="469" t="s">
        <v>28</v>
      </c>
      <c r="K21" s="469"/>
      <c r="L21" s="469"/>
      <c r="M21" s="470" t="str">
        <f>'様式A-1'!J3</f>
        <v>一般国道490号　小郡萩道路</v>
      </c>
      <c r="N21" s="470"/>
      <c r="O21" s="470"/>
      <c r="P21" s="470"/>
      <c r="Q21" s="470"/>
      <c r="R21" s="470"/>
      <c r="S21" s="261" t="s">
        <v>162</v>
      </c>
      <c r="T21" s="262"/>
      <c r="U21" s="262"/>
      <c r="V21" s="263"/>
      <c r="W21" s="291" t="str">
        <f>'様式A-1'!K5</f>
        <v>基礎地盤コンサルタンツ株式会社
安田　啓吾</v>
      </c>
      <c r="X21" s="454"/>
      <c r="Y21" s="454"/>
      <c r="Z21" s="454"/>
      <c r="AA21" s="454"/>
      <c r="AB21" s="455"/>
      <c r="AC21" s="459" t="s">
        <v>193</v>
      </c>
      <c r="AD21" s="460"/>
      <c r="AE21" s="461"/>
      <c r="AF21" s="471">
        <v>45177</v>
      </c>
      <c r="AG21" s="472"/>
      <c r="AH21" s="472"/>
      <c r="AI21" s="473"/>
    </row>
    <row r="22" spans="2:35" ht="20.100000000000001" customHeight="1" x14ac:dyDescent="0.15">
      <c r="B22" s="280" t="s">
        <v>0</v>
      </c>
      <c r="C22" s="281"/>
      <c r="D22" s="282"/>
      <c r="E22" s="477" t="str">
        <f>'様式A-1'!D4</f>
        <v>大田トンネル</v>
      </c>
      <c r="F22" s="478"/>
      <c r="G22" s="478"/>
      <c r="H22" s="478"/>
      <c r="I22" s="479"/>
      <c r="J22" s="480" t="s">
        <v>1</v>
      </c>
      <c r="K22" s="480"/>
      <c r="L22" s="480"/>
      <c r="M22" s="470" t="str">
        <f>'様式A-1'!R3</f>
        <v>山口県宇部土木建築事務所
美祢支所</v>
      </c>
      <c r="N22" s="470"/>
      <c r="O22" s="470"/>
      <c r="P22" s="470"/>
      <c r="Q22" s="470"/>
      <c r="R22" s="470"/>
      <c r="S22" s="264"/>
      <c r="T22" s="265"/>
      <c r="U22" s="265"/>
      <c r="V22" s="266"/>
      <c r="W22" s="456"/>
      <c r="X22" s="457"/>
      <c r="Y22" s="457"/>
      <c r="Z22" s="457"/>
      <c r="AA22" s="457"/>
      <c r="AB22" s="458"/>
      <c r="AC22" s="462"/>
      <c r="AD22" s="463"/>
      <c r="AE22" s="464"/>
      <c r="AF22" s="474"/>
      <c r="AG22" s="475"/>
      <c r="AH22" s="475"/>
      <c r="AI22" s="476"/>
    </row>
    <row r="23" spans="2:35" ht="26.25" customHeight="1" x14ac:dyDescent="0.15">
      <c r="B23" s="450" t="s">
        <v>192</v>
      </c>
      <c r="C23" s="452"/>
      <c r="D23" s="452"/>
      <c r="E23" s="452"/>
      <c r="F23" s="452"/>
      <c r="G23" s="452"/>
      <c r="H23" s="452"/>
      <c r="I23" s="452"/>
      <c r="J23" s="452"/>
      <c r="K23" s="452"/>
      <c r="L23" s="452"/>
      <c r="M23" s="452"/>
      <c r="N23" s="452"/>
      <c r="O23" s="452"/>
      <c r="P23" s="452"/>
      <c r="Q23" s="452"/>
      <c r="R23" s="452"/>
      <c r="S23" s="452"/>
      <c r="T23" s="452"/>
      <c r="U23" s="452"/>
      <c r="V23" s="452"/>
      <c r="W23" s="452"/>
      <c r="X23" s="452"/>
      <c r="Y23" s="452"/>
      <c r="Z23" s="452"/>
      <c r="AA23" s="452"/>
      <c r="AB23" s="452"/>
      <c r="AC23" s="452"/>
      <c r="AD23" s="452"/>
      <c r="AE23" s="452"/>
      <c r="AF23" s="452"/>
      <c r="AG23" s="452"/>
      <c r="AH23" s="452"/>
      <c r="AI23" s="452"/>
    </row>
    <row r="24" spans="2:35" ht="35.450000000000003" customHeight="1" x14ac:dyDescent="0.15">
      <c r="B24" s="451"/>
      <c r="C24" s="453"/>
      <c r="D24" s="453"/>
      <c r="E24" s="453"/>
      <c r="F24" s="453"/>
      <c r="G24" s="453"/>
      <c r="H24" s="453"/>
      <c r="I24" s="453"/>
      <c r="J24" s="453"/>
      <c r="K24" s="453"/>
      <c r="L24" s="453"/>
      <c r="M24" s="453"/>
      <c r="N24" s="453"/>
      <c r="O24" s="453"/>
      <c r="P24" s="453"/>
      <c r="Q24" s="453"/>
      <c r="R24" s="453"/>
      <c r="S24" s="453"/>
      <c r="T24" s="453"/>
      <c r="U24" s="453"/>
      <c r="V24" s="453"/>
      <c r="W24" s="453"/>
      <c r="X24" s="453"/>
      <c r="Y24" s="453"/>
      <c r="Z24" s="453"/>
      <c r="AA24" s="453"/>
      <c r="AB24" s="453"/>
      <c r="AC24" s="453"/>
      <c r="AD24" s="453"/>
      <c r="AE24" s="453"/>
      <c r="AF24" s="453"/>
      <c r="AG24" s="453"/>
      <c r="AH24" s="453"/>
      <c r="AI24" s="453"/>
    </row>
    <row r="25" spans="2:35" ht="35.450000000000003" customHeight="1" x14ac:dyDescent="0.15">
      <c r="B25" s="451"/>
      <c r="C25" s="453"/>
      <c r="D25" s="453"/>
      <c r="E25" s="453"/>
      <c r="F25" s="453"/>
      <c r="G25" s="453"/>
      <c r="H25" s="453"/>
      <c r="I25" s="453"/>
      <c r="J25" s="453"/>
      <c r="K25" s="453"/>
      <c r="L25" s="453"/>
      <c r="M25" s="453"/>
      <c r="N25" s="453"/>
      <c r="O25" s="453"/>
      <c r="P25" s="453"/>
      <c r="Q25" s="453"/>
      <c r="R25" s="453"/>
      <c r="S25" s="453"/>
      <c r="T25" s="453"/>
      <c r="U25" s="453"/>
      <c r="V25" s="453"/>
      <c r="W25" s="453"/>
      <c r="X25" s="453"/>
      <c r="Y25" s="453"/>
      <c r="Z25" s="453"/>
      <c r="AA25" s="453"/>
      <c r="AB25" s="453"/>
      <c r="AC25" s="453"/>
      <c r="AD25" s="453"/>
      <c r="AE25" s="453"/>
      <c r="AF25" s="453"/>
      <c r="AG25" s="453"/>
      <c r="AH25" s="453"/>
      <c r="AI25" s="453"/>
    </row>
    <row r="26" spans="2:35" ht="35.450000000000003" customHeight="1" x14ac:dyDescent="0.15">
      <c r="B26" s="451"/>
      <c r="C26" s="453"/>
      <c r="D26" s="453"/>
      <c r="E26" s="453"/>
      <c r="F26" s="453"/>
      <c r="G26" s="453"/>
      <c r="H26" s="453"/>
      <c r="I26" s="453"/>
      <c r="J26" s="453"/>
      <c r="K26" s="453"/>
      <c r="L26" s="453"/>
      <c r="M26" s="453"/>
      <c r="N26" s="453"/>
      <c r="O26" s="453"/>
      <c r="P26" s="453"/>
      <c r="Q26" s="453"/>
      <c r="R26" s="453"/>
      <c r="S26" s="453"/>
      <c r="T26" s="453"/>
      <c r="U26" s="453"/>
      <c r="V26" s="453"/>
      <c r="W26" s="453"/>
      <c r="X26" s="453"/>
      <c r="Y26" s="453"/>
      <c r="Z26" s="453"/>
      <c r="AA26" s="453"/>
      <c r="AB26" s="453"/>
      <c r="AC26" s="453"/>
      <c r="AD26" s="453"/>
      <c r="AE26" s="453"/>
      <c r="AF26" s="453"/>
      <c r="AG26" s="453"/>
      <c r="AH26" s="453"/>
      <c r="AI26" s="453"/>
    </row>
    <row r="27" spans="2:35" ht="35.450000000000003" customHeight="1" x14ac:dyDescent="0.15">
      <c r="B27" s="451"/>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3"/>
      <c r="AG27" s="453"/>
      <c r="AH27" s="453"/>
      <c r="AI27" s="453"/>
    </row>
    <row r="28" spans="2:35" ht="35.450000000000003" customHeight="1" x14ac:dyDescent="0.15">
      <c r="B28" s="451"/>
      <c r="C28" s="453"/>
      <c r="D28" s="453"/>
      <c r="E28" s="453"/>
      <c r="F28" s="453"/>
      <c r="G28" s="453"/>
      <c r="H28" s="453"/>
      <c r="I28" s="453"/>
      <c r="J28" s="453"/>
      <c r="K28" s="453"/>
      <c r="L28" s="453"/>
      <c r="M28" s="453"/>
      <c r="N28" s="453"/>
      <c r="O28" s="453"/>
      <c r="P28" s="453"/>
      <c r="Q28" s="453"/>
      <c r="R28" s="453"/>
      <c r="S28" s="453"/>
      <c r="T28" s="453"/>
      <c r="U28" s="453"/>
      <c r="V28" s="453"/>
      <c r="W28" s="453"/>
      <c r="X28" s="453"/>
      <c r="Y28" s="453"/>
      <c r="Z28" s="453"/>
      <c r="AA28" s="453"/>
      <c r="AB28" s="453"/>
      <c r="AC28" s="453"/>
      <c r="AD28" s="453"/>
      <c r="AE28" s="453"/>
      <c r="AF28" s="453"/>
      <c r="AG28" s="453"/>
      <c r="AH28" s="453"/>
      <c r="AI28" s="453"/>
    </row>
    <row r="29" spans="2:35" ht="35.450000000000003" customHeight="1" x14ac:dyDescent="0.15">
      <c r="B29" s="451"/>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3"/>
      <c r="AG29" s="453"/>
      <c r="AH29" s="453"/>
      <c r="AI29" s="453"/>
    </row>
    <row r="30" spans="2:35" ht="35.450000000000003" customHeight="1" x14ac:dyDescent="0.15">
      <c r="B30" s="451"/>
      <c r="C30" s="453"/>
      <c r="D30" s="453"/>
      <c r="E30" s="453"/>
      <c r="F30" s="453"/>
      <c r="G30" s="453"/>
      <c r="H30" s="453"/>
      <c r="I30" s="453"/>
      <c r="J30" s="453"/>
      <c r="K30" s="453"/>
      <c r="L30" s="453"/>
      <c r="M30" s="453"/>
      <c r="N30" s="453"/>
      <c r="O30" s="453"/>
      <c r="P30" s="453"/>
      <c r="Q30" s="453"/>
      <c r="R30" s="453"/>
      <c r="S30" s="453"/>
      <c r="T30" s="453"/>
      <c r="U30" s="453"/>
      <c r="V30" s="453"/>
      <c r="W30" s="453"/>
      <c r="X30" s="453"/>
      <c r="Y30" s="453"/>
      <c r="Z30" s="453"/>
      <c r="AA30" s="453"/>
      <c r="AB30" s="453"/>
      <c r="AC30" s="453"/>
      <c r="AD30" s="453"/>
      <c r="AE30" s="453"/>
      <c r="AF30" s="453"/>
      <c r="AG30" s="453"/>
      <c r="AH30" s="453"/>
      <c r="AI30" s="453"/>
    </row>
    <row r="31" spans="2:35" ht="35.450000000000003" customHeight="1" x14ac:dyDescent="0.15">
      <c r="B31" s="451"/>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3"/>
      <c r="AG31" s="453"/>
      <c r="AH31" s="453"/>
      <c r="AI31" s="453"/>
    </row>
    <row r="32" spans="2:35" ht="35.450000000000003" customHeight="1" x14ac:dyDescent="0.15">
      <c r="B32" s="451"/>
      <c r="C32" s="453"/>
      <c r="D32" s="453"/>
      <c r="E32" s="453"/>
      <c r="F32" s="453"/>
      <c r="G32" s="453"/>
      <c r="H32" s="453"/>
      <c r="I32" s="453"/>
      <c r="J32" s="453"/>
      <c r="K32" s="453"/>
      <c r="L32" s="453"/>
      <c r="M32" s="453"/>
      <c r="N32" s="453"/>
      <c r="O32" s="453"/>
      <c r="P32" s="453"/>
      <c r="Q32" s="453"/>
      <c r="R32" s="453"/>
      <c r="S32" s="453"/>
      <c r="T32" s="453"/>
      <c r="U32" s="453"/>
      <c r="V32" s="453"/>
      <c r="W32" s="453"/>
      <c r="X32" s="453"/>
      <c r="Y32" s="453"/>
      <c r="Z32" s="453"/>
      <c r="AA32" s="453"/>
      <c r="AB32" s="453"/>
      <c r="AC32" s="453"/>
      <c r="AD32" s="453"/>
      <c r="AE32" s="453"/>
      <c r="AF32" s="453"/>
      <c r="AG32" s="453"/>
      <c r="AH32" s="453"/>
      <c r="AI32" s="453"/>
    </row>
    <row r="33" spans="2:35" ht="35.450000000000003" customHeight="1" x14ac:dyDescent="0.15">
      <c r="B33" s="451"/>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3"/>
      <c r="AG33" s="453"/>
      <c r="AH33" s="453"/>
      <c r="AI33" s="453"/>
    </row>
    <row r="34" spans="2:35" ht="35.450000000000003" customHeight="1" x14ac:dyDescent="0.15">
      <c r="B34" s="451"/>
      <c r="C34" s="453"/>
      <c r="D34" s="453"/>
      <c r="E34" s="453"/>
      <c r="F34" s="453"/>
      <c r="G34" s="453"/>
      <c r="H34" s="453"/>
      <c r="I34" s="453"/>
      <c r="J34" s="453"/>
      <c r="K34" s="453"/>
      <c r="L34" s="453"/>
      <c r="M34" s="453"/>
      <c r="N34" s="453"/>
      <c r="O34" s="453"/>
      <c r="P34" s="453"/>
      <c r="Q34" s="453"/>
      <c r="R34" s="453"/>
      <c r="S34" s="453"/>
      <c r="T34" s="453"/>
      <c r="U34" s="453"/>
      <c r="V34" s="453"/>
      <c r="W34" s="453"/>
      <c r="X34" s="453"/>
      <c r="Y34" s="453"/>
      <c r="Z34" s="453"/>
      <c r="AA34" s="453"/>
      <c r="AB34" s="453"/>
      <c r="AC34" s="453"/>
      <c r="AD34" s="453"/>
      <c r="AE34" s="453"/>
      <c r="AF34" s="453"/>
      <c r="AG34" s="453"/>
      <c r="AH34" s="453"/>
      <c r="AI34" s="453"/>
    </row>
    <row r="35" spans="2:35" ht="53.25" customHeight="1" x14ac:dyDescent="0.15">
      <c r="B35" s="451"/>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3"/>
      <c r="AG35" s="453"/>
      <c r="AH35" s="453"/>
      <c r="AI35" s="453"/>
    </row>
    <row r="36" spans="2:35" ht="15" customHeight="1" x14ac:dyDescent="0.15">
      <c r="B36" s="38"/>
      <c r="C36" s="38"/>
      <c r="D36" s="3"/>
    </row>
    <row r="37" spans="2:35" s="39" customFormat="1" ht="24.95" customHeight="1" x14ac:dyDescent="0.15">
      <c r="B37" s="465" t="s">
        <v>320</v>
      </c>
      <c r="C37" s="465"/>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c r="AG37" s="465"/>
      <c r="AH37" s="465"/>
      <c r="AI37" s="465"/>
    </row>
    <row r="38" spans="2:35" ht="20.100000000000001" customHeight="1" x14ac:dyDescent="0.15">
      <c r="B38" s="334" t="s">
        <v>27</v>
      </c>
      <c r="C38" s="345"/>
      <c r="D38" s="346"/>
      <c r="E38" s="466" t="str">
        <f>'様式A-1'!D3</f>
        <v>オオダトンネル</v>
      </c>
      <c r="F38" s="467"/>
      <c r="G38" s="467"/>
      <c r="H38" s="467"/>
      <c r="I38" s="468"/>
      <c r="J38" s="469" t="s">
        <v>28</v>
      </c>
      <c r="K38" s="469"/>
      <c r="L38" s="469"/>
      <c r="M38" s="470" t="str">
        <f>'様式A-1'!J3</f>
        <v>一般国道490号　小郡萩道路</v>
      </c>
      <c r="N38" s="470"/>
      <c r="O38" s="470"/>
      <c r="P38" s="470"/>
      <c r="Q38" s="470"/>
      <c r="R38" s="470"/>
      <c r="S38" s="261" t="s">
        <v>162</v>
      </c>
      <c r="T38" s="262"/>
      <c r="U38" s="262"/>
      <c r="V38" s="263"/>
      <c r="W38" s="291" t="str">
        <f>'様式A-1'!K5</f>
        <v>基礎地盤コンサルタンツ株式会社
安田　啓吾</v>
      </c>
      <c r="X38" s="454"/>
      <c r="Y38" s="454"/>
      <c r="Z38" s="454"/>
      <c r="AA38" s="454"/>
      <c r="AB38" s="455"/>
      <c r="AC38" s="459" t="s">
        <v>193</v>
      </c>
      <c r="AD38" s="460"/>
      <c r="AE38" s="461"/>
      <c r="AF38" s="471">
        <v>45177</v>
      </c>
      <c r="AG38" s="472"/>
      <c r="AH38" s="472"/>
      <c r="AI38" s="473"/>
    </row>
    <row r="39" spans="2:35" ht="20.100000000000001" customHeight="1" x14ac:dyDescent="0.15">
      <c r="B39" s="280" t="s">
        <v>0</v>
      </c>
      <c r="C39" s="281"/>
      <c r="D39" s="282"/>
      <c r="E39" s="477" t="str">
        <f>'様式A-1'!D4</f>
        <v>大田トンネル</v>
      </c>
      <c r="F39" s="478"/>
      <c r="G39" s="478"/>
      <c r="H39" s="478"/>
      <c r="I39" s="479"/>
      <c r="J39" s="480" t="s">
        <v>1</v>
      </c>
      <c r="K39" s="480"/>
      <c r="L39" s="480"/>
      <c r="M39" s="470" t="str">
        <f>'様式A-1'!R3</f>
        <v>山口県宇部土木建築事務所
美祢支所</v>
      </c>
      <c r="N39" s="470"/>
      <c r="O39" s="470"/>
      <c r="P39" s="470"/>
      <c r="Q39" s="470"/>
      <c r="R39" s="470"/>
      <c r="S39" s="264"/>
      <c r="T39" s="265"/>
      <c r="U39" s="265"/>
      <c r="V39" s="266"/>
      <c r="W39" s="456"/>
      <c r="X39" s="457"/>
      <c r="Y39" s="457"/>
      <c r="Z39" s="457"/>
      <c r="AA39" s="457"/>
      <c r="AB39" s="458"/>
      <c r="AC39" s="462"/>
      <c r="AD39" s="463"/>
      <c r="AE39" s="464"/>
      <c r="AF39" s="474"/>
      <c r="AG39" s="475"/>
      <c r="AH39" s="475"/>
      <c r="AI39" s="476"/>
    </row>
    <row r="40" spans="2:35" ht="26.25" customHeight="1" x14ac:dyDescent="0.15">
      <c r="B40" s="450" t="s">
        <v>192</v>
      </c>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2"/>
      <c r="AA40" s="452"/>
      <c r="AB40" s="452"/>
      <c r="AC40" s="452"/>
      <c r="AD40" s="452"/>
      <c r="AE40" s="452"/>
      <c r="AF40" s="452"/>
      <c r="AG40" s="452"/>
      <c r="AH40" s="452"/>
      <c r="AI40" s="452"/>
    </row>
    <row r="41" spans="2:35" ht="35.450000000000003" customHeight="1" x14ac:dyDescent="0.15">
      <c r="B41" s="451"/>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3"/>
      <c r="AA41" s="453"/>
      <c r="AB41" s="453"/>
      <c r="AC41" s="453"/>
      <c r="AD41" s="453"/>
      <c r="AE41" s="453"/>
      <c r="AF41" s="453"/>
      <c r="AG41" s="453"/>
      <c r="AH41" s="453"/>
      <c r="AI41" s="453"/>
    </row>
    <row r="42" spans="2:35" ht="35.450000000000003" customHeight="1" x14ac:dyDescent="0.15">
      <c r="B42" s="451"/>
      <c r="C42" s="453"/>
      <c r="D42" s="453"/>
      <c r="E42" s="453"/>
      <c r="F42" s="453"/>
      <c r="G42" s="453"/>
      <c r="H42" s="453"/>
      <c r="I42" s="453"/>
      <c r="J42" s="453"/>
      <c r="K42" s="453"/>
      <c r="L42" s="453"/>
      <c r="M42" s="453"/>
      <c r="N42" s="453"/>
      <c r="O42" s="453"/>
      <c r="P42" s="453"/>
      <c r="Q42" s="453"/>
      <c r="R42" s="453"/>
      <c r="S42" s="453"/>
      <c r="T42" s="453"/>
      <c r="U42" s="453"/>
      <c r="V42" s="453"/>
      <c r="W42" s="453"/>
      <c r="X42" s="453"/>
      <c r="Y42" s="453"/>
      <c r="Z42" s="453"/>
      <c r="AA42" s="453"/>
      <c r="AB42" s="453"/>
      <c r="AC42" s="453"/>
      <c r="AD42" s="453"/>
      <c r="AE42" s="453"/>
      <c r="AF42" s="453"/>
      <c r="AG42" s="453"/>
      <c r="AH42" s="453"/>
      <c r="AI42" s="453"/>
    </row>
    <row r="43" spans="2:35" ht="35.450000000000003" customHeight="1" x14ac:dyDescent="0.15">
      <c r="B43" s="451"/>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3"/>
      <c r="AG43" s="453"/>
      <c r="AH43" s="453"/>
      <c r="AI43" s="453"/>
    </row>
    <row r="44" spans="2:35" ht="35.450000000000003" customHeight="1" x14ac:dyDescent="0.15">
      <c r="B44" s="451"/>
      <c r="C44" s="453"/>
      <c r="D44" s="453"/>
      <c r="E44" s="453"/>
      <c r="F44" s="453"/>
      <c r="G44" s="453"/>
      <c r="H44" s="453"/>
      <c r="I44" s="453"/>
      <c r="J44" s="453"/>
      <c r="K44" s="453"/>
      <c r="L44" s="453"/>
      <c r="M44" s="453"/>
      <c r="N44" s="453"/>
      <c r="O44" s="453"/>
      <c r="P44" s="453"/>
      <c r="Q44" s="453"/>
      <c r="R44" s="453"/>
      <c r="S44" s="453"/>
      <c r="T44" s="453"/>
      <c r="U44" s="453"/>
      <c r="V44" s="453"/>
      <c r="W44" s="453"/>
      <c r="X44" s="453"/>
      <c r="Y44" s="453"/>
      <c r="Z44" s="453"/>
      <c r="AA44" s="453"/>
      <c r="AB44" s="453"/>
      <c r="AC44" s="453"/>
      <c r="AD44" s="453"/>
      <c r="AE44" s="453"/>
      <c r="AF44" s="453"/>
      <c r="AG44" s="453"/>
      <c r="AH44" s="453"/>
      <c r="AI44" s="453"/>
    </row>
    <row r="45" spans="2:35" ht="35.450000000000003" customHeight="1" x14ac:dyDescent="0.15">
      <c r="B45" s="451"/>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3"/>
      <c r="AG45" s="453"/>
      <c r="AH45" s="453"/>
      <c r="AI45" s="453"/>
    </row>
    <row r="46" spans="2:35" ht="35.450000000000003" customHeight="1" x14ac:dyDescent="0.15">
      <c r="B46" s="451"/>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3"/>
      <c r="AA46" s="453"/>
      <c r="AB46" s="453"/>
      <c r="AC46" s="453"/>
      <c r="AD46" s="453"/>
      <c r="AE46" s="453"/>
      <c r="AF46" s="453"/>
      <c r="AG46" s="453"/>
      <c r="AH46" s="453"/>
      <c r="AI46" s="453"/>
    </row>
    <row r="47" spans="2:35" ht="35.450000000000003" customHeight="1" x14ac:dyDescent="0.15">
      <c r="B47" s="451"/>
      <c r="C47" s="453"/>
      <c r="D47" s="453"/>
      <c r="E47" s="453"/>
      <c r="F47" s="453"/>
      <c r="G47" s="453"/>
      <c r="H47" s="453"/>
      <c r="I47" s="453"/>
      <c r="J47" s="453"/>
      <c r="K47" s="453"/>
      <c r="L47" s="453"/>
      <c r="M47" s="453"/>
      <c r="N47" s="453"/>
      <c r="O47" s="453"/>
      <c r="P47" s="453"/>
      <c r="Q47" s="453"/>
      <c r="R47" s="453"/>
      <c r="S47" s="453"/>
      <c r="T47" s="453"/>
      <c r="U47" s="453"/>
      <c r="V47" s="453"/>
      <c r="W47" s="453"/>
      <c r="X47" s="453"/>
      <c r="Y47" s="453"/>
      <c r="Z47" s="453"/>
      <c r="AA47" s="453"/>
      <c r="AB47" s="453"/>
      <c r="AC47" s="453"/>
      <c r="AD47" s="453"/>
      <c r="AE47" s="453"/>
      <c r="AF47" s="453"/>
      <c r="AG47" s="453"/>
      <c r="AH47" s="453"/>
      <c r="AI47" s="453"/>
    </row>
    <row r="48" spans="2:35" ht="35.450000000000003" customHeight="1" x14ac:dyDescent="0.15">
      <c r="B48" s="451"/>
      <c r="C48" s="453"/>
      <c r="D48" s="453"/>
      <c r="E48" s="453"/>
      <c r="F48" s="453"/>
      <c r="G48" s="453"/>
      <c r="H48" s="453"/>
      <c r="I48" s="453"/>
      <c r="J48" s="453"/>
      <c r="K48" s="453"/>
      <c r="L48" s="453"/>
      <c r="M48" s="453"/>
      <c r="N48" s="453"/>
      <c r="O48" s="453"/>
      <c r="P48" s="453"/>
      <c r="Q48" s="453"/>
      <c r="R48" s="453"/>
      <c r="S48" s="453"/>
      <c r="T48" s="453"/>
      <c r="U48" s="453"/>
      <c r="V48" s="453"/>
      <c r="W48" s="453"/>
      <c r="X48" s="453"/>
      <c r="Y48" s="453"/>
      <c r="Z48" s="453"/>
      <c r="AA48" s="453"/>
      <c r="AB48" s="453"/>
      <c r="AC48" s="453"/>
      <c r="AD48" s="453"/>
      <c r="AE48" s="453"/>
      <c r="AF48" s="453"/>
      <c r="AG48" s="453"/>
      <c r="AH48" s="453"/>
      <c r="AI48" s="453"/>
    </row>
    <row r="49" spans="2:35" ht="35.450000000000003" customHeight="1" x14ac:dyDescent="0.15">
      <c r="B49" s="451"/>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row>
    <row r="50" spans="2:35" ht="35.450000000000003" customHeight="1" x14ac:dyDescent="0.15">
      <c r="B50" s="451"/>
      <c r="C50" s="453"/>
      <c r="D50" s="453"/>
      <c r="E50" s="453"/>
      <c r="F50" s="453"/>
      <c r="G50" s="453"/>
      <c r="H50" s="453"/>
      <c r="I50" s="453"/>
      <c r="J50" s="453"/>
      <c r="K50" s="453"/>
      <c r="L50" s="453"/>
      <c r="M50" s="453"/>
      <c r="N50" s="453"/>
      <c r="O50" s="453"/>
      <c r="P50" s="453"/>
      <c r="Q50" s="453"/>
      <c r="R50" s="453"/>
      <c r="S50" s="453"/>
      <c r="T50" s="453"/>
      <c r="U50" s="453"/>
      <c r="V50" s="453"/>
      <c r="W50" s="453"/>
      <c r="X50" s="453"/>
      <c r="Y50" s="453"/>
      <c r="Z50" s="453"/>
      <c r="AA50" s="453"/>
      <c r="AB50" s="453"/>
      <c r="AC50" s="453"/>
      <c r="AD50" s="453"/>
      <c r="AE50" s="453"/>
      <c r="AF50" s="453"/>
      <c r="AG50" s="453"/>
      <c r="AH50" s="453"/>
      <c r="AI50" s="453"/>
    </row>
    <row r="51" spans="2:35" ht="35.450000000000003" customHeight="1" x14ac:dyDescent="0.15">
      <c r="B51" s="451"/>
      <c r="C51" s="453"/>
      <c r="D51" s="453"/>
      <c r="E51" s="453"/>
      <c r="F51" s="453"/>
      <c r="G51" s="453"/>
      <c r="H51" s="453"/>
      <c r="I51" s="453"/>
      <c r="J51" s="453"/>
      <c r="K51" s="453"/>
      <c r="L51" s="453"/>
      <c r="M51" s="453"/>
      <c r="N51" s="453"/>
      <c r="O51" s="453"/>
      <c r="P51" s="453"/>
      <c r="Q51" s="453"/>
      <c r="R51" s="453"/>
      <c r="S51" s="453"/>
      <c r="T51" s="453"/>
      <c r="U51" s="453"/>
      <c r="V51" s="453"/>
      <c r="W51" s="453"/>
      <c r="X51" s="453"/>
      <c r="Y51" s="453"/>
      <c r="Z51" s="453"/>
      <c r="AA51" s="453"/>
      <c r="AB51" s="453"/>
      <c r="AC51" s="453"/>
      <c r="AD51" s="453"/>
      <c r="AE51" s="453"/>
      <c r="AF51" s="453"/>
      <c r="AG51" s="453"/>
      <c r="AH51" s="453"/>
      <c r="AI51" s="453"/>
    </row>
    <row r="52" spans="2:35" ht="53.25" customHeight="1" x14ac:dyDescent="0.15">
      <c r="B52" s="451"/>
      <c r="C52" s="453"/>
      <c r="D52" s="453"/>
      <c r="E52" s="453"/>
      <c r="F52" s="453"/>
      <c r="G52" s="453"/>
      <c r="H52" s="453"/>
      <c r="I52" s="453"/>
      <c r="J52" s="453"/>
      <c r="K52" s="453"/>
      <c r="L52" s="453"/>
      <c r="M52" s="453"/>
      <c r="N52" s="453"/>
      <c r="O52" s="453"/>
      <c r="P52" s="453"/>
      <c r="Q52" s="453"/>
      <c r="R52" s="453"/>
      <c r="S52" s="453"/>
      <c r="T52" s="453"/>
      <c r="U52" s="453"/>
      <c r="V52" s="453"/>
      <c r="W52" s="453"/>
      <c r="X52" s="453"/>
      <c r="Y52" s="453"/>
      <c r="Z52" s="453"/>
      <c r="AA52" s="453"/>
      <c r="AB52" s="453"/>
      <c r="AC52" s="453"/>
      <c r="AD52" s="453"/>
      <c r="AE52" s="453"/>
      <c r="AF52" s="453"/>
      <c r="AG52" s="453"/>
      <c r="AH52" s="453"/>
      <c r="AI52" s="453"/>
    </row>
    <row r="53" spans="2:35" ht="15" customHeight="1" x14ac:dyDescent="0.15">
      <c r="B53" s="38"/>
      <c r="C53" s="38"/>
      <c r="D53" s="3"/>
    </row>
    <row r="54" spans="2:35" s="39" customFormat="1" ht="24.95" customHeight="1" x14ac:dyDescent="0.15">
      <c r="B54" s="465" t="s">
        <v>320</v>
      </c>
      <c r="C54" s="465"/>
      <c r="D54" s="465"/>
      <c r="E54" s="465"/>
      <c r="F54" s="465"/>
      <c r="G54" s="465"/>
      <c r="H54" s="465"/>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c r="AG54" s="465"/>
      <c r="AH54" s="465"/>
      <c r="AI54" s="465"/>
    </row>
    <row r="55" spans="2:35" ht="20.100000000000001" customHeight="1" x14ac:dyDescent="0.15">
      <c r="B55" s="334" t="s">
        <v>27</v>
      </c>
      <c r="C55" s="345"/>
      <c r="D55" s="346"/>
      <c r="E55" s="466" t="str">
        <f>'様式A-1'!D3</f>
        <v>オオダトンネル</v>
      </c>
      <c r="F55" s="467"/>
      <c r="G55" s="467"/>
      <c r="H55" s="467"/>
      <c r="I55" s="468"/>
      <c r="J55" s="469" t="s">
        <v>28</v>
      </c>
      <c r="K55" s="469"/>
      <c r="L55" s="469"/>
      <c r="M55" s="470" t="str">
        <f>'様式A-1'!J3</f>
        <v>一般国道490号　小郡萩道路</v>
      </c>
      <c r="N55" s="470"/>
      <c r="O55" s="470"/>
      <c r="P55" s="470"/>
      <c r="Q55" s="470"/>
      <c r="R55" s="470"/>
      <c r="S55" s="261" t="s">
        <v>162</v>
      </c>
      <c r="T55" s="262"/>
      <c r="U55" s="262"/>
      <c r="V55" s="263"/>
      <c r="W55" s="291" t="str">
        <f>'様式A-1'!K5</f>
        <v>基礎地盤コンサルタンツ株式会社
安田　啓吾</v>
      </c>
      <c r="X55" s="454"/>
      <c r="Y55" s="454"/>
      <c r="Z55" s="454"/>
      <c r="AA55" s="454"/>
      <c r="AB55" s="455"/>
      <c r="AC55" s="459" t="s">
        <v>193</v>
      </c>
      <c r="AD55" s="460"/>
      <c r="AE55" s="461"/>
      <c r="AF55" s="471">
        <v>45177</v>
      </c>
      <c r="AG55" s="472"/>
      <c r="AH55" s="472"/>
      <c r="AI55" s="473"/>
    </row>
    <row r="56" spans="2:35" ht="20.100000000000001" customHeight="1" x14ac:dyDescent="0.15">
      <c r="B56" s="280" t="s">
        <v>0</v>
      </c>
      <c r="C56" s="281"/>
      <c r="D56" s="282"/>
      <c r="E56" s="477" t="str">
        <f>'様式A-1'!D4</f>
        <v>大田トンネル</v>
      </c>
      <c r="F56" s="478"/>
      <c r="G56" s="478"/>
      <c r="H56" s="478"/>
      <c r="I56" s="479"/>
      <c r="J56" s="480" t="s">
        <v>1</v>
      </c>
      <c r="K56" s="480"/>
      <c r="L56" s="480"/>
      <c r="M56" s="470" t="str">
        <f>'様式A-1'!R3</f>
        <v>山口県宇部土木建築事務所
美祢支所</v>
      </c>
      <c r="N56" s="470"/>
      <c r="O56" s="470"/>
      <c r="P56" s="470"/>
      <c r="Q56" s="470"/>
      <c r="R56" s="470"/>
      <c r="S56" s="264"/>
      <c r="T56" s="265"/>
      <c r="U56" s="265"/>
      <c r="V56" s="266"/>
      <c r="W56" s="456"/>
      <c r="X56" s="457"/>
      <c r="Y56" s="457"/>
      <c r="Z56" s="457"/>
      <c r="AA56" s="457"/>
      <c r="AB56" s="458"/>
      <c r="AC56" s="462"/>
      <c r="AD56" s="463"/>
      <c r="AE56" s="464"/>
      <c r="AF56" s="474"/>
      <c r="AG56" s="475"/>
      <c r="AH56" s="475"/>
      <c r="AI56" s="476"/>
    </row>
    <row r="57" spans="2:35" ht="26.25" customHeight="1" x14ac:dyDescent="0.15">
      <c r="B57" s="450" t="s">
        <v>192</v>
      </c>
      <c r="C57" s="452"/>
      <c r="D57" s="452"/>
      <c r="E57" s="452"/>
      <c r="F57" s="452"/>
      <c r="G57" s="452"/>
      <c r="H57" s="452"/>
      <c r="I57" s="452"/>
      <c r="J57" s="452"/>
      <c r="K57" s="452"/>
      <c r="L57" s="452"/>
      <c r="M57" s="452"/>
      <c r="N57" s="452"/>
      <c r="O57" s="452"/>
      <c r="P57" s="452"/>
      <c r="Q57" s="452"/>
      <c r="R57" s="452"/>
      <c r="S57" s="452"/>
      <c r="T57" s="452"/>
      <c r="U57" s="452"/>
      <c r="V57" s="452"/>
      <c r="W57" s="452"/>
      <c r="X57" s="452"/>
      <c r="Y57" s="452"/>
      <c r="Z57" s="452"/>
      <c r="AA57" s="452"/>
      <c r="AB57" s="452"/>
      <c r="AC57" s="452"/>
      <c r="AD57" s="452"/>
      <c r="AE57" s="452"/>
      <c r="AF57" s="452"/>
      <c r="AG57" s="452"/>
      <c r="AH57" s="452"/>
      <c r="AI57" s="452"/>
    </row>
    <row r="58" spans="2:35" ht="35.450000000000003" customHeight="1" x14ac:dyDescent="0.15">
      <c r="B58" s="451"/>
      <c r="C58" s="453"/>
      <c r="D58" s="453"/>
      <c r="E58" s="453"/>
      <c r="F58" s="453"/>
      <c r="G58" s="453"/>
      <c r="H58" s="453"/>
      <c r="I58" s="453"/>
      <c r="J58" s="453"/>
      <c r="K58" s="453"/>
      <c r="L58" s="453"/>
      <c r="M58" s="453"/>
      <c r="N58" s="453"/>
      <c r="O58" s="453"/>
      <c r="P58" s="453"/>
      <c r="Q58" s="453"/>
      <c r="R58" s="453"/>
      <c r="S58" s="453"/>
      <c r="T58" s="453"/>
      <c r="U58" s="453"/>
      <c r="V58" s="453"/>
      <c r="W58" s="453"/>
      <c r="X58" s="453"/>
      <c r="Y58" s="453"/>
      <c r="Z58" s="453"/>
      <c r="AA58" s="453"/>
      <c r="AB58" s="453"/>
      <c r="AC58" s="453"/>
      <c r="AD58" s="453"/>
      <c r="AE58" s="453"/>
      <c r="AF58" s="453"/>
      <c r="AG58" s="453"/>
      <c r="AH58" s="453"/>
      <c r="AI58" s="453"/>
    </row>
    <row r="59" spans="2:35" ht="35.450000000000003" customHeight="1" x14ac:dyDescent="0.15">
      <c r="B59" s="451"/>
      <c r="C59" s="453"/>
      <c r="D59" s="453"/>
      <c r="E59" s="453"/>
      <c r="F59" s="453"/>
      <c r="G59" s="453"/>
      <c r="H59" s="453"/>
      <c r="I59" s="453"/>
      <c r="J59" s="453"/>
      <c r="K59" s="453"/>
      <c r="L59" s="453"/>
      <c r="M59" s="453"/>
      <c r="N59" s="453"/>
      <c r="O59" s="453"/>
      <c r="P59" s="453"/>
      <c r="Q59" s="453"/>
      <c r="R59" s="453"/>
      <c r="S59" s="453"/>
      <c r="T59" s="453"/>
      <c r="U59" s="453"/>
      <c r="V59" s="453"/>
      <c r="W59" s="453"/>
      <c r="X59" s="453"/>
      <c r="Y59" s="453"/>
      <c r="Z59" s="453"/>
      <c r="AA59" s="453"/>
      <c r="AB59" s="453"/>
      <c r="AC59" s="453"/>
      <c r="AD59" s="453"/>
      <c r="AE59" s="453"/>
      <c r="AF59" s="453"/>
      <c r="AG59" s="453"/>
      <c r="AH59" s="453"/>
      <c r="AI59" s="453"/>
    </row>
    <row r="60" spans="2:35" ht="35.450000000000003" customHeight="1" x14ac:dyDescent="0.15">
      <c r="B60" s="451"/>
      <c r="C60" s="453"/>
      <c r="D60" s="453"/>
      <c r="E60" s="453"/>
      <c r="F60" s="453"/>
      <c r="G60" s="453"/>
      <c r="H60" s="453"/>
      <c r="I60" s="453"/>
      <c r="J60" s="453"/>
      <c r="K60" s="453"/>
      <c r="L60" s="453"/>
      <c r="M60" s="453"/>
      <c r="N60" s="453"/>
      <c r="O60" s="453"/>
      <c r="P60" s="453"/>
      <c r="Q60" s="453"/>
      <c r="R60" s="453"/>
      <c r="S60" s="453"/>
      <c r="T60" s="453"/>
      <c r="U60" s="453"/>
      <c r="V60" s="453"/>
      <c r="W60" s="453"/>
      <c r="X60" s="453"/>
      <c r="Y60" s="453"/>
      <c r="Z60" s="453"/>
      <c r="AA60" s="453"/>
      <c r="AB60" s="453"/>
      <c r="AC60" s="453"/>
      <c r="AD60" s="453"/>
      <c r="AE60" s="453"/>
      <c r="AF60" s="453"/>
      <c r="AG60" s="453"/>
      <c r="AH60" s="453"/>
      <c r="AI60" s="453"/>
    </row>
    <row r="61" spans="2:35" ht="35.450000000000003" customHeight="1" x14ac:dyDescent="0.15">
      <c r="B61" s="451"/>
      <c r="C61" s="453"/>
      <c r="D61" s="453"/>
      <c r="E61" s="453"/>
      <c r="F61" s="453"/>
      <c r="G61" s="453"/>
      <c r="H61" s="453"/>
      <c r="I61" s="453"/>
      <c r="J61" s="453"/>
      <c r="K61" s="453"/>
      <c r="L61" s="453"/>
      <c r="M61" s="453"/>
      <c r="N61" s="453"/>
      <c r="O61" s="453"/>
      <c r="P61" s="453"/>
      <c r="Q61" s="453"/>
      <c r="R61" s="453"/>
      <c r="S61" s="453"/>
      <c r="T61" s="453"/>
      <c r="U61" s="453"/>
      <c r="V61" s="453"/>
      <c r="W61" s="453"/>
      <c r="X61" s="453"/>
      <c r="Y61" s="453"/>
      <c r="Z61" s="453"/>
      <c r="AA61" s="453"/>
      <c r="AB61" s="453"/>
      <c r="AC61" s="453"/>
      <c r="AD61" s="453"/>
      <c r="AE61" s="453"/>
      <c r="AF61" s="453"/>
      <c r="AG61" s="453"/>
      <c r="AH61" s="453"/>
      <c r="AI61" s="453"/>
    </row>
    <row r="62" spans="2:35" ht="35.450000000000003" customHeight="1" x14ac:dyDescent="0.15">
      <c r="B62" s="451"/>
      <c r="C62" s="453"/>
      <c r="D62" s="453"/>
      <c r="E62" s="453"/>
      <c r="F62" s="453"/>
      <c r="G62" s="453"/>
      <c r="H62" s="453"/>
      <c r="I62" s="453"/>
      <c r="J62" s="453"/>
      <c r="K62" s="453"/>
      <c r="L62" s="453"/>
      <c r="M62" s="453"/>
      <c r="N62" s="453"/>
      <c r="O62" s="453"/>
      <c r="P62" s="453"/>
      <c r="Q62" s="453"/>
      <c r="R62" s="453"/>
      <c r="S62" s="453"/>
      <c r="T62" s="453"/>
      <c r="U62" s="453"/>
      <c r="V62" s="453"/>
      <c r="W62" s="453"/>
      <c r="X62" s="453"/>
      <c r="Y62" s="453"/>
      <c r="Z62" s="453"/>
      <c r="AA62" s="453"/>
      <c r="AB62" s="453"/>
      <c r="AC62" s="453"/>
      <c r="AD62" s="453"/>
      <c r="AE62" s="453"/>
      <c r="AF62" s="453"/>
      <c r="AG62" s="453"/>
      <c r="AH62" s="453"/>
      <c r="AI62" s="453"/>
    </row>
    <row r="63" spans="2:35" ht="35.450000000000003" customHeight="1" x14ac:dyDescent="0.15">
      <c r="B63" s="451"/>
      <c r="C63" s="453"/>
      <c r="D63" s="453"/>
      <c r="E63" s="453"/>
      <c r="F63" s="453"/>
      <c r="G63" s="453"/>
      <c r="H63" s="453"/>
      <c r="I63" s="453"/>
      <c r="J63" s="453"/>
      <c r="K63" s="453"/>
      <c r="L63" s="453"/>
      <c r="M63" s="453"/>
      <c r="N63" s="453"/>
      <c r="O63" s="453"/>
      <c r="P63" s="453"/>
      <c r="Q63" s="453"/>
      <c r="R63" s="453"/>
      <c r="S63" s="453"/>
      <c r="T63" s="453"/>
      <c r="U63" s="453"/>
      <c r="V63" s="453"/>
      <c r="W63" s="453"/>
      <c r="X63" s="453"/>
      <c r="Y63" s="453"/>
      <c r="Z63" s="453"/>
      <c r="AA63" s="453"/>
      <c r="AB63" s="453"/>
      <c r="AC63" s="453"/>
      <c r="AD63" s="453"/>
      <c r="AE63" s="453"/>
      <c r="AF63" s="453"/>
      <c r="AG63" s="453"/>
      <c r="AH63" s="453"/>
      <c r="AI63" s="453"/>
    </row>
    <row r="64" spans="2:35" ht="35.450000000000003" customHeight="1" x14ac:dyDescent="0.15">
      <c r="B64" s="451"/>
      <c r="C64" s="453"/>
      <c r="D64" s="453"/>
      <c r="E64" s="453"/>
      <c r="F64" s="453"/>
      <c r="G64" s="453"/>
      <c r="H64" s="453"/>
      <c r="I64" s="453"/>
      <c r="J64" s="453"/>
      <c r="K64" s="453"/>
      <c r="L64" s="453"/>
      <c r="M64" s="453"/>
      <c r="N64" s="453"/>
      <c r="O64" s="453"/>
      <c r="P64" s="453"/>
      <c r="Q64" s="453"/>
      <c r="R64" s="453"/>
      <c r="S64" s="453"/>
      <c r="T64" s="453"/>
      <c r="U64" s="453"/>
      <c r="V64" s="453"/>
      <c r="W64" s="453"/>
      <c r="X64" s="453"/>
      <c r="Y64" s="453"/>
      <c r="Z64" s="453"/>
      <c r="AA64" s="453"/>
      <c r="AB64" s="453"/>
      <c r="AC64" s="453"/>
      <c r="AD64" s="453"/>
      <c r="AE64" s="453"/>
      <c r="AF64" s="453"/>
      <c r="AG64" s="453"/>
      <c r="AH64" s="453"/>
      <c r="AI64" s="453"/>
    </row>
    <row r="65" spans="2:35" ht="35.450000000000003" customHeight="1" x14ac:dyDescent="0.15">
      <c r="B65" s="451"/>
      <c r="C65" s="453"/>
      <c r="D65" s="453"/>
      <c r="E65" s="453"/>
      <c r="F65" s="453"/>
      <c r="G65" s="453"/>
      <c r="H65" s="453"/>
      <c r="I65" s="453"/>
      <c r="J65" s="453"/>
      <c r="K65" s="453"/>
      <c r="L65" s="453"/>
      <c r="M65" s="453"/>
      <c r="N65" s="453"/>
      <c r="O65" s="453"/>
      <c r="P65" s="453"/>
      <c r="Q65" s="453"/>
      <c r="R65" s="453"/>
      <c r="S65" s="453"/>
      <c r="T65" s="453"/>
      <c r="U65" s="453"/>
      <c r="V65" s="453"/>
      <c r="W65" s="453"/>
      <c r="X65" s="453"/>
      <c r="Y65" s="453"/>
      <c r="Z65" s="453"/>
      <c r="AA65" s="453"/>
      <c r="AB65" s="453"/>
      <c r="AC65" s="453"/>
      <c r="AD65" s="453"/>
      <c r="AE65" s="453"/>
      <c r="AF65" s="453"/>
      <c r="AG65" s="453"/>
      <c r="AH65" s="453"/>
      <c r="AI65" s="453"/>
    </row>
    <row r="66" spans="2:35" ht="35.450000000000003" customHeight="1" x14ac:dyDescent="0.15">
      <c r="B66" s="451"/>
      <c r="C66" s="453"/>
      <c r="D66" s="453"/>
      <c r="E66" s="453"/>
      <c r="F66" s="453"/>
      <c r="G66" s="453"/>
      <c r="H66" s="453"/>
      <c r="I66" s="453"/>
      <c r="J66" s="453"/>
      <c r="K66" s="453"/>
      <c r="L66" s="453"/>
      <c r="M66" s="453"/>
      <c r="N66" s="453"/>
      <c r="O66" s="453"/>
      <c r="P66" s="453"/>
      <c r="Q66" s="453"/>
      <c r="R66" s="453"/>
      <c r="S66" s="453"/>
      <c r="T66" s="453"/>
      <c r="U66" s="453"/>
      <c r="V66" s="453"/>
      <c r="W66" s="453"/>
      <c r="X66" s="453"/>
      <c r="Y66" s="453"/>
      <c r="Z66" s="453"/>
      <c r="AA66" s="453"/>
      <c r="AB66" s="453"/>
      <c r="AC66" s="453"/>
      <c r="AD66" s="453"/>
      <c r="AE66" s="453"/>
      <c r="AF66" s="453"/>
      <c r="AG66" s="453"/>
      <c r="AH66" s="453"/>
      <c r="AI66" s="453"/>
    </row>
    <row r="67" spans="2:35" ht="35.450000000000003" customHeight="1" x14ac:dyDescent="0.15">
      <c r="B67" s="451"/>
      <c r="C67" s="453"/>
      <c r="D67" s="453"/>
      <c r="E67" s="453"/>
      <c r="F67" s="453"/>
      <c r="G67" s="453"/>
      <c r="H67" s="453"/>
      <c r="I67" s="453"/>
      <c r="J67" s="453"/>
      <c r="K67" s="453"/>
      <c r="L67" s="453"/>
      <c r="M67" s="453"/>
      <c r="N67" s="453"/>
      <c r="O67" s="453"/>
      <c r="P67" s="453"/>
      <c r="Q67" s="453"/>
      <c r="R67" s="453"/>
      <c r="S67" s="453"/>
      <c r="T67" s="453"/>
      <c r="U67" s="453"/>
      <c r="V67" s="453"/>
      <c r="W67" s="453"/>
      <c r="X67" s="453"/>
      <c r="Y67" s="453"/>
      <c r="Z67" s="453"/>
      <c r="AA67" s="453"/>
      <c r="AB67" s="453"/>
      <c r="AC67" s="453"/>
      <c r="AD67" s="453"/>
      <c r="AE67" s="453"/>
      <c r="AF67" s="453"/>
      <c r="AG67" s="453"/>
      <c r="AH67" s="453"/>
      <c r="AI67" s="453"/>
    </row>
    <row r="68" spans="2:35" ht="35.450000000000003" customHeight="1" x14ac:dyDescent="0.15">
      <c r="B68" s="451"/>
      <c r="C68" s="453"/>
      <c r="D68" s="453"/>
      <c r="E68" s="453"/>
      <c r="F68" s="453"/>
      <c r="G68" s="453"/>
      <c r="H68" s="453"/>
      <c r="I68" s="453"/>
      <c r="J68" s="453"/>
      <c r="K68" s="453"/>
      <c r="L68" s="453"/>
      <c r="M68" s="453"/>
      <c r="N68" s="453"/>
      <c r="O68" s="453"/>
      <c r="P68" s="453"/>
      <c r="Q68" s="453"/>
      <c r="R68" s="453"/>
      <c r="S68" s="453"/>
      <c r="T68" s="453"/>
      <c r="U68" s="453"/>
      <c r="V68" s="453"/>
      <c r="W68" s="453"/>
      <c r="X68" s="453"/>
      <c r="Y68" s="453"/>
      <c r="Z68" s="453"/>
      <c r="AA68" s="453"/>
      <c r="AB68" s="453"/>
      <c r="AC68" s="453"/>
      <c r="AD68" s="453"/>
      <c r="AE68" s="453"/>
      <c r="AF68" s="453"/>
      <c r="AG68" s="453"/>
      <c r="AH68" s="453"/>
      <c r="AI68" s="453"/>
    </row>
    <row r="69" spans="2:35" ht="53.25" customHeight="1" x14ac:dyDescent="0.15">
      <c r="B69" s="451"/>
      <c r="C69" s="453"/>
      <c r="D69" s="453"/>
      <c r="E69" s="453"/>
      <c r="F69" s="453"/>
      <c r="G69" s="453"/>
      <c r="H69" s="453"/>
      <c r="I69" s="453"/>
      <c r="J69" s="453"/>
      <c r="K69" s="453"/>
      <c r="L69" s="453"/>
      <c r="M69" s="453"/>
      <c r="N69" s="453"/>
      <c r="O69" s="453"/>
      <c r="P69" s="453"/>
      <c r="Q69" s="453"/>
      <c r="R69" s="453"/>
      <c r="S69" s="453"/>
      <c r="T69" s="453"/>
      <c r="U69" s="453"/>
      <c r="V69" s="453"/>
      <c r="W69" s="453"/>
      <c r="X69" s="453"/>
      <c r="Y69" s="453"/>
      <c r="Z69" s="453"/>
      <c r="AA69" s="453"/>
      <c r="AB69" s="453"/>
      <c r="AC69" s="453"/>
      <c r="AD69" s="453"/>
      <c r="AE69" s="453"/>
      <c r="AF69" s="453"/>
      <c r="AG69" s="453"/>
      <c r="AH69" s="453"/>
      <c r="AI69" s="453"/>
    </row>
    <row r="70" spans="2:35" ht="15" customHeight="1" x14ac:dyDescent="0.15">
      <c r="B70" s="38"/>
      <c r="C70" s="38"/>
      <c r="D70" s="3"/>
    </row>
    <row r="71" spans="2:35" s="39" customFormat="1" ht="24.95" customHeight="1" x14ac:dyDescent="0.15">
      <c r="B71" s="465" t="s">
        <v>320</v>
      </c>
      <c r="C71" s="465"/>
      <c r="D71" s="465"/>
      <c r="E71" s="465"/>
      <c r="F71" s="465"/>
      <c r="G71" s="465"/>
      <c r="H71" s="465"/>
      <c r="I71" s="465"/>
      <c r="J71" s="465"/>
      <c r="K71" s="465"/>
      <c r="L71" s="465"/>
      <c r="M71" s="465"/>
      <c r="N71" s="465"/>
      <c r="O71" s="465"/>
      <c r="P71" s="465"/>
      <c r="Q71" s="465"/>
      <c r="R71" s="465"/>
      <c r="S71" s="465"/>
      <c r="T71" s="465"/>
      <c r="U71" s="465"/>
      <c r="V71" s="465"/>
      <c r="W71" s="465"/>
      <c r="X71" s="465"/>
      <c r="Y71" s="465"/>
      <c r="Z71" s="465"/>
      <c r="AA71" s="465"/>
      <c r="AB71" s="465"/>
      <c r="AC71" s="465"/>
      <c r="AD71" s="465"/>
      <c r="AE71" s="465"/>
      <c r="AF71" s="465"/>
      <c r="AG71" s="465"/>
      <c r="AH71" s="465"/>
      <c r="AI71" s="465"/>
    </row>
    <row r="72" spans="2:35" ht="20.100000000000001" customHeight="1" x14ac:dyDescent="0.15">
      <c r="B72" s="334" t="s">
        <v>27</v>
      </c>
      <c r="C72" s="345"/>
      <c r="D72" s="346"/>
      <c r="E72" s="466" t="str">
        <f>'様式A-1'!D3</f>
        <v>オオダトンネル</v>
      </c>
      <c r="F72" s="467"/>
      <c r="G72" s="467"/>
      <c r="H72" s="467"/>
      <c r="I72" s="468"/>
      <c r="J72" s="469" t="s">
        <v>28</v>
      </c>
      <c r="K72" s="469"/>
      <c r="L72" s="469"/>
      <c r="M72" s="470" t="str">
        <f>'様式A-1'!J3</f>
        <v>一般国道490号　小郡萩道路</v>
      </c>
      <c r="N72" s="470"/>
      <c r="O72" s="470"/>
      <c r="P72" s="470"/>
      <c r="Q72" s="470"/>
      <c r="R72" s="470"/>
      <c r="S72" s="261" t="s">
        <v>162</v>
      </c>
      <c r="T72" s="262"/>
      <c r="U72" s="262"/>
      <c r="V72" s="263"/>
      <c r="W72" s="291" t="str">
        <f>'様式A-1'!K5</f>
        <v>基礎地盤コンサルタンツ株式会社
安田　啓吾</v>
      </c>
      <c r="X72" s="454"/>
      <c r="Y72" s="454"/>
      <c r="Z72" s="454"/>
      <c r="AA72" s="454"/>
      <c r="AB72" s="455"/>
      <c r="AC72" s="459" t="s">
        <v>193</v>
      </c>
      <c r="AD72" s="460"/>
      <c r="AE72" s="461"/>
      <c r="AF72" s="471">
        <v>45177</v>
      </c>
      <c r="AG72" s="472"/>
      <c r="AH72" s="472"/>
      <c r="AI72" s="473"/>
    </row>
    <row r="73" spans="2:35" ht="20.100000000000001" customHeight="1" x14ac:dyDescent="0.15">
      <c r="B73" s="280" t="s">
        <v>0</v>
      </c>
      <c r="C73" s="281"/>
      <c r="D73" s="282"/>
      <c r="E73" s="477" t="str">
        <f>'様式A-1'!D4</f>
        <v>大田トンネル</v>
      </c>
      <c r="F73" s="478"/>
      <c r="G73" s="478"/>
      <c r="H73" s="478"/>
      <c r="I73" s="479"/>
      <c r="J73" s="480" t="s">
        <v>1</v>
      </c>
      <c r="K73" s="480"/>
      <c r="L73" s="480"/>
      <c r="M73" s="470" t="str">
        <f>'様式A-1'!R3</f>
        <v>山口県宇部土木建築事務所
美祢支所</v>
      </c>
      <c r="N73" s="470"/>
      <c r="O73" s="470"/>
      <c r="P73" s="470"/>
      <c r="Q73" s="470"/>
      <c r="R73" s="470"/>
      <c r="S73" s="264"/>
      <c r="T73" s="265"/>
      <c r="U73" s="265"/>
      <c r="V73" s="266"/>
      <c r="W73" s="456"/>
      <c r="X73" s="457"/>
      <c r="Y73" s="457"/>
      <c r="Z73" s="457"/>
      <c r="AA73" s="457"/>
      <c r="AB73" s="458"/>
      <c r="AC73" s="462"/>
      <c r="AD73" s="463"/>
      <c r="AE73" s="464"/>
      <c r="AF73" s="474"/>
      <c r="AG73" s="475"/>
      <c r="AH73" s="475"/>
      <c r="AI73" s="476"/>
    </row>
    <row r="74" spans="2:35" ht="26.25" customHeight="1" x14ac:dyDescent="0.15">
      <c r="B74" s="450" t="s">
        <v>192</v>
      </c>
      <c r="C74" s="452"/>
      <c r="D74" s="452"/>
      <c r="E74" s="452"/>
      <c r="F74" s="452"/>
      <c r="G74" s="452"/>
      <c r="H74" s="452"/>
      <c r="I74" s="452"/>
      <c r="J74" s="452"/>
      <c r="K74" s="452"/>
      <c r="L74" s="452"/>
      <c r="M74" s="452"/>
      <c r="N74" s="452"/>
      <c r="O74" s="452"/>
      <c r="P74" s="452"/>
      <c r="Q74" s="452"/>
      <c r="R74" s="452"/>
      <c r="S74" s="452"/>
      <c r="T74" s="452"/>
      <c r="U74" s="452"/>
      <c r="V74" s="452"/>
      <c r="W74" s="452"/>
      <c r="X74" s="452"/>
      <c r="Y74" s="452"/>
      <c r="Z74" s="452"/>
      <c r="AA74" s="452"/>
      <c r="AB74" s="452"/>
      <c r="AC74" s="452"/>
      <c r="AD74" s="452"/>
      <c r="AE74" s="452"/>
      <c r="AF74" s="452"/>
      <c r="AG74" s="452"/>
      <c r="AH74" s="452"/>
      <c r="AI74" s="452"/>
    </row>
    <row r="75" spans="2:35" ht="35.450000000000003" customHeight="1" x14ac:dyDescent="0.15">
      <c r="B75" s="451"/>
      <c r="C75" s="453"/>
      <c r="D75" s="453"/>
      <c r="E75" s="453"/>
      <c r="F75" s="453"/>
      <c r="G75" s="453"/>
      <c r="H75" s="453"/>
      <c r="I75" s="453"/>
      <c r="J75" s="453"/>
      <c r="K75" s="453"/>
      <c r="L75" s="453"/>
      <c r="M75" s="453"/>
      <c r="N75" s="453"/>
      <c r="O75" s="453"/>
      <c r="P75" s="453"/>
      <c r="Q75" s="453"/>
      <c r="R75" s="453"/>
      <c r="S75" s="453"/>
      <c r="T75" s="453"/>
      <c r="U75" s="453"/>
      <c r="V75" s="453"/>
      <c r="W75" s="453"/>
      <c r="X75" s="453"/>
      <c r="Y75" s="453"/>
      <c r="Z75" s="453"/>
      <c r="AA75" s="453"/>
      <c r="AB75" s="453"/>
      <c r="AC75" s="453"/>
      <c r="AD75" s="453"/>
      <c r="AE75" s="453"/>
      <c r="AF75" s="453"/>
      <c r="AG75" s="453"/>
      <c r="AH75" s="453"/>
      <c r="AI75" s="453"/>
    </row>
    <row r="76" spans="2:35" ht="35.450000000000003" customHeight="1" x14ac:dyDescent="0.15">
      <c r="B76" s="451"/>
      <c r="C76" s="453"/>
      <c r="D76" s="453"/>
      <c r="E76" s="453"/>
      <c r="F76" s="453"/>
      <c r="G76" s="453"/>
      <c r="H76" s="453"/>
      <c r="I76" s="453"/>
      <c r="J76" s="453"/>
      <c r="K76" s="453"/>
      <c r="L76" s="453"/>
      <c r="M76" s="453"/>
      <c r="N76" s="453"/>
      <c r="O76" s="453"/>
      <c r="P76" s="453"/>
      <c r="Q76" s="453"/>
      <c r="R76" s="453"/>
      <c r="S76" s="453"/>
      <c r="T76" s="453"/>
      <c r="U76" s="453"/>
      <c r="V76" s="453"/>
      <c r="W76" s="453"/>
      <c r="X76" s="453"/>
      <c r="Y76" s="453"/>
      <c r="Z76" s="453"/>
      <c r="AA76" s="453"/>
      <c r="AB76" s="453"/>
      <c r="AC76" s="453"/>
      <c r="AD76" s="453"/>
      <c r="AE76" s="453"/>
      <c r="AF76" s="453"/>
      <c r="AG76" s="453"/>
      <c r="AH76" s="453"/>
      <c r="AI76" s="453"/>
    </row>
    <row r="77" spans="2:35" ht="35.450000000000003" customHeight="1" x14ac:dyDescent="0.15">
      <c r="B77" s="451"/>
      <c r="C77" s="453"/>
      <c r="D77" s="453"/>
      <c r="E77" s="453"/>
      <c r="F77" s="453"/>
      <c r="G77" s="453"/>
      <c r="H77" s="453"/>
      <c r="I77" s="453"/>
      <c r="J77" s="453"/>
      <c r="K77" s="453"/>
      <c r="L77" s="453"/>
      <c r="M77" s="453"/>
      <c r="N77" s="453"/>
      <c r="O77" s="453"/>
      <c r="P77" s="453"/>
      <c r="Q77" s="453"/>
      <c r="R77" s="453"/>
      <c r="S77" s="453"/>
      <c r="T77" s="453"/>
      <c r="U77" s="453"/>
      <c r="V77" s="453"/>
      <c r="W77" s="453"/>
      <c r="X77" s="453"/>
      <c r="Y77" s="453"/>
      <c r="Z77" s="453"/>
      <c r="AA77" s="453"/>
      <c r="AB77" s="453"/>
      <c r="AC77" s="453"/>
      <c r="AD77" s="453"/>
      <c r="AE77" s="453"/>
      <c r="AF77" s="453"/>
      <c r="AG77" s="453"/>
      <c r="AH77" s="453"/>
      <c r="AI77" s="453"/>
    </row>
    <row r="78" spans="2:35" ht="35.450000000000003" customHeight="1" x14ac:dyDescent="0.15">
      <c r="B78" s="451"/>
      <c r="C78" s="453"/>
      <c r="D78" s="453"/>
      <c r="E78" s="453"/>
      <c r="F78" s="453"/>
      <c r="G78" s="453"/>
      <c r="H78" s="453"/>
      <c r="I78" s="453"/>
      <c r="J78" s="453"/>
      <c r="K78" s="453"/>
      <c r="L78" s="453"/>
      <c r="M78" s="453"/>
      <c r="N78" s="453"/>
      <c r="O78" s="453"/>
      <c r="P78" s="453"/>
      <c r="Q78" s="453"/>
      <c r="R78" s="453"/>
      <c r="S78" s="453"/>
      <c r="T78" s="453"/>
      <c r="U78" s="453"/>
      <c r="V78" s="453"/>
      <c r="W78" s="453"/>
      <c r="X78" s="453"/>
      <c r="Y78" s="453"/>
      <c r="Z78" s="453"/>
      <c r="AA78" s="453"/>
      <c r="AB78" s="453"/>
      <c r="AC78" s="453"/>
      <c r="AD78" s="453"/>
      <c r="AE78" s="453"/>
      <c r="AF78" s="453"/>
      <c r="AG78" s="453"/>
      <c r="AH78" s="453"/>
      <c r="AI78" s="453"/>
    </row>
    <row r="79" spans="2:35" ht="35.450000000000003" customHeight="1" x14ac:dyDescent="0.15">
      <c r="B79" s="451"/>
      <c r="C79" s="453"/>
      <c r="D79" s="453"/>
      <c r="E79" s="453"/>
      <c r="F79" s="453"/>
      <c r="G79" s="453"/>
      <c r="H79" s="453"/>
      <c r="I79" s="453"/>
      <c r="J79" s="453"/>
      <c r="K79" s="453"/>
      <c r="L79" s="453"/>
      <c r="M79" s="453"/>
      <c r="N79" s="453"/>
      <c r="O79" s="453"/>
      <c r="P79" s="453"/>
      <c r="Q79" s="453"/>
      <c r="R79" s="453"/>
      <c r="S79" s="453"/>
      <c r="T79" s="453"/>
      <c r="U79" s="453"/>
      <c r="V79" s="453"/>
      <c r="W79" s="453"/>
      <c r="X79" s="453"/>
      <c r="Y79" s="453"/>
      <c r="Z79" s="453"/>
      <c r="AA79" s="453"/>
      <c r="AB79" s="453"/>
      <c r="AC79" s="453"/>
      <c r="AD79" s="453"/>
      <c r="AE79" s="453"/>
      <c r="AF79" s="453"/>
      <c r="AG79" s="453"/>
      <c r="AH79" s="453"/>
      <c r="AI79" s="453"/>
    </row>
    <row r="80" spans="2:35" ht="35.450000000000003" customHeight="1" x14ac:dyDescent="0.15">
      <c r="B80" s="451"/>
      <c r="C80" s="453"/>
      <c r="D80" s="453"/>
      <c r="E80" s="453"/>
      <c r="F80" s="453"/>
      <c r="G80" s="453"/>
      <c r="H80" s="453"/>
      <c r="I80" s="453"/>
      <c r="J80" s="453"/>
      <c r="K80" s="453"/>
      <c r="L80" s="453"/>
      <c r="M80" s="453"/>
      <c r="N80" s="453"/>
      <c r="O80" s="453"/>
      <c r="P80" s="453"/>
      <c r="Q80" s="453"/>
      <c r="R80" s="453"/>
      <c r="S80" s="453"/>
      <c r="T80" s="453"/>
      <c r="U80" s="453"/>
      <c r="V80" s="453"/>
      <c r="W80" s="453"/>
      <c r="X80" s="453"/>
      <c r="Y80" s="453"/>
      <c r="Z80" s="453"/>
      <c r="AA80" s="453"/>
      <c r="AB80" s="453"/>
      <c r="AC80" s="453"/>
      <c r="AD80" s="453"/>
      <c r="AE80" s="453"/>
      <c r="AF80" s="453"/>
      <c r="AG80" s="453"/>
      <c r="AH80" s="453"/>
      <c r="AI80" s="453"/>
    </row>
    <row r="81" spans="2:35" ht="35.450000000000003" customHeight="1" x14ac:dyDescent="0.15">
      <c r="B81" s="451"/>
      <c r="C81" s="453"/>
      <c r="D81" s="453"/>
      <c r="E81" s="453"/>
      <c r="F81" s="453"/>
      <c r="G81" s="453"/>
      <c r="H81" s="453"/>
      <c r="I81" s="453"/>
      <c r="J81" s="453"/>
      <c r="K81" s="453"/>
      <c r="L81" s="453"/>
      <c r="M81" s="453"/>
      <c r="N81" s="453"/>
      <c r="O81" s="453"/>
      <c r="P81" s="453"/>
      <c r="Q81" s="453"/>
      <c r="R81" s="453"/>
      <c r="S81" s="453"/>
      <c r="T81" s="453"/>
      <c r="U81" s="453"/>
      <c r="V81" s="453"/>
      <c r="W81" s="453"/>
      <c r="X81" s="453"/>
      <c r="Y81" s="453"/>
      <c r="Z81" s="453"/>
      <c r="AA81" s="453"/>
      <c r="AB81" s="453"/>
      <c r="AC81" s="453"/>
      <c r="AD81" s="453"/>
      <c r="AE81" s="453"/>
      <c r="AF81" s="453"/>
      <c r="AG81" s="453"/>
      <c r="AH81" s="453"/>
      <c r="AI81" s="453"/>
    </row>
    <row r="82" spans="2:35" ht="35.450000000000003" customHeight="1" x14ac:dyDescent="0.15">
      <c r="B82" s="451"/>
      <c r="C82" s="453"/>
      <c r="D82" s="453"/>
      <c r="E82" s="453"/>
      <c r="F82" s="453"/>
      <c r="G82" s="453"/>
      <c r="H82" s="453"/>
      <c r="I82" s="453"/>
      <c r="J82" s="453"/>
      <c r="K82" s="453"/>
      <c r="L82" s="453"/>
      <c r="M82" s="453"/>
      <c r="N82" s="453"/>
      <c r="O82" s="453"/>
      <c r="P82" s="453"/>
      <c r="Q82" s="453"/>
      <c r="R82" s="453"/>
      <c r="S82" s="453"/>
      <c r="T82" s="453"/>
      <c r="U82" s="453"/>
      <c r="V82" s="453"/>
      <c r="W82" s="453"/>
      <c r="X82" s="453"/>
      <c r="Y82" s="453"/>
      <c r="Z82" s="453"/>
      <c r="AA82" s="453"/>
      <c r="AB82" s="453"/>
      <c r="AC82" s="453"/>
      <c r="AD82" s="453"/>
      <c r="AE82" s="453"/>
      <c r="AF82" s="453"/>
      <c r="AG82" s="453"/>
      <c r="AH82" s="453"/>
      <c r="AI82" s="453"/>
    </row>
    <row r="83" spans="2:35" ht="35.450000000000003" customHeight="1" x14ac:dyDescent="0.15">
      <c r="B83" s="451"/>
      <c r="C83" s="453"/>
      <c r="D83" s="453"/>
      <c r="E83" s="453"/>
      <c r="F83" s="453"/>
      <c r="G83" s="453"/>
      <c r="H83" s="453"/>
      <c r="I83" s="453"/>
      <c r="J83" s="453"/>
      <c r="K83" s="453"/>
      <c r="L83" s="453"/>
      <c r="M83" s="453"/>
      <c r="N83" s="453"/>
      <c r="O83" s="453"/>
      <c r="P83" s="453"/>
      <c r="Q83" s="453"/>
      <c r="R83" s="453"/>
      <c r="S83" s="453"/>
      <c r="T83" s="453"/>
      <c r="U83" s="453"/>
      <c r="V83" s="453"/>
      <c r="W83" s="453"/>
      <c r="X83" s="453"/>
      <c r="Y83" s="453"/>
      <c r="Z83" s="453"/>
      <c r="AA83" s="453"/>
      <c r="AB83" s="453"/>
      <c r="AC83" s="453"/>
      <c r="AD83" s="453"/>
      <c r="AE83" s="453"/>
      <c r="AF83" s="453"/>
      <c r="AG83" s="453"/>
      <c r="AH83" s="453"/>
      <c r="AI83" s="453"/>
    </row>
    <row r="84" spans="2:35" ht="35.450000000000003" customHeight="1" x14ac:dyDescent="0.15">
      <c r="B84" s="451"/>
      <c r="C84" s="453"/>
      <c r="D84" s="453"/>
      <c r="E84" s="453"/>
      <c r="F84" s="453"/>
      <c r="G84" s="453"/>
      <c r="H84" s="453"/>
      <c r="I84" s="453"/>
      <c r="J84" s="453"/>
      <c r="K84" s="453"/>
      <c r="L84" s="453"/>
      <c r="M84" s="453"/>
      <c r="N84" s="453"/>
      <c r="O84" s="453"/>
      <c r="P84" s="453"/>
      <c r="Q84" s="453"/>
      <c r="R84" s="453"/>
      <c r="S84" s="453"/>
      <c r="T84" s="453"/>
      <c r="U84" s="453"/>
      <c r="V84" s="453"/>
      <c r="W84" s="453"/>
      <c r="X84" s="453"/>
      <c r="Y84" s="453"/>
      <c r="Z84" s="453"/>
      <c r="AA84" s="453"/>
      <c r="AB84" s="453"/>
      <c r="AC84" s="453"/>
      <c r="AD84" s="453"/>
      <c r="AE84" s="453"/>
      <c r="AF84" s="453"/>
      <c r="AG84" s="453"/>
      <c r="AH84" s="453"/>
      <c r="AI84" s="453"/>
    </row>
    <row r="85" spans="2:35" ht="35.450000000000003" customHeight="1" x14ac:dyDescent="0.15">
      <c r="B85" s="451"/>
      <c r="C85" s="453"/>
      <c r="D85" s="453"/>
      <c r="E85" s="453"/>
      <c r="F85" s="453"/>
      <c r="G85" s="453"/>
      <c r="H85" s="453"/>
      <c r="I85" s="453"/>
      <c r="J85" s="453"/>
      <c r="K85" s="453"/>
      <c r="L85" s="453"/>
      <c r="M85" s="453"/>
      <c r="N85" s="453"/>
      <c r="O85" s="453"/>
      <c r="P85" s="453"/>
      <c r="Q85" s="453"/>
      <c r="R85" s="453"/>
      <c r="S85" s="453"/>
      <c r="T85" s="453"/>
      <c r="U85" s="453"/>
      <c r="V85" s="453"/>
      <c r="W85" s="453"/>
      <c r="X85" s="453"/>
      <c r="Y85" s="453"/>
      <c r="Z85" s="453"/>
      <c r="AA85" s="453"/>
      <c r="AB85" s="453"/>
      <c r="AC85" s="453"/>
      <c r="AD85" s="453"/>
      <c r="AE85" s="453"/>
      <c r="AF85" s="453"/>
      <c r="AG85" s="453"/>
      <c r="AH85" s="453"/>
      <c r="AI85" s="453"/>
    </row>
    <row r="86" spans="2:35" ht="53.25" customHeight="1" x14ac:dyDescent="0.15">
      <c r="B86" s="451"/>
      <c r="C86" s="453"/>
      <c r="D86" s="453"/>
      <c r="E86" s="453"/>
      <c r="F86" s="453"/>
      <c r="G86" s="453"/>
      <c r="H86" s="453"/>
      <c r="I86" s="453"/>
      <c r="J86" s="453"/>
      <c r="K86" s="453"/>
      <c r="L86" s="453"/>
      <c r="M86" s="453"/>
      <c r="N86" s="453"/>
      <c r="O86" s="453"/>
      <c r="P86" s="453"/>
      <c r="Q86" s="453"/>
      <c r="R86" s="453"/>
      <c r="S86" s="453"/>
      <c r="T86" s="453"/>
      <c r="U86" s="453"/>
      <c r="V86" s="453"/>
      <c r="W86" s="453"/>
      <c r="X86" s="453"/>
      <c r="Y86" s="453"/>
      <c r="Z86" s="453"/>
      <c r="AA86" s="453"/>
      <c r="AB86" s="453"/>
      <c r="AC86" s="453"/>
      <c r="AD86" s="453"/>
      <c r="AE86" s="453"/>
      <c r="AF86" s="453"/>
      <c r="AG86" s="453"/>
      <c r="AH86" s="453"/>
      <c r="AI86" s="453"/>
    </row>
    <row r="87" spans="2:35" ht="15" customHeight="1" x14ac:dyDescent="0.15">
      <c r="B87" s="38"/>
      <c r="C87" s="38"/>
      <c r="D87" s="3"/>
    </row>
    <row r="88" spans="2:35" s="39" customFormat="1" ht="24.95" customHeight="1" x14ac:dyDescent="0.15">
      <c r="B88" s="465" t="s">
        <v>320</v>
      </c>
      <c r="C88" s="465"/>
      <c r="D88" s="465"/>
      <c r="E88" s="465"/>
      <c r="F88" s="465"/>
      <c r="G88" s="465"/>
      <c r="H88" s="465"/>
      <c r="I88" s="465"/>
      <c r="J88" s="465"/>
      <c r="K88" s="465"/>
      <c r="L88" s="465"/>
      <c r="M88" s="465"/>
      <c r="N88" s="465"/>
      <c r="O88" s="465"/>
      <c r="P88" s="465"/>
      <c r="Q88" s="465"/>
      <c r="R88" s="465"/>
      <c r="S88" s="465"/>
      <c r="T88" s="465"/>
      <c r="U88" s="465"/>
      <c r="V88" s="465"/>
      <c r="W88" s="465"/>
      <c r="X88" s="465"/>
      <c r="Y88" s="465"/>
      <c r="Z88" s="465"/>
      <c r="AA88" s="465"/>
      <c r="AB88" s="465"/>
      <c r="AC88" s="465"/>
      <c r="AD88" s="465"/>
      <c r="AE88" s="465"/>
      <c r="AF88" s="465"/>
      <c r="AG88" s="465"/>
      <c r="AH88" s="465"/>
      <c r="AI88" s="465"/>
    </row>
    <row r="89" spans="2:35" ht="20.100000000000001" customHeight="1" x14ac:dyDescent="0.15">
      <c r="B89" s="334" t="s">
        <v>27</v>
      </c>
      <c r="C89" s="345"/>
      <c r="D89" s="346"/>
      <c r="E89" s="466" t="str">
        <f>'様式A-1'!D3</f>
        <v>オオダトンネル</v>
      </c>
      <c r="F89" s="467"/>
      <c r="G89" s="467"/>
      <c r="H89" s="467"/>
      <c r="I89" s="468"/>
      <c r="J89" s="469" t="s">
        <v>28</v>
      </c>
      <c r="K89" s="469"/>
      <c r="L89" s="469"/>
      <c r="M89" s="470" t="str">
        <f>'様式A-1'!J3</f>
        <v>一般国道490号　小郡萩道路</v>
      </c>
      <c r="N89" s="470"/>
      <c r="O89" s="470"/>
      <c r="P89" s="470"/>
      <c r="Q89" s="470"/>
      <c r="R89" s="470"/>
      <c r="S89" s="261" t="s">
        <v>162</v>
      </c>
      <c r="T89" s="262"/>
      <c r="U89" s="262"/>
      <c r="V89" s="263"/>
      <c r="W89" s="291" t="str">
        <f>'様式A-1'!K5</f>
        <v>基礎地盤コンサルタンツ株式会社
安田　啓吾</v>
      </c>
      <c r="X89" s="454"/>
      <c r="Y89" s="454"/>
      <c r="Z89" s="454"/>
      <c r="AA89" s="454"/>
      <c r="AB89" s="455"/>
      <c r="AC89" s="459" t="s">
        <v>193</v>
      </c>
      <c r="AD89" s="460"/>
      <c r="AE89" s="461"/>
      <c r="AF89" s="471">
        <v>45177</v>
      </c>
      <c r="AG89" s="472"/>
      <c r="AH89" s="472"/>
      <c r="AI89" s="473"/>
    </row>
    <row r="90" spans="2:35" ht="20.100000000000001" customHeight="1" x14ac:dyDescent="0.15">
      <c r="B90" s="280" t="s">
        <v>0</v>
      </c>
      <c r="C90" s="281"/>
      <c r="D90" s="282"/>
      <c r="E90" s="477" t="str">
        <f>'様式A-1'!D4</f>
        <v>大田トンネル</v>
      </c>
      <c r="F90" s="478"/>
      <c r="G90" s="478"/>
      <c r="H90" s="478"/>
      <c r="I90" s="479"/>
      <c r="J90" s="480" t="s">
        <v>1</v>
      </c>
      <c r="K90" s="480"/>
      <c r="L90" s="480"/>
      <c r="M90" s="470" t="str">
        <f>'様式A-1'!R3</f>
        <v>山口県宇部土木建築事務所
美祢支所</v>
      </c>
      <c r="N90" s="470"/>
      <c r="O90" s="470"/>
      <c r="P90" s="470"/>
      <c r="Q90" s="470"/>
      <c r="R90" s="470"/>
      <c r="S90" s="264"/>
      <c r="T90" s="265"/>
      <c r="U90" s="265"/>
      <c r="V90" s="266"/>
      <c r="W90" s="456"/>
      <c r="X90" s="457"/>
      <c r="Y90" s="457"/>
      <c r="Z90" s="457"/>
      <c r="AA90" s="457"/>
      <c r="AB90" s="458"/>
      <c r="AC90" s="462"/>
      <c r="AD90" s="463"/>
      <c r="AE90" s="464"/>
      <c r="AF90" s="474"/>
      <c r="AG90" s="475"/>
      <c r="AH90" s="475"/>
      <c r="AI90" s="476"/>
    </row>
    <row r="91" spans="2:35" ht="26.25" customHeight="1" x14ac:dyDescent="0.15">
      <c r="B91" s="450" t="s">
        <v>192</v>
      </c>
      <c r="C91" s="452"/>
      <c r="D91" s="452"/>
      <c r="E91" s="452"/>
      <c r="F91" s="452"/>
      <c r="G91" s="452"/>
      <c r="H91" s="452"/>
      <c r="I91" s="452"/>
      <c r="J91" s="452"/>
      <c r="K91" s="452"/>
      <c r="L91" s="452"/>
      <c r="M91" s="452"/>
      <c r="N91" s="452"/>
      <c r="O91" s="452"/>
      <c r="P91" s="452"/>
      <c r="Q91" s="452"/>
      <c r="R91" s="452"/>
      <c r="S91" s="452"/>
      <c r="T91" s="452"/>
      <c r="U91" s="452"/>
      <c r="V91" s="452"/>
      <c r="W91" s="452"/>
      <c r="X91" s="452"/>
      <c r="Y91" s="452"/>
      <c r="Z91" s="452"/>
      <c r="AA91" s="452"/>
      <c r="AB91" s="452"/>
      <c r="AC91" s="452"/>
      <c r="AD91" s="452"/>
      <c r="AE91" s="452"/>
      <c r="AF91" s="452"/>
      <c r="AG91" s="452"/>
      <c r="AH91" s="452"/>
      <c r="AI91" s="452"/>
    </row>
    <row r="92" spans="2:35" ht="35.450000000000003" customHeight="1" x14ac:dyDescent="0.15">
      <c r="B92" s="451"/>
      <c r="C92" s="453"/>
      <c r="D92" s="453"/>
      <c r="E92" s="453"/>
      <c r="F92" s="453"/>
      <c r="G92" s="453"/>
      <c r="H92" s="453"/>
      <c r="I92" s="453"/>
      <c r="J92" s="453"/>
      <c r="K92" s="453"/>
      <c r="L92" s="453"/>
      <c r="M92" s="453"/>
      <c r="N92" s="453"/>
      <c r="O92" s="453"/>
      <c r="P92" s="453"/>
      <c r="Q92" s="453"/>
      <c r="R92" s="453"/>
      <c r="S92" s="453"/>
      <c r="T92" s="453"/>
      <c r="U92" s="453"/>
      <c r="V92" s="453"/>
      <c r="W92" s="453"/>
      <c r="X92" s="453"/>
      <c r="Y92" s="453"/>
      <c r="Z92" s="453"/>
      <c r="AA92" s="453"/>
      <c r="AB92" s="453"/>
      <c r="AC92" s="453"/>
      <c r="AD92" s="453"/>
      <c r="AE92" s="453"/>
      <c r="AF92" s="453"/>
      <c r="AG92" s="453"/>
      <c r="AH92" s="453"/>
      <c r="AI92" s="453"/>
    </row>
    <row r="93" spans="2:35" ht="35.450000000000003" customHeight="1" x14ac:dyDescent="0.15">
      <c r="B93" s="451"/>
      <c r="C93" s="453"/>
      <c r="D93" s="453"/>
      <c r="E93" s="453"/>
      <c r="F93" s="453"/>
      <c r="G93" s="453"/>
      <c r="H93" s="453"/>
      <c r="I93" s="453"/>
      <c r="J93" s="453"/>
      <c r="K93" s="453"/>
      <c r="L93" s="453"/>
      <c r="M93" s="453"/>
      <c r="N93" s="453"/>
      <c r="O93" s="453"/>
      <c r="P93" s="453"/>
      <c r="Q93" s="453"/>
      <c r="R93" s="453"/>
      <c r="S93" s="453"/>
      <c r="T93" s="453"/>
      <c r="U93" s="453"/>
      <c r="V93" s="453"/>
      <c r="W93" s="453"/>
      <c r="X93" s="453"/>
      <c r="Y93" s="453"/>
      <c r="Z93" s="453"/>
      <c r="AA93" s="453"/>
      <c r="AB93" s="453"/>
      <c r="AC93" s="453"/>
      <c r="AD93" s="453"/>
      <c r="AE93" s="453"/>
      <c r="AF93" s="453"/>
      <c r="AG93" s="453"/>
      <c r="AH93" s="453"/>
      <c r="AI93" s="453"/>
    </row>
    <row r="94" spans="2:35" ht="35.450000000000003" customHeight="1" x14ac:dyDescent="0.15">
      <c r="B94" s="451"/>
      <c r="C94" s="453"/>
      <c r="D94" s="453"/>
      <c r="E94" s="453"/>
      <c r="F94" s="453"/>
      <c r="G94" s="453"/>
      <c r="H94" s="453"/>
      <c r="I94" s="453"/>
      <c r="J94" s="453"/>
      <c r="K94" s="453"/>
      <c r="L94" s="453"/>
      <c r="M94" s="453"/>
      <c r="N94" s="453"/>
      <c r="O94" s="453"/>
      <c r="P94" s="453"/>
      <c r="Q94" s="453"/>
      <c r="R94" s="453"/>
      <c r="S94" s="453"/>
      <c r="T94" s="453"/>
      <c r="U94" s="453"/>
      <c r="V94" s="453"/>
      <c r="W94" s="453"/>
      <c r="X94" s="453"/>
      <c r="Y94" s="453"/>
      <c r="Z94" s="453"/>
      <c r="AA94" s="453"/>
      <c r="AB94" s="453"/>
      <c r="AC94" s="453"/>
      <c r="AD94" s="453"/>
      <c r="AE94" s="453"/>
      <c r="AF94" s="453"/>
      <c r="AG94" s="453"/>
      <c r="AH94" s="453"/>
      <c r="AI94" s="453"/>
    </row>
    <row r="95" spans="2:35" ht="35.450000000000003" customHeight="1" x14ac:dyDescent="0.15">
      <c r="B95" s="451"/>
      <c r="C95" s="453"/>
      <c r="D95" s="453"/>
      <c r="E95" s="453"/>
      <c r="F95" s="453"/>
      <c r="G95" s="453"/>
      <c r="H95" s="453"/>
      <c r="I95" s="453"/>
      <c r="J95" s="453"/>
      <c r="K95" s="453"/>
      <c r="L95" s="453"/>
      <c r="M95" s="453"/>
      <c r="N95" s="453"/>
      <c r="O95" s="453"/>
      <c r="P95" s="453"/>
      <c r="Q95" s="453"/>
      <c r="R95" s="453"/>
      <c r="S95" s="453"/>
      <c r="T95" s="453"/>
      <c r="U95" s="453"/>
      <c r="V95" s="453"/>
      <c r="W95" s="453"/>
      <c r="X95" s="453"/>
      <c r="Y95" s="453"/>
      <c r="Z95" s="453"/>
      <c r="AA95" s="453"/>
      <c r="AB95" s="453"/>
      <c r="AC95" s="453"/>
      <c r="AD95" s="453"/>
      <c r="AE95" s="453"/>
      <c r="AF95" s="453"/>
      <c r="AG95" s="453"/>
      <c r="AH95" s="453"/>
      <c r="AI95" s="453"/>
    </row>
    <row r="96" spans="2:35" ht="35.450000000000003" customHeight="1" x14ac:dyDescent="0.15">
      <c r="B96" s="451"/>
      <c r="C96" s="453"/>
      <c r="D96" s="453"/>
      <c r="E96" s="453"/>
      <c r="F96" s="453"/>
      <c r="G96" s="453"/>
      <c r="H96" s="453"/>
      <c r="I96" s="453"/>
      <c r="J96" s="453"/>
      <c r="K96" s="453"/>
      <c r="L96" s="453"/>
      <c r="M96" s="453"/>
      <c r="N96" s="453"/>
      <c r="O96" s="453"/>
      <c r="P96" s="453"/>
      <c r="Q96" s="453"/>
      <c r="R96" s="453"/>
      <c r="S96" s="453"/>
      <c r="T96" s="453"/>
      <c r="U96" s="453"/>
      <c r="V96" s="453"/>
      <c r="W96" s="453"/>
      <c r="X96" s="453"/>
      <c r="Y96" s="453"/>
      <c r="Z96" s="453"/>
      <c r="AA96" s="453"/>
      <c r="AB96" s="453"/>
      <c r="AC96" s="453"/>
      <c r="AD96" s="453"/>
      <c r="AE96" s="453"/>
      <c r="AF96" s="453"/>
      <c r="AG96" s="453"/>
      <c r="AH96" s="453"/>
      <c r="AI96" s="453"/>
    </row>
    <row r="97" spans="2:35" ht="35.450000000000003" customHeight="1" x14ac:dyDescent="0.15">
      <c r="B97" s="451"/>
      <c r="C97" s="453"/>
      <c r="D97" s="453"/>
      <c r="E97" s="453"/>
      <c r="F97" s="453"/>
      <c r="G97" s="453"/>
      <c r="H97" s="453"/>
      <c r="I97" s="453"/>
      <c r="J97" s="453"/>
      <c r="K97" s="453"/>
      <c r="L97" s="453"/>
      <c r="M97" s="453"/>
      <c r="N97" s="453"/>
      <c r="O97" s="453"/>
      <c r="P97" s="453"/>
      <c r="Q97" s="453"/>
      <c r="R97" s="453"/>
      <c r="S97" s="453"/>
      <c r="T97" s="453"/>
      <c r="U97" s="453"/>
      <c r="V97" s="453"/>
      <c r="W97" s="453"/>
      <c r="X97" s="453"/>
      <c r="Y97" s="453"/>
      <c r="Z97" s="453"/>
      <c r="AA97" s="453"/>
      <c r="AB97" s="453"/>
      <c r="AC97" s="453"/>
      <c r="AD97" s="453"/>
      <c r="AE97" s="453"/>
      <c r="AF97" s="453"/>
      <c r="AG97" s="453"/>
      <c r="AH97" s="453"/>
      <c r="AI97" s="453"/>
    </row>
    <row r="98" spans="2:35" ht="35.450000000000003" customHeight="1" x14ac:dyDescent="0.15">
      <c r="B98" s="451"/>
      <c r="C98" s="453"/>
      <c r="D98" s="453"/>
      <c r="E98" s="453"/>
      <c r="F98" s="453"/>
      <c r="G98" s="453"/>
      <c r="H98" s="453"/>
      <c r="I98" s="453"/>
      <c r="J98" s="453"/>
      <c r="K98" s="453"/>
      <c r="L98" s="453"/>
      <c r="M98" s="453"/>
      <c r="N98" s="453"/>
      <c r="O98" s="453"/>
      <c r="P98" s="453"/>
      <c r="Q98" s="453"/>
      <c r="R98" s="453"/>
      <c r="S98" s="453"/>
      <c r="T98" s="453"/>
      <c r="U98" s="453"/>
      <c r="V98" s="453"/>
      <c r="W98" s="453"/>
      <c r="X98" s="453"/>
      <c r="Y98" s="453"/>
      <c r="Z98" s="453"/>
      <c r="AA98" s="453"/>
      <c r="AB98" s="453"/>
      <c r="AC98" s="453"/>
      <c r="AD98" s="453"/>
      <c r="AE98" s="453"/>
      <c r="AF98" s="453"/>
      <c r="AG98" s="453"/>
      <c r="AH98" s="453"/>
      <c r="AI98" s="453"/>
    </row>
    <row r="99" spans="2:35" ht="35.450000000000003" customHeight="1" x14ac:dyDescent="0.15">
      <c r="B99" s="451"/>
      <c r="C99" s="453"/>
      <c r="D99" s="453"/>
      <c r="E99" s="453"/>
      <c r="F99" s="453"/>
      <c r="G99" s="453"/>
      <c r="H99" s="453"/>
      <c r="I99" s="453"/>
      <c r="J99" s="453"/>
      <c r="K99" s="453"/>
      <c r="L99" s="453"/>
      <c r="M99" s="453"/>
      <c r="N99" s="453"/>
      <c r="O99" s="453"/>
      <c r="P99" s="453"/>
      <c r="Q99" s="453"/>
      <c r="R99" s="453"/>
      <c r="S99" s="453"/>
      <c r="T99" s="453"/>
      <c r="U99" s="453"/>
      <c r="V99" s="453"/>
      <c r="W99" s="453"/>
      <c r="X99" s="453"/>
      <c r="Y99" s="453"/>
      <c r="Z99" s="453"/>
      <c r="AA99" s="453"/>
      <c r="AB99" s="453"/>
      <c r="AC99" s="453"/>
      <c r="AD99" s="453"/>
      <c r="AE99" s="453"/>
      <c r="AF99" s="453"/>
      <c r="AG99" s="453"/>
      <c r="AH99" s="453"/>
      <c r="AI99" s="453"/>
    </row>
    <row r="100" spans="2:35" ht="35.450000000000003" customHeight="1" x14ac:dyDescent="0.15">
      <c r="B100" s="451"/>
      <c r="C100" s="453"/>
      <c r="D100" s="453"/>
      <c r="E100" s="453"/>
      <c r="F100" s="453"/>
      <c r="G100" s="453"/>
      <c r="H100" s="453"/>
      <c r="I100" s="453"/>
      <c r="J100" s="453"/>
      <c r="K100" s="453"/>
      <c r="L100" s="453"/>
      <c r="M100" s="453"/>
      <c r="N100" s="453"/>
      <c r="O100" s="453"/>
      <c r="P100" s="453"/>
      <c r="Q100" s="453"/>
      <c r="R100" s="453"/>
      <c r="S100" s="453"/>
      <c r="T100" s="453"/>
      <c r="U100" s="453"/>
      <c r="V100" s="453"/>
      <c r="W100" s="453"/>
      <c r="X100" s="453"/>
      <c r="Y100" s="453"/>
      <c r="Z100" s="453"/>
      <c r="AA100" s="453"/>
      <c r="AB100" s="453"/>
      <c r="AC100" s="453"/>
      <c r="AD100" s="453"/>
      <c r="AE100" s="453"/>
      <c r="AF100" s="453"/>
      <c r="AG100" s="453"/>
      <c r="AH100" s="453"/>
      <c r="AI100" s="453"/>
    </row>
    <row r="101" spans="2:35" ht="35.450000000000003" customHeight="1" x14ac:dyDescent="0.15">
      <c r="B101" s="451"/>
      <c r="C101" s="453"/>
      <c r="D101" s="453"/>
      <c r="E101" s="453"/>
      <c r="F101" s="453"/>
      <c r="G101" s="453"/>
      <c r="H101" s="453"/>
      <c r="I101" s="453"/>
      <c r="J101" s="453"/>
      <c r="K101" s="453"/>
      <c r="L101" s="453"/>
      <c r="M101" s="453"/>
      <c r="N101" s="453"/>
      <c r="O101" s="453"/>
      <c r="P101" s="453"/>
      <c r="Q101" s="453"/>
      <c r="R101" s="453"/>
      <c r="S101" s="453"/>
      <c r="T101" s="453"/>
      <c r="U101" s="453"/>
      <c r="V101" s="453"/>
      <c r="W101" s="453"/>
      <c r="X101" s="453"/>
      <c r="Y101" s="453"/>
      <c r="Z101" s="453"/>
      <c r="AA101" s="453"/>
      <c r="AB101" s="453"/>
      <c r="AC101" s="453"/>
      <c r="AD101" s="453"/>
      <c r="AE101" s="453"/>
      <c r="AF101" s="453"/>
      <c r="AG101" s="453"/>
      <c r="AH101" s="453"/>
      <c r="AI101" s="453"/>
    </row>
    <row r="102" spans="2:35" ht="35.450000000000003" customHeight="1" x14ac:dyDescent="0.15">
      <c r="B102" s="451"/>
      <c r="C102" s="453"/>
      <c r="D102" s="453"/>
      <c r="E102" s="453"/>
      <c r="F102" s="453"/>
      <c r="G102" s="453"/>
      <c r="H102" s="453"/>
      <c r="I102" s="453"/>
      <c r="J102" s="453"/>
      <c r="K102" s="453"/>
      <c r="L102" s="453"/>
      <c r="M102" s="453"/>
      <c r="N102" s="453"/>
      <c r="O102" s="453"/>
      <c r="P102" s="453"/>
      <c r="Q102" s="453"/>
      <c r="R102" s="453"/>
      <c r="S102" s="453"/>
      <c r="T102" s="453"/>
      <c r="U102" s="453"/>
      <c r="V102" s="453"/>
      <c r="W102" s="453"/>
      <c r="X102" s="453"/>
      <c r="Y102" s="453"/>
      <c r="Z102" s="453"/>
      <c r="AA102" s="453"/>
      <c r="AB102" s="453"/>
      <c r="AC102" s="453"/>
      <c r="AD102" s="453"/>
      <c r="AE102" s="453"/>
      <c r="AF102" s="453"/>
      <c r="AG102" s="453"/>
      <c r="AH102" s="453"/>
      <c r="AI102" s="453"/>
    </row>
    <row r="103" spans="2:35" ht="53.25" customHeight="1" x14ac:dyDescent="0.15">
      <c r="B103" s="451"/>
      <c r="C103" s="453"/>
      <c r="D103" s="453"/>
      <c r="E103" s="453"/>
      <c r="F103" s="453"/>
      <c r="G103" s="453"/>
      <c r="H103" s="453"/>
      <c r="I103" s="453"/>
      <c r="J103" s="453"/>
      <c r="K103" s="453"/>
      <c r="L103" s="453"/>
      <c r="M103" s="453"/>
      <c r="N103" s="453"/>
      <c r="O103" s="453"/>
      <c r="P103" s="453"/>
      <c r="Q103" s="453"/>
      <c r="R103" s="453"/>
      <c r="S103" s="453"/>
      <c r="T103" s="453"/>
      <c r="U103" s="453"/>
      <c r="V103" s="453"/>
      <c r="W103" s="453"/>
      <c r="X103" s="453"/>
      <c r="Y103" s="453"/>
      <c r="Z103" s="453"/>
      <c r="AA103" s="453"/>
      <c r="AB103" s="453"/>
      <c r="AC103" s="453"/>
      <c r="AD103" s="453"/>
      <c r="AE103" s="453"/>
      <c r="AF103" s="453"/>
      <c r="AG103" s="453"/>
      <c r="AH103" s="453"/>
      <c r="AI103" s="453"/>
    </row>
    <row r="104" spans="2:35" ht="15" customHeight="1" x14ac:dyDescent="0.15">
      <c r="B104" s="38"/>
      <c r="C104" s="38"/>
      <c r="D104" s="3"/>
    </row>
    <row r="105" spans="2:35" s="39" customFormat="1" ht="24.95" customHeight="1" x14ac:dyDescent="0.15">
      <c r="B105" s="465" t="s">
        <v>320</v>
      </c>
      <c r="C105" s="465"/>
      <c r="D105" s="465"/>
      <c r="E105" s="465"/>
      <c r="F105" s="465"/>
      <c r="G105" s="465"/>
      <c r="H105" s="465"/>
      <c r="I105" s="465"/>
      <c r="J105" s="465"/>
      <c r="K105" s="465"/>
      <c r="L105" s="465"/>
      <c r="M105" s="465"/>
      <c r="N105" s="465"/>
      <c r="O105" s="465"/>
      <c r="P105" s="465"/>
      <c r="Q105" s="465"/>
      <c r="R105" s="465"/>
      <c r="S105" s="465"/>
      <c r="T105" s="465"/>
      <c r="U105" s="465"/>
      <c r="V105" s="465"/>
      <c r="W105" s="465"/>
      <c r="X105" s="465"/>
      <c r="Y105" s="465"/>
      <c r="Z105" s="465"/>
      <c r="AA105" s="465"/>
      <c r="AB105" s="465"/>
      <c r="AC105" s="465"/>
      <c r="AD105" s="465"/>
      <c r="AE105" s="465"/>
      <c r="AF105" s="465"/>
      <c r="AG105" s="465"/>
      <c r="AH105" s="465"/>
      <c r="AI105" s="465"/>
    </row>
    <row r="106" spans="2:35" ht="20.100000000000001" customHeight="1" x14ac:dyDescent="0.15">
      <c r="B106" s="334" t="s">
        <v>27</v>
      </c>
      <c r="C106" s="345"/>
      <c r="D106" s="346"/>
      <c r="E106" s="466" t="str">
        <f>'様式A-1'!D3</f>
        <v>オオダトンネル</v>
      </c>
      <c r="F106" s="467"/>
      <c r="G106" s="467"/>
      <c r="H106" s="467"/>
      <c r="I106" s="468"/>
      <c r="J106" s="469" t="s">
        <v>28</v>
      </c>
      <c r="K106" s="469"/>
      <c r="L106" s="469"/>
      <c r="M106" s="470" t="str">
        <f>'様式A-1'!J3</f>
        <v>一般国道490号　小郡萩道路</v>
      </c>
      <c r="N106" s="470"/>
      <c r="O106" s="470"/>
      <c r="P106" s="470"/>
      <c r="Q106" s="470"/>
      <c r="R106" s="470"/>
      <c r="S106" s="261" t="s">
        <v>162</v>
      </c>
      <c r="T106" s="262"/>
      <c r="U106" s="262"/>
      <c r="V106" s="263"/>
      <c r="W106" s="291" t="str">
        <f>'様式A-1'!K5</f>
        <v>基礎地盤コンサルタンツ株式会社
安田　啓吾</v>
      </c>
      <c r="X106" s="454"/>
      <c r="Y106" s="454"/>
      <c r="Z106" s="454"/>
      <c r="AA106" s="454"/>
      <c r="AB106" s="455"/>
      <c r="AC106" s="459" t="s">
        <v>193</v>
      </c>
      <c r="AD106" s="460"/>
      <c r="AE106" s="461"/>
      <c r="AF106" s="471">
        <v>45177</v>
      </c>
      <c r="AG106" s="472"/>
      <c r="AH106" s="472"/>
      <c r="AI106" s="473"/>
    </row>
    <row r="107" spans="2:35" ht="20.100000000000001" customHeight="1" x14ac:dyDescent="0.15">
      <c r="B107" s="280" t="s">
        <v>0</v>
      </c>
      <c r="C107" s="281"/>
      <c r="D107" s="282"/>
      <c r="E107" s="477" t="str">
        <f>'様式A-1'!D4</f>
        <v>大田トンネル</v>
      </c>
      <c r="F107" s="478"/>
      <c r="G107" s="478"/>
      <c r="H107" s="478"/>
      <c r="I107" s="479"/>
      <c r="J107" s="480" t="s">
        <v>1</v>
      </c>
      <c r="K107" s="480"/>
      <c r="L107" s="480"/>
      <c r="M107" s="470" t="str">
        <f>'様式A-1'!R3</f>
        <v>山口県宇部土木建築事務所
美祢支所</v>
      </c>
      <c r="N107" s="470"/>
      <c r="O107" s="470"/>
      <c r="P107" s="470"/>
      <c r="Q107" s="470"/>
      <c r="R107" s="470"/>
      <c r="S107" s="264"/>
      <c r="T107" s="265"/>
      <c r="U107" s="265"/>
      <c r="V107" s="266"/>
      <c r="W107" s="456"/>
      <c r="X107" s="457"/>
      <c r="Y107" s="457"/>
      <c r="Z107" s="457"/>
      <c r="AA107" s="457"/>
      <c r="AB107" s="458"/>
      <c r="AC107" s="462"/>
      <c r="AD107" s="463"/>
      <c r="AE107" s="464"/>
      <c r="AF107" s="474"/>
      <c r="AG107" s="475"/>
      <c r="AH107" s="475"/>
      <c r="AI107" s="476"/>
    </row>
    <row r="108" spans="2:35" ht="26.25" customHeight="1" x14ac:dyDescent="0.15">
      <c r="B108" s="450" t="s">
        <v>192</v>
      </c>
      <c r="C108" s="452"/>
      <c r="D108" s="452"/>
      <c r="E108" s="452"/>
      <c r="F108" s="452"/>
      <c r="G108" s="452"/>
      <c r="H108" s="452"/>
      <c r="I108" s="452"/>
      <c r="J108" s="452"/>
      <c r="K108" s="452"/>
      <c r="L108" s="452"/>
      <c r="M108" s="452"/>
      <c r="N108" s="452"/>
      <c r="O108" s="452"/>
      <c r="P108" s="452"/>
      <c r="Q108" s="452"/>
      <c r="R108" s="452"/>
      <c r="S108" s="452"/>
      <c r="T108" s="452"/>
      <c r="U108" s="452"/>
      <c r="V108" s="452"/>
      <c r="W108" s="452"/>
      <c r="X108" s="452"/>
      <c r="Y108" s="452"/>
      <c r="Z108" s="452"/>
      <c r="AA108" s="452"/>
      <c r="AB108" s="452"/>
      <c r="AC108" s="452"/>
      <c r="AD108" s="452"/>
      <c r="AE108" s="452"/>
      <c r="AF108" s="452"/>
      <c r="AG108" s="452"/>
      <c r="AH108" s="452"/>
      <c r="AI108" s="452"/>
    </row>
    <row r="109" spans="2:35" ht="35.450000000000003" customHeight="1" x14ac:dyDescent="0.15">
      <c r="B109" s="451"/>
      <c r="C109" s="453"/>
      <c r="D109" s="453"/>
      <c r="E109" s="453"/>
      <c r="F109" s="453"/>
      <c r="G109" s="453"/>
      <c r="H109" s="453"/>
      <c r="I109" s="453"/>
      <c r="J109" s="453"/>
      <c r="K109" s="453"/>
      <c r="L109" s="453"/>
      <c r="M109" s="453"/>
      <c r="N109" s="453"/>
      <c r="O109" s="453"/>
      <c r="P109" s="453"/>
      <c r="Q109" s="453"/>
      <c r="R109" s="453"/>
      <c r="S109" s="453"/>
      <c r="T109" s="453"/>
      <c r="U109" s="453"/>
      <c r="V109" s="453"/>
      <c r="W109" s="453"/>
      <c r="X109" s="453"/>
      <c r="Y109" s="453"/>
      <c r="Z109" s="453"/>
      <c r="AA109" s="453"/>
      <c r="AB109" s="453"/>
      <c r="AC109" s="453"/>
      <c r="AD109" s="453"/>
      <c r="AE109" s="453"/>
      <c r="AF109" s="453"/>
      <c r="AG109" s="453"/>
      <c r="AH109" s="453"/>
      <c r="AI109" s="453"/>
    </row>
    <row r="110" spans="2:35" ht="35.450000000000003" customHeight="1" x14ac:dyDescent="0.15">
      <c r="B110" s="451"/>
      <c r="C110" s="453"/>
      <c r="D110" s="453"/>
      <c r="E110" s="453"/>
      <c r="F110" s="453"/>
      <c r="G110" s="453"/>
      <c r="H110" s="453"/>
      <c r="I110" s="453"/>
      <c r="J110" s="453"/>
      <c r="K110" s="453"/>
      <c r="L110" s="453"/>
      <c r="M110" s="453"/>
      <c r="N110" s="453"/>
      <c r="O110" s="453"/>
      <c r="P110" s="453"/>
      <c r="Q110" s="453"/>
      <c r="R110" s="453"/>
      <c r="S110" s="453"/>
      <c r="T110" s="453"/>
      <c r="U110" s="453"/>
      <c r="V110" s="453"/>
      <c r="W110" s="453"/>
      <c r="X110" s="453"/>
      <c r="Y110" s="453"/>
      <c r="Z110" s="453"/>
      <c r="AA110" s="453"/>
      <c r="AB110" s="453"/>
      <c r="AC110" s="453"/>
      <c r="AD110" s="453"/>
      <c r="AE110" s="453"/>
      <c r="AF110" s="453"/>
      <c r="AG110" s="453"/>
      <c r="AH110" s="453"/>
      <c r="AI110" s="453"/>
    </row>
    <row r="111" spans="2:35" ht="35.450000000000003" customHeight="1" x14ac:dyDescent="0.15">
      <c r="B111" s="451"/>
      <c r="C111" s="453"/>
      <c r="D111" s="453"/>
      <c r="E111" s="453"/>
      <c r="F111" s="453"/>
      <c r="G111" s="453"/>
      <c r="H111" s="453"/>
      <c r="I111" s="453"/>
      <c r="J111" s="453"/>
      <c r="K111" s="453"/>
      <c r="L111" s="453"/>
      <c r="M111" s="453"/>
      <c r="N111" s="453"/>
      <c r="O111" s="453"/>
      <c r="P111" s="453"/>
      <c r="Q111" s="453"/>
      <c r="R111" s="453"/>
      <c r="S111" s="453"/>
      <c r="T111" s="453"/>
      <c r="U111" s="453"/>
      <c r="V111" s="453"/>
      <c r="W111" s="453"/>
      <c r="X111" s="453"/>
      <c r="Y111" s="453"/>
      <c r="Z111" s="453"/>
      <c r="AA111" s="453"/>
      <c r="AB111" s="453"/>
      <c r="AC111" s="453"/>
      <c r="AD111" s="453"/>
      <c r="AE111" s="453"/>
      <c r="AF111" s="453"/>
      <c r="AG111" s="453"/>
      <c r="AH111" s="453"/>
      <c r="AI111" s="453"/>
    </row>
    <row r="112" spans="2:35" ht="35.450000000000003" customHeight="1" x14ac:dyDescent="0.15">
      <c r="B112" s="451"/>
      <c r="C112" s="453"/>
      <c r="D112" s="453"/>
      <c r="E112" s="453"/>
      <c r="F112" s="453"/>
      <c r="G112" s="453"/>
      <c r="H112" s="453"/>
      <c r="I112" s="453"/>
      <c r="J112" s="453"/>
      <c r="K112" s="453"/>
      <c r="L112" s="453"/>
      <c r="M112" s="453"/>
      <c r="N112" s="453"/>
      <c r="O112" s="453"/>
      <c r="P112" s="453"/>
      <c r="Q112" s="453"/>
      <c r="R112" s="453"/>
      <c r="S112" s="453"/>
      <c r="T112" s="453"/>
      <c r="U112" s="453"/>
      <c r="V112" s="453"/>
      <c r="W112" s="453"/>
      <c r="X112" s="453"/>
      <c r="Y112" s="453"/>
      <c r="Z112" s="453"/>
      <c r="AA112" s="453"/>
      <c r="AB112" s="453"/>
      <c r="AC112" s="453"/>
      <c r="AD112" s="453"/>
      <c r="AE112" s="453"/>
      <c r="AF112" s="453"/>
      <c r="AG112" s="453"/>
      <c r="AH112" s="453"/>
      <c r="AI112" s="453"/>
    </row>
    <row r="113" spans="2:35" ht="35.450000000000003" customHeight="1" x14ac:dyDescent="0.15">
      <c r="B113" s="451"/>
      <c r="C113" s="453"/>
      <c r="D113" s="453"/>
      <c r="E113" s="453"/>
      <c r="F113" s="453"/>
      <c r="G113" s="453"/>
      <c r="H113" s="453"/>
      <c r="I113" s="453"/>
      <c r="J113" s="453"/>
      <c r="K113" s="453"/>
      <c r="L113" s="453"/>
      <c r="M113" s="453"/>
      <c r="N113" s="453"/>
      <c r="O113" s="453"/>
      <c r="P113" s="453"/>
      <c r="Q113" s="453"/>
      <c r="R113" s="453"/>
      <c r="S113" s="453"/>
      <c r="T113" s="453"/>
      <c r="U113" s="453"/>
      <c r="V113" s="453"/>
      <c r="W113" s="453"/>
      <c r="X113" s="453"/>
      <c r="Y113" s="453"/>
      <c r="Z113" s="453"/>
      <c r="AA113" s="453"/>
      <c r="AB113" s="453"/>
      <c r="AC113" s="453"/>
      <c r="AD113" s="453"/>
      <c r="AE113" s="453"/>
      <c r="AF113" s="453"/>
      <c r="AG113" s="453"/>
      <c r="AH113" s="453"/>
      <c r="AI113" s="453"/>
    </row>
    <row r="114" spans="2:35" ht="35.450000000000003" customHeight="1" x14ac:dyDescent="0.15">
      <c r="B114" s="451"/>
      <c r="C114" s="453"/>
      <c r="D114" s="453"/>
      <c r="E114" s="453"/>
      <c r="F114" s="453"/>
      <c r="G114" s="453"/>
      <c r="H114" s="453"/>
      <c r="I114" s="453"/>
      <c r="J114" s="453"/>
      <c r="K114" s="453"/>
      <c r="L114" s="453"/>
      <c r="M114" s="453"/>
      <c r="N114" s="453"/>
      <c r="O114" s="453"/>
      <c r="P114" s="453"/>
      <c r="Q114" s="453"/>
      <c r="R114" s="453"/>
      <c r="S114" s="453"/>
      <c r="T114" s="453"/>
      <c r="U114" s="453"/>
      <c r="V114" s="453"/>
      <c r="W114" s="453"/>
      <c r="X114" s="453"/>
      <c r="Y114" s="453"/>
      <c r="Z114" s="453"/>
      <c r="AA114" s="453"/>
      <c r="AB114" s="453"/>
      <c r="AC114" s="453"/>
      <c r="AD114" s="453"/>
      <c r="AE114" s="453"/>
      <c r="AF114" s="453"/>
      <c r="AG114" s="453"/>
      <c r="AH114" s="453"/>
      <c r="AI114" s="453"/>
    </row>
    <row r="115" spans="2:35" ht="35.450000000000003" customHeight="1" x14ac:dyDescent="0.15">
      <c r="B115" s="451"/>
      <c r="C115" s="453"/>
      <c r="D115" s="453"/>
      <c r="E115" s="453"/>
      <c r="F115" s="453"/>
      <c r="G115" s="453"/>
      <c r="H115" s="453"/>
      <c r="I115" s="453"/>
      <c r="J115" s="453"/>
      <c r="K115" s="453"/>
      <c r="L115" s="453"/>
      <c r="M115" s="453"/>
      <c r="N115" s="453"/>
      <c r="O115" s="453"/>
      <c r="P115" s="453"/>
      <c r="Q115" s="453"/>
      <c r="R115" s="453"/>
      <c r="S115" s="453"/>
      <c r="T115" s="453"/>
      <c r="U115" s="453"/>
      <c r="V115" s="453"/>
      <c r="W115" s="453"/>
      <c r="X115" s="453"/>
      <c r="Y115" s="453"/>
      <c r="Z115" s="453"/>
      <c r="AA115" s="453"/>
      <c r="AB115" s="453"/>
      <c r="AC115" s="453"/>
      <c r="AD115" s="453"/>
      <c r="AE115" s="453"/>
      <c r="AF115" s="453"/>
      <c r="AG115" s="453"/>
      <c r="AH115" s="453"/>
      <c r="AI115" s="453"/>
    </row>
    <row r="116" spans="2:35" ht="35.450000000000003" customHeight="1" x14ac:dyDescent="0.15">
      <c r="B116" s="451"/>
      <c r="C116" s="453"/>
      <c r="D116" s="453"/>
      <c r="E116" s="453"/>
      <c r="F116" s="453"/>
      <c r="G116" s="453"/>
      <c r="H116" s="453"/>
      <c r="I116" s="453"/>
      <c r="J116" s="453"/>
      <c r="K116" s="453"/>
      <c r="L116" s="453"/>
      <c r="M116" s="453"/>
      <c r="N116" s="453"/>
      <c r="O116" s="453"/>
      <c r="P116" s="453"/>
      <c r="Q116" s="453"/>
      <c r="R116" s="453"/>
      <c r="S116" s="453"/>
      <c r="T116" s="453"/>
      <c r="U116" s="453"/>
      <c r="V116" s="453"/>
      <c r="W116" s="453"/>
      <c r="X116" s="453"/>
      <c r="Y116" s="453"/>
      <c r="Z116" s="453"/>
      <c r="AA116" s="453"/>
      <c r="AB116" s="453"/>
      <c r="AC116" s="453"/>
      <c r="AD116" s="453"/>
      <c r="AE116" s="453"/>
      <c r="AF116" s="453"/>
      <c r="AG116" s="453"/>
      <c r="AH116" s="453"/>
      <c r="AI116" s="453"/>
    </row>
    <row r="117" spans="2:35" ht="35.450000000000003" customHeight="1" x14ac:dyDescent="0.15">
      <c r="B117" s="451"/>
      <c r="C117" s="453"/>
      <c r="D117" s="453"/>
      <c r="E117" s="453"/>
      <c r="F117" s="453"/>
      <c r="G117" s="453"/>
      <c r="H117" s="453"/>
      <c r="I117" s="453"/>
      <c r="J117" s="453"/>
      <c r="K117" s="453"/>
      <c r="L117" s="453"/>
      <c r="M117" s="453"/>
      <c r="N117" s="453"/>
      <c r="O117" s="453"/>
      <c r="P117" s="453"/>
      <c r="Q117" s="453"/>
      <c r="R117" s="453"/>
      <c r="S117" s="453"/>
      <c r="T117" s="453"/>
      <c r="U117" s="453"/>
      <c r="V117" s="453"/>
      <c r="W117" s="453"/>
      <c r="X117" s="453"/>
      <c r="Y117" s="453"/>
      <c r="Z117" s="453"/>
      <c r="AA117" s="453"/>
      <c r="AB117" s="453"/>
      <c r="AC117" s="453"/>
      <c r="AD117" s="453"/>
      <c r="AE117" s="453"/>
      <c r="AF117" s="453"/>
      <c r="AG117" s="453"/>
      <c r="AH117" s="453"/>
      <c r="AI117" s="453"/>
    </row>
    <row r="118" spans="2:35" ht="35.450000000000003" customHeight="1" x14ac:dyDescent="0.15">
      <c r="B118" s="451"/>
      <c r="C118" s="453"/>
      <c r="D118" s="453"/>
      <c r="E118" s="453"/>
      <c r="F118" s="453"/>
      <c r="G118" s="453"/>
      <c r="H118" s="453"/>
      <c r="I118" s="453"/>
      <c r="J118" s="453"/>
      <c r="K118" s="453"/>
      <c r="L118" s="453"/>
      <c r="M118" s="453"/>
      <c r="N118" s="453"/>
      <c r="O118" s="453"/>
      <c r="P118" s="453"/>
      <c r="Q118" s="453"/>
      <c r="R118" s="453"/>
      <c r="S118" s="453"/>
      <c r="T118" s="453"/>
      <c r="U118" s="453"/>
      <c r="V118" s="453"/>
      <c r="W118" s="453"/>
      <c r="X118" s="453"/>
      <c r="Y118" s="453"/>
      <c r="Z118" s="453"/>
      <c r="AA118" s="453"/>
      <c r="AB118" s="453"/>
      <c r="AC118" s="453"/>
      <c r="AD118" s="453"/>
      <c r="AE118" s="453"/>
      <c r="AF118" s="453"/>
      <c r="AG118" s="453"/>
      <c r="AH118" s="453"/>
      <c r="AI118" s="453"/>
    </row>
    <row r="119" spans="2:35" ht="35.450000000000003" customHeight="1" x14ac:dyDescent="0.15">
      <c r="B119" s="451"/>
      <c r="C119" s="453"/>
      <c r="D119" s="453"/>
      <c r="E119" s="453"/>
      <c r="F119" s="453"/>
      <c r="G119" s="453"/>
      <c r="H119" s="453"/>
      <c r="I119" s="453"/>
      <c r="J119" s="453"/>
      <c r="K119" s="453"/>
      <c r="L119" s="453"/>
      <c r="M119" s="453"/>
      <c r="N119" s="453"/>
      <c r="O119" s="453"/>
      <c r="P119" s="453"/>
      <c r="Q119" s="453"/>
      <c r="R119" s="453"/>
      <c r="S119" s="453"/>
      <c r="T119" s="453"/>
      <c r="U119" s="453"/>
      <c r="V119" s="453"/>
      <c r="W119" s="453"/>
      <c r="X119" s="453"/>
      <c r="Y119" s="453"/>
      <c r="Z119" s="453"/>
      <c r="AA119" s="453"/>
      <c r="AB119" s="453"/>
      <c r="AC119" s="453"/>
      <c r="AD119" s="453"/>
      <c r="AE119" s="453"/>
      <c r="AF119" s="453"/>
      <c r="AG119" s="453"/>
      <c r="AH119" s="453"/>
      <c r="AI119" s="453"/>
    </row>
    <row r="120" spans="2:35" ht="53.25" customHeight="1" x14ac:dyDescent="0.15">
      <c r="B120" s="451"/>
      <c r="C120" s="453"/>
      <c r="D120" s="453"/>
      <c r="E120" s="453"/>
      <c r="F120" s="453"/>
      <c r="G120" s="453"/>
      <c r="H120" s="453"/>
      <c r="I120" s="453"/>
      <c r="J120" s="453"/>
      <c r="K120" s="453"/>
      <c r="L120" s="453"/>
      <c r="M120" s="453"/>
      <c r="N120" s="453"/>
      <c r="O120" s="453"/>
      <c r="P120" s="453"/>
      <c r="Q120" s="453"/>
      <c r="R120" s="453"/>
      <c r="S120" s="453"/>
      <c r="T120" s="453"/>
      <c r="U120" s="453"/>
      <c r="V120" s="453"/>
      <c r="W120" s="453"/>
      <c r="X120" s="453"/>
      <c r="Y120" s="453"/>
      <c r="Z120" s="453"/>
      <c r="AA120" s="453"/>
      <c r="AB120" s="453"/>
      <c r="AC120" s="453"/>
      <c r="AD120" s="453"/>
      <c r="AE120" s="453"/>
      <c r="AF120" s="453"/>
      <c r="AG120" s="453"/>
      <c r="AH120" s="453"/>
      <c r="AI120" s="453"/>
    </row>
    <row r="121" spans="2:35" ht="15" customHeight="1" x14ac:dyDescent="0.15">
      <c r="B121" s="38"/>
      <c r="C121" s="38"/>
      <c r="D121" s="3"/>
    </row>
    <row r="122" spans="2:35" s="39" customFormat="1" ht="24.95" customHeight="1" x14ac:dyDescent="0.15">
      <c r="B122" s="465" t="s">
        <v>320</v>
      </c>
      <c r="C122" s="465"/>
      <c r="D122" s="465"/>
      <c r="E122" s="465"/>
      <c r="F122" s="465"/>
      <c r="G122" s="465"/>
      <c r="H122" s="465"/>
      <c r="I122" s="465"/>
      <c r="J122" s="465"/>
      <c r="K122" s="465"/>
      <c r="L122" s="465"/>
      <c r="M122" s="465"/>
      <c r="N122" s="465"/>
      <c r="O122" s="465"/>
      <c r="P122" s="465"/>
      <c r="Q122" s="465"/>
      <c r="R122" s="465"/>
      <c r="S122" s="465"/>
      <c r="T122" s="465"/>
      <c r="U122" s="465"/>
      <c r="V122" s="465"/>
      <c r="W122" s="465"/>
      <c r="X122" s="465"/>
      <c r="Y122" s="465"/>
      <c r="Z122" s="465"/>
      <c r="AA122" s="465"/>
      <c r="AB122" s="465"/>
      <c r="AC122" s="465"/>
      <c r="AD122" s="465"/>
      <c r="AE122" s="465"/>
      <c r="AF122" s="465"/>
      <c r="AG122" s="465"/>
      <c r="AH122" s="465"/>
      <c r="AI122" s="465"/>
    </row>
    <row r="123" spans="2:35" ht="20.100000000000001" customHeight="1" x14ac:dyDescent="0.15">
      <c r="B123" s="334" t="s">
        <v>27</v>
      </c>
      <c r="C123" s="345"/>
      <c r="D123" s="346"/>
      <c r="E123" s="466" t="str">
        <f>'様式A-1'!D3</f>
        <v>オオダトンネル</v>
      </c>
      <c r="F123" s="467"/>
      <c r="G123" s="467"/>
      <c r="H123" s="467"/>
      <c r="I123" s="468"/>
      <c r="J123" s="469" t="s">
        <v>28</v>
      </c>
      <c r="K123" s="469"/>
      <c r="L123" s="469"/>
      <c r="M123" s="470" t="str">
        <f>'様式A-1'!J3</f>
        <v>一般国道490号　小郡萩道路</v>
      </c>
      <c r="N123" s="470"/>
      <c r="O123" s="470"/>
      <c r="P123" s="470"/>
      <c r="Q123" s="470"/>
      <c r="R123" s="470"/>
      <c r="S123" s="261" t="s">
        <v>162</v>
      </c>
      <c r="T123" s="262"/>
      <c r="U123" s="262"/>
      <c r="V123" s="263"/>
      <c r="W123" s="291" t="str">
        <f>'様式A-1'!K5</f>
        <v>基礎地盤コンサルタンツ株式会社
安田　啓吾</v>
      </c>
      <c r="X123" s="454"/>
      <c r="Y123" s="454"/>
      <c r="Z123" s="454"/>
      <c r="AA123" s="454"/>
      <c r="AB123" s="455"/>
      <c r="AC123" s="459" t="s">
        <v>193</v>
      </c>
      <c r="AD123" s="460"/>
      <c r="AE123" s="461"/>
      <c r="AF123" s="471">
        <v>45177</v>
      </c>
      <c r="AG123" s="472"/>
      <c r="AH123" s="472"/>
      <c r="AI123" s="473"/>
    </row>
    <row r="124" spans="2:35" ht="20.100000000000001" customHeight="1" x14ac:dyDescent="0.15">
      <c r="B124" s="280" t="s">
        <v>0</v>
      </c>
      <c r="C124" s="281"/>
      <c r="D124" s="282"/>
      <c r="E124" s="477" t="str">
        <f>'様式A-1'!D4</f>
        <v>大田トンネル</v>
      </c>
      <c r="F124" s="478"/>
      <c r="G124" s="478"/>
      <c r="H124" s="478"/>
      <c r="I124" s="479"/>
      <c r="J124" s="480" t="s">
        <v>1</v>
      </c>
      <c r="K124" s="480"/>
      <c r="L124" s="480"/>
      <c r="M124" s="470" t="str">
        <f>'様式A-1'!R3</f>
        <v>山口県宇部土木建築事務所
美祢支所</v>
      </c>
      <c r="N124" s="470"/>
      <c r="O124" s="470"/>
      <c r="P124" s="470"/>
      <c r="Q124" s="470"/>
      <c r="R124" s="470"/>
      <c r="S124" s="264"/>
      <c r="T124" s="265"/>
      <c r="U124" s="265"/>
      <c r="V124" s="266"/>
      <c r="W124" s="456"/>
      <c r="X124" s="457"/>
      <c r="Y124" s="457"/>
      <c r="Z124" s="457"/>
      <c r="AA124" s="457"/>
      <c r="AB124" s="458"/>
      <c r="AC124" s="462"/>
      <c r="AD124" s="463"/>
      <c r="AE124" s="464"/>
      <c r="AF124" s="474"/>
      <c r="AG124" s="475"/>
      <c r="AH124" s="475"/>
      <c r="AI124" s="476"/>
    </row>
    <row r="125" spans="2:35" ht="26.25" customHeight="1" x14ac:dyDescent="0.15">
      <c r="B125" s="450" t="s">
        <v>192</v>
      </c>
      <c r="C125" s="452"/>
      <c r="D125" s="452"/>
      <c r="E125" s="452"/>
      <c r="F125" s="452"/>
      <c r="G125" s="452"/>
      <c r="H125" s="452"/>
      <c r="I125" s="452"/>
      <c r="J125" s="452"/>
      <c r="K125" s="452"/>
      <c r="L125" s="452"/>
      <c r="M125" s="452"/>
      <c r="N125" s="452"/>
      <c r="O125" s="452"/>
      <c r="P125" s="452"/>
      <c r="Q125" s="452"/>
      <c r="R125" s="452"/>
      <c r="S125" s="452"/>
      <c r="T125" s="452"/>
      <c r="U125" s="452"/>
      <c r="V125" s="452"/>
      <c r="W125" s="452"/>
      <c r="X125" s="452"/>
      <c r="Y125" s="452"/>
      <c r="Z125" s="452"/>
      <c r="AA125" s="452"/>
      <c r="AB125" s="452"/>
      <c r="AC125" s="452"/>
      <c r="AD125" s="452"/>
      <c r="AE125" s="452"/>
      <c r="AF125" s="452"/>
      <c r="AG125" s="452"/>
      <c r="AH125" s="452"/>
      <c r="AI125" s="452"/>
    </row>
    <row r="126" spans="2:35" ht="35.450000000000003" customHeight="1" x14ac:dyDescent="0.15">
      <c r="B126" s="451"/>
      <c r="C126" s="453"/>
      <c r="D126" s="453"/>
      <c r="E126" s="453"/>
      <c r="F126" s="453"/>
      <c r="G126" s="453"/>
      <c r="H126" s="453"/>
      <c r="I126" s="453"/>
      <c r="J126" s="453"/>
      <c r="K126" s="453"/>
      <c r="L126" s="453"/>
      <c r="M126" s="453"/>
      <c r="N126" s="453"/>
      <c r="O126" s="453"/>
      <c r="P126" s="453"/>
      <c r="Q126" s="453"/>
      <c r="R126" s="453"/>
      <c r="S126" s="453"/>
      <c r="T126" s="453"/>
      <c r="U126" s="453"/>
      <c r="V126" s="453"/>
      <c r="W126" s="453"/>
      <c r="X126" s="453"/>
      <c r="Y126" s="453"/>
      <c r="Z126" s="453"/>
      <c r="AA126" s="453"/>
      <c r="AB126" s="453"/>
      <c r="AC126" s="453"/>
      <c r="AD126" s="453"/>
      <c r="AE126" s="453"/>
      <c r="AF126" s="453"/>
      <c r="AG126" s="453"/>
      <c r="AH126" s="453"/>
      <c r="AI126" s="453"/>
    </row>
    <row r="127" spans="2:35" ht="35.450000000000003" customHeight="1" x14ac:dyDescent="0.15">
      <c r="B127" s="451"/>
      <c r="C127" s="453"/>
      <c r="D127" s="453"/>
      <c r="E127" s="453"/>
      <c r="F127" s="453"/>
      <c r="G127" s="453"/>
      <c r="H127" s="453"/>
      <c r="I127" s="453"/>
      <c r="J127" s="453"/>
      <c r="K127" s="453"/>
      <c r="L127" s="453"/>
      <c r="M127" s="453"/>
      <c r="N127" s="453"/>
      <c r="O127" s="453"/>
      <c r="P127" s="453"/>
      <c r="Q127" s="453"/>
      <c r="R127" s="453"/>
      <c r="S127" s="453"/>
      <c r="T127" s="453"/>
      <c r="U127" s="453"/>
      <c r="V127" s="453"/>
      <c r="W127" s="453"/>
      <c r="X127" s="453"/>
      <c r="Y127" s="453"/>
      <c r="Z127" s="453"/>
      <c r="AA127" s="453"/>
      <c r="AB127" s="453"/>
      <c r="AC127" s="453"/>
      <c r="AD127" s="453"/>
      <c r="AE127" s="453"/>
      <c r="AF127" s="453"/>
      <c r="AG127" s="453"/>
      <c r="AH127" s="453"/>
      <c r="AI127" s="453"/>
    </row>
    <row r="128" spans="2:35" ht="35.450000000000003" customHeight="1" x14ac:dyDescent="0.15">
      <c r="B128" s="451"/>
      <c r="C128" s="453"/>
      <c r="D128" s="453"/>
      <c r="E128" s="453"/>
      <c r="F128" s="453"/>
      <c r="G128" s="453"/>
      <c r="H128" s="453"/>
      <c r="I128" s="453"/>
      <c r="J128" s="453"/>
      <c r="K128" s="453"/>
      <c r="L128" s="453"/>
      <c r="M128" s="453"/>
      <c r="N128" s="453"/>
      <c r="O128" s="453"/>
      <c r="P128" s="453"/>
      <c r="Q128" s="453"/>
      <c r="R128" s="453"/>
      <c r="S128" s="453"/>
      <c r="T128" s="453"/>
      <c r="U128" s="453"/>
      <c r="V128" s="453"/>
      <c r="W128" s="453"/>
      <c r="X128" s="453"/>
      <c r="Y128" s="453"/>
      <c r="Z128" s="453"/>
      <c r="AA128" s="453"/>
      <c r="AB128" s="453"/>
      <c r="AC128" s="453"/>
      <c r="AD128" s="453"/>
      <c r="AE128" s="453"/>
      <c r="AF128" s="453"/>
      <c r="AG128" s="453"/>
      <c r="AH128" s="453"/>
      <c r="AI128" s="453"/>
    </row>
    <row r="129" spans="2:35" ht="35.450000000000003" customHeight="1" x14ac:dyDescent="0.15">
      <c r="B129" s="451"/>
      <c r="C129" s="453"/>
      <c r="D129" s="453"/>
      <c r="E129" s="453"/>
      <c r="F129" s="453"/>
      <c r="G129" s="453"/>
      <c r="H129" s="453"/>
      <c r="I129" s="453"/>
      <c r="J129" s="453"/>
      <c r="K129" s="453"/>
      <c r="L129" s="453"/>
      <c r="M129" s="453"/>
      <c r="N129" s="453"/>
      <c r="O129" s="453"/>
      <c r="P129" s="453"/>
      <c r="Q129" s="453"/>
      <c r="R129" s="453"/>
      <c r="S129" s="453"/>
      <c r="T129" s="453"/>
      <c r="U129" s="453"/>
      <c r="V129" s="453"/>
      <c r="W129" s="453"/>
      <c r="X129" s="453"/>
      <c r="Y129" s="453"/>
      <c r="Z129" s="453"/>
      <c r="AA129" s="453"/>
      <c r="AB129" s="453"/>
      <c r="AC129" s="453"/>
      <c r="AD129" s="453"/>
      <c r="AE129" s="453"/>
      <c r="AF129" s="453"/>
      <c r="AG129" s="453"/>
      <c r="AH129" s="453"/>
      <c r="AI129" s="453"/>
    </row>
    <row r="130" spans="2:35" ht="35.450000000000003" customHeight="1" x14ac:dyDescent="0.15">
      <c r="B130" s="451"/>
      <c r="C130" s="453"/>
      <c r="D130" s="453"/>
      <c r="E130" s="453"/>
      <c r="F130" s="453"/>
      <c r="G130" s="453"/>
      <c r="H130" s="453"/>
      <c r="I130" s="453"/>
      <c r="J130" s="453"/>
      <c r="K130" s="453"/>
      <c r="L130" s="453"/>
      <c r="M130" s="453"/>
      <c r="N130" s="453"/>
      <c r="O130" s="453"/>
      <c r="P130" s="453"/>
      <c r="Q130" s="453"/>
      <c r="R130" s="453"/>
      <c r="S130" s="453"/>
      <c r="T130" s="453"/>
      <c r="U130" s="453"/>
      <c r="V130" s="453"/>
      <c r="W130" s="453"/>
      <c r="X130" s="453"/>
      <c r="Y130" s="453"/>
      <c r="Z130" s="453"/>
      <c r="AA130" s="453"/>
      <c r="AB130" s="453"/>
      <c r="AC130" s="453"/>
      <c r="AD130" s="453"/>
      <c r="AE130" s="453"/>
      <c r="AF130" s="453"/>
      <c r="AG130" s="453"/>
      <c r="AH130" s="453"/>
      <c r="AI130" s="453"/>
    </row>
    <row r="131" spans="2:35" ht="35.450000000000003" customHeight="1" x14ac:dyDescent="0.15">
      <c r="B131" s="451"/>
      <c r="C131" s="453"/>
      <c r="D131" s="453"/>
      <c r="E131" s="453"/>
      <c r="F131" s="453"/>
      <c r="G131" s="453"/>
      <c r="H131" s="453"/>
      <c r="I131" s="453"/>
      <c r="J131" s="453"/>
      <c r="K131" s="453"/>
      <c r="L131" s="453"/>
      <c r="M131" s="453"/>
      <c r="N131" s="453"/>
      <c r="O131" s="453"/>
      <c r="P131" s="453"/>
      <c r="Q131" s="453"/>
      <c r="R131" s="453"/>
      <c r="S131" s="453"/>
      <c r="T131" s="453"/>
      <c r="U131" s="453"/>
      <c r="V131" s="453"/>
      <c r="W131" s="453"/>
      <c r="X131" s="453"/>
      <c r="Y131" s="453"/>
      <c r="Z131" s="453"/>
      <c r="AA131" s="453"/>
      <c r="AB131" s="453"/>
      <c r="AC131" s="453"/>
      <c r="AD131" s="453"/>
      <c r="AE131" s="453"/>
      <c r="AF131" s="453"/>
      <c r="AG131" s="453"/>
      <c r="AH131" s="453"/>
      <c r="AI131" s="453"/>
    </row>
    <row r="132" spans="2:35" ht="35.450000000000003" customHeight="1" x14ac:dyDescent="0.15">
      <c r="B132" s="451"/>
      <c r="C132" s="453"/>
      <c r="D132" s="453"/>
      <c r="E132" s="453"/>
      <c r="F132" s="453"/>
      <c r="G132" s="453"/>
      <c r="H132" s="453"/>
      <c r="I132" s="453"/>
      <c r="J132" s="453"/>
      <c r="K132" s="453"/>
      <c r="L132" s="453"/>
      <c r="M132" s="453"/>
      <c r="N132" s="453"/>
      <c r="O132" s="453"/>
      <c r="P132" s="453"/>
      <c r="Q132" s="453"/>
      <c r="R132" s="453"/>
      <c r="S132" s="453"/>
      <c r="T132" s="453"/>
      <c r="U132" s="453"/>
      <c r="V132" s="453"/>
      <c r="W132" s="453"/>
      <c r="X132" s="453"/>
      <c r="Y132" s="453"/>
      <c r="Z132" s="453"/>
      <c r="AA132" s="453"/>
      <c r="AB132" s="453"/>
      <c r="AC132" s="453"/>
      <c r="AD132" s="453"/>
      <c r="AE132" s="453"/>
      <c r="AF132" s="453"/>
      <c r="AG132" s="453"/>
      <c r="AH132" s="453"/>
      <c r="AI132" s="453"/>
    </row>
    <row r="133" spans="2:35" ht="35.450000000000003" customHeight="1" x14ac:dyDescent="0.15">
      <c r="B133" s="451"/>
      <c r="C133" s="453"/>
      <c r="D133" s="453"/>
      <c r="E133" s="453"/>
      <c r="F133" s="453"/>
      <c r="G133" s="453"/>
      <c r="H133" s="453"/>
      <c r="I133" s="453"/>
      <c r="J133" s="453"/>
      <c r="K133" s="453"/>
      <c r="L133" s="453"/>
      <c r="M133" s="453"/>
      <c r="N133" s="453"/>
      <c r="O133" s="453"/>
      <c r="P133" s="453"/>
      <c r="Q133" s="453"/>
      <c r="R133" s="453"/>
      <c r="S133" s="453"/>
      <c r="T133" s="453"/>
      <c r="U133" s="453"/>
      <c r="V133" s="453"/>
      <c r="W133" s="453"/>
      <c r="X133" s="453"/>
      <c r="Y133" s="453"/>
      <c r="Z133" s="453"/>
      <c r="AA133" s="453"/>
      <c r="AB133" s="453"/>
      <c r="AC133" s="453"/>
      <c r="AD133" s="453"/>
      <c r="AE133" s="453"/>
      <c r="AF133" s="453"/>
      <c r="AG133" s="453"/>
      <c r="AH133" s="453"/>
      <c r="AI133" s="453"/>
    </row>
    <row r="134" spans="2:35" ht="35.450000000000003" customHeight="1" x14ac:dyDescent="0.15">
      <c r="B134" s="451"/>
      <c r="C134" s="453"/>
      <c r="D134" s="453"/>
      <c r="E134" s="453"/>
      <c r="F134" s="453"/>
      <c r="G134" s="453"/>
      <c r="H134" s="453"/>
      <c r="I134" s="453"/>
      <c r="J134" s="453"/>
      <c r="K134" s="453"/>
      <c r="L134" s="453"/>
      <c r="M134" s="453"/>
      <c r="N134" s="453"/>
      <c r="O134" s="453"/>
      <c r="P134" s="453"/>
      <c r="Q134" s="453"/>
      <c r="R134" s="453"/>
      <c r="S134" s="453"/>
      <c r="T134" s="453"/>
      <c r="U134" s="453"/>
      <c r="V134" s="453"/>
      <c r="W134" s="453"/>
      <c r="X134" s="453"/>
      <c r="Y134" s="453"/>
      <c r="Z134" s="453"/>
      <c r="AA134" s="453"/>
      <c r="AB134" s="453"/>
      <c r="AC134" s="453"/>
      <c r="AD134" s="453"/>
      <c r="AE134" s="453"/>
      <c r="AF134" s="453"/>
      <c r="AG134" s="453"/>
      <c r="AH134" s="453"/>
      <c r="AI134" s="453"/>
    </row>
    <row r="135" spans="2:35" ht="35.450000000000003" customHeight="1" x14ac:dyDescent="0.15">
      <c r="B135" s="451"/>
      <c r="C135" s="453"/>
      <c r="D135" s="453"/>
      <c r="E135" s="453"/>
      <c r="F135" s="453"/>
      <c r="G135" s="453"/>
      <c r="H135" s="453"/>
      <c r="I135" s="453"/>
      <c r="J135" s="453"/>
      <c r="K135" s="453"/>
      <c r="L135" s="453"/>
      <c r="M135" s="453"/>
      <c r="N135" s="453"/>
      <c r="O135" s="453"/>
      <c r="P135" s="453"/>
      <c r="Q135" s="453"/>
      <c r="R135" s="453"/>
      <c r="S135" s="453"/>
      <c r="T135" s="453"/>
      <c r="U135" s="453"/>
      <c r="V135" s="453"/>
      <c r="W135" s="453"/>
      <c r="X135" s="453"/>
      <c r="Y135" s="453"/>
      <c r="Z135" s="453"/>
      <c r="AA135" s="453"/>
      <c r="AB135" s="453"/>
      <c r="AC135" s="453"/>
      <c r="AD135" s="453"/>
      <c r="AE135" s="453"/>
      <c r="AF135" s="453"/>
      <c r="AG135" s="453"/>
      <c r="AH135" s="453"/>
      <c r="AI135" s="453"/>
    </row>
    <row r="136" spans="2:35" ht="35.450000000000003" customHeight="1" x14ac:dyDescent="0.15">
      <c r="B136" s="451"/>
      <c r="C136" s="453"/>
      <c r="D136" s="453"/>
      <c r="E136" s="453"/>
      <c r="F136" s="453"/>
      <c r="G136" s="453"/>
      <c r="H136" s="453"/>
      <c r="I136" s="453"/>
      <c r="J136" s="453"/>
      <c r="K136" s="453"/>
      <c r="L136" s="453"/>
      <c r="M136" s="453"/>
      <c r="N136" s="453"/>
      <c r="O136" s="453"/>
      <c r="P136" s="453"/>
      <c r="Q136" s="453"/>
      <c r="R136" s="453"/>
      <c r="S136" s="453"/>
      <c r="T136" s="453"/>
      <c r="U136" s="453"/>
      <c r="V136" s="453"/>
      <c r="W136" s="453"/>
      <c r="X136" s="453"/>
      <c r="Y136" s="453"/>
      <c r="Z136" s="453"/>
      <c r="AA136" s="453"/>
      <c r="AB136" s="453"/>
      <c r="AC136" s="453"/>
      <c r="AD136" s="453"/>
      <c r="AE136" s="453"/>
      <c r="AF136" s="453"/>
      <c r="AG136" s="453"/>
      <c r="AH136" s="453"/>
      <c r="AI136" s="453"/>
    </row>
    <row r="137" spans="2:35" ht="53.25" customHeight="1" x14ac:dyDescent="0.15">
      <c r="B137" s="451"/>
      <c r="C137" s="453"/>
      <c r="D137" s="453"/>
      <c r="E137" s="453"/>
      <c r="F137" s="453"/>
      <c r="G137" s="453"/>
      <c r="H137" s="453"/>
      <c r="I137" s="453"/>
      <c r="J137" s="453"/>
      <c r="K137" s="453"/>
      <c r="L137" s="453"/>
      <c r="M137" s="453"/>
      <c r="N137" s="453"/>
      <c r="O137" s="453"/>
      <c r="P137" s="453"/>
      <c r="Q137" s="453"/>
      <c r="R137" s="453"/>
      <c r="S137" s="453"/>
      <c r="T137" s="453"/>
      <c r="U137" s="453"/>
      <c r="V137" s="453"/>
      <c r="W137" s="453"/>
      <c r="X137" s="453"/>
      <c r="Y137" s="453"/>
      <c r="Z137" s="453"/>
      <c r="AA137" s="453"/>
      <c r="AB137" s="453"/>
      <c r="AC137" s="453"/>
      <c r="AD137" s="453"/>
      <c r="AE137" s="453"/>
      <c r="AF137" s="453"/>
      <c r="AG137" s="453"/>
      <c r="AH137" s="453"/>
      <c r="AI137" s="453"/>
    </row>
    <row r="138" spans="2:35" ht="15" customHeight="1" x14ac:dyDescent="0.15">
      <c r="B138" s="38"/>
      <c r="C138" s="38"/>
      <c r="D138" s="3"/>
    </row>
    <row r="139" spans="2:35" s="39" customFormat="1" ht="24.95" customHeight="1" x14ac:dyDescent="0.15">
      <c r="B139" s="465" t="s">
        <v>320</v>
      </c>
      <c r="C139" s="465"/>
      <c r="D139" s="465"/>
      <c r="E139" s="465"/>
      <c r="F139" s="465"/>
      <c r="G139" s="465"/>
      <c r="H139" s="465"/>
      <c r="I139" s="465"/>
      <c r="J139" s="465"/>
      <c r="K139" s="465"/>
      <c r="L139" s="465"/>
      <c r="M139" s="465"/>
      <c r="N139" s="465"/>
      <c r="O139" s="465"/>
      <c r="P139" s="465"/>
      <c r="Q139" s="465"/>
      <c r="R139" s="465"/>
      <c r="S139" s="465"/>
      <c r="T139" s="465"/>
      <c r="U139" s="465"/>
      <c r="V139" s="465"/>
      <c r="W139" s="465"/>
      <c r="X139" s="465"/>
      <c r="Y139" s="465"/>
      <c r="Z139" s="465"/>
      <c r="AA139" s="465"/>
      <c r="AB139" s="465"/>
      <c r="AC139" s="465"/>
      <c r="AD139" s="465"/>
      <c r="AE139" s="465"/>
      <c r="AF139" s="465"/>
      <c r="AG139" s="465"/>
      <c r="AH139" s="465"/>
      <c r="AI139" s="465"/>
    </row>
    <row r="140" spans="2:35" ht="20.100000000000001" customHeight="1" x14ac:dyDescent="0.15">
      <c r="B140" s="334" t="s">
        <v>27</v>
      </c>
      <c r="C140" s="345"/>
      <c r="D140" s="346"/>
      <c r="E140" s="466" t="str">
        <f>'様式A-1'!D3</f>
        <v>オオダトンネル</v>
      </c>
      <c r="F140" s="467"/>
      <c r="G140" s="467"/>
      <c r="H140" s="467"/>
      <c r="I140" s="468"/>
      <c r="J140" s="469" t="s">
        <v>28</v>
      </c>
      <c r="K140" s="469"/>
      <c r="L140" s="469"/>
      <c r="M140" s="470" t="str">
        <f>'様式A-1'!J3</f>
        <v>一般国道490号　小郡萩道路</v>
      </c>
      <c r="N140" s="470"/>
      <c r="O140" s="470"/>
      <c r="P140" s="470"/>
      <c r="Q140" s="470"/>
      <c r="R140" s="470"/>
      <c r="S140" s="261" t="s">
        <v>162</v>
      </c>
      <c r="T140" s="262"/>
      <c r="U140" s="262"/>
      <c r="V140" s="263"/>
      <c r="W140" s="291" t="str">
        <f>'様式A-1'!K5</f>
        <v>基礎地盤コンサルタンツ株式会社
安田　啓吾</v>
      </c>
      <c r="X140" s="454"/>
      <c r="Y140" s="454"/>
      <c r="Z140" s="454"/>
      <c r="AA140" s="454"/>
      <c r="AB140" s="455"/>
      <c r="AC140" s="459" t="s">
        <v>193</v>
      </c>
      <c r="AD140" s="460"/>
      <c r="AE140" s="461"/>
      <c r="AF140" s="471">
        <v>45177</v>
      </c>
      <c r="AG140" s="472"/>
      <c r="AH140" s="472"/>
      <c r="AI140" s="473"/>
    </row>
    <row r="141" spans="2:35" ht="20.100000000000001" customHeight="1" x14ac:dyDescent="0.15">
      <c r="B141" s="280" t="s">
        <v>0</v>
      </c>
      <c r="C141" s="281"/>
      <c r="D141" s="282"/>
      <c r="E141" s="477" t="str">
        <f>'様式A-1'!D3</f>
        <v>オオダトンネル</v>
      </c>
      <c r="F141" s="478"/>
      <c r="G141" s="478"/>
      <c r="H141" s="478"/>
      <c r="I141" s="479"/>
      <c r="J141" s="480" t="s">
        <v>1</v>
      </c>
      <c r="K141" s="480"/>
      <c r="L141" s="480"/>
      <c r="M141" s="470" t="str">
        <f>'様式A-1'!R3</f>
        <v>山口県宇部土木建築事務所
美祢支所</v>
      </c>
      <c r="N141" s="470"/>
      <c r="O141" s="470"/>
      <c r="P141" s="470"/>
      <c r="Q141" s="470"/>
      <c r="R141" s="470"/>
      <c r="S141" s="264"/>
      <c r="T141" s="265"/>
      <c r="U141" s="265"/>
      <c r="V141" s="266"/>
      <c r="W141" s="456"/>
      <c r="X141" s="457"/>
      <c r="Y141" s="457"/>
      <c r="Z141" s="457"/>
      <c r="AA141" s="457"/>
      <c r="AB141" s="458"/>
      <c r="AC141" s="462"/>
      <c r="AD141" s="463"/>
      <c r="AE141" s="464"/>
      <c r="AF141" s="474"/>
      <c r="AG141" s="475"/>
      <c r="AH141" s="475"/>
      <c r="AI141" s="476"/>
    </row>
    <row r="142" spans="2:35" ht="26.25" customHeight="1" x14ac:dyDescent="0.15">
      <c r="B142" s="450" t="s">
        <v>192</v>
      </c>
      <c r="C142" s="452"/>
      <c r="D142" s="452"/>
      <c r="E142" s="452"/>
      <c r="F142" s="452"/>
      <c r="G142" s="452"/>
      <c r="H142" s="452"/>
      <c r="I142" s="452"/>
      <c r="J142" s="452"/>
      <c r="K142" s="452"/>
      <c r="L142" s="452"/>
      <c r="M142" s="452"/>
      <c r="N142" s="452"/>
      <c r="O142" s="452"/>
      <c r="P142" s="452"/>
      <c r="Q142" s="452"/>
      <c r="R142" s="452"/>
      <c r="S142" s="452"/>
      <c r="T142" s="452"/>
      <c r="U142" s="452"/>
      <c r="V142" s="452"/>
      <c r="W142" s="452"/>
      <c r="X142" s="452"/>
      <c r="Y142" s="452"/>
      <c r="Z142" s="452"/>
      <c r="AA142" s="452"/>
      <c r="AB142" s="452"/>
      <c r="AC142" s="452"/>
      <c r="AD142" s="452"/>
      <c r="AE142" s="452"/>
      <c r="AF142" s="452"/>
      <c r="AG142" s="452"/>
      <c r="AH142" s="452"/>
      <c r="AI142" s="452"/>
    </row>
    <row r="143" spans="2:35" ht="35.450000000000003" customHeight="1" x14ac:dyDescent="0.15">
      <c r="B143" s="451"/>
      <c r="C143" s="453"/>
      <c r="D143" s="453"/>
      <c r="E143" s="453"/>
      <c r="F143" s="453"/>
      <c r="G143" s="453"/>
      <c r="H143" s="453"/>
      <c r="I143" s="453"/>
      <c r="J143" s="453"/>
      <c r="K143" s="453"/>
      <c r="L143" s="453"/>
      <c r="M143" s="453"/>
      <c r="N143" s="453"/>
      <c r="O143" s="453"/>
      <c r="P143" s="453"/>
      <c r="Q143" s="453"/>
      <c r="R143" s="453"/>
      <c r="S143" s="453"/>
      <c r="T143" s="453"/>
      <c r="U143" s="453"/>
      <c r="V143" s="453"/>
      <c r="W143" s="453"/>
      <c r="X143" s="453"/>
      <c r="Y143" s="453"/>
      <c r="Z143" s="453"/>
      <c r="AA143" s="453"/>
      <c r="AB143" s="453"/>
      <c r="AC143" s="453"/>
      <c r="AD143" s="453"/>
      <c r="AE143" s="453"/>
      <c r="AF143" s="453"/>
      <c r="AG143" s="453"/>
      <c r="AH143" s="453"/>
      <c r="AI143" s="453"/>
    </row>
    <row r="144" spans="2:35" ht="35.450000000000003" customHeight="1" x14ac:dyDescent="0.15">
      <c r="B144" s="451"/>
      <c r="C144" s="453"/>
      <c r="D144" s="453"/>
      <c r="E144" s="453"/>
      <c r="F144" s="453"/>
      <c r="G144" s="453"/>
      <c r="H144" s="453"/>
      <c r="I144" s="453"/>
      <c r="J144" s="453"/>
      <c r="K144" s="453"/>
      <c r="L144" s="453"/>
      <c r="M144" s="453"/>
      <c r="N144" s="453"/>
      <c r="O144" s="453"/>
      <c r="P144" s="453"/>
      <c r="Q144" s="453"/>
      <c r="R144" s="453"/>
      <c r="S144" s="453"/>
      <c r="T144" s="453"/>
      <c r="U144" s="453"/>
      <c r="V144" s="453"/>
      <c r="W144" s="453"/>
      <c r="X144" s="453"/>
      <c r="Y144" s="453"/>
      <c r="Z144" s="453"/>
      <c r="AA144" s="453"/>
      <c r="AB144" s="453"/>
      <c r="AC144" s="453"/>
      <c r="AD144" s="453"/>
      <c r="AE144" s="453"/>
      <c r="AF144" s="453"/>
      <c r="AG144" s="453"/>
      <c r="AH144" s="453"/>
      <c r="AI144" s="453"/>
    </row>
    <row r="145" spans="2:35" ht="35.450000000000003" customHeight="1" x14ac:dyDescent="0.15">
      <c r="B145" s="451"/>
      <c r="C145" s="453"/>
      <c r="D145" s="453"/>
      <c r="E145" s="453"/>
      <c r="F145" s="453"/>
      <c r="G145" s="453"/>
      <c r="H145" s="453"/>
      <c r="I145" s="453"/>
      <c r="J145" s="453"/>
      <c r="K145" s="453"/>
      <c r="L145" s="453"/>
      <c r="M145" s="453"/>
      <c r="N145" s="453"/>
      <c r="O145" s="453"/>
      <c r="P145" s="453"/>
      <c r="Q145" s="453"/>
      <c r="R145" s="453"/>
      <c r="S145" s="453"/>
      <c r="T145" s="453"/>
      <c r="U145" s="453"/>
      <c r="V145" s="453"/>
      <c r="W145" s="453"/>
      <c r="X145" s="453"/>
      <c r="Y145" s="453"/>
      <c r="Z145" s="453"/>
      <c r="AA145" s="453"/>
      <c r="AB145" s="453"/>
      <c r="AC145" s="453"/>
      <c r="AD145" s="453"/>
      <c r="AE145" s="453"/>
      <c r="AF145" s="453"/>
      <c r="AG145" s="453"/>
      <c r="AH145" s="453"/>
      <c r="AI145" s="453"/>
    </row>
    <row r="146" spans="2:35" ht="35.450000000000003" customHeight="1" x14ac:dyDescent="0.15">
      <c r="B146" s="451"/>
      <c r="C146" s="453"/>
      <c r="D146" s="453"/>
      <c r="E146" s="453"/>
      <c r="F146" s="453"/>
      <c r="G146" s="453"/>
      <c r="H146" s="453"/>
      <c r="I146" s="453"/>
      <c r="J146" s="453"/>
      <c r="K146" s="453"/>
      <c r="L146" s="453"/>
      <c r="M146" s="453"/>
      <c r="N146" s="453"/>
      <c r="O146" s="453"/>
      <c r="P146" s="453"/>
      <c r="Q146" s="453"/>
      <c r="R146" s="453"/>
      <c r="S146" s="453"/>
      <c r="T146" s="453"/>
      <c r="U146" s="453"/>
      <c r="V146" s="453"/>
      <c r="W146" s="453"/>
      <c r="X146" s="453"/>
      <c r="Y146" s="453"/>
      <c r="Z146" s="453"/>
      <c r="AA146" s="453"/>
      <c r="AB146" s="453"/>
      <c r="AC146" s="453"/>
      <c r="AD146" s="453"/>
      <c r="AE146" s="453"/>
      <c r="AF146" s="453"/>
      <c r="AG146" s="453"/>
      <c r="AH146" s="453"/>
      <c r="AI146" s="453"/>
    </row>
    <row r="147" spans="2:35" ht="35.450000000000003" customHeight="1" x14ac:dyDescent="0.15">
      <c r="B147" s="451"/>
      <c r="C147" s="453"/>
      <c r="D147" s="453"/>
      <c r="E147" s="453"/>
      <c r="F147" s="453"/>
      <c r="G147" s="453"/>
      <c r="H147" s="453"/>
      <c r="I147" s="453"/>
      <c r="J147" s="453"/>
      <c r="K147" s="453"/>
      <c r="L147" s="453"/>
      <c r="M147" s="453"/>
      <c r="N147" s="453"/>
      <c r="O147" s="453"/>
      <c r="P147" s="453"/>
      <c r="Q147" s="453"/>
      <c r="R147" s="453"/>
      <c r="S147" s="453"/>
      <c r="T147" s="453"/>
      <c r="U147" s="453"/>
      <c r="V147" s="453"/>
      <c r="W147" s="453"/>
      <c r="X147" s="453"/>
      <c r="Y147" s="453"/>
      <c r="Z147" s="453"/>
      <c r="AA147" s="453"/>
      <c r="AB147" s="453"/>
      <c r="AC147" s="453"/>
      <c r="AD147" s="453"/>
      <c r="AE147" s="453"/>
      <c r="AF147" s="453"/>
      <c r="AG147" s="453"/>
      <c r="AH147" s="453"/>
      <c r="AI147" s="453"/>
    </row>
    <row r="148" spans="2:35" ht="35.450000000000003" customHeight="1" x14ac:dyDescent="0.15">
      <c r="B148" s="451"/>
      <c r="C148" s="453"/>
      <c r="D148" s="453"/>
      <c r="E148" s="453"/>
      <c r="F148" s="453"/>
      <c r="G148" s="453"/>
      <c r="H148" s="453"/>
      <c r="I148" s="453"/>
      <c r="J148" s="453"/>
      <c r="K148" s="453"/>
      <c r="L148" s="453"/>
      <c r="M148" s="453"/>
      <c r="N148" s="453"/>
      <c r="O148" s="453"/>
      <c r="P148" s="453"/>
      <c r="Q148" s="453"/>
      <c r="R148" s="453"/>
      <c r="S148" s="453"/>
      <c r="T148" s="453"/>
      <c r="U148" s="453"/>
      <c r="V148" s="453"/>
      <c r="W148" s="453"/>
      <c r="X148" s="453"/>
      <c r="Y148" s="453"/>
      <c r="Z148" s="453"/>
      <c r="AA148" s="453"/>
      <c r="AB148" s="453"/>
      <c r="AC148" s="453"/>
      <c r="AD148" s="453"/>
      <c r="AE148" s="453"/>
      <c r="AF148" s="453"/>
      <c r="AG148" s="453"/>
      <c r="AH148" s="453"/>
      <c r="AI148" s="453"/>
    </row>
    <row r="149" spans="2:35" ht="35.450000000000003" customHeight="1" x14ac:dyDescent="0.15">
      <c r="B149" s="451"/>
      <c r="C149" s="453"/>
      <c r="D149" s="453"/>
      <c r="E149" s="453"/>
      <c r="F149" s="453"/>
      <c r="G149" s="453"/>
      <c r="H149" s="453"/>
      <c r="I149" s="453"/>
      <c r="J149" s="453"/>
      <c r="K149" s="453"/>
      <c r="L149" s="453"/>
      <c r="M149" s="453"/>
      <c r="N149" s="453"/>
      <c r="O149" s="453"/>
      <c r="P149" s="453"/>
      <c r="Q149" s="453"/>
      <c r="R149" s="453"/>
      <c r="S149" s="453"/>
      <c r="T149" s="453"/>
      <c r="U149" s="453"/>
      <c r="V149" s="453"/>
      <c r="W149" s="453"/>
      <c r="X149" s="453"/>
      <c r="Y149" s="453"/>
      <c r="Z149" s="453"/>
      <c r="AA149" s="453"/>
      <c r="AB149" s="453"/>
      <c r="AC149" s="453"/>
      <c r="AD149" s="453"/>
      <c r="AE149" s="453"/>
      <c r="AF149" s="453"/>
      <c r="AG149" s="453"/>
      <c r="AH149" s="453"/>
      <c r="AI149" s="453"/>
    </row>
    <row r="150" spans="2:35" ht="35.450000000000003" customHeight="1" x14ac:dyDescent="0.15">
      <c r="B150" s="451"/>
      <c r="C150" s="453"/>
      <c r="D150" s="453"/>
      <c r="E150" s="453"/>
      <c r="F150" s="453"/>
      <c r="G150" s="453"/>
      <c r="H150" s="453"/>
      <c r="I150" s="453"/>
      <c r="J150" s="453"/>
      <c r="K150" s="453"/>
      <c r="L150" s="453"/>
      <c r="M150" s="453"/>
      <c r="N150" s="453"/>
      <c r="O150" s="453"/>
      <c r="P150" s="453"/>
      <c r="Q150" s="453"/>
      <c r="R150" s="453"/>
      <c r="S150" s="453"/>
      <c r="T150" s="453"/>
      <c r="U150" s="453"/>
      <c r="V150" s="453"/>
      <c r="W150" s="453"/>
      <c r="X150" s="453"/>
      <c r="Y150" s="453"/>
      <c r="Z150" s="453"/>
      <c r="AA150" s="453"/>
      <c r="AB150" s="453"/>
      <c r="AC150" s="453"/>
      <c r="AD150" s="453"/>
      <c r="AE150" s="453"/>
      <c r="AF150" s="453"/>
      <c r="AG150" s="453"/>
      <c r="AH150" s="453"/>
      <c r="AI150" s="453"/>
    </row>
    <row r="151" spans="2:35" ht="35.450000000000003" customHeight="1" x14ac:dyDescent="0.15">
      <c r="B151" s="451"/>
      <c r="C151" s="453"/>
      <c r="D151" s="453"/>
      <c r="E151" s="453"/>
      <c r="F151" s="453"/>
      <c r="G151" s="453"/>
      <c r="H151" s="453"/>
      <c r="I151" s="453"/>
      <c r="J151" s="453"/>
      <c r="K151" s="453"/>
      <c r="L151" s="453"/>
      <c r="M151" s="453"/>
      <c r="N151" s="453"/>
      <c r="O151" s="453"/>
      <c r="P151" s="453"/>
      <c r="Q151" s="453"/>
      <c r="R151" s="453"/>
      <c r="S151" s="453"/>
      <c r="T151" s="453"/>
      <c r="U151" s="453"/>
      <c r="V151" s="453"/>
      <c r="W151" s="453"/>
      <c r="X151" s="453"/>
      <c r="Y151" s="453"/>
      <c r="Z151" s="453"/>
      <c r="AA151" s="453"/>
      <c r="AB151" s="453"/>
      <c r="AC151" s="453"/>
      <c r="AD151" s="453"/>
      <c r="AE151" s="453"/>
      <c r="AF151" s="453"/>
      <c r="AG151" s="453"/>
      <c r="AH151" s="453"/>
      <c r="AI151" s="453"/>
    </row>
    <row r="152" spans="2:35" ht="35.450000000000003" customHeight="1" x14ac:dyDescent="0.15">
      <c r="B152" s="451"/>
      <c r="C152" s="453"/>
      <c r="D152" s="453"/>
      <c r="E152" s="453"/>
      <c r="F152" s="453"/>
      <c r="G152" s="453"/>
      <c r="H152" s="453"/>
      <c r="I152" s="453"/>
      <c r="J152" s="453"/>
      <c r="K152" s="453"/>
      <c r="L152" s="453"/>
      <c r="M152" s="453"/>
      <c r="N152" s="453"/>
      <c r="O152" s="453"/>
      <c r="P152" s="453"/>
      <c r="Q152" s="453"/>
      <c r="R152" s="453"/>
      <c r="S152" s="453"/>
      <c r="T152" s="453"/>
      <c r="U152" s="453"/>
      <c r="V152" s="453"/>
      <c r="W152" s="453"/>
      <c r="X152" s="453"/>
      <c r="Y152" s="453"/>
      <c r="Z152" s="453"/>
      <c r="AA152" s="453"/>
      <c r="AB152" s="453"/>
      <c r="AC152" s="453"/>
      <c r="AD152" s="453"/>
      <c r="AE152" s="453"/>
      <c r="AF152" s="453"/>
      <c r="AG152" s="453"/>
      <c r="AH152" s="453"/>
      <c r="AI152" s="453"/>
    </row>
    <row r="153" spans="2:35" ht="35.450000000000003" customHeight="1" x14ac:dyDescent="0.15">
      <c r="B153" s="451"/>
      <c r="C153" s="453"/>
      <c r="D153" s="453"/>
      <c r="E153" s="453"/>
      <c r="F153" s="453"/>
      <c r="G153" s="453"/>
      <c r="H153" s="453"/>
      <c r="I153" s="453"/>
      <c r="J153" s="453"/>
      <c r="K153" s="453"/>
      <c r="L153" s="453"/>
      <c r="M153" s="453"/>
      <c r="N153" s="453"/>
      <c r="O153" s="453"/>
      <c r="P153" s="453"/>
      <c r="Q153" s="453"/>
      <c r="R153" s="453"/>
      <c r="S153" s="453"/>
      <c r="T153" s="453"/>
      <c r="U153" s="453"/>
      <c r="V153" s="453"/>
      <c r="W153" s="453"/>
      <c r="X153" s="453"/>
      <c r="Y153" s="453"/>
      <c r="Z153" s="453"/>
      <c r="AA153" s="453"/>
      <c r="AB153" s="453"/>
      <c r="AC153" s="453"/>
      <c r="AD153" s="453"/>
      <c r="AE153" s="453"/>
      <c r="AF153" s="453"/>
      <c r="AG153" s="453"/>
      <c r="AH153" s="453"/>
      <c r="AI153" s="453"/>
    </row>
    <row r="154" spans="2:35" ht="53.25" customHeight="1" x14ac:dyDescent="0.15">
      <c r="B154" s="451"/>
      <c r="C154" s="453"/>
      <c r="D154" s="453"/>
      <c r="E154" s="453"/>
      <c r="F154" s="453"/>
      <c r="G154" s="453"/>
      <c r="H154" s="453"/>
      <c r="I154" s="453"/>
      <c r="J154" s="453"/>
      <c r="K154" s="453"/>
      <c r="L154" s="453"/>
      <c r="M154" s="453"/>
      <c r="N154" s="453"/>
      <c r="O154" s="453"/>
      <c r="P154" s="453"/>
      <c r="Q154" s="453"/>
      <c r="R154" s="453"/>
      <c r="S154" s="453"/>
      <c r="T154" s="453"/>
      <c r="U154" s="453"/>
      <c r="V154" s="453"/>
      <c r="W154" s="453"/>
      <c r="X154" s="453"/>
      <c r="Y154" s="453"/>
      <c r="Z154" s="453"/>
      <c r="AA154" s="453"/>
      <c r="AB154" s="453"/>
      <c r="AC154" s="453"/>
      <c r="AD154" s="453"/>
      <c r="AE154" s="453"/>
      <c r="AF154" s="453"/>
      <c r="AG154" s="453"/>
      <c r="AH154" s="453"/>
      <c r="AI154" s="453"/>
    </row>
    <row r="155" spans="2:35" ht="15" customHeight="1" x14ac:dyDescent="0.15">
      <c r="B155" s="38"/>
      <c r="C155" s="38"/>
      <c r="D155" s="3"/>
    </row>
    <row r="156" spans="2:35" s="39" customFormat="1" ht="24.95" customHeight="1" x14ac:dyDescent="0.15">
      <c r="B156" s="465" t="s">
        <v>320</v>
      </c>
      <c r="C156" s="465"/>
      <c r="D156" s="465"/>
      <c r="E156" s="465"/>
      <c r="F156" s="465"/>
      <c r="G156" s="465"/>
      <c r="H156" s="465"/>
      <c r="I156" s="465"/>
      <c r="J156" s="465"/>
      <c r="K156" s="465"/>
      <c r="L156" s="465"/>
      <c r="M156" s="465"/>
      <c r="N156" s="465"/>
      <c r="O156" s="465"/>
      <c r="P156" s="465"/>
      <c r="Q156" s="465"/>
      <c r="R156" s="465"/>
      <c r="S156" s="465"/>
      <c r="T156" s="465"/>
      <c r="U156" s="465"/>
      <c r="V156" s="465"/>
      <c r="W156" s="465"/>
      <c r="X156" s="465"/>
      <c r="Y156" s="465"/>
      <c r="Z156" s="465"/>
      <c r="AA156" s="465"/>
      <c r="AB156" s="465"/>
      <c r="AC156" s="465"/>
      <c r="AD156" s="465"/>
      <c r="AE156" s="465"/>
      <c r="AF156" s="465"/>
      <c r="AG156" s="465"/>
      <c r="AH156" s="465"/>
      <c r="AI156" s="465"/>
    </row>
    <row r="157" spans="2:35" ht="20.100000000000001" customHeight="1" x14ac:dyDescent="0.15">
      <c r="B157" s="334" t="s">
        <v>27</v>
      </c>
      <c r="C157" s="345"/>
      <c r="D157" s="346"/>
      <c r="E157" s="466" t="str">
        <f>'様式A-1'!D3</f>
        <v>オオダトンネル</v>
      </c>
      <c r="F157" s="467"/>
      <c r="G157" s="467"/>
      <c r="H157" s="467"/>
      <c r="I157" s="468"/>
      <c r="J157" s="469" t="s">
        <v>28</v>
      </c>
      <c r="K157" s="469"/>
      <c r="L157" s="469"/>
      <c r="M157" s="470" t="str">
        <f>'様式A-1'!J3</f>
        <v>一般国道490号　小郡萩道路</v>
      </c>
      <c r="N157" s="470"/>
      <c r="O157" s="470"/>
      <c r="P157" s="470"/>
      <c r="Q157" s="470"/>
      <c r="R157" s="470"/>
      <c r="S157" s="261" t="s">
        <v>162</v>
      </c>
      <c r="T157" s="262"/>
      <c r="U157" s="262"/>
      <c r="V157" s="263"/>
      <c r="W157" s="291" t="str">
        <f>'様式A-1'!K5</f>
        <v>基礎地盤コンサルタンツ株式会社
安田　啓吾</v>
      </c>
      <c r="X157" s="454"/>
      <c r="Y157" s="454"/>
      <c r="Z157" s="454"/>
      <c r="AA157" s="454"/>
      <c r="AB157" s="455"/>
      <c r="AC157" s="459" t="s">
        <v>193</v>
      </c>
      <c r="AD157" s="460"/>
      <c r="AE157" s="461"/>
      <c r="AF157" s="471">
        <v>45177</v>
      </c>
      <c r="AG157" s="472"/>
      <c r="AH157" s="472"/>
      <c r="AI157" s="473"/>
    </row>
    <row r="158" spans="2:35" ht="20.100000000000001" customHeight="1" x14ac:dyDescent="0.15">
      <c r="B158" s="280" t="s">
        <v>0</v>
      </c>
      <c r="C158" s="281"/>
      <c r="D158" s="282"/>
      <c r="E158" s="477" t="str">
        <f>'様式A-1'!D4</f>
        <v>大田トンネル</v>
      </c>
      <c r="F158" s="478"/>
      <c r="G158" s="478"/>
      <c r="H158" s="478"/>
      <c r="I158" s="479"/>
      <c r="J158" s="480" t="s">
        <v>1</v>
      </c>
      <c r="K158" s="480"/>
      <c r="L158" s="480"/>
      <c r="M158" s="470" t="str">
        <f>'様式A-1'!R3</f>
        <v>山口県宇部土木建築事務所
美祢支所</v>
      </c>
      <c r="N158" s="470"/>
      <c r="O158" s="470"/>
      <c r="P158" s="470"/>
      <c r="Q158" s="470"/>
      <c r="R158" s="470"/>
      <c r="S158" s="264"/>
      <c r="T158" s="265"/>
      <c r="U158" s="265"/>
      <c r="V158" s="266"/>
      <c r="W158" s="456"/>
      <c r="X158" s="457"/>
      <c r="Y158" s="457"/>
      <c r="Z158" s="457"/>
      <c r="AA158" s="457"/>
      <c r="AB158" s="458"/>
      <c r="AC158" s="462"/>
      <c r="AD158" s="463"/>
      <c r="AE158" s="464"/>
      <c r="AF158" s="474"/>
      <c r="AG158" s="475"/>
      <c r="AH158" s="475"/>
      <c r="AI158" s="476"/>
    </row>
    <row r="159" spans="2:35" ht="26.25" customHeight="1" x14ac:dyDescent="0.15">
      <c r="B159" s="450" t="s">
        <v>192</v>
      </c>
      <c r="C159" s="452"/>
      <c r="D159" s="452"/>
      <c r="E159" s="452"/>
      <c r="F159" s="452"/>
      <c r="G159" s="452"/>
      <c r="H159" s="452"/>
      <c r="I159" s="452"/>
      <c r="J159" s="452"/>
      <c r="K159" s="452"/>
      <c r="L159" s="452"/>
      <c r="M159" s="452"/>
      <c r="N159" s="452"/>
      <c r="O159" s="452"/>
      <c r="P159" s="452"/>
      <c r="Q159" s="452"/>
      <c r="R159" s="452"/>
      <c r="S159" s="452"/>
      <c r="T159" s="452"/>
      <c r="U159" s="452"/>
      <c r="V159" s="452"/>
      <c r="W159" s="452"/>
      <c r="X159" s="452"/>
      <c r="Y159" s="452"/>
      <c r="Z159" s="452"/>
      <c r="AA159" s="452"/>
      <c r="AB159" s="452"/>
      <c r="AC159" s="452"/>
      <c r="AD159" s="452"/>
      <c r="AE159" s="452"/>
      <c r="AF159" s="452"/>
      <c r="AG159" s="452"/>
      <c r="AH159" s="452"/>
      <c r="AI159" s="452"/>
    </row>
    <row r="160" spans="2:35" ht="35.450000000000003" customHeight="1" x14ac:dyDescent="0.15">
      <c r="B160" s="451"/>
      <c r="C160" s="453"/>
      <c r="D160" s="453"/>
      <c r="E160" s="453"/>
      <c r="F160" s="453"/>
      <c r="G160" s="453"/>
      <c r="H160" s="453"/>
      <c r="I160" s="453"/>
      <c r="J160" s="453"/>
      <c r="K160" s="453"/>
      <c r="L160" s="453"/>
      <c r="M160" s="453"/>
      <c r="N160" s="453"/>
      <c r="O160" s="453"/>
      <c r="P160" s="453"/>
      <c r="Q160" s="453"/>
      <c r="R160" s="453"/>
      <c r="S160" s="453"/>
      <c r="T160" s="453"/>
      <c r="U160" s="453"/>
      <c r="V160" s="453"/>
      <c r="W160" s="453"/>
      <c r="X160" s="453"/>
      <c r="Y160" s="453"/>
      <c r="Z160" s="453"/>
      <c r="AA160" s="453"/>
      <c r="AB160" s="453"/>
      <c r="AC160" s="453"/>
      <c r="AD160" s="453"/>
      <c r="AE160" s="453"/>
      <c r="AF160" s="453"/>
      <c r="AG160" s="453"/>
      <c r="AH160" s="453"/>
      <c r="AI160" s="453"/>
    </row>
    <row r="161" spans="2:35" ht="35.450000000000003" customHeight="1" x14ac:dyDescent="0.15">
      <c r="B161" s="451"/>
      <c r="C161" s="453"/>
      <c r="D161" s="453"/>
      <c r="E161" s="453"/>
      <c r="F161" s="453"/>
      <c r="G161" s="453"/>
      <c r="H161" s="453"/>
      <c r="I161" s="453"/>
      <c r="J161" s="453"/>
      <c r="K161" s="453"/>
      <c r="L161" s="453"/>
      <c r="M161" s="453"/>
      <c r="N161" s="453"/>
      <c r="O161" s="453"/>
      <c r="P161" s="453"/>
      <c r="Q161" s="453"/>
      <c r="R161" s="453"/>
      <c r="S161" s="453"/>
      <c r="T161" s="453"/>
      <c r="U161" s="453"/>
      <c r="V161" s="453"/>
      <c r="W161" s="453"/>
      <c r="X161" s="453"/>
      <c r="Y161" s="453"/>
      <c r="Z161" s="453"/>
      <c r="AA161" s="453"/>
      <c r="AB161" s="453"/>
      <c r="AC161" s="453"/>
      <c r="AD161" s="453"/>
      <c r="AE161" s="453"/>
      <c r="AF161" s="453"/>
      <c r="AG161" s="453"/>
      <c r="AH161" s="453"/>
      <c r="AI161" s="453"/>
    </row>
    <row r="162" spans="2:35" ht="35.450000000000003" customHeight="1" x14ac:dyDescent="0.15">
      <c r="B162" s="451"/>
      <c r="C162" s="453"/>
      <c r="D162" s="453"/>
      <c r="E162" s="453"/>
      <c r="F162" s="453"/>
      <c r="G162" s="453"/>
      <c r="H162" s="453"/>
      <c r="I162" s="453"/>
      <c r="J162" s="453"/>
      <c r="K162" s="453"/>
      <c r="L162" s="453"/>
      <c r="M162" s="453"/>
      <c r="N162" s="453"/>
      <c r="O162" s="453"/>
      <c r="P162" s="453"/>
      <c r="Q162" s="453"/>
      <c r="R162" s="453"/>
      <c r="S162" s="453"/>
      <c r="T162" s="453"/>
      <c r="U162" s="453"/>
      <c r="V162" s="453"/>
      <c r="W162" s="453"/>
      <c r="X162" s="453"/>
      <c r="Y162" s="453"/>
      <c r="Z162" s="453"/>
      <c r="AA162" s="453"/>
      <c r="AB162" s="453"/>
      <c r="AC162" s="453"/>
      <c r="AD162" s="453"/>
      <c r="AE162" s="453"/>
      <c r="AF162" s="453"/>
      <c r="AG162" s="453"/>
      <c r="AH162" s="453"/>
      <c r="AI162" s="453"/>
    </row>
    <row r="163" spans="2:35" ht="35.450000000000003" customHeight="1" x14ac:dyDescent="0.15">
      <c r="B163" s="451"/>
      <c r="C163" s="453"/>
      <c r="D163" s="453"/>
      <c r="E163" s="453"/>
      <c r="F163" s="453"/>
      <c r="G163" s="453"/>
      <c r="H163" s="453"/>
      <c r="I163" s="453"/>
      <c r="J163" s="453"/>
      <c r="K163" s="453"/>
      <c r="L163" s="453"/>
      <c r="M163" s="453"/>
      <c r="N163" s="453"/>
      <c r="O163" s="453"/>
      <c r="P163" s="453"/>
      <c r="Q163" s="453"/>
      <c r="R163" s="453"/>
      <c r="S163" s="453"/>
      <c r="T163" s="453"/>
      <c r="U163" s="453"/>
      <c r="V163" s="453"/>
      <c r="W163" s="453"/>
      <c r="X163" s="453"/>
      <c r="Y163" s="453"/>
      <c r="Z163" s="453"/>
      <c r="AA163" s="453"/>
      <c r="AB163" s="453"/>
      <c r="AC163" s="453"/>
      <c r="AD163" s="453"/>
      <c r="AE163" s="453"/>
      <c r="AF163" s="453"/>
      <c r="AG163" s="453"/>
      <c r="AH163" s="453"/>
      <c r="AI163" s="453"/>
    </row>
    <row r="164" spans="2:35" ht="35.450000000000003" customHeight="1" x14ac:dyDescent="0.15">
      <c r="B164" s="451"/>
      <c r="C164" s="453"/>
      <c r="D164" s="453"/>
      <c r="E164" s="453"/>
      <c r="F164" s="453"/>
      <c r="G164" s="453"/>
      <c r="H164" s="453"/>
      <c r="I164" s="453"/>
      <c r="J164" s="453"/>
      <c r="K164" s="453"/>
      <c r="L164" s="453"/>
      <c r="M164" s="453"/>
      <c r="N164" s="453"/>
      <c r="O164" s="453"/>
      <c r="P164" s="453"/>
      <c r="Q164" s="453"/>
      <c r="R164" s="453"/>
      <c r="S164" s="453"/>
      <c r="T164" s="453"/>
      <c r="U164" s="453"/>
      <c r="V164" s="453"/>
      <c r="W164" s="453"/>
      <c r="X164" s="453"/>
      <c r="Y164" s="453"/>
      <c r="Z164" s="453"/>
      <c r="AA164" s="453"/>
      <c r="AB164" s="453"/>
      <c r="AC164" s="453"/>
      <c r="AD164" s="453"/>
      <c r="AE164" s="453"/>
      <c r="AF164" s="453"/>
      <c r="AG164" s="453"/>
      <c r="AH164" s="453"/>
      <c r="AI164" s="453"/>
    </row>
    <row r="165" spans="2:35" ht="35.450000000000003" customHeight="1" x14ac:dyDescent="0.15">
      <c r="B165" s="451"/>
      <c r="C165" s="453"/>
      <c r="D165" s="453"/>
      <c r="E165" s="453"/>
      <c r="F165" s="453"/>
      <c r="G165" s="453"/>
      <c r="H165" s="453"/>
      <c r="I165" s="453"/>
      <c r="J165" s="453"/>
      <c r="K165" s="453"/>
      <c r="L165" s="453"/>
      <c r="M165" s="453"/>
      <c r="N165" s="453"/>
      <c r="O165" s="453"/>
      <c r="P165" s="453"/>
      <c r="Q165" s="453"/>
      <c r="R165" s="453"/>
      <c r="S165" s="453"/>
      <c r="T165" s="453"/>
      <c r="U165" s="453"/>
      <c r="V165" s="453"/>
      <c r="W165" s="453"/>
      <c r="X165" s="453"/>
      <c r="Y165" s="453"/>
      <c r="Z165" s="453"/>
      <c r="AA165" s="453"/>
      <c r="AB165" s="453"/>
      <c r="AC165" s="453"/>
      <c r="AD165" s="453"/>
      <c r="AE165" s="453"/>
      <c r="AF165" s="453"/>
      <c r="AG165" s="453"/>
      <c r="AH165" s="453"/>
      <c r="AI165" s="453"/>
    </row>
    <row r="166" spans="2:35" ht="35.450000000000003" customHeight="1" x14ac:dyDescent="0.15">
      <c r="B166" s="451"/>
      <c r="C166" s="453"/>
      <c r="D166" s="453"/>
      <c r="E166" s="453"/>
      <c r="F166" s="453"/>
      <c r="G166" s="453"/>
      <c r="H166" s="453"/>
      <c r="I166" s="453"/>
      <c r="J166" s="453"/>
      <c r="K166" s="453"/>
      <c r="L166" s="453"/>
      <c r="M166" s="453"/>
      <c r="N166" s="453"/>
      <c r="O166" s="453"/>
      <c r="P166" s="453"/>
      <c r="Q166" s="453"/>
      <c r="R166" s="453"/>
      <c r="S166" s="453"/>
      <c r="T166" s="453"/>
      <c r="U166" s="453"/>
      <c r="V166" s="453"/>
      <c r="W166" s="453"/>
      <c r="X166" s="453"/>
      <c r="Y166" s="453"/>
      <c r="Z166" s="453"/>
      <c r="AA166" s="453"/>
      <c r="AB166" s="453"/>
      <c r="AC166" s="453"/>
      <c r="AD166" s="453"/>
      <c r="AE166" s="453"/>
      <c r="AF166" s="453"/>
      <c r="AG166" s="453"/>
      <c r="AH166" s="453"/>
      <c r="AI166" s="453"/>
    </row>
    <row r="167" spans="2:35" ht="35.450000000000003" customHeight="1" x14ac:dyDescent="0.15">
      <c r="B167" s="451"/>
      <c r="C167" s="453"/>
      <c r="D167" s="453"/>
      <c r="E167" s="453"/>
      <c r="F167" s="453"/>
      <c r="G167" s="453"/>
      <c r="H167" s="453"/>
      <c r="I167" s="453"/>
      <c r="J167" s="453"/>
      <c r="K167" s="453"/>
      <c r="L167" s="453"/>
      <c r="M167" s="453"/>
      <c r="N167" s="453"/>
      <c r="O167" s="453"/>
      <c r="P167" s="453"/>
      <c r="Q167" s="453"/>
      <c r="R167" s="453"/>
      <c r="S167" s="453"/>
      <c r="T167" s="453"/>
      <c r="U167" s="453"/>
      <c r="V167" s="453"/>
      <c r="W167" s="453"/>
      <c r="X167" s="453"/>
      <c r="Y167" s="453"/>
      <c r="Z167" s="453"/>
      <c r="AA167" s="453"/>
      <c r="AB167" s="453"/>
      <c r="AC167" s="453"/>
      <c r="AD167" s="453"/>
      <c r="AE167" s="453"/>
      <c r="AF167" s="453"/>
      <c r="AG167" s="453"/>
      <c r="AH167" s="453"/>
      <c r="AI167" s="453"/>
    </row>
    <row r="168" spans="2:35" ht="35.450000000000003" customHeight="1" x14ac:dyDescent="0.15">
      <c r="B168" s="451"/>
      <c r="C168" s="453"/>
      <c r="D168" s="453"/>
      <c r="E168" s="453"/>
      <c r="F168" s="453"/>
      <c r="G168" s="453"/>
      <c r="H168" s="453"/>
      <c r="I168" s="453"/>
      <c r="J168" s="453"/>
      <c r="K168" s="453"/>
      <c r="L168" s="453"/>
      <c r="M168" s="453"/>
      <c r="N168" s="453"/>
      <c r="O168" s="453"/>
      <c r="P168" s="453"/>
      <c r="Q168" s="453"/>
      <c r="R168" s="453"/>
      <c r="S168" s="453"/>
      <c r="T168" s="453"/>
      <c r="U168" s="453"/>
      <c r="V168" s="453"/>
      <c r="W168" s="453"/>
      <c r="X168" s="453"/>
      <c r="Y168" s="453"/>
      <c r="Z168" s="453"/>
      <c r="AA168" s="453"/>
      <c r="AB168" s="453"/>
      <c r="AC168" s="453"/>
      <c r="AD168" s="453"/>
      <c r="AE168" s="453"/>
      <c r="AF168" s="453"/>
      <c r="AG168" s="453"/>
      <c r="AH168" s="453"/>
      <c r="AI168" s="453"/>
    </row>
    <row r="169" spans="2:35" ht="35.450000000000003" customHeight="1" x14ac:dyDescent="0.15">
      <c r="B169" s="451"/>
      <c r="C169" s="453"/>
      <c r="D169" s="453"/>
      <c r="E169" s="453"/>
      <c r="F169" s="453"/>
      <c r="G169" s="453"/>
      <c r="H169" s="453"/>
      <c r="I169" s="453"/>
      <c r="J169" s="453"/>
      <c r="K169" s="453"/>
      <c r="L169" s="453"/>
      <c r="M169" s="453"/>
      <c r="N169" s="453"/>
      <c r="O169" s="453"/>
      <c r="P169" s="453"/>
      <c r="Q169" s="453"/>
      <c r="R169" s="453"/>
      <c r="S169" s="453"/>
      <c r="T169" s="453"/>
      <c r="U169" s="453"/>
      <c r="V169" s="453"/>
      <c r="W169" s="453"/>
      <c r="X169" s="453"/>
      <c r="Y169" s="453"/>
      <c r="Z169" s="453"/>
      <c r="AA169" s="453"/>
      <c r="AB169" s="453"/>
      <c r="AC169" s="453"/>
      <c r="AD169" s="453"/>
      <c r="AE169" s="453"/>
      <c r="AF169" s="453"/>
      <c r="AG169" s="453"/>
      <c r="AH169" s="453"/>
      <c r="AI169" s="453"/>
    </row>
    <row r="170" spans="2:35" ht="35.450000000000003" customHeight="1" x14ac:dyDescent="0.15">
      <c r="B170" s="451"/>
      <c r="C170" s="453"/>
      <c r="D170" s="453"/>
      <c r="E170" s="453"/>
      <c r="F170" s="453"/>
      <c r="G170" s="453"/>
      <c r="H170" s="453"/>
      <c r="I170" s="453"/>
      <c r="J170" s="453"/>
      <c r="K170" s="453"/>
      <c r="L170" s="453"/>
      <c r="M170" s="453"/>
      <c r="N170" s="453"/>
      <c r="O170" s="453"/>
      <c r="P170" s="453"/>
      <c r="Q170" s="453"/>
      <c r="R170" s="453"/>
      <c r="S170" s="453"/>
      <c r="T170" s="453"/>
      <c r="U170" s="453"/>
      <c r="V170" s="453"/>
      <c r="W170" s="453"/>
      <c r="X170" s="453"/>
      <c r="Y170" s="453"/>
      <c r="Z170" s="453"/>
      <c r="AA170" s="453"/>
      <c r="AB170" s="453"/>
      <c r="AC170" s="453"/>
      <c r="AD170" s="453"/>
      <c r="AE170" s="453"/>
      <c r="AF170" s="453"/>
      <c r="AG170" s="453"/>
      <c r="AH170" s="453"/>
      <c r="AI170" s="453"/>
    </row>
    <row r="171" spans="2:35" ht="53.25" customHeight="1" x14ac:dyDescent="0.15">
      <c r="B171" s="451"/>
      <c r="C171" s="453"/>
      <c r="D171" s="453"/>
      <c r="E171" s="453"/>
      <c r="F171" s="453"/>
      <c r="G171" s="453"/>
      <c r="H171" s="453"/>
      <c r="I171" s="453"/>
      <c r="J171" s="453"/>
      <c r="K171" s="453"/>
      <c r="L171" s="453"/>
      <c r="M171" s="453"/>
      <c r="N171" s="453"/>
      <c r="O171" s="453"/>
      <c r="P171" s="453"/>
      <c r="Q171" s="453"/>
      <c r="R171" s="453"/>
      <c r="S171" s="453"/>
      <c r="T171" s="453"/>
      <c r="U171" s="453"/>
      <c r="V171" s="453"/>
      <c r="W171" s="453"/>
      <c r="X171" s="453"/>
      <c r="Y171" s="453"/>
      <c r="Z171" s="453"/>
      <c r="AA171" s="453"/>
      <c r="AB171" s="453"/>
      <c r="AC171" s="453"/>
      <c r="AD171" s="453"/>
      <c r="AE171" s="453"/>
      <c r="AF171" s="453"/>
      <c r="AG171" s="453"/>
      <c r="AH171" s="453"/>
      <c r="AI171" s="453"/>
    </row>
    <row r="172" spans="2:35" ht="15" customHeight="1" x14ac:dyDescent="0.15">
      <c r="B172" s="38"/>
      <c r="C172" s="38"/>
      <c r="D172" s="3"/>
    </row>
    <row r="173" spans="2:35" ht="15" customHeight="1" x14ac:dyDescent="0.15">
      <c r="B173" s="38"/>
      <c r="C173" s="38"/>
      <c r="D173" s="3"/>
    </row>
    <row r="174" spans="2:35" ht="15" customHeight="1" x14ac:dyDescent="0.15">
      <c r="B174" s="3"/>
      <c r="C174" s="3"/>
      <c r="D174" s="3"/>
    </row>
  </sheetData>
  <mergeCells count="150">
    <mergeCell ref="B159:B171"/>
    <mergeCell ref="C159:AI171"/>
    <mergeCell ref="B142:B154"/>
    <mergeCell ref="C142:AI154"/>
    <mergeCell ref="B156:AI156"/>
    <mergeCell ref="B157:D157"/>
    <mergeCell ref="E157:I157"/>
    <mergeCell ref="J157:L157"/>
    <mergeCell ref="M157:R157"/>
    <mergeCell ref="S157:V158"/>
    <mergeCell ref="W157:AB158"/>
    <mergeCell ref="AC157:AE158"/>
    <mergeCell ref="AF157:AI158"/>
    <mergeCell ref="B158:D158"/>
    <mergeCell ref="E158:I158"/>
    <mergeCell ref="J158:L158"/>
    <mergeCell ref="M158:R158"/>
    <mergeCell ref="B125:B137"/>
    <mergeCell ref="C125:AI137"/>
    <mergeCell ref="B139:AI139"/>
    <mergeCell ref="B140:D140"/>
    <mergeCell ref="E140:I140"/>
    <mergeCell ref="J140:L140"/>
    <mergeCell ref="M140:R140"/>
    <mergeCell ref="S140:V141"/>
    <mergeCell ref="W140:AB141"/>
    <mergeCell ref="AC140:AE141"/>
    <mergeCell ref="AF140:AI141"/>
    <mergeCell ref="B141:D141"/>
    <mergeCell ref="E141:I141"/>
    <mergeCell ref="J141:L141"/>
    <mergeCell ref="M141:R141"/>
    <mergeCell ref="B108:B120"/>
    <mergeCell ref="C108:AI120"/>
    <mergeCell ref="B122:AI122"/>
    <mergeCell ref="B123:D123"/>
    <mergeCell ref="E123:I123"/>
    <mergeCell ref="J123:L123"/>
    <mergeCell ref="M123:R123"/>
    <mergeCell ref="S123:V124"/>
    <mergeCell ref="W123:AB124"/>
    <mergeCell ref="AC123:AE124"/>
    <mergeCell ref="AF123:AI124"/>
    <mergeCell ref="B124:D124"/>
    <mergeCell ref="E124:I124"/>
    <mergeCell ref="J124:L124"/>
    <mergeCell ref="M124:R124"/>
    <mergeCell ref="B57:B69"/>
    <mergeCell ref="C57:AI69"/>
    <mergeCell ref="B105:AI105"/>
    <mergeCell ref="B106:D106"/>
    <mergeCell ref="E106:I106"/>
    <mergeCell ref="J106:L106"/>
    <mergeCell ref="M106:R106"/>
    <mergeCell ref="S106:V107"/>
    <mergeCell ref="W106:AB107"/>
    <mergeCell ref="AC106:AE107"/>
    <mergeCell ref="AF106:AI107"/>
    <mergeCell ref="B107:D107"/>
    <mergeCell ref="E107:I107"/>
    <mergeCell ref="J107:L107"/>
    <mergeCell ref="M107:R107"/>
    <mergeCell ref="B91:B103"/>
    <mergeCell ref="C91:AI103"/>
    <mergeCell ref="B88:AI88"/>
    <mergeCell ref="B89:D89"/>
    <mergeCell ref="E89:I89"/>
    <mergeCell ref="J89:L89"/>
    <mergeCell ref="M89:R89"/>
    <mergeCell ref="S89:V90"/>
    <mergeCell ref="W89:AB90"/>
    <mergeCell ref="B54:AI54"/>
    <mergeCell ref="B55:D55"/>
    <mergeCell ref="E55:I55"/>
    <mergeCell ref="J55:L55"/>
    <mergeCell ref="M55:R55"/>
    <mergeCell ref="S55:V56"/>
    <mergeCell ref="W55:AB56"/>
    <mergeCell ref="AC55:AE56"/>
    <mergeCell ref="AF55:AI56"/>
    <mergeCell ref="B56:D56"/>
    <mergeCell ref="E56:I56"/>
    <mergeCell ref="J56:L56"/>
    <mergeCell ref="M56:R56"/>
    <mergeCell ref="AC89:AE90"/>
    <mergeCell ref="AF89:AI90"/>
    <mergeCell ref="B90:D90"/>
    <mergeCell ref="E90:I90"/>
    <mergeCell ref="J90:L90"/>
    <mergeCell ref="M90:R90"/>
    <mergeCell ref="B74:B86"/>
    <mergeCell ref="C74:AI86"/>
    <mergeCell ref="B71:AI71"/>
    <mergeCell ref="B72:D72"/>
    <mergeCell ref="E72:I72"/>
    <mergeCell ref="J72:L72"/>
    <mergeCell ref="M72:R72"/>
    <mergeCell ref="S72:V73"/>
    <mergeCell ref="W72:AB73"/>
    <mergeCell ref="AC72:AE73"/>
    <mergeCell ref="AF72:AI73"/>
    <mergeCell ref="B73:D73"/>
    <mergeCell ref="E73:I73"/>
    <mergeCell ref="J73:L73"/>
    <mergeCell ref="M73:R73"/>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40:B52"/>
    <mergeCell ref="C40:AI52"/>
    <mergeCell ref="B37:AI37"/>
    <mergeCell ref="B38:D38"/>
    <mergeCell ref="E38:I38"/>
    <mergeCell ref="J38:L38"/>
    <mergeCell ref="M38:R38"/>
    <mergeCell ref="S38:V39"/>
    <mergeCell ref="W38:AB39"/>
    <mergeCell ref="AC38:AE39"/>
    <mergeCell ref="AF38:AI39"/>
    <mergeCell ref="B39:D39"/>
    <mergeCell ref="E39:I39"/>
    <mergeCell ref="J39:L39"/>
    <mergeCell ref="M39:R39"/>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9"/>
  <printOptions horizontalCentered="1" verticalCentered="1"/>
  <pageMargins left="0.19685039370078741" right="0.19685039370078741" top="0.78740157480314965" bottom="0.19685039370078741" header="0.51181102362204722" footer="0.51181102362204722"/>
  <pageSetup paperSize="9" fitToWidth="0" fitToHeight="0" orientation="landscape" copies="2" r:id="rId1"/>
  <headerFooter alignWithMargins="0"/>
  <rowBreaks count="9" manualBreakCount="9">
    <brk id="19" min="1" max="34" man="1"/>
    <brk id="36" min="1" max="34" man="1"/>
    <brk id="53" min="1" max="34" man="1"/>
    <brk id="70" min="1" max="34" man="1"/>
    <brk id="87" min="1" max="34" man="1"/>
    <brk id="104" min="1" max="34" man="1"/>
    <brk id="121" min="1" max="34" man="1"/>
    <brk id="138" min="1" max="34" man="1"/>
    <brk id="155" min="1" max="34" man="1"/>
  </rowBreaks>
  <drawing r:id="rId2"/>
  <legacyDrawing r:id="rId3"/>
  <oleObjects>
    <mc:AlternateContent xmlns:mc="http://schemas.openxmlformats.org/markup-compatibility/2006">
      <mc:Choice Requires="x14">
        <oleObject progId="Paint.Picture" shapeId="25601" r:id="rId4">
          <objectPr defaultSize="0" autoPict="0" r:id="rId5">
            <anchor moveWithCells="1">
              <from>
                <xdr:col>2</xdr:col>
                <xdr:colOff>171450</xdr:colOff>
                <xdr:row>41</xdr:row>
                <xdr:rowOff>190500</xdr:rowOff>
              </from>
              <to>
                <xdr:col>19</xdr:col>
                <xdr:colOff>190500</xdr:colOff>
                <xdr:row>51</xdr:row>
                <xdr:rowOff>457200</xdr:rowOff>
              </to>
            </anchor>
          </objectPr>
        </oleObject>
      </mc:Choice>
      <mc:Fallback>
        <oleObject progId="Paint.Picture" shapeId="25601" r:id="rId4"/>
      </mc:Fallback>
    </mc:AlternateContent>
    <mc:AlternateContent xmlns:mc="http://schemas.openxmlformats.org/markup-compatibility/2006">
      <mc:Choice Requires="x14">
        <oleObject progId="Paint.Picture" shapeId="25602" r:id="rId6">
          <objectPr defaultSize="0" autoPict="0" r:id="rId7">
            <anchor moveWithCells="1">
              <from>
                <xdr:col>20</xdr:col>
                <xdr:colOff>180975</xdr:colOff>
                <xdr:row>40</xdr:row>
                <xdr:rowOff>438150</xdr:rowOff>
              </from>
              <to>
                <xdr:col>33</xdr:col>
                <xdr:colOff>276225</xdr:colOff>
                <xdr:row>51</xdr:row>
                <xdr:rowOff>600075</xdr:rowOff>
              </to>
            </anchor>
          </objectPr>
        </oleObject>
      </mc:Choice>
      <mc:Fallback>
        <oleObject progId="Paint.Picture" shapeId="25602" r:id="rId6"/>
      </mc:Fallback>
    </mc:AlternateContent>
    <mc:AlternateContent xmlns:mc="http://schemas.openxmlformats.org/markup-compatibility/2006">
      <mc:Choice Requires="x14">
        <oleObject progId="Paint.Picture" shapeId="25605" r:id="rId8">
          <objectPr defaultSize="0" autoPict="0" r:id="rId9">
            <anchor moveWithCells="1">
              <from>
                <xdr:col>2</xdr:col>
                <xdr:colOff>247650</xdr:colOff>
                <xdr:row>75</xdr:row>
                <xdr:rowOff>85725</xdr:rowOff>
              </from>
              <to>
                <xdr:col>19</xdr:col>
                <xdr:colOff>247650</xdr:colOff>
                <xdr:row>85</xdr:row>
                <xdr:rowOff>590550</xdr:rowOff>
              </to>
            </anchor>
          </objectPr>
        </oleObject>
      </mc:Choice>
      <mc:Fallback>
        <oleObject progId="Paint.Picture" shapeId="25605" r:id="rId8"/>
      </mc:Fallback>
    </mc:AlternateContent>
    <mc:AlternateContent xmlns:mc="http://schemas.openxmlformats.org/markup-compatibility/2006">
      <mc:Choice Requires="x14">
        <oleObject progId="Paint.Picture" shapeId="25606" r:id="rId10">
          <objectPr defaultSize="0" autoPict="0" r:id="rId11">
            <anchor moveWithCells="1">
              <from>
                <xdr:col>20</xdr:col>
                <xdr:colOff>38100</xdr:colOff>
                <xdr:row>75</xdr:row>
                <xdr:rowOff>66675</xdr:rowOff>
              </from>
              <to>
                <xdr:col>34</xdr:col>
                <xdr:colOff>123825</xdr:colOff>
                <xdr:row>85</xdr:row>
                <xdr:rowOff>600075</xdr:rowOff>
              </to>
            </anchor>
          </objectPr>
        </oleObject>
      </mc:Choice>
      <mc:Fallback>
        <oleObject progId="Paint.Picture" shapeId="25606" r:id="rId10"/>
      </mc:Fallback>
    </mc:AlternateContent>
    <mc:AlternateContent xmlns:mc="http://schemas.openxmlformats.org/markup-compatibility/2006">
      <mc:Choice Requires="x14">
        <oleObject progId="Paint.Picture" shapeId="25613" r:id="rId12">
          <objectPr defaultSize="0" autoPict="0" r:id="rId9">
            <anchor moveWithCells="1">
              <from>
                <xdr:col>2</xdr:col>
                <xdr:colOff>104775</xdr:colOff>
                <xdr:row>92</xdr:row>
                <xdr:rowOff>9525</xdr:rowOff>
              </from>
              <to>
                <xdr:col>19</xdr:col>
                <xdr:colOff>219075</xdr:colOff>
                <xdr:row>102</xdr:row>
                <xdr:rowOff>619125</xdr:rowOff>
              </to>
            </anchor>
          </objectPr>
        </oleObject>
      </mc:Choice>
      <mc:Fallback>
        <oleObject progId="Paint.Picture" shapeId="25613" r:id="rId12"/>
      </mc:Fallback>
    </mc:AlternateContent>
    <mc:AlternateContent xmlns:mc="http://schemas.openxmlformats.org/markup-compatibility/2006">
      <mc:Choice Requires="x14">
        <oleObject progId="Paint.Picture" shapeId="25614" r:id="rId13">
          <objectPr defaultSize="0" autoPict="0" r:id="rId14">
            <anchor moveWithCells="1">
              <from>
                <xdr:col>20</xdr:col>
                <xdr:colOff>9525</xdr:colOff>
                <xdr:row>92</xdr:row>
                <xdr:rowOff>57150</xdr:rowOff>
              </from>
              <to>
                <xdr:col>33</xdr:col>
                <xdr:colOff>257175</xdr:colOff>
                <xdr:row>102</xdr:row>
                <xdr:rowOff>619125</xdr:rowOff>
              </to>
            </anchor>
          </objectPr>
        </oleObject>
      </mc:Choice>
      <mc:Fallback>
        <oleObject progId="Paint.Picture" shapeId="25614" r:id="rId13"/>
      </mc:Fallback>
    </mc:AlternateContent>
    <mc:AlternateContent xmlns:mc="http://schemas.openxmlformats.org/markup-compatibility/2006">
      <mc:Choice Requires="x14">
        <oleObject progId="Paint.Picture" shapeId="25617" r:id="rId15">
          <objectPr defaultSize="0" autoPict="0" r:id="rId16">
            <anchor moveWithCells="1">
              <from>
                <xdr:col>2</xdr:col>
                <xdr:colOff>285750</xdr:colOff>
                <xdr:row>58</xdr:row>
                <xdr:rowOff>257175</xdr:rowOff>
              </from>
              <to>
                <xdr:col>19</xdr:col>
                <xdr:colOff>276225</xdr:colOff>
                <xdr:row>68</xdr:row>
                <xdr:rowOff>600075</xdr:rowOff>
              </to>
            </anchor>
          </objectPr>
        </oleObject>
      </mc:Choice>
      <mc:Fallback>
        <oleObject progId="Paint.Picture" shapeId="25617" r:id="rId15"/>
      </mc:Fallback>
    </mc:AlternateContent>
    <mc:AlternateContent xmlns:mc="http://schemas.openxmlformats.org/markup-compatibility/2006">
      <mc:Choice Requires="x14">
        <oleObject progId="Paint.Picture" shapeId="25618" r:id="rId17">
          <objectPr defaultSize="0" autoPict="0" r:id="rId18">
            <anchor moveWithCells="1">
              <from>
                <xdr:col>20</xdr:col>
                <xdr:colOff>66675</xdr:colOff>
                <xdr:row>58</xdr:row>
                <xdr:rowOff>133350</xdr:rowOff>
              </from>
              <to>
                <xdr:col>33</xdr:col>
                <xdr:colOff>295275</xdr:colOff>
                <xdr:row>68</xdr:row>
                <xdr:rowOff>609600</xdr:rowOff>
              </to>
            </anchor>
          </objectPr>
        </oleObject>
      </mc:Choice>
      <mc:Fallback>
        <oleObject progId="Paint.Picture" shapeId="25618" r:id="rId17"/>
      </mc:Fallback>
    </mc:AlternateContent>
    <mc:AlternateContent xmlns:mc="http://schemas.openxmlformats.org/markup-compatibility/2006">
      <mc:Choice Requires="x14">
        <oleObject progId="Paint.Picture" shapeId="25621" r:id="rId19">
          <objectPr defaultSize="0" autoPict="0" r:id="rId9">
            <anchor moveWithCells="1">
              <from>
                <xdr:col>2</xdr:col>
                <xdr:colOff>123825</xdr:colOff>
                <xdr:row>109</xdr:row>
                <xdr:rowOff>66675</xdr:rowOff>
              </from>
              <to>
                <xdr:col>19</xdr:col>
                <xdr:colOff>161925</xdr:colOff>
                <xdr:row>119</xdr:row>
                <xdr:rowOff>600075</xdr:rowOff>
              </to>
            </anchor>
          </objectPr>
        </oleObject>
      </mc:Choice>
      <mc:Fallback>
        <oleObject progId="Paint.Picture" shapeId="25621" r:id="rId19"/>
      </mc:Fallback>
    </mc:AlternateContent>
    <mc:AlternateContent xmlns:mc="http://schemas.openxmlformats.org/markup-compatibility/2006">
      <mc:Choice Requires="x14">
        <oleObject progId="Paint.Picture" shapeId="25622" r:id="rId20">
          <objectPr defaultSize="0" autoPict="0" r:id="rId14">
            <anchor moveWithCells="1">
              <from>
                <xdr:col>19</xdr:col>
                <xdr:colOff>247650</xdr:colOff>
                <xdr:row>108</xdr:row>
                <xdr:rowOff>428625</xdr:rowOff>
              </from>
              <to>
                <xdr:col>33</xdr:col>
                <xdr:colOff>219075</xdr:colOff>
                <xdr:row>119</xdr:row>
                <xdr:rowOff>600075</xdr:rowOff>
              </to>
            </anchor>
          </objectPr>
        </oleObject>
      </mc:Choice>
      <mc:Fallback>
        <oleObject progId="Paint.Picture" shapeId="25622" r:id="rId20"/>
      </mc:Fallback>
    </mc:AlternateContent>
    <mc:AlternateContent xmlns:mc="http://schemas.openxmlformats.org/markup-compatibility/2006">
      <mc:Choice Requires="x14">
        <oleObject progId="Paint.Picture" shapeId="25625" r:id="rId21">
          <objectPr defaultSize="0" autoPict="0" r:id="rId9">
            <anchor moveWithCells="1">
              <from>
                <xdr:col>2</xdr:col>
                <xdr:colOff>104775</xdr:colOff>
                <xdr:row>125</xdr:row>
                <xdr:rowOff>419100</xdr:rowOff>
              </from>
              <to>
                <xdr:col>19</xdr:col>
                <xdr:colOff>228600</xdr:colOff>
                <xdr:row>136</xdr:row>
                <xdr:rowOff>609600</xdr:rowOff>
              </to>
            </anchor>
          </objectPr>
        </oleObject>
      </mc:Choice>
      <mc:Fallback>
        <oleObject progId="Paint.Picture" shapeId="25625" r:id="rId21"/>
      </mc:Fallback>
    </mc:AlternateContent>
    <mc:AlternateContent xmlns:mc="http://schemas.openxmlformats.org/markup-compatibility/2006">
      <mc:Choice Requires="x14">
        <oleObject progId="Paint.Picture" shapeId="25626" r:id="rId22">
          <objectPr defaultSize="0" autoPict="0" r:id="rId23">
            <anchor moveWithCells="1">
              <from>
                <xdr:col>19</xdr:col>
                <xdr:colOff>247650</xdr:colOff>
                <xdr:row>125</xdr:row>
                <xdr:rowOff>438150</xdr:rowOff>
              </from>
              <to>
                <xdr:col>34</xdr:col>
                <xdr:colOff>152400</xdr:colOff>
                <xdr:row>136</xdr:row>
                <xdr:rowOff>609600</xdr:rowOff>
              </to>
            </anchor>
          </objectPr>
        </oleObject>
      </mc:Choice>
      <mc:Fallback>
        <oleObject progId="Paint.Picture" shapeId="25626" r:id="rId22"/>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C32"/>
  <sheetViews>
    <sheetView showGridLines="0" view="pageBreakPreview" zoomScaleNormal="100" zoomScaleSheetLayoutView="100" workbookViewId="0">
      <selection activeCell="M15" sqref="M15:M18"/>
    </sheetView>
  </sheetViews>
  <sheetFormatPr defaultColWidth="9" defaultRowHeight="12" x14ac:dyDescent="0.15"/>
  <cols>
    <col min="1" max="1" width="1.625" style="191" customWidth="1"/>
    <col min="2" max="2" width="4.125" style="191" customWidth="1"/>
    <col min="3" max="21" width="5.875" style="191" customWidth="1"/>
    <col min="22" max="22" width="8.25" style="191" customWidth="1"/>
    <col min="23" max="24" width="6.75" style="191" customWidth="1"/>
    <col min="25" max="25" width="8.625" style="191" customWidth="1"/>
    <col min="26" max="26" width="1.375" style="191" customWidth="1"/>
    <col min="27" max="29" width="0" style="191" hidden="1" customWidth="1"/>
    <col min="30" max="16384" width="9" style="191"/>
  </cols>
  <sheetData>
    <row r="2" spans="2:29" ht="24.95" customHeight="1" x14ac:dyDescent="0.15">
      <c r="B2" s="18" t="s">
        <v>551</v>
      </c>
      <c r="C2" s="3"/>
      <c r="D2" s="3"/>
      <c r="E2" s="3"/>
      <c r="F2" s="3"/>
      <c r="G2" s="3"/>
      <c r="H2" s="3"/>
      <c r="I2" s="3"/>
      <c r="J2" s="3"/>
      <c r="K2" s="3"/>
      <c r="L2" s="3"/>
      <c r="M2" s="3"/>
      <c r="N2" s="481"/>
      <c r="O2" s="482"/>
      <c r="P2" s="483"/>
      <c r="Q2" s="484"/>
      <c r="R2" s="484"/>
      <c r="S2" s="485"/>
      <c r="T2" s="288" t="s">
        <v>47</v>
      </c>
      <c r="U2" s="288"/>
      <c r="V2" s="486" t="s">
        <v>651</v>
      </c>
      <c r="W2" s="486"/>
      <c r="X2" s="486"/>
      <c r="Y2" s="486"/>
      <c r="AA2" s="95" t="s">
        <v>552</v>
      </c>
      <c r="AB2" s="3" t="s">
        <v>553</v>
      </c>
      <c r="AC2" s="3" t="s">
        <v>554</v>
      </c>
    </row>
    <row r="3" spans="2:29" ht="20.100000000000001" customHeight="1" x14ac:dyDescent="0.15">
      <c r="B3" s="284" t="s">
        <v>27</v>
      </c>
      <c r="C3" s="284"/>
      <c r="D3" s="487" t="str">
        <f>'様式A-1'!D3</f>
        <v>オオダトンネル</v>
      </c>
      <c r="E3" s="487"/>
      <c r="F3" s="487"/>
      <c r="G3" s="487"/>
      <c r="H3" s="288" t="s">
        <v>28</v>
      </c>
      <c r="I3" s="288"/>
      <c r="J3" s="487" t="str">
        <f>'様式A-1'!J3</f>
        <v>一般国道490号　小郡萩道路</v>
      </c>
      <c r="K3" s="487"/>
      <c r="L3" s="487"/>
      <c r="M3" s="487"/>
      <c r="N3" s="288" t="s">
        <v>10</v>
      </c>
      <c r="O3" s="288"/>
      <c r="P3" s="487" t="str">
        <f>'様式A-1'!R3</f>
        <v>山口県宇部土木建築事務所
美祢支所</v>
      </c>
      <c r="Q3" s="487"/>
      <c r="R3" s="487"/>
      <c r="S3" s="487"/>
      <c r="T3" s="288" t="s">
        <v>16</v>
      </c>
      <c r="U3" s="288"/>
      <c r="V3" s="488" t="s">
        <v>652</v>
      </c>
      <c r="W3" s="488"/>
      <c r="X3" s="488"/>
      <c r="Y3" s="488"/>
      <c r="AA3" s="95" t="s">
        <v>555</v>
      </c>
      <c r="AB3" s="3" t="s">
        <v>556</v>
      </c>
      <c r="AC3" s="3" t="s">
        <v>557</v>
      </c>
    </row>
    <row r="4" spans="2:29" ht="20.100000000000001" customHeight="1" x14ac:dyDescent="0.15">
      <c r="B4" s="283" t="s">
        <v>11</v>
      </c>
      <c r="C4" s="283"/>
      <c r="D4" s="489" t="str">
        <f>'様式A-1'!D4</f>
        <v>大田トンネル</v>
      </c>
      <c r="E4" s="489"/>
      <c r="F4" s="489"/>
      <c r="G4" s="489"/>
      <c r="H4" s="288"/>
      <c r="I4" s="288"/>
      <c r="J4" s="487"/>
      <c r="K4" s="487"/>
      <c r="L4" s="487"/>
      <c r="M4" s="487"/>
      <c r="N4" s="288"/>
      <c r="O4" s="288"/>
      <c r="P4" s="487"/>
      <c r="Q4" s="487"/>
      <c r="R4" s="487"/>
      <c r="S4" s="487"/>
      <c r="T4" s="288" t="s">
        <v>17</v>
      </c>
      <c r="U4" s="288"/>
      <c r="V4" s="488" t="s">
        <v>652</v>
      </c>
      <c r="W4" s="488"/>
      <c r="X4" s="488"/>
      <c r="Y4" s="488"/>
      <c r="AA4" s="95" t="s">
        <v>54</v>
      </c>
      <c r="AC4" s="3" t="s">
        <v>558</v>
      </c>
    </row>
    <row r="5" spans="2:29" ht="20.100000000000001" customHeight="1" x14ac:dyDescent="0.15">
      <c r="B5" s="469" t="s">
        <v>12</v>
      </c>
      <c r="C5" s="469"/>
      <c r="D5" s="192" t="s">
        <v>13</v>
      </c>
      <c r="E5" s="487" t="str">
        <f>'様式A-1'!E5</f>
        <v>山口県美祢市美東町山根</v>
      </c>
      <c r="F5" s="487"/>
      <c r="G5" s="487"/>
      <c r="H5" s="288" t="s">
        <v>256</v>
      </c>
      <c r="I5" s="288"/>
      <c r="J5" s="288"/>
      <c r="K5" s="490" t="s">
        <v>578</v>
      </c>
      <c r="L5" s="491"/>
      <c r="M5" s="491"/>
      <c r="N5" s="491"/>
      <c r="O5" s="323" t="s">
        <v>238</v>
      </c>
      <c r="P5" s="324"/>
      <c r="Q5" s="498">
        <v>45160</v>
      </c>
      <c r="R5" s="499"/>
      <c r="S5" s="500"/>
      <c r="T5" s="288" t="s">
        <v>39</v>
      </c>
      <c r="U5" s="288"/>
      <c r="V5" s="193" t="s">
        <v>38</v>
      </c>
      <c r="W5" s="508">
        <v>206</v>
      </c>
      <c r="X5" s="508"/>
      <c r="Y5" s="54" t="s">
        <v>37</v>
      </c>
      <c r="AA5" s="95" t="s">
        <v>55</v>
      </c>
      <c r="AC5" s="3" t="s">
        <v>559</v>
      </c>
    </row>
    <row r="6" spans="2:29" ht="20.100000000000001" customHeight="1" x14ac:dyDescent="0.15">
      <c r="B6" s="469"/>
      <c r="C6" s="469"/>
      <c r="D6" s="192" t="s">
        <v>14</v>
      </c>
      <c r="E6" s="494" t="str">
        <f>'様式A-1'!E6</f>
        <v>山口県美祢市美東町河平</v>
      </c>
      <c r="F6" s="494"/>
      <c r="G6" s="494"/>
      <c r="H6" s="288" t="s">
        <v>257</v>
      </c>
      <c r="I6" s="288"/>
      <c r="J6" s="288"/>
      <c r="K6" s="490" t="s">
        <v>580</v>
      </c>
      <c r="L6" s="491"/>
      <c r="M6" s="491"/>
      <c r="N6" s="491"/>
      <c r="O6" s="492"/>
      <c r="P6" s="493"/>
      <c r="Q6" s="501"/>
      <c r="R6" s="502"/>
      <c r="S6" s="503"/>
      <c r="T6" s="284" t="s">
        <v>15</v>
      </c>
      <c r="U6" s="284"/>
      <c r="V6" s="495" t="s">
        <v>735</v>
      </c>
      <c r="W6" s="496"/>
      <c r="X6" s="496"/>
      <c r="Y6" s="497"/>
      <c r="AC6" s="3" t="s">
        <v>560</v>
      </c>
    </row>
    <row r="7" spans="2:29" ht="6.95" customHeight="1" x14ac:dyDescent="0.15">
      <c r="B7" s="534" t="s">
        <v>18</v>
      </c>
      <c r="C7" s="525" t="s">
        <v>19</v>
      </c>
      <c r="D7" s="528">
        <f>'様式A-1'!E7</f>
        <v>341330</v>
      </c>
      <c r="E7" s="529"/>
      <c r="F7" s="459" t="s">
        <v>20</v>
      </c>
      <c r="G7" s="460"/>
      <c r="H7" s="459" t="s">
        <v>21</v>
      </c>
      <c r="I7" s="461"/>
      <c r="J7" s="261" t="s">
        <v>22</v>
      </c>
      <c r="K7" s="263"/>
      <c r="L7" s="284" t="s">
        <v>34</v>
      </c>
      <c r="M7" s="505">
        <v>16</v>
      </c>
      <c r="N7" s="284" t="s">
        <v>33</v>
      </c>
      <c r="O7" s="505">
        <v>0</v>
      </c>
      <c r="P7" s="548" t="s">
        <v>32</v>
      </c>
      <c r="Q7" s="554">
        <v>0</v>
      </c>
      <c r="R7" s="459" t="s">
        <v>36</v>
      </c>
      <c r="S7" s="461"/>
      <c r="T7" s="512" t="s">
        <v>555</v>
      </c>
      <c r="U7" s="513"/>
      <c r="V7" s="518" t="s">
        <v>35</v>
      </c>
      <c r="W7" s="521" t="s">
        <v>290</v>
      </c>
      <c r="X7" s="522"/>
      <c r="Y7" s="509">
        <v>0</v>
      </c>
      <c r="AC7" s="3" t="s">
        <v>561</v>
      </c>
    </row>
    <row r="8" spans="2:29" ht="6.95" customHeight="1" x14ac:dyDescent="0.15">
      <c r="B8" s="534"/>
      <c r="C8" s="526"/>
      <c r="D8" s="530"/>
      <c r="E8" s="531"/>
      <c r="F8" s="510"/>
      <c r="G8" s="523"/>
      <c r="H8" s="510"/>
      <c r="I8" s="511"/>
      <c r="J8" s="302"/>
      <c r="K8" s="524"/>
      <c r="L8" s="504"/>
      <c r="M8" s="506"/>
      <c r="N8" s="504"/>
      <c r="O8" s="506"/>
      <c r="P8" s="549"/>
      <c r="Q8" s="555"/>
      <c r="R8" s="510"/>
      <c r="S8" s="511"/>
      <c r="T8" s="514"/>
      <c r="U8" s="515"/>
      <c r="V8" s="519"/>
      <c r="W8" s="522"/>
      <c r="X8" s="522"/>
      <c r="Y8" s="509"/>
      <c r="AC8" s="3" t="s">
        <v>562</v>
      </c>
    </row>
    <row r="9" spans="2:29" ht="6.95" customHeight="1" x14ac:dyDescent="0.15">
      <c r="B9" s="534"/>
      <c r="C9" s="527"/>
      <c r="D9" s="532"/>
      <c r="E9" s="533"/>
      <c r="F9" s="510"/>
      <c r="G9" s="523"/>
      <c r="H9" s="510"/>
      <c r="I9" s="511"/>
      <c r="J9" s="302"/>
      <c r="K9" s="524"/>
      <c r="L9" s="504"/>
      <c r="M9" s="506"/>
      <c r="N9" s="504"/>
      <c r="O9" s="506"/>
      <c r="P9" s="549"/>
      <c r="Q9" s="555"/>
      <c r="R9" s="510"/>
      <c r="S9" s="511"/>
      <c r="T9" s="514"/>
      <c r="U9" s="515"/>
      <c r="V9" s="519"/>
      <c r="W9" s="522"/>
      <c r="X9" s="522"/>
      <c r="Y9" s="509"/>
    </row>
    <row r="10" spans="2:29" ht="6.95" customHeight="1" x14ac:dyDescent="0.15">
      <c r="B10" s="534"/>
      <c r="C10" s="525" t="s">
        <v>23</v>
      </c>
      <c r="D10" s="528">
        <f>'様式A-1'!E8</f>
        <v>1312056.3999999999</v>
      </c>
      <c r="E10" s="529"/>
      <c r="F10" s="510"/>
      <c r="G10" s="523"/>
      <c r="H10" s="510"/>
      <c r="I10" s="511"/>
      <c r="J10" s="302"/>
      <c r="K10" s="524"/>
      <c r="L10" s="504"/>
      <c r="M10" s="507"/>
      <c r="N10" s="504"/>
      <c r="O10" s="507"/>
      <c r="P10" s="549"/>
      <c r="Q10" s="556"/>
      <c r="R10" s="510"/>
      <c r="S10" s="511"/>
      <c r="T10" s="514"/>
      <c r="U10" s="515"/>
      <c r="V10" s="519"/>
      <c r="W10" s="522"/>
      <c r="X10" s="522"/>
      <c r="Y10" s="509"/>
    </row>
    <row r="11" spans="2:29" ht="6.95" customHeight="1" x14ac:dyDescent="0.15">
      <c r="B11" s="534"/>
      <c r="C11" s="526"/>
      <c r="D11" s="530"/>
      <c r="E11" s="531"/>
      <c r="F11" s="510"/>
      <c r="G11" s="523"/>
      <c r="H11" s="510"/>
      <c r="I11" s="511"/>
      <c r="J11" s="261" t="s">
        <v>24</v>
      </c>
      <c r="K11" s="263"/>
      <c r="L11" s="284" t="s">
        <v>34</v>
      </c>
      <c r="M11" s="505">
        <v>0</v>
      </c>
      <c r="N11" s="284" t="s">
        <v>33</v>
      </c>
      <c r="O11" s="554">
        <v>0</v>
      </c>
      <c r="P11" s="548" t="s">
        <v>32</v>
      </c>
      <c r="Q11" s="554">
        <v>0</v>
      </c>
      <c r="R11" s="510"/>
      <c r="S11" s="511"/>
      <c r="T11" s="514"/>
      <c r="U11" s="515"/>
      <c r="V11" s="519"/>
      <c r="W11" s="522"/>
      <c r="X11" s="522"/>
      <c r="Y11" s="509"/>
    </row>
    <row r="12" spans="2:29" ht="6.95" customHeight="1" x14ac:dyDescent="0.15">
      <c r="B12" s="534"/>
      <c r="C12" s="527"/>
      <c r="D12" s="532"/>
      <c r="E12" s="533"/>
      <c r="F12" s="510"/>
      <c r="G12" s="523"/>
      <c r="H12" s="510"/>
      <c r="I12" s="511"/>
      <c r="J12" s="302"/>
      <c r="K12" s="524"/>
      <c r="L12" s="504"/>
      <c r="M12" s="506"/>
      <c r="N12" s="504"/>
      <c r="O12" s="555"/>
      <c r="P12" s="549"/>
      <c r="Q12" s="555"/>
      <c r="R12" s="510"/>
      <c r="S12" s="511"/>
      <c r="T12" s="514"/>
      <c r="U12" s="515"/>
      <c r="V12" s="519"/>
      <c r="W12" s="522"/>
      <c r="X12" s="522"/>
      <c r="Y12" s="509"/>
    </row>
    <row r="13" spans="2:29" ht="6.95" customHeight="1" x14ac:dyDescent="0.15">
      <c r="B13" s="534" t="s">
        <v>25</v>
      </c>
      <c r="C13" s="525" t="s">
        <v>19</v>
      </c>
      <c r="D13" s="528">
        <f>'様式A-1'!E9</f>
        <v>341333.8</v>
      </c>
      <c r="E13" s="529"/>
      <c r="F13" s="510"/>
      <c r="G13" s="523"/>
      <c r="H13" s="510"/>
      <c r="I13" s="511"/>
      <c r="J13" s="302"/>
      <c r="K13" s="524"/>
      <c r="L13" s="504"/>
      <c r="M13" s="506"/>
      <c r="N13" s="504"/>
      <c r="O13" s="555"/>
      <c r="P13" s="549"/>
      <c r="Q13" s="555"/>
      <c r="R13" s="510"/>
      <c r="S13" s="511"/>
      <c r="T13" s="514"/>
      <c r="U13" s="515"/>
      <c r="V13" s="519"/>
      <c r="W13" s="543" t="s">
        <v>272</v>
      </c>
      <c r="X13" s="544"/>
      <c r="Y13" s="509">
        <v>0</v>
      </c>
    </row>
    <row r="14" spans="2:29" ht="6.95" customHeight="1" x14ac:dyDescent="0.15">
      <c r="B14" s="525"/>
      <c r="C14" s="526"/>
      <c r="D14" s="530"/>
      <c r="E14" s="531"/>
      <c r="F14" s="510"/>
      <c r="G14" s="523"/>
      <c r="H14" s="510"/>
      <c r="I14" s="511"/>
      <c r="J14" s="264"/>
      <c r="K14" s="266"/>
      <c r="L14" s="504"/>
      <c r="M14" s="507"/>
      <c r="N14" s="504"/>
      <c r="O14" s="556"/>
      <c r="P14" s="549"/>
      <c r="Q14" s="556"/>
      <c r="R14" s="510"/>
      <c r="S14" s="511"/>
      <c r="T14" s="514"/>
      <c r="U14" s="515"/>
      <c r="V14" s="519"/>
      <c r="W14" s="544"/>
      <c r="X14" s="544"/>
      <c r="Y14" s="509"/>
    </row>
    <row r="15" spans="2:29" ht="6.95" customHeight="1" x14ac:dyDescent="0.15">
      <c r="B15" s="525"/>
      <c r="C15" s="527"/>
      <c r="D15" s="532"/>
      <c r="E15" s="533"/>
      <c r="F15" s="510"/>
      <c r="G15" s="523"/>
      <c r="H15" s="510"/>
      <c r="I15" s="511"/>
      <c r="J15" s="302" t="s">
        <v>26</v>
      </c>
      <c r="K15" s="524"/>
      <c r="L15" s="284" t="s">
        <v>34</v>
      </c>
      <c r="M15" s="545">
        <v>0</v>
      </c>
      <c r="N15" s="284" t="s">
        <v>33</v>
      </c>
      <c r="O15" s="545">
        <v>0</v>
      </c>
      <c r="P15" s="548" t="s">
        <v>32</v>
      </c>
      <c r="Q15" s="551">
        <v>0</v>
      </c>
      <c r="R15" s="510"/>
      <c r="S15" s="511"/>
      <c r="T15" s="514"/>
      <c r="U15" s="515"/>
      <c r="V15" s="519"/>
      <c r="W15" s="544"/>
      <c r="X15" s="544"/>
      <c r="Y15" s="509"/>
      <c r="AC15" s="191">
        <v>0</v>
      </c>
    </row>
    <row r="16" spans="2:29" ht="6.95" customHeight="1" x14ac:dyDescent="0.15">
      <c r="B16" s="525"/>
      <c r="C16" s="525" t="s">
        <v>23</v>
      </c>
      <c r="D16" s="528">
        <f>'様式A-1'!E10</f>
        <v>1312056.3</v>
      </c>
      <c r="E16" s="529"/>
      <c r="F16" s="510"/>
      <c r="G16" s="523"/>
      <c r="H16" s="510"/>
      <c r="I16" s="511"/>
      <c r="J16" s="302"/>
      <c r="K16" s="524"/>
      <c r="L16" s="504"/>
      <c r="M16" s="546"/>
      <c r="N16" s="504"/>
      <c r="O16" s="546"/>
      <c r="P16" s="549"/>
      <c r="Q16" s="552"/>
      <c r="R16" s="510"/>
      <c r="S16" s="511"/>
      <c r="T16" s="514"/>
      <c r="U16" s="515"/>
      <c r="V16" s="519"/>
      <c r="W16" s="544"/>
      <c r="X16" s="544"/>
      <c r="Y16" s="509"/>
    </row>
    <row r="17" spans="2:25" ht="6.95" customHeight="1" x14ac:dyDescent="0.15">
      <c r="B17" s="525"/>
      <c r="C17" s="526"/>
      <c r="D17" s="530"/>
      <c r="E17" s="531"/>
      <c r="F17" s="510"/>
      <c r="G17" s="523"/>
      <c r="H17" s="510"/>
      <c r="I17" s="511"/>
      <c r="J17" s="302"/>
      <c r="K17" s="524"/>
      <c r="L17" s="504"/>
      <c r="M17" s="546"/>
      <c r="N17" s="504"/>
      <c r="O17" s="546"/>
      <c r="P17" s="549"/>
      <c r="Q17" s="552"/>
      <c r="R17" s="510"/>
      <c r="S17" s="511"/>
      <c r="T17" s="514"/>
      <c r="U17" s="515"/>
      <c r="V17" s="519"/>
      <c r="W17" s="544"/>
      <c r="X17" s="544"/>
      <c r="Y17" s="509"/>
    </row>
    <row r="18" spans="2:25" ht="6.95" customHeight="1" x14ac:dyDescent="0.15">
      <c r="B18" s="534"/>
      <c r="C18" s="527"/>
      <c r="D18" s="532"/>
      <c r="E18" s="533"/>
      <c r="F18" s="462"/>
      <c r="G18" s="463"/>
      <c r="H18" s="462"/>
      <c r="I18" s="464"/>
      <c r="J18" s="264"/>
      <c r="K18" s="266"/>
      <c r="L18" s="283"/>
      <c r="M18" s="547"/>
      <c r="N18" s="283"/>
      <c r="O18" s="547"/>
      <c r="P18" s="550"/>
      <c r="Q18" s="553"/>
      <c r="R18" s="462"/>
      <c r="S18" s="464"/>
      <c r="T18" s="516"/>
      <c r="U18" s="517"/>
      <c r="V18" s="520"/>
      <c r="W18" s="544"/>
      <c r="X18" s="544"/>
      <c r="Y18" s="509"/>
    </row>
    <row r="19" spans="2:25" ht="39.950000000000003" customHeight="1" x14ac:dyDescent="0.15">
      <c r="B19" s="535" t="s">
        <v>9</v>
      </c>
      <c r="C19" s="536"/>
      <c r="D19" s="537"/>
      <c r="E19" s="537"/>
      <c r="F19" s="537"/>
      <c r="G19" s="537"/>
      <c r="H19" s="537"/>
      <c r="I19" s="537"/>
      <c r="J19" s="537"/>
      <c r="K19" s="537"/>
      <c r="L19" s="537"/>
      <c r="M19" s="537"/>
      <c r="N19" s="537"/>
      <c r="O19" s="537"/>
      <c r="P19" s="537"/>
      <c r="Q19" s="537"/>
      <c r="R19" s="537"/>
      <c r="S19" s="537"/>
      <c r="T19" s="537"/>
      <c r="U19" s="537"/>
      <c r="V19" s="537"/>
      <c r="W19" s="537"/>
      <c r="X19" s="537"/>
      <c r="Y19" s="538"/>
    </row>
    <row r="20" spans="2:25" ht="39.950000000000003" customHeight="1" x14ac:dyDescent="0.15">
      <c r="B20" s="535"/>
      <c r="C20" s="1"/>
      <c r="D20" s="1"/>
      <c r="E20" s="1"/>
      <c r="F20" s="1"/>
      <c r="G20" s="1"/>
      <c r="H20" s="194"/>
      <c r="I20" s="1"/>
      <c r="J20" s="1"/>
      <c r="K20" s="1"/>
      <c r="L20" s="1"/>
      <c r="M20" s="194"/>
      <c r="N20" s="194"/>
      <c r="O20" s="1"/>
      <c r="P20" s="1"/>
      <c r="Q20" s="194"/>
      <c r="R20" s="1"/>
      <c r="S20" s="1"/>
      <c r="T20" s="1"/>
      <c r="U20" s="1"/>
      <c r="V20" s="1"/>
      <c r="W20" s="1"/>
      <c r="X20" s="1"/>
      <c r="Y20" s="195"/>
    </row>
    <row r="21" spans="2:25" ht="39.950000000000003" customHeight="1" x14ac:dyDescent="0.15">
      <c r="B21" s="535"/>
      <c r="C21" s="1"/>
      <c r="D21" s="1"/>
      <c r="E21" s="1"/>
      <c r="F21" s="1"/>
      <c r="G21" s="1"/>
      <c r="H21" s="194"/>
      <c r="I21" s="1"/>
      <c r="J21" s="1"/>
      <c r="K21" s="1"/>
      <c r="L21" s="1"/>
      <c r="M21" s="194"/>
      <c r="N21" s="194"/>
      <c r="O21" s="1"/>
      <c r="P21" s="1"/>
      <c r="Q21" s="194"/>
      <c r="R21" s="1"/>
      <c r="S21" s="1"/>
      <c r="T21" s="1"/>
      <c r="U21" s="1"/>
      <c r="V21" s="1"/>
      <c r="W21" s="1"/>
      <c r="X21" s="1"/>
      <c r="Y21" s="195"/>
    </row>
    <row r="22" spans="2:25" ht="39.950000000000003" customHeight="1" x14ac:dyDescent="0.15">
      <c r="B22" s="535"/>
      <c r="C22" s="1"/>
      <c r="D22" s="1"/>
      <c r="E22" s="1"/>
      <c r="F22" s="194"/>
      <c r="G22" s="1"/>
      <c r="H22" s="1"/>
      <c r="I22" s="1"/>
      <c r="J22" s="1"/>
      <c r="K22" s="1"/>
      <c r="L22" s="1"/>
      <c r="M22" s="194"/>
      <c r="N22" s="1"/>
      <c r="O22" s="1"/>
      <c r="P22" s="1"/>
      <c r="Q22" s="194"/>
      <c r="R22" s="1"/>
      <c r="S22" s="1"/>
      <c r="T22" s="1"/>
      <c r="U22" s="1"/>
      <c r="V22" s="1"/>
      <c r="W22" s="1"/>
      <c r="X22" s="1"/>
      <c r="Y22" s="195"/>
    </row>
    <row r="23" spans="2:25" ht="39.950000000000003" customHeight="1" x14ac:dyDescent="0.15">
      <c r="B23" s="535"/>
      <c r="C23" s="1"/>
      <c r="D23" s="1"/>
      <c r="E23" s="1"/>
      <c r="F23" s="194"/>
      <c r="G23" s="194"/>
      <c r="H23" s="1"/>
      <c r="I23" s="1"/>
      <c r="J23" s="1"/>
      <c r="K23" s="1"/>
      <c r="L23" s="1"/>
      <c r="M23" s="194"/>
      <c r="N23" s="1"/>
      <c r="O23" s="1"/>
      <c r="P23" s="1"/>
      <c r="Q23" s="194"/>
      <c r="R23" s="1"/>
      <c r="S23" s="1"/>
      <c r="T23" s="1"/>
      <c r="U23" s="1"/>
      <c r="V23" s="1"/>
      <c r="W23" s="1"/>
      <c r="X23" s="1"/>
      <c r="Y23" s="195"/>
    </row>
    <row r="24" spans="2:25" ht="39.950000000000003" customHeight="1" x14ac:dyDescent="0.15">
      <c r="B24" s="535"/>
      <c r="C24" s="194"/>
      <c r="D24" s="1"/>
      <c r="E24" s="1"/>
      <c r="F24" s="194"/>
      <c r="G24" s="194"/>
      <c r="H24" s="1"/>
      <c r="I24" s="1"/>
      <c r="J24" s="1"/>
      <c r="K24" s="1"/>
      <c r="L24" s="1"/>
      <c r="M24" s="194"/>
      <c r="N24" s="194"/>
      <c r="O24" s="1"/>
      <c r="P24" s="1"/>
      <c r="Q24" s="194"/>
      <c r="R24" s="1"/>
      <c r="S24" s="1"/>
      <c r="T24" s="1"/>
      <c r="U24" s="1"/>
      <c r="V24" s="1"/>
      <c r="W24" s="1"/>
      <c r="X24" s="1"/>
      <c r="Y24" s="195"/>
    </row>
    <row r="25" spans="2:25" ht="39.950000000000003" customHeight="1" x14ac:dyDescent="0.15">
      <c r="B25" s="535"/>
      <c r="C25" s="194"/>
      <c r="D25" s="1"/>
      <c r="E25" s="1"/>
      <c r="F25" s="194"/>
      <c r="G25" s="194"/>
      <c r="H25" s="1"/>
      <c r="I25" s="1"/>
      <c r="J25" s="1"/>
      <c r="K25" s="1"/>
      <c r="L25" s="1"/>
      <c r="M25" s="194"/>
      <c r="N25" s="194"/>
      <c r="O25" s="1"/>
      <c r="P25" s="1"/>
      <c r="Q25" s="194"/>
      <c r="R25" s="1"/>
      <c r="S25" s="1"/>
      <c r="T25" s="1"/>
      <c r="U25" s="1"/>
      <c r="V25" s="1"/>
      <c r="W25" s="1"/>
      <c r="X25" s="1"/>
      <c r="Y25" s="195"/>
    </row>
    <row r="26" spans="2:25" ht="39.950000000000003" customHeight="1" x14ac:dyDescent="0.15">
      <c r="B26" s="535"/>
      <c r="C26" s="194"/>
      <c r="D26" s="1"/>
      <c r="E26" s="1"/>
      <c r="F26" s="2"/>
      <c r="G26" s="196"/>
      <c r="H26" s="196"/>
      <c r="I26" s="196"/>
      <c r="J26" s="196"/>
      <c r="K26" s="196"/>
      <c r="L26" s="1"/>
      <c r="M26" s="194"/>
      <c r="N26" s="194"/>
      <c r="O26" s="1"/>
      <c r="P26" s="539" t="s">
        <v>289</v>
      </c>
      <c r="Q26" s="539"/>
      <c r="R26" s="539"/>
      <c r="S26" s="539"/>
      <c r="T26" s="539"/>
      <c r="U26" s="539"/>
      <c r="V26" s="539"/>
      <c r="W26" s="539"/>
      <c r="X26" s="539"/>
      <c r="Y26" s="540"/>
    </row>
    <row r="27" spans="2:25" ht="45" customHeight="1" x14ac:dyDescent="0.15">
      <c r="B27" s="450"/>
      <c r="C27" s="197"/>
      <c r="D27" s="198"/>
      <c r="E27" s="199"/>
      <c r="F27" s="200"/>
      <c r="G27" s="198"/>
      <c r="H27" s="198"/>
      <c r="I27" s="198"/>
      <c r="J27" s="198"/>
      <c r="K27" s="198"/>
      <c r="L27" s="198"/>
      <c r="M27" s="198"/>
      <c r="N27" s="198"/>
      <c r="O27" s="201"/>
      <c r="P27" s="541"/>
      <c r="Q27" s="541"/>
      <c r="R27" s="541"/>
      <c r="S27" s="541"/>
      <c r="T27" s="541"/>
      <c r="U27" s="541"/>
      <c r="V27" s="541"/>
      <c r="W27" s="541"/>
      <c r="X27" s="541"/>
      <c r="Y27" s="542"/>
    </row>
    <row r="28" spans="2:25" ht="15" customHeight="1" x14ac:dyDescent="0.15">
      <c r="C28" s="3" t="s">
        <v>248</v>
      </c>
    </row>
    <row r="29" spans="2:25" ht="15" customHeight="1" x14ac:dyDescent="0.15">
      <c r="C29" s="3" t="s">
        <v>563</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00000000-0002-0000-0500-000000000000}">
      <formula1>$AB$2:$AB$3</formula1>
    </dataValidation>
    <dataValidation type="list" allowBlank="1" showInputMessage="1" showErrorMessage="1" sqref="T7:U18" xr:uid="{00000000-0002-0000-0500-000001000000}">
      <formula1>$AA$2:$AA$5</formula1>
    </dataValidation>
    <dataValidation type="list" allowBlank="1" showInputMessage="1" showErrorMessage="1" sqref="V6:Y6" xr:uid="{00000000-0002-0000-0500-000002000000}">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AC32"/>
  <sheetViews>
    <sheetView showGridLines="0" tabSelected="1" view="pageBreakPreview" topLeftCell="A2" zoomScaleNormal="100" zoomScaleSheetLayoutView="100" workbookViewId="0">
      <selection activeCell="T7" sqref="T7:U18"/>
    </sheetView>
  </sheetViews>
  <sheetFormatPr defaultColWidth="9" defaultRowHeight="12" x14ac:dyDescent="0.15"/>
  <cols>
    <col min="1" max="1" width="1.625" style="191" customWidth="1"/>
    <col min="2" max="2" width="4.125" style="191" customWidth="1"/>
    <col min="3" max="21" width="5.875" style="191" customWidth="1"/>
    <col min="22" max="22" width="8.25" style="191" customWidth="1"/>
    <col min="23" max="24" width="6.75" style="191" customWidth="1"/>
    <col min="25" max="25" width="8.625" style="191" customWidth="1"/>
    <col min="26" max="26" width="1.375" style="191" customWidth="1"/>
    <col min="27" max="29" width="0" style="191" hidden="1" customWidth="1"/>
    <col min="30" max="16384" width="9" style="191"/>
  </cols>
  <sheetData>
    <row r="2" spans="2:29" ht="24.95" customHeight="1" x14ac:dyDescent="0.15">
      <c r="B2" s="18" t="s">
        <v>551</v>
      </c>
      <c r="C2" s="3"/>
      <c r="D2" s="3"/>
      <c r="E2" s="3"/>
      <c r="F2" s="3"/>
      <c r="G2" s="3"/>
      <c r="H2" s="3"/>
      <c r="I2" s="3"/>
      <c r="J2" s="3"/>
      <c r="K2" s="3"/>
      <c r="L2" s="3"/>
      <c r="M2" s="3"/>
      <c r="N2" s="481"/>
      <c r="O2" s="482"/>
      <c r="P2" s="483"/>
      <c r="Q2" s="484"/>
      <c r="R2" s="484"/>
      <c r="S2" s="485"/>
      <c r="T2" s="288" t="s">
        <v>47</v>
      </c>
      <c r="U2" s="288"/>
      <c r="V2" s="486" t="s">
        <v>584</v>
      </c>
      <c r="W2" s="486"/>
      <c r="X2" s="486"/>
      <c r="Y2" s="486"/>
      <c r="AA2" s="95" t="s">
        <v>552</v>
      </c>
      <c r="AB2" s="3" t="s">
        <v>553</v>
      </c>
      <c r="AC2" s="3" t="s">
        <v>554</v>
      </c>
    </row>
    <row r="3" spans="2:29" ht="20.100000000000001" customHeight="1" x14ac:dyDescent="0.15">
      <c r="B3" s="284" t="s">
        <v>27</v>
      </c>
      <c r="C3" s="284"/>
      <c r="D3" s="487" t="str">
        <f>'様式A-1'!D3</f>
        <v>オオダトンネル</v>
      </c>
      <c r="E3" s="487"/>
      <c r="F3" s="487"/>
      <c r="G3" s="487"/>
      <c r="H3" s="288" t="s">
        <v>28</v>
      </c>
      <c r="I3" s="288"/>
      <c r="J3" s="487" t="str">
        <f>'様式A-1'!J3</f>
        <v>一般国道490号　小郡萩道路</v>
      </c>
      <c r="K3" s="487"/>
      <c r="L3" s="487"/>
      <c r="M3" s="487"/>
      <c r="N3" s="288" t="s">
        <v>10</v>
      </c>
      <c r="O3" s="288"/>
      <c r="P3" s="487" t="str">
        <f>'様式A-1'!R3</f>
        <v>山口県宇部土木建築事務所
美祢支所</v>
      </c>
      <c r="Q3" s="487"/>
      <c r="R3" s="487"/>
      <c r="S3" s="487"/>
      <c r="T3" s="288" t="s">
        <v>16</v>
      </c>
      <c r="U3" s="288"/>
      <c r="V3" s="488" t="s">
        <v>652</v>
      </c>
      <c r="W3" s="488"/>
      <c r="X3" s="488"/>
      <c r="Y3" s="488"/>
      <c r="AA3" s="95" t="s">
        <v>555</v>
      </c>
      <c r="AB3" s="3" t="s">
        <v>556</v>
      </c>
      <c r="AC3" s="3" t="s">
        <v>557</v>
      </c>
    </row>
    <row r="4" spans="2:29" ht="20.100000000000001" customHeight="1" x14ac:dyDescent="0.15">
      <c r="B4" s="283" t="s">
        <v>11</v>
      </c>
      <c r="C4" s="283"/>
      <c r="D4" s="489" t="str">
        <f>'様式A-1'!D4</f>
        <v>大田トンネル</v>
      </c>
      <c r="E4" s="489"/>
      <c r="F4" s="489"/>
      <c r="G4" s="489"/>
      <c r="H4" s="288"/>
      <c r="I4" s="288"/>
      <c r="J4" s="487"/>
      <c r="K4" s="487"/>
      <c r="L4" s="487"/>
      <c r="M4" s="487"/>
      <c r="N4" s="288"/>
      <c r="O4" s="288"/>
      <c r="P4" s="487"/>
      <c r="Q4" s="487"/>
      <c r="R4" s="487"/>
      <c r="S4" s="487"/>
      <c r="T4" s="288" t="s">
        <v>17</v>
      </c>
      <c r="U4" s="288"/>
      <c r="V4" s="488" t="s">
        <v>652</v>
      </c>
      <c r="W4" s="488"/>
      <c r="X4" s="488"/>
      <c r="Y4" s="488"/>
      <c r="AA4" s="95" t="s">
        <v>54</v>
      </c>
      <c r="AC4" s="3" t="s">
        <v>558</v>
      </c>
    </row>
    <row r="5" spans="2:29" ht="20.100000000000001" customHeight="1" x14ac:dyDescent="0.15">
      <c r="B5" s="469" t="s">
        <v>12</v>
      </c>
      <c r="C5" s="469"/>
      <c r="D5" s="192" t="s">
        <v>13</v>
      </c>
      <c r="E5" s="487" t="str">
        <f>'様式A-1'!E5</f>
        <v>山口県美祢市美東町山根</v>
      </c>
      <c r="F5" s="487"/>
      <c r="G5" s="487"/>
      <c r="H5" s="288" t="s">
        <v>256</v>
      </c>
      <c r="I5" s="288"/>
      <c r="J5" s="288"/>
      <c r="K5" s="490" t="s">
        <v>578</v>
      </c>
      <c r="L5" s="491"/>
      <c r="M5" s="491"/>
      <c r="N5" s="491"/>
      <c r="O5" s="323" t="s">
        <v>238</v>
      </c>
      <c r="P5" s="324"/>
      <c r="Q5" s="498">
        <v>45160</v>
      </c>
      <c r="R5" s="499"/>
      <c r="S5" s="500"/>
      <c r="T5" s="288" t="s">
        <v>39</v>
      </c>
      <c r="U5" s="288"/>
      <c r="V5" s="193" t="s">
        <v>38</v>
      </c>
      <c r="W5" s="508">
        <v>206</v>
      </c>
      <c r="X5" s="508"/>
      <c r="Y5" s="54" t="s">
        <v>37</v>
      </c>
      <c r="AA5" s="95" t="s">
        <v>55</v>
      </c>
      <c r="AC5" s="3" t="s">
        <v>559</v>
      </c>
    </row>
    <row r="6" spans="2:29" ht="20.100000000000001" customHeight="1" x14ac:dyDescent="0.15">
      <c r="B6" s="469"/>
      <c r="C6" s="469"/>
      <c r="D6" s="192" t="s">
        <v>14</v>
      </c>
      <c r="E6" s="494" t="str">
        <f>'様式A-1'!E6</f>
        <v>山口県美祢市美東町河平</v>
      </c>
      <c r="F6" s="494"/>
      <c r="G6" s="494"/>
      <c r="H6" s="288" t="s">
        <v>257</v>
      </c>
      <c r="I6" s="288"/>
      <c r="J6" s="288"/>
      <c r="K6" s="490" t="s">
        <v>580</v>
      </c>
      <c r="L6" s="491"/>
      <c r="M6" s="491"/>
      <c r="N6" s="491"/>
      <c r="O6" s="492"/>
      <c r="P6" s="493"/>
      <c r="Q6" s="501"/>
      <c r="R6" s="502"/>
      <c r="S6" s="503"/>
      <c r="T6" s="284" t="s">
        <v>15</v>
      </c>
      <c r="U6" s="284"/>
      <c r="V6" s="495" t="s">
        <v>735</v>
      </c>
      <c r="W6" s="496"/>
      <c r="X6" s="496"/>
      <c r="Y6" s="497"/>
      <c r="AC6" s="3" t="s">
        <v>560</v>
      </c>
    </row>
    <row r="7" spans="2:29" ht="6.95" customHeight="1" x14ac:dyDescent="0.15">
      <c r="B7" s="534" t="s">
        <v>18</v>
      </c>
      <c r="C7" s="525" t="s">
        <v>19</v>
      </c>
      <c r="D7" s="528">
        <f>'様式A-1'!E7</f>
        <v>341330</v>
      </c>
      <c r="E7" s="529"/>
      <c r="F7" s="459" t="s">
        <v>20</v>
      </c>
      <c r="G7" s="460"/>
      <c r="H7" s="459" t="s">
        <v>21</v>
      </c>
      <c r="I7" s="461"/>
      <c r="J7" s="261" t="s">
        <v>22</v>
      </c>
      <c r="K7" s="263"/>
      <c r="L7" s="284" t="s">
        <v>34</v>
      </c>
      <c r="M7" s="505">
        <v>16</v>
      </c>
      <c r="N7" s="284" t="s">
        <v>33</v>
      </c>
      <c r="O7" s="505">
        <v>0</v>
      </c>
      <c r="P7" s="548" t="s">
        <v>32</v>
      </c>
      <c r="Q7" s="554">
        <v>0</v>
      </c>
      <c r="R7" s="459" t="s">
        <v>36</v>
      </c>
      <c r="S7" s="461"/>
      <c r="T7" s="512" t="s">
        <v>555</v>
      </c>
      <c r="U7" s="513"/>
      <c r="V7" s="518" t="s">
        <v>35</v>
      </c>
      <c r="W7" s="521" t="s">
        <v>290</v>
      </c>
      <c r="X7" s="522"/>
      <c r="Y7" s="509">
        <v>0</v>
      </c>
      <c r="AC7" s="3" t="s">
        <v>561</v>
      </c>
    </row>
    <row r="8" spans="2:29" ht="6.95" customHeight="1" x14ac:dyDescent="0.15">
      <c r="B8" s="534"/>
      <c r="C8" s="526"/>
      <c r="D8" s="530"/>
      <c r="E8" s="531"/>
      <c r="F8" s="510"/>
      <c r="G8" s="523"/>
      <c r="H8" s="510"/>
      <c r="I8" s="511"/>
      <c r="J8" s="302"/>
      <c r="K8" s="524"/>
      <c r="L8" s="504"/>
      <c r="M8" s="506"/>
      <c r="N8" s="504"/>
      <c r="O8" s="506"/>
      <c r="P8" s="549"/>
      <c r="Q8" s="555"/>
      <c r="R8" s="510"/>
      <c r="S8" s="511"/>
      <c r="T8" s="514"/>
      <c r="U8" s="515"/>
      <c r="V8" s="519"/>
      <c r="W8" s="522"/>
      <c r="X8" s="522"/>
      <c r="Y8" s="509"/>
      <c r="AC8" s="3" t="s">
        <v>562</v>
      </c>
    </row>
    <row r="9" spans="2:29" ht="6.95" customHeight="1" x14ac:dyDescent="0.15">
      <c r="B9" s="534"/>
      <c r="C9" s="527"/>
      <c r="D9" s="532"/>
      <c r="E9" s="533"/>
      <c r="F9" s="510"/>
      <c r="G9" s="523"/>
      <c r="H9" s="510"/>
      <c r="I9" s="511"/>
      <c r="J9" s="302"/>
      <c r="K9" s="524"/>
      <c r="L9" s="504"/>
      <c r="M9" s="506"/>
      <c r="N9" s="504"/>
      <c r="O9" s="506"/>
      <c r="P9" s="549"/>
      <c r="Q9" s="555"/>
      <c r="R9" s="510"/>
      <c r="S9" s="511"/>
      <c r="T9" s="514"/>
      <c r="U9" s="515"/>
      <c r="V9" s="519"/>
      <c r="W9" s="522"/>
      <c r="X9" s="522"/>
      <c r="Y9" s="509"/>
    </row>
    <row r="10" spans="2:29" ht="6.95" customHeight="1" x14ac:dyDescent="0.15">
      <c r="B10" s="534"/>
      <c r="C10" s="525" t="s">
        <v>23</v>
      </c>
      <c r="D10" s="528">
        <f>'様式A-1'!E8</f>
        <v>1312056.3999999999</v>
      </c>
      <c r="E10" s="529"/>
      <c r="F10" s="510"/>
      <c r="G10" s="523"/>
      <c r="H10" s="510"/>
      <c r="I10" s="511"/>
      <c r="J10" s="302"/>
      <c r="K10" s="524"/>
      <c r="L10" s="504"/>
      <c r="M10" s="507"/>
      <c r="N10" s="504"/>
      <c r="O10" s="507"/>
      <c r="P10" s="549"/>
      <c r="Q10" s="556"/>
      <c r="R10" s="510"/>
      <c r="S10" s="511"/>
      <c r="T10" s="514"/>
      <c r="U10" s="515"/>
      <c r="V10" s="519"/>
      <c r="W10" s="522"/>
      <c r="X10" s="522"/>
      <c r="Y10" s="509"/>
    </row>
    <row r="11" spans="2:29" ht="6.95" customHeight="1" x14ac:dyDescent="0.15">
      <c r="B11" s="534"/>
      <c r="C11" s="526"/>
      <c r="D11" s="530"/>
      <c r="E11" s="531"/>
      <c r="F11" s="510"/>
      <c r="G11" s="523"/>
      <c r="H11" s="510"/>
      <c r="I11" s="511"/>
      <c r="J11" s="261" t="s">
        <v>24</v>
      </c>
      <c r="K11" s="263"/>
      <c r="L11" s="284" t="s">
        <v>34</v>
      </c>
      <c r="M11" s="505">
        <v>0</v>
      </c>
      <c r="N11" s="284" t="s">
        <v>33</v>
      </c>
      <c r="O11" s="554">
        <v>0</v>
      </c>
      <c r="P11" s="548" t="s">
        <v>32</v>
      </c>
      <c r="Q11" s="554">
        <v>0</v>
      </c>
      <c r="R11" s="510"/>
      <c r="S11" s="511"/>
      <c r="T11" s="514"/>
      <c r="U11" s="515"/>
      <c r="V11" s="519"/>
      <c r="W11" s="522"/>
      <c r="X11" s="522"/>
      <c r="Y11" s="509"/>
    </row>
    <row r="12" spans="2:29" ht="6.95" customHeight="1" x14ac:dyDescent="0.15">
      <c r="B12" s="534"/>
      <c r="C12" s="527"/>
      <c r="D12" s="532"/>
      <c r="E12" s="533"/>
      <c r="F12" s="510"/>
      <c r="G12" s="523"/>
      <c r="H12" s="510"/>
      <c r="I12" s="511"/>
      <c r="J12" s="302"/>
      <c r="K12" s="524"/>
      <c r="L12" s="504"/>
      <c r="M12" s="506"/>
      <c r="N12" s="504"/>
      <c r="O12" s="555"/>
      <c r="P12" s="549"/>
      <c r="Q12" s="555"/>
      <c r="R12" s="510"/>
      <c r="S12" s="511"/>
      <c r="T12" s="514"/>
      <c r="U12" s="515"/>
      <c r="V12" s="519"/>
      <c r="W12" s="522"/>
      <c r="X12" s="522"/>
      <c r="Y12" s="509"/>
    </row>
    <row r="13" spans="2:29" ht="6.95" customHeight="1" x14ac:dyDescent="0.15">
      <c r="B13" s="534" t="s">
        <v>25</v>
      </c>
      <c r="C13" s="525" t="s">
        <v>19</v>
      </c>
      <c r="D13" s="528">
        <f>'様式A-1'!E9</f>
        <v>341333.8</v>
      </c>
      <c r="E13" s="529"/>
      <c r="F13" s="510"/>
      <c r="G13" s="523"/>
      <c r="H13" s="510"/>
      <c r="I13" s="511"/>
      <c r="J13" s="302"/>
      <c r="K13" s="524"/>
      <c r="L13" s="504"/>
      <c r="M13" s="506"/>
      <c r="N13" s="504"/>
      <c r="O13" s="555"/>
      <c r="P13" s="549"/>
      <c r="Q13" s="555"/>
      <c r="R13" s="510"/>
      <c r="S13" s="511"/>
      <c r="T13" s="514"/>
      <c r="U13" s="515"/>
      <c r="V13" s="519"/>
      <c r="W13" s="543" t="s">
        <v>272</v>
      </c>
      <c r="X13" s="544"/>
      <c r="Y13" s="509">
        <v>0</v>
      </c>
    </row>
    <row r="14" spans="2:29" ht="6.95" customHeight="1" x14ac:dyDescent="0.15">
      <c r="B14" s="525"/>
      <c r="C14" s="526"/>
      <c r="D14" s="530"/>
      <c r="E14" s="531"/>
      <c r="F14" s="510"/>
      <c r="G14" s="523"/>
      <c r="H14" s="510"/>
      <c r="I14" s="511"/>
      <c r="J14" s="264"/>
      <c r="K14" s="266"/>
      <c r="L14" s="504"/>
      <c r="M14" s="507"/>
      <c r="N14" s="504"/>
      <c r="O14" s="556"/>
      <c r="P14" s="549"/>
      <c r="Q14" s="556"/>
      <c r="R14" s="510"/>
      <c r="S14" s="511"/>
      <c r="T14" s="514"/>
      <c r="U14" s="515"/>
      <c r="V14" s="519"/>
      <c r="W14" s="544"/>
      <c r="X14" s="544"/>
      <c r="Y14" s="509"/>
    </row>
    <row r="15" spans="2:29" ht="6.95" customHeight="1" x14ac:dyDescent="0.15">
      <c r="B15" s="525"/>
      <c r="C15" s="527"/>
      <c r="D15" s="532"/>
      <c r="E15" s="533"/>
      <c r="F15" s="510"/>
      <c r="G15" s="523"/>
      <c r="H15" s="510"/>
      <c r="I15" s="511"/>
      <c r="J15" s="302" t="s">
        <v>26</v>
      </c>
      <c r="K15" s="524"/>
      <c r="L15" s="284" t="s">
        <v>34</v>
      </c>
      <c r="M15" s="545">
        <v>0</v>
      </c>
      <c r="N15" s="284" t="s">
        <v>33</v>
      </c>
      <c r="O15" s="545">
        <v>0</v>
      </c>
      <c r="P15" s="548" t="s">
        <v>32</v>
      </c>
      <c r="Q15" s="551">
        <v>0</v>
      </c>
      <c r="R15" s="510"/>
      <c r="S15" s="511"/>
      <c r="T15" s="514"/>
      <c r="U15" s="515"/>
      <c r="V15" s="519"/>
      <c r="W15" s="544"/>
      <c r="X15" s="544"/>
      <c r="Y15" s="509"/>
      <c r="AC15" s="191">
        <v>0</v>
      </c>
    </row>
    <row r="16" spans="2:29" ht="6.95" customHeight="1" x14ac:dyDescent="0.15">
      <c r="B16" s="525"/>
      <c r="C16" s="525" t="s">
        <v>23</v>
      </c>
      <c r="D16" s="528">
        <f>'様式A-1'!E10</f>
        <v>1312056.3</v>
      </c>
      <c r="E16" s="529"/>
      <c r="F16" s="510"/>
      <c r="G16" s="523"/>
      <c r="H16" s="510"/>
      <c r="I16" s="511"/>
      <c r="J16" s="302"/>
      <c r="K16" s="524"/>
      <c r="L16" s="504"/>
      <c r="M16" s="546"/>
      <c r="N16" s="504"/>
      <c r="O16" s="546"/>
      <c r="P16" s="549"/>
      <c r="Q16" s="552"/>
      <c r="R16" s="510"/>
      <c r="S16" s="511"/>
      <c r="T16" s="514"/>
      <c r="U16" s="515"/>
      <c r="V16" s="519"/>
      <c r="W16" s="544"/>
      <c r="X16" s="544"/>
      <c r="Y16" s="509"/>
    </row>
    <row r="17" spans="2:25" ht="6.95" customHeight="1" x14ac:dyDescent="0.15">
      <c r="B17" s="525"/>
      <c r="C17" s="526"/>
      <c r="D17" s="530"/>
      <c r="E17" s="531"/>
      <c r="F17" s="510"/>
      <c r="G17" s="523"/>
      <c r="H17" s="510"/>
      <c r="I17" s="511"/>
      <c r="J17" s="302"/>
      <c r="K17" s="524"/>
      <c r="L17" s="504"/>
      <c r="M17" s="546"/>
      <c r="N17" s="504"/>
      <c r="O17" s="546"/>
      <c r="P17" s="549"/>
      <c r="Q17" s="552"/>
      <c r="R17" s="510"/>
      <c r="S17" s="511"/>
      <c r="T17" s="514"/>
      <c r="U17" s="515"/>
      <c r="V17" s="519"/>
      <c r="W17" s="544"/>
      <c r="X17" s="544"/>
      <c r="Y17" s="509"/>
    </row>
    <row r="18" spans="2:25" ht="6.95" customHeight="1" x14ac:dyDescent="0.15">
      <c r="B18" s="534"/>
      <c r="C18" s="527"/>
      <c r="D18" s="532"/>
      <c r="E18" s="533"/>
      <c r="F18" s="462"/>
      <c r="G18" s="463"/>
      <c r="H18" s="462"/>
      <c r="I18" s="464"/>
      <c r="J18" s="264"/>
      <c r="K18" s="266"/>
      <c r="L18" s="283"/>
      <c r="M18" s="547"/>
      <c r="N18" s="283"/>
      <c r="O18" s="547"/>
      <c r="P18" s="550"/>
      <c r="Q18" s="553"/>
      <c r="R18" s="462"/>
      <c r="S18" s="464"/>
      <c r="T18" s="516"/>
      <c r="U18" s="517"/>
      <c r="V18" s="520"/>
      <c r="W18" s="544"/>
      <c r="X18" s="544"/>
      <c r="Y18" s="509"/>
    </row>
    <row r="19" spans="2:25" ht="39.950000000000003" customHeight="1" x14ac:dyDescent="0.15">
      <c r="B19" s="535" t="s">
        <v>9</v>
      </c>
      <c r="C19" s="536"/>
      <c r="D19" s="537"/>
      <c r="E19" s="537"/>
      <c r="F19" s="537"/>
      <c r="G19" s="537"/>
      <c r="H19" s="537"/>
      <c r="I19" s="537"/>
      <c r="J19" s="537"/>
      <c r="K19" s="537"/>
      <c r="L19" s="537"/>
      <c r="M19" s="537"/>
      <c r="N19" s="537"/>
      <c r="O19" s="537"/>
      <c r="P19" s="537"/>
      <c r="Q19" s="537"/>
      <c r="R19" s="537"/>
      <c r="S19" s="537"/>
      <c r="T19" s="537"/>
      <c r="U19" s="537"/>
      <c r="V19" s="537"/>
      <c r="W19" s="537"/>
      <c r="X19" s="537"/>
      <c r="Y19" s="538"/>
    </row>
    <row r="20" spans="2:25" ht="39.950000000000003" customHeight="1" x14ac:dyDescent="0.15">
      <c r="B20" s="535"/>
      <c r="C20" s="1"/>
      <c r="D20" s="1"/>
      <c r="E20" s="1"/>
      <c r="F20" s="1"/>
      <c r="G20" s="1"/>
      <c r="H20" s="194"/>
      <c r="I20" s="1"/>
      <c r="J20" s="1"/>
      <c r="K20" s="1"/>
      <c r="L20" s="1"/>
      <c r="M20" s="194"/>
      <c r="N20" s="194"/>
      <c r="O20" s="1"/>
      <c r="P20" s="1"/>
      <c r="Q20" s="194"/>
      <c r="R20" s="1"/>
      <c r="S20" s="1"/>
      <c r="T20" s="1"/>
      <c r="U20" s="1"/>
      <c r="V20" s="1"/>
      <c r="W20" s="1"/>
      <c r="X20" s="1"/>
      <c r="Y20" s="195"/>
    </row>
    <row r="21" spans="2:25" ht="39.950000000000003" customHeight="1" x14ac:dyDescent="0.15">
      <c r="B21" s="535"/>
      <c r="C21" s="1"/>
      <c r="D21" s="1"/>
      <c r="E21" s="1"/>
      <c r="F21" s="1"/>
      <c r="G21" s="1"/>
      <c r="H21" s="194"/>
      <c r="I21" s="1"/>
      <c r="J21" s="1"/>
      <c r="K21" s="1"/>
      <c r="L21" s="1"/>
      <c r="M21" s="194"/>
      <c r="N21" s="194"/>
      <c r="O21" s="1"/>
      <c r="P21" s="1"/>
      <c r="Q21" s="194"/>
      <c r="R21" s="1"/>
      <c r="S21" s="1"/>
      <c r="T21" s="1"/>
      <c r="U21" s="1"/>
      <c r="V21" s="1"/>
      <c r="W21" s="1"/>
      <c r="X21" s="1"/>
      <c r="Y21" s="195"/>
    </row>
    <row r="22" spans="2:25" ht="39.950000000000003" customHeight="1" x14ac:dyDescent="0.15">
      <c r="B22" s="535"/>
      <c r="C22" s="1"/>
      <c r="D22" s="1"/>
      <c r="E22" s="1"/>
      <c r="F22" s="194"/>
      <c r="G22" s="1"/>
      <c r="H22" s="1"/>
      <c r="I22" s="1"/>
      <c r="J22" s="1"/>
      <c r="K22" s="1"/>
      <c r="L22" s="1"/>
      <c r="M22" s="194"/>
      <c r="N22" s="1"/>
      <c r="O22" s="1"/>
      <c r="P22" s="1"/>
      <c r="Q22" s="194"/>
      <c r="R22" s="1"/>
      <c r="S22" s="1"/>
      <c r="T22" s="1"/>
      <c r="U22" s="1"/>
      <c r="V22" s="1"/>
      <c r="W22" s="1"/>
      <c r="X22" s="1"/>
      <c r="Y22" s="195"/>
    </row>
    <row r="23" spans="2:25" ht="39.950000000000003" customHeight="1" x14ac:dyDescent="0.15">
      <c r="B23" s="535"/>
      <c r="C23" s="1"/>
      <c r="D23" s="1"/>
      <c r="E23" s="1"/>
      <c r="F23" s="194"/>
      <c r="G23" s="194"/>
      <c r="H23" s="1"/>
      <c r="I23" s="1"/>
      <c r="J23" s="1"/>
      <c r="K23" s="1"/>
      <c r="L23" s="1"/>
      <c r="M23" s="194"/>
      <c r="N23" s="1"/>
      <c r="O23" s="1"/>
      <c r="P23" s="1"/>
      <c r="Q23" s="194"/>
      <c r="R23" s="1"/>
      <c r="S23" s="1"/>
      <c r="T23" s="1"/>
      <c r="U23" s="1"/>
      <c r="V23" s="1"/>
      <c r="W23" s="1"/>
      <c r="X23" s="1"/>
      <c r="Y23" s="195"/>
    </row>
    <row r="24" spans="2:25" ht="39.950000000000003" customHeight="1" x14ac:dyDescent="0.15">
      <c r="B24" s="535"/>
      <c r="C24" s="194"/>
      <c r="D24" s="1"/>
      <c r="E24" s="1"/>
      <c r="F24" s="194"/>
      <c r="G24" s="194"/>
      <c r="H24" s="1"/>
      <c r="I24" s="1"/>
      <c r="J24" s="1"/>
      <c r="K24" s="1"/>
      <c r="L24" s="1"/>
      <c r="M24" s="194"/>
      <c r="N24" s="194"/>
      <c r="O24" s="1"/>
      <c r="P24" s="1"/>
      <c r="Q24" s="194"/>
      <c r="R24" s="1"/>
      <c r="S24" s="1"/>
      <c r="T24" s="1"/>
      <c r="U24" s="1"/>
      <c r="V24" s="1"/>
      <c r="W24" s="1"/>
      <c r="X24" s="1"/>
      <c r="Y24" s="195"/>
    </row>
    <row r="25" spans="2:25" ht="39.950000000000003" customHeight="1" x14ac:dyDescent="0.15">
      <c r="B25" s="535"/>
      <c r="C25" s="194"/>
      <c r="D25" s="1"/>
      <c r="E25" s="1"/>
      <c r="F25" s="194"/>
      <c r="G25" s="194"/>
      <c r="H25" s="1"/>
      <c r="I25" s="1"/>
      <c r="J25" s="1"/>
      <c r="K25" s="1"/>
      <c r="L25" s="1"/>
      <c r="M25" s="194"/>
      <c r="N25" s="194"/>
      <c r="O25" s="1"/>
      <c r="P25" s="1"/>
      <c r="Q25" s="194"/>
      <c r="R25" s="1"/>
      <c r="S25" s="1"/>
      <c r="T25" s="1"/>
      <c r="U25" s="1"/>
      <c r="V25" s="1"/>
      <c r="W25" s="1"/>
      <c r="X25" s="1"/>
      <c r="Y25" s="195"/>
    </row>
    <row r="26" spans="2:25" ht="39.950000000000003" customHeight="1" x14ac:dyDescent="0.15">
      <c r="B26" s="535"/>
      <c r="C26" s="194"/>
      <c r="D26" s="1"/>
      <c r="E26" s="1"/>
      <c r="F26" s="2"/>
      <c r="G26" s="196"/>
      <c r="H26" s="196"/>
      <c r="I26" s="196"/>
      <c r="J26" s="196"/>
      <c r="K26" s="196"/>
      <c r="L26" s="1"/>
      <c r="M26" s="194"/>
      <c r="N26" s="194"/>
      <c r="O26" s="1"/>
      <c r="P26" s="539" t="s">
        <v>289</v>
      </c>
      <c r="Q26" s="539"/>
      <c r="R26" s="539"/>
      <c r="S26" s="539"/>
      <c r="T26" s="539"/>
      <c r="U26" s="539"/>
      <c r="V26" s="539"/>
      <c r="W26" s="539"/>
      <c r="X26" s="539"/>
      <c r="Y26" s="540"/>
    </row>
    <row r="27" spans="2:25" ht="45" customHeight="1" x14ac:dyDescent="0.15">
      <c r="B27" s="450"/>
      <c r="C27" s="197"/>
      <c r="D27" s="198"/>
      <c r="E27" s="199"/>
      <c r="F27" s="200"/>
      <c r="G27" s="198"/>
      <c r="H27" s="198"/>
      <c r="I27" s="198"/>
      <c r="J27" s="198"/>
      <c r="K27" s="198"/>
      <c r="L27" s="198"/>
      <c r="M27" s="198"/>
      <c r="N27" s="198"/>
      <c r="O27" s="201"/>
      <c r="P27" s="541"/>
      <c r="Q27" s="541"/>
      <c r="R27" s="541"/>
      <c r="S27" s="541"/>
      <c r="T27" s="541"/>
      <c r="U27" s="541"/>
      <c r="V27" s="541"/>
      <c r="W27" s="541"/>
      <c r="X27" s="541"/>
      <c r="Y27" s="542"/>
    </row>
    <row r="28" spans="2:25" ht="15" customHeight="1" x14ac:dyDescent="0.15">
      <c r="C28" s="3" t="s">
        <v>248</v>
      </c>
    </row>
    <row r="29" spans="2:25" ht="15" customHeight="1" x14ac:dyDescent="0.15">
      <c r="C29" s="3" t="s">
        <v>563</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xr:uid="{00000000-0002-0000-0600-000000000000}">
      <formula1>$AC$2:$AC$8</formula1>
    </dataValidation>
    <dataValidation type="list" allowBlank="1" showInputMessage="1" showErrorMessage="1" sqref="T7:U18" xr:uid="{00000000-0002-0000-0600-000001000000}">
      <formula1>$AA$2:$AA$5</formula1>
    </dataValidation>
    <dataValidation type="list" allowBlank="1" showInputMessage="1" showErrorMessage="1" sqref="V3:Y4" xr:uid="{00000000-0002-0000-0600-000002000000}">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AC32"/>
  <sheetViews>
    <sheetView showGridLines="0" view="pageBreakPreview" zoomScaleNormal="100" zoomScaleSheetLayoutView="100" workbookViewId="0">
      <selection activeCell="M15" sqref="M15:M18"/>
    </sheetView>
  </sheetViews>
  <sheetFormatPr defaultColWidth="9" defaultRowHeight="12" x14ac:dyDescent="0.15"/>
  <cols>
    <col min="1" max="1" width="1.625" style="191" customWidth="1"/>
    <col min="2" max="2" width="4.125" style="191" customWidth="1"/>
    <col min="3" max="21" width="5.875" style="191" customWidth="1"/>
    <col min="22" max="22" width="8.25" style="191" customWidth="1"/>
    <col min="23" max="24" width="6.75" style="191" customWidth="1"/>
    <col min="25" max="25" width="8.625" style="191" customWidth="1"/>
    <col min="26" max="26" width="1.375" style="191" customWidth="1"/>
    <col min="27" max="29" width="0" style="191" hidden="1" customWidth="1"/>
    <col min="30" max="16384" width="9" style="191"/>
  </cols>
  <sheetData>
    <row r="2" spans="2:29" ht="24.95" customHeight="1" x14ac:dyDescent="0.15">
      <c r="B2" s="18" t="s">
        <v>551</v>
      </c>
      <c r="C2" s="3"/>
      <c r="D2" s="3"/>
      <c r="E2" s="3"/>
      <c r="F2" s="3"/>
      <c r="G2" s="3"/>
      <c r="H2" s="3"/>
      <c r="I2" s="3"/>
      <c r="J2" s="3"/>
      <c r="K2" s="3"/>
      <c r="L2" s="3"/>
      <c r="M2" s="3"/>
      <c r="N2" s="481"/>
      <c r="O2" s="482"/>
      <c r="P2" s="483"/>
      <c r="Q2" s="484"/>
      <c r="R2" s="484"/>
      <c r="S2" s="485"/>
      <c r="T2" s="288" t="s">
        <v>47</v>
      </c>
      <c r="U2" s="288"/>
      <c r="V2" s="486" t="s">
        <v>584</v>
      </c>
      <c r="W2" s="486"/>
      <c r="X2" s="486"/>
      <c r="Y2" s="486"/>
      <c r="AA2" s="95" t="s">
        <v>552</v>
      </c>
      <c r="AB2" s="3" t="s">
        <v>553</v>
      </c>
      <c r="AC2" s="3" t="s">
        <v>554</v>
      </c>
    </row>
    <row r="3" spans="2:29" ht="20.100000000000001" customHeight="1" x14ac:dyDescent="0.15">
      <c r="B3" s="284" t="s">
        <v>27</v>
      </c>
      <c r="C3" s="284"/>
      <c r="D3" s="487" t="str">
        <f>'様式A-1'!D3</f>
        <v>オオダトンネル</v>
      </c>
      <c r="E3" s="487"/>
      <c r="F3" s="487"/>
      <c r="G3" s="487"/>
      <c r="H3" s="288" t="s">
        <v>28</v>
      </c>
      <c r="I3" s="288"/>
      <c r="J3" s="487" t="str">
        <f>'様式A-1'!J3</f>
        <v>一般国道490号　小郡萩道路</v>
      </c>
      <c r="K3" s="487"/>
      <c r="L3" s="487"/>
      <c r="M3" s="487"/>
      <c r="N3" s="288" t="s">
        <v>10</v>
      </c>
      <c r="O3" s="288"/>
      <c r="P3" s="487" t="str">
        <f>'様式A-1'!R3</f>
        <v>山口県宇部土木建築事務所
美祢支所</v>
      </c>
      <c r="Q3" s="487"/>
      <c r="R3" s="487"/>
      <c r="S3" s="487"/>
      <c r="T3" s="288" t="s">
        <v>16</v>
      </c>
      <c r="U3" s="288"/>
      <c r="V3" s="488" t="s">
        <v>652</v>
      </c>
      <c r="W3" s="488"/>
      <c r="X3" s="488"/>
      <c r="Y3" s="488"/>
      <c r="AA3" s="95" t="s">
        <v>555</v>
      </c>
      <c r="AB3" s="3" t="s">
        <v>556</v>
      </c>
      <c r="AC3" s="3" t="s">
        <v>557</v>
      </c>
    </row>
    <row r="4" spans="2:29" ht="20.100000000000001" customHeight="1" x14ac:dyDescent="0.15">
      <c r="B4" s="283" t="s">
        <v>11</v>
      </c>
      <c r="C4" s="283"/>
      <c r="D4" s="489" t="str">
        <f>'様式A-1'!D4</f>
        <v>大田トンネル</v>
      </c>
      <c r="E4" s="489"/>
      <c r="F4" s="489"/>
      <c r="G4" s="489"/>
      <c r="H4" s="288"/>
      <c r="I4" s="288"/>
      <c r="J4" s="487"/>
      <c r="K4" s="487"/>
      <c r="L4" s="487"/>
      <c r="M4" s="487"/>
      <c r="N4" s="288"/>
      <c r="O4" s="288"/>
      <c r="P4" s="487"/>
      <c r="Q4" s="487"/>
      <c r="R4" s="487"/>
      <c r="S4" s="487"/>
      <c r="T4" s="288" t="s">
        <v>17</v>
      </c>
      <c r="U4" s="288"/>
      <c r="V4" s="488" t="s">
        <v>652</v>
      </c>
      <c r="W4" s="488"/>
      <c r="X4" s="488"/>
      <c r="Y4" s="488"/>
      <c r="AA4" s="95" t="s">
        <v>54</v>
      </c>
      <c r="AC4" s="3" t="s">
        <v>558</v>
      </c>
    </row>
    <row r="5" spans="2:29" ht="20.100000000000001" customHeight="1" x14ac:dyDescent="0.15">
      <c r="B5" s="469" t="s">
        <v>12</v>
      </c>
      <c r="C5" s="469"/>
      <c r="D5" s="192" t="s">
        <v>13</v>
      </c>
      <c r="E5" s="487" t="str">
        <f>'様式A-1'!E5</f>
        <v>山口県美祢市美東町山根</v>
      </c>
      <c r="F5" s="487"/>
      <c r="G5" s="487"/>
      <c r="H5" s="288" t="s">
        <v>256</v>
      </c>
      <c r="I5" s="288"/>
      <c r="J5" s="288"/>
      <c r="K5" s="490" t="s">
        <v>578</v>
      </c>
      <c r="L5" s="491"/>
      <c r="M5" s="491"/>
      <c r="N5" s="491"/>
      <c r="O5" s="323" t="s">
        <v>238</v>
      </c>
      <c r="P5" s="324"/>
      <c r="Q5" s="498">
        <v>45160</v>
      </c>
      <c r="R5" s="499"/>
      <c r="S5" s="500"/>
      <c r="T5" s="288" t="s">
        <v>39</v>
      </c>
      <c r="U5" s="288"/>
      <c r="V5" s="193" t="s">
        <v>38</v>
      </c>
      <c r="W5" s="508">
        <v>206</v>
      </c>
      <c r="X5" s="508"/>
      <c r="Y5" s="54" t="s">
        <v>37</v>
      </c>
      <c r="AA5" s="95" t="s">
        <v>55</v>
      </c>
      <c r="AC5" s="3" t="s">
        <v>559</v>
      </c>
    </row>
    <row r="6" spans="2:29" ht="20.100000000000001" customHeight="1" x14ac:dyDescent="0.15">
      <c r="B6" s="469"/>
      <c r="C6" s="469"/>
      <c r="D6" s="192" t="s">
        <v>14</v>
      </c>
      <c r="E6" s="494" t="str">
        <f>'様式A-1'!E6</f>
        <v>山口県美祢市美東町河平</v>
      </c>
      <c r="F6" s="494"/>
      <c r="G6" s="494"/>
      <c r="H6" s="288" t="s">
        <v>257</v>
      </c>
      <c r="I6" s="288"/>
      <c r="J6" s="288"/>
      <c r="K6" s="490" t="s">
        <v>580</v>
      </c>
      <c r="L6" s="491"/>
      <c r="M6" s="491"/>
      <c r="N6" s="491"/>
      <c r="O6" s="492"/>
      <c r="P6" s="493"/>
      <c r="Q6" s="501"/>
      <c r="R6" s="502"/>
      <c r="S6" s="503"/>
      <c r="T6" s="284" t="s">
        <v>15</v>
      </c>
      <c r="U6" s="284"/>
      <c r="V6" s="495" t="s">
        <v>736</v>
      </c>
      <c r="W6" s="496"/>
      <c r="X6" s="496"/>
      <c r="Y6" s="497"/>
      <c r="AC6" s="3" t="s">
        <v>560</v>
      </c>
    </row>
    <row r="7" spans="2:29" ht="6.95" customHeight="1" x14ac:dyDescent="0.15">
      <c r="B7" s="534" t="s">
        <v>18</v>
      </c>
      <c r="C7" s="525" t="s">
        <v>19</v>
      </c>
      <c r="D7" s="528">
        <f>'様式A-1'!E7</f>
        <v>341330</v>
      </c>
      <c r="E7" s="529"/>
      <c r="F7" s="459" t="s">
        <v>20</v>
      </c>
      <c r="G7" s="460"/>
      <c r="H7" s="459" t="s">
        <v>21</v>
      </c>
      <c r="I7" s="461"/>
      <c r="J7" s="261" t="s">
        <v>22</v>
      </c>
      <c r="K7" s="263"/>
      <c r="L7" s="284" t="s">
        <v>34</v>
      </c>
      <c r="M7" s="505">
        <v>16</v>
      </c>
      <c r="N7" s="284" t="s">
        <v>33</v>
      </c>
      <c r="O7" s="505">
        <v>0</v>
      </c>
      <c r="P7" s="548" t="s">
        <v>32</v>
      </c>
      <c r="Q7" s="554">
        <v>0</v>
      </c>
      <c r="R7" s="459" t="s">
        <v>36</v>
      </c>
      <c r="S7" s="461"/>
      <c r="T7" s="512" t="s">
        <v>555</v>
      </c>
      <c r="U7" s="513"/>
      <c r="V7" s="518" t="s">
        <v>35</v>
      </c>
      <c r="W7" s="521" t="s">
        <v>290</v>
      </c>
      <c r="X7" s="522"/>
      <c r="Y7" s="509">
        <v>0</v>
      </c>
      <c r="AC7" s="3" t="s">
        <v>561</v>
      </c>
    </row>
    <row r="8" spans="2:29" ht="6.95" customHeight="1" x14ac:dyDescent="0.15">
      <c r="B8" s="534"/>
      <c r="C8" s="526"/>
      <c r="D8" s="530"/>
      <c r="E8" s="531"/>
      <c r="F8" s="510"/>
      <c r="G8" s="523"/>
      <c r="H8" s="510"/>
      <c r="I8" s="511"/>
      <c r="J8" s="302"/>
      <c r="K8" s="524"/>
      <c r="L8" s="504"/>
      <c r="M8" s="506"/>
      <c r="N8" s="504"/>
      <c r="O8" s="506"/>
      <c r="P8" s="549"/>
      <c r="Q8" s="555"/>
      <c r="R8" s="510"/>
      <c r="S8" s="511"/>
      <c r="T8" s="514"/>
      <c r="U8" s="515"/>
      <c r="V8" s="519"/>
      <c r="W8" s="522"/>
      <c r="X8" s="522"/>
      <c r="Y8" s="509"/>
      <c r="AC8" s="3" t="s">
        <v>562</v>
      </c>
    </row>
    <row r="9" spans="2:29" ht="6.95" customHeight="1" x14ac:dyDescent="0.15">
      <c r="B9" s="534"/>
      <c r="C9" s="527"/>
      <c r="D9" s="532"/>
      <c r="E9" s="533"/>
      <c r="F9" s="510"/>
      <c r="G9" s="523"/>
      <c r="H9" s="510"/>
      <c r="I9" s="511"/>
      <c r="J9" s="302"/>
      <c r="K9" s="524"/>
      <c r="L9" s="504"/>
      <c r="M9" s="506"/>
      <c r="N9" s="504"/>
      <c r="O9" s="506"/>
      <c r="P9" s="549"/>
      <c r="Q9" s="555"/>
      <c r="R9" s="510"/>
      <c r="S9" s="511"/>
      <c r="T9" s="514"/>
      <c r="U9" s="515"/>
      <c r="V9" s="519"/>
      <c r="W9" s="522"/>
      <c r="X9" s="522"/>
      <c r="Y9" s="509"/>
    </row>
    <row r="10" spans="2:29" ht="6.95" customHeight="1" x14ac:dyDescent="0.15">
      <c r="B10" s="534"/>
      <c r="C10" s="525" t="s">
        <v>23</v>
      </c>
      <c r="D10" s="528">
        <f>'様式A-1'!E8</f>
        <v>1312056.3999999999</v>
      </c>
      <c r="E10" s="529"/>
      <c r="F10" s="510"/>
      <c r="G10" s="523"/>
      <c r="H10" s="510"/>
      <c r="I10" s="511"/>
      <c r="J10" s="302"/>
      <c r="K10" s="524"/>
      <c r="L10" s="504"/>
      <c r="M10" s="507"/>
      <c r="N10" s="504"/>
      <c r="O10" s="507"/>
      <c r="P10" s="549"/>
      <c r="Q10" s="556"/>
      <c r="R10" s="510"/>
      <c r="S10" s="511"/>
      <c r="T10" s="514"/>
      <c r="U10" s="515"/>
      <c r="V10" s="519"/>
      <c r="W10" s="522"/>
      <c r="X10" s="522"/>
      <c r="Y10" s="509"/>
    </row>
    <row r="11" spans="2:29" ht="6.95" customHeight="1" x14ac:dyDescent="0.15">
      <c r="B11" s="534"/>
      <c r="C11" s="526"/>
      <c r="D11" s="530"/>
      <c r="E11" s="531"/>
      <c r="F11" s="510"/>
      <c r="G11" s="523"/>
      <c r="H11" s="510"/>
      <c r="I11" s="511"/>
      <c r="J11" s="261" t="s">
        <v>24</v>
      </c>
      <c r="K11" s="263"/>
      <c r="L11" s="284" t="s">
        <v>34</v>
      </c>
      <c r="M11" s="505">
        <v>0</v>
      </c>
      <c r="N11" s="284" t="s">
        <v>33</v>
      </c>
      <c r="O11" s="554">
        <v>0</v>
      </c>
      <c r="P11" s="548" t="s">
        <v>32</v>
      </c>
      <c r="Q11" s="554">
        <v>0</v>
      </c>
      <c r="R11" s="510"/>
      <c r="S11" s="511"/>
      <c r="T11" s="514"/>
      <c r="U11" s="515"/>
      <c r="V11" s="519"/>
      <c r="W11" s="522"/>
      <c r="X11" s="522"/>
      <c r="Y11" s="509"/>
    </row>
    <row r="12" spans="2:29" ht="6.95" customHeight="1" x14ac:dyDescent="0.15">
      <c r="B12" s="534"/>
      <c r="C12" s="527"/>
      <c r="D12" s="532"/>
      <c r="E12" s="533"/>
      <c r="F12" s="510"/>
      <c r="G12" s="523"/>
      <c r="H12" s="510"/>
      <c r="I12" s="511"/>
      <c r="J12" s="302"/>
      <c r="K12" s="524"/>
      <c r="L12" s="504"/>
      <c r="M12" s="506"/>
      <c r="N12" s="504"/>
      <c r="O12" s="555"/>
      <c r="P12" s="549"/>
      <c r="Q12" s="555"/>
      <c r="R12" s="510"/>
      <c r="S12" s="511"/>
      <c r="T12" s="514"/>
      <c r="U12" s="515"/>
      <c r="V12" s="519"/>
      <c r="W12" s="522"/>
      <c r="X12" s="522"/>
      <c r="Y12" s="509"/>
    </row>
    <row r="13" spans="2:29" ht="6.95" customHeight="1" x14ac:dyDescent="0.15">
      <c r="B13" s="534" t="s">
        <v>25</v>
      </c>
      <c r="C13" s="525" t="s">
        <v>19</v>
      </c>
      <c r="D13" s="528">
        <f>'様式A-1'!E9</f>
        <v>341333.8</v>
      </c>
      <c r="E13" s="529"/>
      <c r="F13" s="510"/>
      <c r="G13" s="523"/>
      <c r="H13" s="510"/>
      <c r="I13" s="511"/>
      <c r="J13" s="302"/>
      <c r="K13" s="524"/>
      <c r="L13" s="504"/>
      <c r="M13" s="506"/>
      <c r="N13" s="504"/>
      <c r="O13" s="555"/>
      <c r="P13" s="549"/>
      <c r="Q13" s="555"/>
      <c r="R13" s="510"/>
      <c r="S13" s="511"/>
      <c r="T13" s="514"/>
      <c r="U13" s="515"/>
      <c r="V13" s="519"/>
      <c r="W13" s="543" t="s">
        <v>272</v>
      </c>
      <c r="X13" s="544"/>
      <c r="Y13" s="509">
        <v>0</v>
      </c>
    </row>
    <row r="14" spans="2:29" ht="6.95" customHeight="1" x14ac:dyDescent="0.15">
      <c r="B14" s="525"/>
      <c r="C14" s="526"/>
      <c r="D14" s="530"/>
      <c r="E14" s="531"/>
      <c r="F14" s="510"/>
      <c r="G14" s="523"/>
      <c r="H14" s="510"/>
      <c r="I14" s="511"/>
      <c r="J14" s="264"/>
      <c r="K14" s="266"/>
      <c r="L14" s="504"/>
      <c r="M14" s="507"/>
      <c r="N14" s="504"/>
      <c r="O14" s="556"/>
      <c r="P14" s="549"/>
      <c r="Q14" s="556"/>
      <c r="R14" s="510"/>
      <c r="S14" s="511"/>
      <c r="T14" s="514"/>
      <c r="U14" s="515"/>
      <c r="V14" s="519"/>
      <c r="W14" s="544"/>
      <c r="X14" s="544"/>
      <c r="Y14" s="509"/>
    </row>
    <row r="15" spans="2:29" ht="6.95" customHeight="1" x14ac:dyDescent="0.15">
      <c r="B15" s="525"/>
      <c r="C15" s="527"/>
      <c r="D15" s="532"/>
      <c r="E15" s="533"/>
      <c r="F15" s="510"/>
      <c r="G15" s="523"/>
      <c r="H15" s="510"/>
      <c r="I15" s="511"/>
      <c r="J15" s="302" t="s">
        <v>26</v>
      </c>
      <c r="K15" s="524"/>
      <c r="L15" s="284" t="s">
        <v>34</v>
      </c>
      <c r="M15" s="545">
        <v>0</v>
      </c>
      <c r="N15" s="284" t="s">
        <v>33</v>
      </c>
      <c r="O15" s="545">
        <v>0</v>
      </c>
      <c r="P15" s="548" t="s">
        <v>32</v>
      </c>
      <c r="Q15" s="551">
        <v>0</v>
      </c>
      <c r="R15" s="510"/>
      <c r="S15" s="511"/>
      <c r="T15" s="514"/>
      <c r="U15" s="515"/>
      <c r="V15" s="519"/>
      <c r="W15" s="544"/>
      <c r="X15" s="544"/>
      <c r="Y15" s="509"/>
      <c r="AC15" s="191">
        <v>0</v>
      </c>
    </row>
    <row r="16" spans="2:29" ht="6.95" customHeight="1" x14ac:dyDescent="0.15">
      <c r="B16" s="525"/>
      <c r="C16" s="525" t="s">
        <v>23</v>
      </c>
      <c r="D16" s="528">
        <f>'様式A-1'!E10</f>
        <v>1312056.3</v>
      </c>
      <c r="E16" s="529"/>
      <c r="F16" s="510"/>
      <c r="G16" s="523"/>
      <c r="H16" s="510"/>
      <c r="I16" s="511"/>
      <c r="J16" s="302"/>
      <c r="K16" s="524"/>
      <c r="L16" s="504"/>
      <c r="M16" s="546"/>
      <c r="N16" s="504"/>
      <c r="O16" s="546"/>
      <c r="P16" s="549"/>
      <c r="Q16" s="552"/>
      <c r="R16" s="510"/>
      <c r="S16" s="511"/>
      <c r="T16" s="514"/>
      <c r="U16" s="515"/>
      <c r="V16" s="519"/>
      <c r="W16" s="544"/>
      <c r="X16" s="544"/>
      <c r="Y16" s="509"/>
    </row>
    <row r="17" spans="2:25" ht="6.95" customHeight="1" x14ac:dyDescent="0.15">
      <c r="B17" s="525"/>
      <c r="C17" s="526"/>
      <c r="D17" s="530"/>
      <c r="E17" s="531"/>
      <c r="F17" s="510"/>
      <c r="G17" s="523"/>
      <c r="H17" s="510"/>
      <c r="I17" s="511"/>
      <c r="J17" s="302"/>
      <c r="K17" s="524"/>
      <c r="L17" s="504"/>
      <c r="M17" s="546"/>
      <c r="N17" s="504"/>
      <c r="O17" s="546"/>
      <c r="P17" s="549"/>
      <c r="Q17" s="552"/>
      <c r="R17" s="510"/>
      <c r="S17" s="511"/>
      <c r="T17" s="514"/>
      <c r="U17" s="515"/>
      <c r="V17" s="519"/>
      <c r="W17" s="544"/>
      <c r="X17" s="544"/>
      <c r="Y17" s="509"/>
    </row>
    <row r="18" spans="2:25" ht="6.95" customHeight="1" x14ac:dyDescent="0.15">
      <c r="B18" s="534"/>
      <c r="C18" s="527"/>
      <c r="D18" s="532"/>
      <c r="E18" s="533"/>
      <c r="F18" s="462"/>
      <c r="G18" s="463"/>
      <c r="H18" s="462"/>
      <c r="I18" s="464"/>
      <c r="J18" s="264"/>
      <c r="K18" s="266"/>
      <c r="L18" s="283"/>
      <c r="M18" s="547"/>
      <c r="N18" s="283"/>
      <c r="O18" s="547"/>
      <c r="P18" s="550"/>
      <c r="Q18" s="553"/>
      <c r="R18" s="462"/>
      <c r="S18" s="464"/>
      <c r="T18" s="516"/>
      <c r="U18" s="517"/>
      <c r="V18" s="520"/>
      <c r="W18" s="544"/>
      <c r="X18" s="544"/>
      <c r="Y18" s="509"/>
    </row>
    <row r="19" spans="2:25" ht="39.950000000000003" customHeight="1" x14ac:dyDescent="0.15">
      <c r="B19" s="535" t="s">
        <v>9</v>
      </c>
      <c r="C19" s="536"/>
      <c r="D19" s="537"/>
      <c r="E19" s="537"/>
      <c r="F19" s="537"/>
      <c r="G19" s="537"/>
      <c r="H19" s="537"/>
      <c r="I19" s="537"/>
      <c r="J19" s="537"/>
      <c r="K19" s="537"/>
      <c r="L19" s="537"/>
      <c r="M19" s="537"/>
      <c r="N19" s="537"/>
      <c r="O19" s="537"/>
      <c r="P19" s="537"/>
      <c r="Q19" s="537"/>
      <c r="R19" s="537"/>
      <c r="S19" s="537"/>
      <c r="T19" s="537"/>
      <c r="U19" s="537"/>
      <c r="V19" s="537"/>
      <c r="W19" s="537"/>
      <c r="X19" s="537"/>
      <c r="Y19" s="538"/>
    </row>
    <row r="20" spans="2:25" ht="39.950000000000003" customHeight="1" x14ac:dyDescent="0.15">
      <c r="B20" s="535"/>
      <c r="C20" s="1"/>
      <c r="D20" s="1"/>
      <c r="E20" s="1"/>
      <c r="F20" s="1"/>
      <c r="G20" s="1"/>
      <c r="H20" s="194"/>
      <c r="I20" s="1"/>
      <c r="J20" s="1"/>
      <c r="K20" s="1"/>
      <c r="L20" s="1"/>
      <c r="M20" s="194"/>
      <c r="N20" s="194"/>
      <c r="O20" s="1"/>
      <c r="P20" s="1"/>
      <c r="Q20" s="194"/>
      <c r="R20" s="1"/>
      <c r="S20" s="1"/>
      <c r="T20" s="1"/>
      <c r="U20" s="1"/>
      <c r="V20" s="1"/>
      <c r="W20" s="1"/>
      <c r="X20" s="1"/>
      <c r="Y20" s="195"/>
    </row>
    <row r="21" spans="2:25" ht="39.950000000000003" customHeight="1" x14ac:dyDescent="0.15">
      <c r="B21" s="535"/>
      <c r="C21" s="1"/>
      <c r="D21" s="1"/>
      <c r="E21" s="1"/>
      <c r="F21" s="1"/>
      <c r="G21" s="1"/>
      <c r="H21" s="194"/>
      <c r="I21" s="1"/>
      <c r="J21" s="1"/>
      <c r="K21" s="1"/>
      <c r="L21" s="1"/>
      <c r="M21" s="194"/>
      <c r="N21" s="194"/>
      <c r="O21" s="1"/>
      <c r="P21" s="1"/>
      <c r="Q21" s="194"/>
      <c r="R21" s="1"/>
      <c r="S21" s="1"/>
      <c r="T21" s="1"/>
      <c r="U21" s="1"/>
      <c r="V21" s="1"/>
      <c r="W21" s="1"/>
      <c r="X21" s="1"/>
      <c r="Y21" s="195"/>
    </row>
    <row r="22" spans="2:25" ht="39.950000000000003" customHeight="1" x14ac:dyDescent="0.15">
      <c r="B22" s="535"/>
      <c r="C22" s="1"/>
      <c r="D22" s="1"/>
      <c r="E22" s="1"/>
      <c r="F22" s="194"/>
      <c r="G22" s="1"/>
      <c r="H22" s="1"/>
      <c r="I22" s="1"/>
      <c r="J22" s="1"/>
      <c r="K22" s="1"/>
      <c r="L22" s="1"/>
      <c r="M22" s="194"/>
      <c r="N22" s="1"/>
      <c r="O22" s="1"/>
      <c r="P22" s="1"/>
      <c r="Q22" s="194"/>
      <c r="R22" s="1"/>
      <c r="S22" s="1"/>
      <c r="T22" s="1"/>
      <c r="U22" s="1"/>
      <c r="V22" s="1"/>
      <c r="W22" s="1"/>
      <c r="X22" s="1"/>
      <c r="Y22" s="195"/>
    </row>
    <row r="23" spans="2:25" ht="39.950000000000003" customHeight="1" x14ac:dyDescent="0.15">
      <c r="B23" s="535"/>
      <c r="C23" s="1"/>
      <c r="D23" s="1"/>
      <c r="E23" s="1"/>
      <c r="F23" s="194"/>
      <c r="G23" s="194"/>
      <c r="H23" s="1"/>
      <c r="I23" s="1"/>
      <c r="J23" s="1"/>
      <c r="K23" s="1"/>
      <c r="L23" s="1"/>
      <c r="M23" s="194"/>
      <c r="N23" s="1"/>
      <c r="O23" s="1"/>
      <c r="P23" s="1"/>
      <c r="Q23" s="194"/>
      <c r="R23" s="1"/>
      <c r="S23" s="1"/>
      <c r="T23" s="1"/>
      <c r="U23" s="1"/>
      <c r="V23" s="1"/>
      <c r="W23" s="1"/>
      <c r="X23" s="1"/>
      <c r="Y23" s="195"/>
    </row>
    <row r="24" spans="2:25" ht="39.950000000000003" customHeight="1" x14ac:dyDescent="0.15">
      <c r="B24" s="535"/>
      <c r="C24" s="194"/>
      <c r="D24" s="1"/>
      <c r="E24" s="1"/>
      <c r="F24" s="194"/>
      <c r="G24" s="194"/>
      <c r="H24" s="1"/>
      <c r="I24" s="1"/>
      <c r="J24" s="1"/>
      <c r="K24" s="1"/>
      <c r="L24" s="1"/>
      <c r="M24" s="194"/>
      <c r="N24" s="194"/>
      <c r="O24" s="1"/>
      <c r="P24" s="1"/>
      <c r="Q24" s="194"/>
      <c r="R24" s="1"/>
      <c r="S24" s="1"/>
      <c r="T24" s="1"/>
      <c r="U24" s="1"/>
      <c r="V24" s="1"/>
      <c r="W24" s="1"/>
      <c r="X24" s="1"/>
      <c r="Y24" s="195"/>
    </row>
    <row r="25" spans="2:25" ht="39.950000000000003" customHeight="1" x14ac:dyDescent="0.15">
      <c r="B25" s="535"/>
      <c r="C25" s="194"/>
      <c r="D25" s="1"/>
      <c r="E25" s="1"/>
      <c r="F25" s="194"/>
      <c r="G25" s="194"/>
      <c r="H25" s="1"/>
      <c r="I25" s="1"/>
      <c r="J25" s="1"/>
      <c r="K25" s="1"/>
      <c r="L25" s="1"/>
      <c r="M25" s="194"/>
      <c r="N25" s="194"/>
      <c r="O25" s="1"/>
      <c r="P25" s="1"/>
      <c r="Q25" s="194"/>
      <c r="R25" s="1"/>
      <c r="S25" s="1"/>
      <c r="T25" s="1"/>
      <c r="U25" s="1"/>
      <c r="V25" s="1"/>
      <c r="W25" s="1"/>
      <c r="X25" s="1"/>
      <c r="Y25" s="195"/>
    </row>
    <row r="26" spans="2:25" ht="39.950000000000003" customHeight="1" x14ac:dyDescent="0.15">
      <c r="B26" s="535"/>
      <c r="C26" s="194"/>
      <c r="D26" s="1"/>
      <c r="E26" s="1"/>
      <c r="F26" s="2"/>
      <c r="G26" s="196"/>
      <c r="H26" s="196"/>
      <c r="I26" s="196"/>
      <c r="J26" s="196"/>
      <c r="K26" s="196"/>
      <c r="L26" s="1"/>
      <c r="M26" s="194"/>
      <c r="N26" s="194"/>
      <c r="O26" s="1"/>
      <c r="P26" s="539" t="s">
        <v>289</v>
      </c>
      <c r="Q26" s="539"/>
      <c r="R26" s="539"/>
      <c r="S26" s="539"/>
      <c r="T26" s="539"/>
      <c r="U26" s="539"/>
      <c r="V26" s="539"/>
      <c r="W26" s="539"/>
      <c r="X26" s="539"/>
      <c r="Y26" s="540"/>
    </row>
    <row r="27" spans="2:25" ht="45" customHeight="1" x14ac:dyDescent="0.15">
      <c r="B27" s="450"/>
      <c r="C27" s="197"/>
      <c r="D27" s="198"/>
      <c r="E27" s="199"/>
      <c r="F27" s="200"/>
      <c r="G27" s="198"/>
      <c r="H27" s="198"/>
      <c r="I27" s="198"/>
      <c r="J27" s="198"/>
      <c r="K27" s="198"/>
      <c r="L27" s="198"/>
      <c r="M27" s="198"/>
      <c r="N27" s="198"/>
      <c r="O27" s="201"/>
      <c r="P27" s="541"/>
      <c r="Q27" s="541"/>
      <c r="R27" s="541"/>
      <c r="S27" s="541"/>
      <c r="T27" s="541"/>
      <c r="U27" s="541"/>
      <c r="V27" s="541"/>
      <c r="W27" s="541"/>
      <c r="X27" s="541"/>
      <c r="Y27" s="542"/>
    </row>
    <row r="28" spans="2:25" ht="15" customHeight="1" x14ac:dyDescent="0.15">
      <c r="C28" s="3" t="s">
        <v>248</v>
      </c>
    </row>
    <row r="29" spans="2:25" ht="15" customHeight="1" x14ac:dyDescent="0.15">
      <c r="C29" s="3" t="s">
        <v>563</v>
      </c>
    </row>
    <row r="30" spans="2:25" ht="15" customHeight="1" x14ac:dyDescent="0.15">
      <c r="C30" s="3" t="s">
        <v>291</v>
      </c>
    </row>
    <row r="31" spans="2:25" x14ac:dyDescent="0.15">
      <c r="C31" s="3" t="s">
        <v>249</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00000000-0002-0000-0700-000000000000}">
      <formula1>$AB$2:$AB$3</formula1>
    </dataValidation>
    <dataValidation type="list" allowBlank="1" showInputMessage="1" showErrorMessage="1" sqref="T7:U18" xr:uid="{00000000-0002-0000-0700-000001000000}">
      <formula1>$AA$2:$AA$5</formula1>
    </dataValidation>
    <dataValidation type="list" allowBlank="1" showInputMessage="1" showErrorMessage="1" sqref="V6:Y6" xr:uid="{00000000-0002-0000-0700-000002000000}">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B1:Z45"/>
  <sheetViews>
    <sheetView showGridLines="0" showZeros="0" view="pageBreakPreview" zoomScale="85" zoomScaleNormal="100" zoomScaleSheetLayoutView="85" workbookViewId="0">
      <selection activeCell="J24" sqref="J24:L2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70" t="s">
        <v>325</v>
      </c>
      <c r="C2" s="570"/>
      <c r="D2" s="570"/>
      <c r="E2" s="570"/>
      <c r="F2" s="465"/>
      <c r="G2" s="465"/>
      <c r="H2" s="465"/>
      <c r="I2" s="570"/>
      <c r="J2" s="570"/>
      <c r="K2" s="570"/>
      <c r="L2" s="570"/>
      <c r="M2" s="570"/>
      <c r="N2" s="570"/>
      <c r="O2" s="570"/>
      <c r="P2" s="570"/>
      <c r="Q2" s="570"/>
      <c r="R2" s="570"/>
      <c r="S2" s="570"/>
      <c r="T2" s="570"/>
      <c r="U2" s="570"/>
      <c r="V2" s="570"/>
      <c r="W2" s="570"/>
      <c r="X2" s="570"/>
      <c r="Y2" s="570"/>
    </row>
    <row r="3" spans="2:26" ht="20.100000000000001" customHeight="1" x14ac:dyDescent="0.15">
      <c r="B3" s="334" t="s">
        <v>27</v>
      </c>
      <c r="C3" s="345"/>
      <c r="D3" s="345"/>
      <c r="E3" s="345"/>
      <c r="F3" s="466" t="str">
        <f>'様式A-1'!D3</f>
        <v>オオダトンネル</v>
      </c>
      <c r="G3" s="467"/>
      <c r="H3" s="468"/>
      <c r="I3" s="314" t="s">
        <v>28</v>
      </c>
      <c r="J3" s="311"/>
      <c r="K3" s="257" t="str">
        <f>'様式A-1'!J3</f>
        <v>一般国道490号　小郡萩道路</v>
      </c>
      <c r="L3" s="258"/>
      <c r="M3" s="258"/>
      <c r="N3" s="259"/>
      <c r="O3" s="276" t="s">
        <v>260</v>
      </c>
      <c r="P3" s="278"/>
      <c r="Q3" s="584" t="str">
        <f>'様式B(トンネル様式1P001)'!K5</f>
        <v>基礎地盤コンサルタンツ株式会社</v>
      </c>
      <c r="R3" s="585"/>
      <c r="S3" s="585"/>
      <c r="T3" s="586"/>
      <c r="U3" s="459" t="s">
        <v>222</v>
      </c>
      <c r="V3" s="460"/>
      <c r="W3" s="460"/>
      <c r="X3" s="461"/>
      <c r="Y3" s="471">
        <f>'様式B(トンネル様式1P001)'!Q5</f>
        <v>45160</v>
      </c>
      <c r="Z3" s="473"/>
    </row>
    <row r="4" spans="2:26" ht="20.100000000000001" customHeight="1" x14ac:dyDescent="0.15">
      <c r="B4" s="280" t="s">
        <v>0</v>
      </c>
      <c r="C4" s="281"/>
      <c r="D4" s="281"/>
      <c r="E4" s="281"/>
      <c r="F4" s="477" t="str">
        <f>'様式A-1'!D4</f>
        <v>大田トンネル</v>
      </c>
      <c r="G4" s="478"/>
      <c r="H4" s="479"/>
      <c r="I4" s="575" t="s">
        <v>1</v>
      </c>
      <c r="J4" s="576"/>
      <c r="K4" s="257" t="str">
        <f>'様式A-1'!R3</f>
        <v>山口県宇部土木建築事務所
美祢支所</v>
      </c>
      <c r="L4" s="258"/>
      <c r="M4" s="258"/>
      <c r="N4" s="259"/>
      <c r="O4" s="276" t="s">
        <v>261</v>
      </c>
      <c r="P4" s="278"/>
      <c r="Q4" s="584" t="str">
        <f>'様式B(トンネル様式1P001)'!K6</f>
        <v>安田　啓吾</v>
      </c>
      <c r="R4" s="585"/>
      <c r="S4" s="585"/>
      <c r="T4" s="586"/>
      <c r="U4" s="581"/>
      <c r="V4" s="582"/>
      <c r="W4" s="582"/>
      <c r="X4" s="583"/>
      <c r="Y4" s="492"/>
      <c r="Z4" s="493"/>
    </row>
    <row r="5" spans="2:26" ht="15" customHeight="1" x14ac:dyDescent="0.15">
      <c r="B5" s="268" t="s">
        <v>244</v>
      </c>
      <c r="C5" s="573" t="s">
        <v>42</v>
      </c>
      <c r="D5" s="574"/>
      <c r="E5" s="571" t="s">
        <v>206</v>
      </c>
      <c r="F5" s="571" t="s">
        <v>205</v>
      </c>
      <c r="G5" s="558" t="s">
        <v>204</v>
      </c>
      <c r="H5" s="559"/>
      <c r="I5" s="334" t="s">
        <v>203</v>
      </c>
      <c r="J5" s="345"/>
      <c r="K5" s="345"/>
      <c r="L5" s="345"/>
      <c r="M5" s="345"/>
      <c r="N5" s="346"/>
      <c r="O5" s="588" t="s">
        <v>538</v>
      </c>
      <c r="P5" s="589"/>
      <c r="Q5" s="564" t="s">
        <v>268</v>
      </c>
      <c r="R5" s="565"/>
      <c r="S5" s="565"/>
      <c r="T5" s="566"/>
      <c r="U5" s="558" t="s">
        <v>202</v>
      </c>
      <c r="V5" s="562"/>
      <c r="W5" s="562"/>
      <c r="X5" s="562"/>
      <c r="Y5" s="559"/>
      <c r="Z5" s="579" t="s">
        <v>201</v>
      </c>
    </row>
    <row r="6" spans="2:26" ht="15" customHeight="1" x14ac:dyDescent="0.15">
      <c r="B6" s="268"/>
      <c r="C6" s="573"/>
      <c r="D6" s="574"/>
      <c r="E6" s="571"/>
      <c r="F6" s="571"/>
      <c r="G6" s="560"/>
      <c r="H6" s="561"/>
      <c r="I6" s="280"/>
      <c r="J6" s="281"/>
      <c r="K6" s="281"/>
      <c r="L6" s="281"/>
      <c r="M6" s="281"/>
      <c r="N6" s="282"/>
      <c r="O6" s="590"/>
      <c r="P6" s="591"/>
      <c r="Q6" s="567"/>
      <c r="R6" s="568"/>
      <c r="S6" s="568"/>
      <c r="T6" s="569"/>
      <c r="U6" s="560"/>
      <c r="V6" s="563"/>
      <c r="W6" s="563"/>
      <c r="X6" s="563"/>
      <c r="Y6" s="561"/>
      <c r="Z6" s="571"/>
    </row>
    <row r="7" spans="2:26" ht="16.5" customHeight="1" x14ac:dyDescent="0.15">
      <c r="B7" s="268"/>
      <c r="C7" s="573"/>
      <c r="D7" s="574"/>
      <c r="E7" s="571"/>
      <c r="F7" s="571"/>
      <c r="G7" s="480" t="s">
        <v>200</v>
      </c>
      <c r="H7" s="480" t="s">
        <v>199</v>
      </c>
      <c r="I7" s="469" t="s">
        <v>198</v>
      </c>
      <c r="J7" s="469" t="s">
        <v>43</v>
      </c>
      <c r="K7" s="557"/>
      <c r="L7" s="557"/>
      <c r="M7" s="592" t="s">
        <v>7</v>
      </c>
      <c r="N7" s="593" t="s">
        <v>197</v>
      </c>
      <c r="O7" s="469" t="s">
        <v>196</v>
      </c>
      <c r="P7" s="469" t="s">
        <v>195</v>
      </c>
      <c r="Q7" s="321" t="s">
        <v>277</v>
      </c>
      <c r="R7" s="557"/>
      <c r="S7" s="480" t="s">
        <v>275</v>
      </c>
      <c r="T7" s="480" t="s">
        <v>276</v>
      </c>
      <c r="U7" s="587" t="s">
        <v>194</v>
      </c>
      <c r="V7" s="480" t="s">
        <v>269</v>
      </c>
      <c r="W7" s="557"/>
      <c r="X7" s="557"/>
      <c r="Y7" s="557"/>
      <c r="Z7" s="571"/>
    </row>
    <row r="8" spans="2:26" ht="16.5" customHeight="1" x14ac:dyDescent="0.15">
      <c r="B8" s="268"/>
      <c r="C8" s="280"/>
      <c r="D8" s="282"/>
      <c r="E8" s="572"/>
      <c r="F8" s="572"/>
      <c r="G8" s="594"/>
      <c r="H8" s="594"/>
      <c r="I8" s="557"/>
      <c r="J8" s="557"/>
      <c r="K8" s="557"/>
      <c r="L8" s="557"/>
      <c r="M8" s="557"/>
      <c r="N8" s="557"/>
      <c r="O8" s="557"/>
      <c r="P8" s="557"/>
      <c r="Q8" s="97" t="s">
        <v>270</v>
      </c>
      <c r="R8" s="97" t="s">
        <v>271</v>
      </c>
      <c r="S8" s="557"/>
      <c r="T8" s="557"/>
      <c r="U8" s="557"/>
      <c r="V8" s="557"/>
      <c r="W8" s="557"/>
      <c r="X8" s="557"/>
      <c r="Y8" s="557"/>
      <c r="Z8" s="580"/>
    </row>
    <row r="9" spans="2:26" ht="15.75" customHeight="1" x14ac:dyDescent="0.15">
      <c r="B9" s="268"/>
      <c r="C9" s="577" t="s">
        <v>654</v>
      </c>
      <c r="D9" s="578"/>
      <c r="E9" s="40">
        <v>1</v>
      </c>
      <c r="F9" s="204">
        <v>25.3</v>
      </c>
      <c r="G9" s="75" t="s">
        <v>661</v>
      </c>
      <c r="H9" s="75" t="s">
        <v>661</v>
      </c>
      <c r="I9" s="75" t="s">
        <v>666</v>
      </c>
      <c r="J9" s="275" t="s">
        <v>667</v>
      </c>
      <c r="K9" s="275"/>
      <c r="L9" s="275"/>
      <c r="M9" s="75" t="s">
        <v>670</v>
      </c>
      <c r="N9" s="75" t="s">
        <v>684</v>
      </c>
      <c r="O9" s="176" t="s">
        <v>743</v>
      </c>
      <c r="P9" s="75" t="s">
        <v>555</v>
      </c>
      <c r="Q9" s="75"/>
      <c r="R9" s="75" t="s">
        <v>650</v>
      </c>
      <c r="S9" s="82" t="s">
        <v>363</v>
      </c>
      <c r="T9" s="82" t="s">
        <v>363</v>
      </c>
      <c r="U9" s="82" t="s">
        <v>365</v>
      </c>
      <c r="V9" s="275"/>
      <c r="W9" s="557"/>
      <c r="X9" s="557"/>
      <c r="Y9" s="557"/>
      <c r="Z9" s="82"/>
    </row>
    <row r="10" spans="2:26" ht="15.95" customHeight="1" x14ac:dyDescent="0.15">
      <c r="B10" s="268"/>
      <c r="C10" s="577" t="s">
        <v>654</v>
      </c>
      <c r="D10" s="578"/>
      <c r="E10" s="40">
        <v>2</v>
      </c>
      <c r="F10" s="204">
        <v>25.3</v>
      </c>
      <c r="G10" s="75" t="s">
        <v>661</v>
      </c>
      <c r="H10" s="75" t="s">
        <v>661</v>
      </c>
      <c r="I10" s="75" t="s">
        <v>666</v>
      </c>
      <c r="J10" s="275" t="s">
        <v>667</v>
      </c>
      <c r="K10" s="275"/>
      <c r="L10" s="275"/>
      <c r="M10" s="75" t="s">
        <v>670</v>
      </c>
      <c r="N10" s="75" t="s">
        <v>684</v>
      </c>
      <c r="O10" s="176" t="s">
        <v>743</v>
      </c>
      <c r="P10" s="75" t="s">
        <v>555</v>
      </c>
      <c r="Q10" s="75"/>
      <c r="R10" s="75" t="s">
        <v>650</v>
      </c>
      <c r="S10" s="82" t="s">
        <v>363</v>
      </c>
      <c r="T10" s="82" t="s">
        <v>363</v>
      </c>
      <c r="U10" s="82" t="s">
        <v>365</v>
      </c>
      <c r="V10" s="275"/>
      <c r="W10" s="557"/>
      <c r="X10" s="557"/>
      <c r="Y10" s="557"/>
      <c r="Z10" s="82"/>
    </row>
    <row r="11" spans="2:26" ht="15.95" customHeight="1" x14ac:dyDescent="0.15">
      <c r="B11" s="268"/>
      <c r="C11" s="577" t="s">
        <v>655</v>
      </c>
      <c r="D11" s="578"/>
      <c r="E11" s="40">
        <v>1</v>
      </c>
      <c r="F11" s="204">
        <v>41.4</v>
      </c>
      <c r="G11" s="75" t="s">
        <v>535</v>
      </c>
      <c r="H11" s="75" t="s">
        <v>662</v>
      </c>
      <c r="I11" s="75" t="s">
        <v>666</v>
      </c>
      <c r="J11" s="275" t="s">
        <v>661</v>
      </c>
      <c r="K11" s="275"/>
      <c r="L11" s="275"/>
      <c r="M11" s="75" t="s">
        <v>671</v>
      </c>
      <c r="N11" s="75" t="s">
        <v>684</v>
      </c>
      <c r="O11" s="176" t="s">
        <v>743</v>
      </c>
      <c r="P11" s="75" t="s">
        <v>555</v>
      </c>
      <c r="Q11" s="75"/>
      <c r="R11" s="75" t="s">
        <v>685</v>
      </c>
      <c r="S11" s="82" t="s">
        <v>363</v>
      </c>
      <c r="T11" s="82" t="s">
        <v>367</v>
      </c>
      <c r="U11" s="82" t="s">
        <v>366</v>
      </c>
      <c r="V11" s="275" t="s">
        <v>687</v>
      </c>
      <c r="W11" s="557"/>
      <c r="X11" s="557"/>
      <c r="Y11" s="557"/>
      <c r="Z11" s="82"/>
    </row>
    <row r="12" spans="2:26" ht="15.95" customHeight="1" x14ac:dyDescent="0.15">
      <c r="B12" s="268"/>
      <c r="C12" s="577" t="s">
        <v>656</v>
      </c>
      <c r="D12" s="578"/>
      <c r="E12" s="40">
        <v>1</v>
      </c>
      <c r="F12" s="204">
        <v>50.4</v>
      </c>
      <c r="G12" s="75" t="s">
        <v>535</v>
      </c>
      <c r="H12" s="75" t="s">
        <v>662</v>
      </c>
      <c r="I12" s="75" t="s">
        <v>666</v>
      </c>
      <c r="J12" s="275" t="s">
        <v>661</v>
      </c>
      <c r="K12" s="275"/>
      <c r="L12" s="275"/>
      <c r="M12" s="75" t="s">
        <v>672</v>
      </c>
      <c r="N12" s="75" t="s">
        <v>684</v>
      </c>
      <c r="O12" s="176" t="s">
        <v>743</v>
      </c>
      <c r="P12" s="75" t="s">
        <v>555</v>
      </c>
      <c r="Q12" s="75"/>
      <c r="R12" s="75" t="s">
        <v>685</v>
      </c>
      <c r="S12" s="82" t="s">
        <v>363</v>
      </c>
      <c r="T12" s="82" t="s">
        <v>367</v>
      </c>
      <c r="U12" s="82" t="s">
        <v>366</v>
      </c>
      <c r="V12" s="275" t="s">
        <v>687</v>
      </c>
      <c r="W12" s="557"/>
      <c r="X12" s="557"/>
      <c r="Y12" s="557"/>
      <c r="Z12" s="82"/>
    </row>
    <row r="13" spans="2:26" ht="15.95" customHeight="1" x14ac:dyDescent="0.15">
      <c r="B13" s="268"/>
      <c r="C13" s="577" t="s">
        <v>657</v>
      </c>
      <c r="D13" s="578"/>
      <c r="E13" s="40">
        <v>1</v>
      </c>
      <c r="F13" s="204">
        <v>61</v>
      </c>
      <c r="G13" s="75" t="s">
        <v>535</v>
      </c>
      <c r="H13" s="75" t="s">
        <v>662</v>
      </c>
      <c r="I13" s="75" t="s">
        <v>666</v>
      </c>
      <c r="J13" s="275" t="s">
        <v>661</v>
      </c>
      <c r="K13" s="275"/>
      <c r="L13" s="275"/>
      <c r="M13" s="75" t="s">
        <v>673</v>
      </c>
      <c r="N13" s="75" t="s">
        <v>684</v>
      </c>
      <c r="O13" s="176" t="s">
        <v>743</v>
      </c>
      <c r="P13" s="75" t="s">
        <v>555</v>
      </c>
      <c r="Q13" s="75"/>
      <c r="R13" s="75" t="s">
        <v>685</v>
      </c>
      <c r="S13" s="82" t="s">
        <v>363</v>
      </c>
      <c r="T13" s="82" t="s">
        <v>367</v>
      </c>
      <c r="U13" s="82" t="s">
        <v>366</v>
      </c>
      <c r="V13" s="275" t="s">
        <v>687</v>
      </c>
      <c r="W13" s="557"/>
      <c r="X13" s="557"/>
      <c r="Y13" s="557"/>
      <c r="Z13" s="82"/>
    </row>
    <row r="14" spans="2:26" ht="15.95" customHeight="1" x14ac:dyDescent="0.15">
      <c r="B14" s="268"/>
      <c r="C14" s="577" t="s">
        <v>657</v>
      </c>
      <c r="D14" s="578"/>
      <c r="E14" s="40">
        <v>2</v>
      </c>
      <c r="F14" s="204">
        <v>62.4</v>
      </c>
      <c r="G14" s="75" t="s">
        <v>535</v>
      </c>
      <c r="H14" s="75" t="s">
        <v>663</v>
      </c>
      <c r="I14" s="75" t="s">
        <v>666</v>
      </c>
      <c r="J14" s="275" t="s">
        <v>661</v>
      </c>
      <c r="K14" s="275"/>
      <c r="L14" s="275"/>
      <c r="M14" s="75" t="s">
        <v>674</v>
      </c>
      <c r="N14" s="75" t="s">
        <v>684</v>
      </c>
      <c r="O14" s="176" t="s">
        <v>743</v>
      </c>
      <c r="P14" s="75" t="s">
        <v>555</v>
      </c>
      <c r="Q14" s="75"/>
      <c r="R14" s="75" t="s">
        <v>685</v>
      </c>
      <c r="S14" s="82" t="s">
        <v>363</v>
      </c>
      <c r="T14" s="82" t="s">
        <v>367</v>
      </c>
      <c r="U14" s="82" t="s">
        <v>366</v>
      </c>
      <c r="V14" s="275" t="s">
        <v>687</v>
      </c>
      <c r="W14" s="557"/>
      <c r="X14" s="557"/>
      <c r="Y14" s="557"/>
      <c r="Z14" s="82"/>
    </row>
    <row r="15" spans="2:26" ht="15.95" customHeight="1" x14ac:dyDescent="0.15">
      <c r="B15" s="268"/>
      <c r="C15" s="577" t="s">
        <v>658</v>
      </c>
      <c r="D15" s="578"/>
      <c r="E15" s="40">
        <v>1</v>
      </c>
      <c r="F15" s="204">
        <v>72.900000000000006</v>
      </c>
      <c r="G15" s="75" t="s">
        <v>535</v>
      </c>
      <c r="H15" s="75" t="s">
        <v>662</v>
      </c>
      <c r="I15" s="75" t="s">
        <v>666</v>
      </c>
      <c r="J15" s="275" t="s">
        <v>661</v>
      </c>
      <c r="K15" s="275"/>
      <c r="L15" s="275"/>
      <c r="M15" s="75" t="s">
        <v>675</v>
      </c>
      <c r="N15" s="75" t="s">
        <v>684</v>
      </c>
      <c r="O15" s="176" t="s">
        <v>743</v>
      </c>
      <c r="P15" s="75" t="s">
        <v>555</v>
      </c>
      <c r="Q15" s="75"/>
      <c r="R15" s="75" t="s">
        <v>685</v>
      </c>
      <c r="S15" s="82" t="s">
        <v>363</v>
      </c>
      <c r="T15" s="82" t="s">
        <v>367</v>
      </c>
      <c r="U15" s="82" t="s">
        <v>366</v>
      </c>
      <c r="V15" s="275" t="s">
        <v>687</v>
      </c>
      <c r="W15" s="557"/>
      <c r="X15" s="557"/>
      <c r="Y15" s="557"/>
      <c r="Z15" s="82"/>
    </row>
    <row r="16" spans="2:26" ht="15.95" customHeight="1" x14ac:dyDescent="0.15">
      <c r="B16" s="268"/>
      <c r="C16" s="577" t="s">
        <v>659</v>
      </c>
      <c r="D16" s="578"/>
      <c r="E16" s="40">
        <v>1</v>
      </c>
      <c r="F16" s="204">
        <v>74.599999999999994</v>
      </c>
      <c r="G16" s="75" t="s">
        <v>535</v>
      </c>
      <c r="H16" s="75" t="s">
        <v>662</v>
      </c>
      <c r="I16" s="75" t="s">
        <v>666</v>
      </c>
      <c r="J16" s="275" t="s">
        <v>661</v>
      </c>
      <c r="K16" s="275"/>
      <c r="L16" s="275"/>
      <c r="M16" s="75" t="s">
        <v>676</v>
      </c>
      <c r="N16" s="75" t="s">
        <v>684</v>
      </c>
      <c r="O16" s="176" t="s">
        <v>743</v>
      </c>
      <c r="P16" s="75" t="s">
        <v>555</v>
      </c>
      <c r="Q16" s="75"/>
      <c r="R16" s="75" t="s">
        <v>685</v>
      </c>
      <c r="S16" s="82" t="s">
        <v>363</v>
      </c>
      <c r="T16" s="82" t="s">
        <v>367</v>
      </c>
      <c r="U16" s="82" t="s">
        <v>366</v>
      </c>
      <c r="V16" s="275" t="s">
        <v>687</v>
      </c>
      <c r="W16" s="557"/>
      <c r="X16" s="557"/>
      <c r="Y16" s="557"/>
      <c r="Z16" s="82"/>
    </row>
    <row r="17" spans="2:26" ht="15.95" customHeight="1" x14ac:dyDescent="0.15">
      <c r="B17" s="268"/>
      <c r="C17" s="577" t="s">
        <v>659</v>
      </c>
      <c r="D17" s="578"/>
      <c r="E17" s="40">
        <v>2</v>
      </c>
      <c r="F17" s="204">
        <v>83.4</v>
      </c>
      <c r="G17" s="75" t="s">
        <v>535</v>
      </c>
      <c r="H17" s="75" t="s">
        <v>664</v>
      </c>
      <c r="I17" s="75" t="s">
        <v>666</v>
      </c>
      <c r="J17" s="275" t="s">
        <v>661</v>
      </c>
      <c r="K17" s="275"/>
      <c r="L17" s="275"/>
      <c r="M17" s="75" t="s">
        <v>671</v>
      </c>
      <c r="N17" s="75" t="s">
        <v>684</v>
      </c>
      <c r="O17" s="176" t="s">
        <v>743</v>
      </c>
      <c r="P17" s="75" t="s">
        <v>555</v>
      </c>
      <c r="Q17" s="75"/>
      <c r="R17" s="75" t="s">
        <v>685</v>
      </c>
      <c r="S17" s="82" t="s">
        <v>363</v>
      </c>
      <c r="T17" s="82" t="s">
        <v>367</v>
      </c>
      <c r="U17" s="82" t="s">
        <v>366</v>
      </c>
      <c r="V17" s="275" t="s">
        <v>687</v>
      </c>
      <c r="W17" s="557"/>
      <c r="X17" s="557"/>
      <c r="Y17" s="557"/>
      <c r="Z17" s="82"/>
    </row>
    <row r="18" spans="2:26" ht="15.95" customHeight="1" x14ac:dyDescent="0.15">
      <c r="B18" s="268"/>
      <c r="C18" s="577" t="s">
        <v>659</v>
      </c>
      <c r="D18" s="578"/>
      <c r="E18" s="40">
        <v>3</v>
      </c>
      <c r="F18" s="204">
        <v>74.7</v>
      </c>
      <c r="G18" s="75" t="s">
        <v>661</v>
      </c>
      <c r="H18" s="75" t="s">
        <v>661</v>
      </c>
      <c r="I18" s="75" t="s">
        <v>666</v>
      </c>
      <c r="J18" s="275" t="s">
        <v>667</v>
      </c>
      <c r="K18" s="275"/>
      <c r="L18" s="275"/>
      <c r="M18" s="75" t="s">
        <v>670</v>
      </c>
      <c r="N18" s="75" t="s">
        <v>684</v>
      </c>
      <c r="O18" s="176" t="s">
        <v>743</v>
      </c>
      <c r="P18" s="75" t="s">
        <v>555</v>
      </c>
      <c r="Q18" s="75"/>
      <c r="R18" s="75" t="s">
        <v>650</v>
      </c>
      <c r="S18" s="82" t="s">
        <v>363</v>
      </c>
      <c r="T18" s="82" t="s">
        <v>363</v>
      </c>
      <c r="U18" s="82" t="s">
        <v>365</v>
      </c>
      <c r="V18" s="275"/>
      <c r="W18" s="557"/>
      <c r="X18" s="557"/>
      <c r="Y18" s="557"/>
      <c r="Z18" s="82"/>
    </row>
    <row r="19" spans="2:26" ht="15.95" customHeight="1" x14ac:dyDescent="0.15">
      <c r="B19" s="268"/>
      <c r="C19" s="577" t="s">
        <v>659</v>
      </c>
      <c r="D19" s="578"/>
      <c r="E19" s="40">
        <v>4</v>
      </c>
      <c r="F19" s="204">
        <v>74.7</v>
      </c>
      <c r="G19" s="75" t="s">
        <v>661</v>
      </c>
      <c r="H19" s="75" t="s">
        <v>661</v>
      </c>
      <c r="I19" s="75" t="s">
        <v>666</v>
      </c>
      <c r="J19" s="275" t="s">
        <v>667</v>
      </c>
      <c r="K19" s="275"/>
      <c r="L19" s="275"/>
      <c r="M19" s="75" t="s">
        <v>670</v>
      </c>
      <c r="N19" s="75" t="s">
        <v>684</v>
      </c>
      <c r="O19" s="176" t="s">
        <v>743</v>
      </c>
      <c r="P19" s="75" t="s">
        <v>555</v>
      </c>
      <c r="Q19" s="75"/>
      <c r="R19" s="75" t="s">
        <v>650</v>
      </c>
      <c r="S19" s="82" t="s">
        <v>363</v>
      </c>
      <c r="T19" s="82" t="s">
        <v>363</v>
      </c>
      <c r="U19" s="82" t="s">
        <v>365</v>
      </c>
      <c r="V19" s="275"/>
      <c r="W19" s="557"/>
      <c r="X19" s="557"/>
      <c r="Y19" s="557"/>
      <c r="Z19" s="82"/>
    </row>
    <row r="20" spans="2:26" ht="15.95" customHeight="1" x14ac:dyDescent="0.15">
      <c r="B20" s="268"/>
      <c r="C20" s="577" t="s">
        <v>660</v>
      </c>
      <c r="D20" s="578"/>
      <c r="E20" s="40">
        <v>1</v>
      </c>
      <c r="F20" s="204">
        <v>93.9</v>
      </c>
      <c r="G20" s="75" t="s">
        <v>535</v>
      </c>
      <c r="H20" s="75" t="s">
        <v>663</v>
      </c>
      <c r="I20" s="75" t="s">
        <v>666</v>
      </c>
      <c r="J20" s="275" t="s">
        <v>661</v>
      </c>
      <c r="K20" s="275"/>
      <c r="L20" s="275"/>
      <c r="M20" s="75" t="s">
        <v>677</v>
      </c>
      <c r="N20" s="75" t="s">
        <v>684</v>
      </c>
      <c r="O20" s="176" t="s">
        <v>743</v>
      </c>
      <c r="P20" s="75" t="s">
        <v>555</v>
      </c>
      <c r="Q20" s="75"/>
      <c r="R20" s="75" t="s">
        <v>685</v>
      </c>
      <c r="S20" s="82" t="s">
        <v>363</v>
      </c>
      <c r="T20" s="82" t="s">
        <v>367</v>
      </c>
      <c r="U20" s="82" t="s">
        <v>366</v>
      </c>
      <c r="V20" s="275" t="s">
        <v>687</v>
      </c>
      <c r="W20" s="557"/>
      <c r="X20" s="557"/>
      <c r="Y20" s="557"/>
      <c r="Z20" s="82"/>
    </row>
    <row r="21" spans="2:26" ht="15.95" customHeight="1" x14ac:dyDescent="0.15">
      <c r="B21" s="268"/>
      <c r="C21" s="577" t="s">
        <v>604</v>
      </c>
      <c r="D21" s="578"/>
      <c r="E21" s="40">
        <v>1</v>
      </c>
      <c r="F21" s="204">
        <v>104.4</v>
      </c>
      <c r="G21" s="75" t="s">
        <v>535</v>
      </c>
      <c r="H21" s="75" t="s">
        <v>664</v>
      </c>
      <c r="I21" s="75" t="s">
        <v>666</v>
      </c>
      <c r="J21" s="275" t="s">
        <v>661</v>
      </c>
      <c r="K21" s="275"/>
      <c r="L21" s="275"/>
      <c r="M21" s="75" t="s">
        <v>678</v>
      </c>
      <c r="N21" s="75" t="s">
        <v>684</v>
      </c>
      <c r="O21" s="176" t="s">
        <v>743</v>
      </c>
      <c r="P21" s="75" t="s">
        <v>555</v>
      </c>
      <c r="Q21" s="75"/>
      <c r="R21" s="75" t="s">
        <v>685</v>
      </c>
      <c r="S21" s="82" t="s">
        <v>363</v>
      </c>
      <c r="T21" s="82" t="s">
        <v>367</v>
      </c>
      <c r="U21" s="82" t="s">
        <v>366</v>
      </c>
      <c r="V21" s="275" t="s">
        <v>687</v>
      </c>
      <c r="W21" s="557"/>
      <c r="X21" s="557"/>
      <c r="Y21" s="557"/>
      <c r="Z21" s="82"/>
    </row>
    <row r="22" spans="2:26" ht="15.95" customHeight="1" x14ac:dyDescent="0.15">
      <c r="B22" s="268"/>
      <c r="C22" s="577" t="s">
        <v>606</v>
      </c>
      <c r="D22" s="578"/>
      <c r="E22" s="40">
        <v>1</v>
      </c>
      <c r="F22" s="204">
        <v>125.4</v>
      </c>
      <c r="G22" s="75" t="s">
        <v>535</v>
      </c>
      <c r="H22" s="75" t="s">
        <v>662</v>
      </c>
      <c r="I22" s="75" t="s">
        <v>666</v>
      </c>
      <c r="J22" s="275" t="s">
        <v>661</v>
      </c>
      <c r="K22" s="275"/>
      <c r="L22" s="275"/>
      <c r="M22" s="75" t="s">
        <v>671</v>
      </c>
      <c r="N22" s="75" t="s">
        <v>684</v>
      </c>
      <c r="O22" s="176" t="s">
        <v>743</v>
      </c>
      <c r="P22" s="75" t="s">
        <v>555</v>
      </c>
      <c r="Q22" s="75"/>
      <c r="R22" s="75" t="s">
        <v>685</v>
      </c>
      <c r="S22" s="82" t="s">
        <v>363</v>
      </c>
      <c r="T22" s="82" t="s">
        <v>367</v>
      </c>
      <c r="U22" s="82" t="s">
        <v>366</v>
      </c>
      <c r="V22" s="275" t="s">
        <v>687</v>
      </c>
      <c r="W22" s="557"/>
      <c r="X22" s="557"/>
      <c r="Y22" s="557"/>
      <c r="Z22" s="82"/>
    </row>
    <row r="23" spans="2:26" ht="15.95" customHeight="1" x14ac:dyDescent="0.15">
      <c r="B23" s="268"/>
      <c r="C23" s="577" t="s">
        <v>606</v>
      </c>
      <c r="D23" s="578"/>
      <c r="E23" s="40">
        <v>2</v>
      </c>
      <c r="F23" s="204">
        <v>125.4</v>
      </c>
      <c r="G23" s="75" t="s">
        <v>535</v>
      </c>
      <c r="H23" s="75" t="s">
        <v>663</v>
      </c>
      <c r="I23" s="75" t="s">
        <v>666</v>
      </c>
      <c r="J23" s="275" t="s">
        <v>661</v>
      </c>
      <c r="K23" s="275"/>
      <c r="L23" s="275"/>
      <c r="M23" s="75" t="s">
        <v>679</v>
      </c>
      <c r="N23" s="75" t="s">
        <v>684</v>
      </c>
      <c r="O23" s="176" t="s">
        <v>743</v>
      </c>
      <c r="P23" s="75" t="s">
        <v>555</v>
      </c>
      <c r="Q23" s="75"/>
      <c r="R23" s="75" t="s">
        <v>685</v>
      </c>
      <c r="S23" s="82" t="s">
        <v>363</v>
      </c>
      <c r="T23" s="82" t="s">
        <v>367</v>
      </c>
      <c r="U23" s="82" t="s">
        <v>366</v>
      </c>
      <c r="V23" s="275" t="s">
        <v>687</v>
      </c>
      <c r="W23" s="557"/>
      <c r="X23" s="557"/>
      <c r="Y23" s="557"/>
      <c r="Z23" s="82"/>
    </row>
    <row r="24" spans="2:26" ht="15.95" customHeight="1" x14ac:dyDescent="0.15">
      <c r="B24" s="268"/>
      <c r="C24" s="577" t="s">
        <v>607</v>
      </c>
      <c r="D24" s="578"/>
      <c r="E24" s="40">
        <v>1</v>
      </c>
      <c r="F24" s="204">
        <v>136</v>
      </c>
      <c r="G24" s="75" t="s">
        <v>535</v>
      </c>
      <c r="H24" s="75" t="s">
        <v>662</v>
      </c>
      <c r="I24" s="75" t="s">
        <v>666</v>
      </c>
      <c r="J24" s="275" t="s">
        <v>668</v>
      </c>
      <c r="K24" s="275"/>
      <c r="L24" s="275"/>
      <c r="M24" s="75" t="s">
        <v>680</v>
      </c>
      <c r="N24" s="75" t="s">
        <v>744</v>
      </c>
      <c r="O24" s="176" t="s">
        <v>650</v>
      </c>
      <c r="P24" s="75" t="s">
        <v>650</v>
      </c>
      <c r="Q24" s="75" t="s">
        <v>646</v>
      </c>
      <c r="R24" s="75" t="s">
        <v>552</v>
      </c>
      <c r="S24" s="82" t="s">
        <v>363</v>
      </c>
      <c r="T24" s="82" t="s">
        <v>363</v>
      </c>
      <c r="U24" s="82" t="s">
        <v>364</v>
      </c>
      <c r="V24" s="275" t="s">
        <v>686</v>
      </c>
      <c r="W24" s="557"/>
      <c r="X24" s="557"/>
      <c r="Y24" s="557"/>
      <c r="Z24" s="82"/>
    </row>
    <row r="25" spans="2:26" ht="15.95" customHeight="1" x14ac:dyDescent="0.15">
      <c r="B25" s="268"/>
      <c r="C25" s="577" t="s">
        <v>607</v>
      </c>
      <c r="D25" s="578"/>
      <c r="E25" s="40">
        <v>2</v>
      </c>
      <c r="F25" s="204">
        <v>135.9</v>
      </c>
      <c r="G25" s="75" t="s">
        <v>535</v>
      </c>
      <c r="H25" s="75" t="s">
        <v>663</v>
      </c>
      <c r="I25" s="75" t="s">
        <v>666</v>
      </c>
      <c r="J25" s="275" t="s">
        <v>661</v>
      </c>
      <c r="K25" s="275"/>
      <c r="L25" s="275"/>
      <c r="M25" s="75" t="s">
        <v>681</v>
      </c>
      <c r="N25" s="75" t="s">
        <v>684</v>
      </c>
      <c r="O25" s="176" t="s">
        <v>743</v>
      </c>
      <c r="P25" s="75" t="s">
        <v>555</v>
      </c>
      <c r="Q25" s="75"/>
      <c r="R25" s="75" t="s">
        <v>685</v>
      </c>
      <c r="S25" s="82" t="s">
        <v>363</v>
      </c>
      <c r="T25" s="82" t="s">
        <v>367</v>
      </c>
      <c r="U25" s="82" t="s">
        <v>366</v>
      </c>
      <c r="V25" s="275" t="s">
        <v>687</v>
      </c>
      <c r="W25" s="557"/>
      <c r="X25" s="557"/>
      <c r="Y25" s="557"/>
      <c r="Z25" s="82"/>
    </row>
    <row r="26" spans="2:26" ht="15.95" customHeight="1" x14ac:dyDescent="0.15">
      <c r="B26" s="268"/>
      <c r="C26" s="577" t="s">
        <v>607</v>
      </c>
      <c r="D26" s="578"/>
      <c r="E26" s="40">
        <v>3</v>
      </c>
      <c r="F26" s="204">
        <v>125.5</v>
      </c>
      <c r="G26" s="75" t="s">
        <v>661</v>
      </c>
      <c r="H26" s="75" t="s">
        <v>661</v>
      </c>
      <c r="I26" s="75" t="s">
        <v>666</v>
      </c>
      <c r="J26" s="275" t="s">
        <v>667</v>
      </c>
      <c r="K26" s="275"/>
      <c r="L26" s="275"/>
      <c r="M26" s="75" t="s">
        <v>670</v>
      </c>
      <c r="N26" s="75" t="s">
        <v>684</v>
      </c>
      <c r="O26" s="176" t="s">
        <v>743</v>
      </c>
      <c r="P26" s="75" t="s">
        <v>555</v>
      </c>
      <c r="Q26" s="75"/>
      <c r="R26" s="75" t="s">
        <v>650</v>
      </c>
      <c r="S26" s="82" t="s">
        <v>363</v>
      </c>
      <c r="T26" s="82" t="s">
        <v>363</v>
      </c>
      <c r="U26" s="82" t="s">
        <v>365</v>
      </c>
      <c r="V26" s="275"/>
      <c r="W26" s="557"/>
      <c r="X26" s="557"/>
      <c r="Y26" s="557"/>
      <c r="Z26" s="82"/>
    </row>
    <row r="27" spans="2:26" ht="15.95" customHeight="1" x14ac:dyDescent="0.15">
      <c r="B27" s="268"/>
      <c r="C27" s="577" t="s">
        <v>607</v>
      </c>
      <c r="D27" s="578"/>
      <c r="E27" s="40">
        <v>4</v>
      </c>
      <c r="F27" s="204">
        <v>125.5</v>
      </c>
      <c r="G27" s="75" t="s">
        <v>661</v>
      </c>
      <c r="H27" s="75" t="s">
        <v>661</v>
      </c>
      <c r="I27" s="75" t="s">
        <v>666</v>
      </c>
      <c r="J27" s="275" t="s">
        <v>667</v>
      </c>
      <c r="K27" s="275"/>
      <c r="L27" s="275"/>
      <c r="M27" s="75" t="s">
        <v>670</v>
      </c>
      <c r="N27" s="75" t="s">
        <v>684</v>
      </c>
      <c r="O27" s="176" t="s">
        <v>743</v>
      </c>
      <c r="P27" s="75" t="s">
        <v>555</v>
      </c>
      <c r="Q27" s="75"/>
      <c r="R27" s="75" t="s">
        <v>650</v>
      </c>
      <c r="S27" s="82" t="s">
        <v>363</v>
      </c>
      <c r="T27" s="82" t="s">
        <v>363</v>
      </c>
      <c r="U27" s="82" t="s">
        <v>365</v>
      </c>
      <c r="V27" s="275"/>
      <c r="W27" s="557"/>
      <c r="X27" s="557"/>
      <c r="Y27" s="557"/>
      <c r="Z27" s="82"/>
    </row>
    <row r="28" spans="2:26" ht="15.95" customHeight="1" x14ac:dyDescent="0.15">
      <c r="B28" s="268"/>
      <c r="C28" s="577" t="s">
        <v>608</v>
      </c>
      <c r="D28" s="578"/>
      <c r="E28" s="40">
        <v>1</v>
      </c>
      <c r="F28" s="204">
        <v>146.4</v>
      </c>
      <c r="G28" s="75" t="s">
        <v>535</v>
      </c>
      <c r="H28" s="75" t="s">
        <v>663</v>
      </c>
      <c r="I28" s="75" t="s">
        <v>666</v>
      </c>
      <c r="J28" s="275" t="s">
        <v>661</v>
      </c>
      <c r="K28" s="275"/>
      <c r="L28" s="275"/>
      <c r="M28" s="75" t="s">
        <v>679</v>
      </c>
      <c r="N28" s="75" t="s">
        <v>684</v>
      </c>
      <c r="O28" s="176" t="s">
        <v>743</v>
      </c>
      <c r="P28" s="75" t="s">
        <v>555</v>
      </c>
      <c r="Q28" s="75"/>
      <c r="R28" s="75" t="s">
        <v>685</v>
      </c>
      <c r="S28" s="82" t="s">
        <v>363</v>
      </c>
      <c r="T28" s="82" t="s">
        <v>367</v>
      </c>
      <c r="U28" s="82" t="s">
        <v>366</v>
      </c>
      <c r="V28" s="275" t="s">
        <v>687</v>
      </c>
      <c r="W28" s="557"/>
      <c r="X28" s="557"/>
      <c r="Y28" s="557"/>
      <c r="Z28" s="82"/>
    </row>
    <row r="29" spans="2:26" ht="15.95" customHeight="1" x14ac:dyDescent="0.15">
      <c r="B29" s="268"/>
      <c r="C29" s="577" t="s">
        <v>609</v>
      </c>
      <c r="D29" s="578"/>
      <c r="E29" s="40">
        <v>1</v>
      </c>
      <c r="F29" s="204">
        <v>156.9</v>
      </c>
      <c r="G29" s="75" t="s">
        <v>535</v>
      </c>
      <c r="H29" s="75" t="s">
        <v>662</v>
      </c>
      <c r="I29" s="75" t="s">
        <v>666</v>
      </c>
      <c r="J29" s="275" t="s">
        <v>661</v>
      </c>
      <c r="K29" s="275"/>
      <c r="L29" s="275"/>
      <c r="M29" s="75" t="s">
        <v>671</v>
      </c>
      <c r="N29" s="75" t="s">
        <v>684</v>
      </c>
      <c r="O29" s="176" t="s">
        <v>743</v>
      </c>
      <c r="P29" s="75" t="s">
        <v>555</v>
      </c>
      <c r="Q29" s="75"/>
      <c r="R29" s="75" t="s">
        <v>685</v>
      </c>
      <c r="S29" s="82" t="s">
        <v>363</v>
      </c>
      <c r="T29" s="82" t="s">
        <v>367</v>
      </c>
      <c r="U29" s="82" t="s">
        <v>366</v>
      </c>
      <c r="V29" s="275" t="s">
        <v>687</v>
      </c>
      <c r="W29" s="557"/>
      <c r="X29" s="557"/>
      <c r="Y29" s="557"/>
      <c r="Z29" s="82"/>
    </row>
    <row r="30" spans="2:26" ht="15.95" customHeight="1" x14ac:dyDescent="0.15">
      <c r="B30" s="268"/>
      <c r="C30" s="577" t="s">
        <v>609</v>
      </c>
      <c r="D30" s="578"/>
      <c r="E30" s="40">
        <v>2</v>
      </c>
      <c r="F30" s="204">
        <v>156.9</v>
      </c>
      <c r="G30" s="75" t="s">
        <v>535</v>
      </c>
      <c r="H30" s="75" t="s">
        <v>663</v>
      </c>
      <c r="I30" s="75" t="s">
        <v>666</v>
      </c>
      <c r="J30" s="275" t="s">
        <v>661</v>
      </c>
      <c r="K30" s="275"/>
      <c r="L30" s="275"/>
      <c r="M30" s="75" t="s">
        <v>682</v>
      </c>
      <c r="N30" s="75" t="s">
        <v>684</v>
      </c>
      <c r="O30" s="176" t="s">
        <v>743</v>
      </c>
      <c r="P30" s="75" t="s">
        <v>555</v>
      </c>
      <c r="Q30" s="75"/>
      <c r="R30" s="75" t="s">
        <v>685</v>
      </c>
      <c r="S30" s="82" t="s">
        <v>363</v>
      </c>
      <c r="T30" s="82" t="s">
        <v>367</v>
      </c>
      <c r="U30" s="82" t="s">
        <v>366</v>
      </c>
      <c r="V30" s="275" t="s">
        <v>687</v>
      </c>
      <c r="W30" s="557"/>
      <c r="X30" s="557"/>
      <c r="Y30" s="557"/>
      <c r="Z30" s="82"/>
    </row>
    <row r="31" spans="2:26" ht="15.95" customHeight="1" x14ac:dyDescent="0.15">
      <c r="B31" s="268"/>
      <c r="C31" s="577" t="s">
        <v>611</v>
      </c>
      <c r="D31" s="578"/>
      <c r="E31" s="40">
        <v>1</v>
      </c>
      <c r="F31" s="204">
        <v>167.5</v>
      </c>
      <c r="G31" s="75" t="s">
        <v>535</v>
      </c>
      <c r="H31" s="75" t="s">
        <v>665</v>
      </c>
      <c r="I31" s="75" t="s">
        <v>666</v>
      </c>
      <c r="J31" s="275" t="s">
        <v>669</v>
      </c>
      <c r="K31" s="275"/>
      <c r="L31" s="275"/>
      <c r="M31" s="75" t="s">
        <v>683</v>
      </c>
      <c r="N31" s="75" t="s">
        <v>684</v>
      </c>
      <c r="O31" s="176" t="s">
        <v>743</v>
      </c>
      <c r="P31" s="75" t="s">
        <v>555</v>
      </c>
      <c r="Q31" s="75"/>
      <c r="R31" s="75" t="s">
        <v>685</v>
      </c>
      <c r="S31" s="82" t="s">
        <v>363</v>
      </c>
      <c r="T31" s="82" t="s">
        <v>367</v>
      </c>
      <c r="U31" s="82" t="s">
        <v>366</v>
      </c>
      <c r="V31" s="275" t="s">
        <v>687</v>
      </c>
      <c r="W31" s="557"/>
      <c r="X31" s="557"/>
      <c r="Y31" s="557"/>
      <c r="Z31" s="82"/>
    </row>
    <row r="32" spans="2:26" ht="15.95" customHeight="1" x14ac:dyDescent="0.15">
      <c r="B32" s="268"/>
      <c r="C32" s="577" t="s">
        <v>611</v>
      </c>
      <c r="D32" s="578"/>
      <c r="E32" s="40">
        <v>2</v>
      </c>
      <c r="F32" s="204">
        <v>175.4</v>
      </c>
      <c r="G32" s="75" t="s">
        <v>661</v>
      </c>
      <c r="H32" s="75" t="s">
        <v>661</v>
      </c>
      <c r="I32" s="75" t="s">
        <v>666</v>
      </c>
      <c r="J32" s="275" t="s">
        <v>667</v>
      </c>
      <c r="K32" s="275"/>
      <c r="L32" s="275"/>
      <c r="M32" s="75" t="s">
        <v>670</v>
      </c>
      <c r="N32" s="75" t="s">
        <v>684</v>
      </c>
      <c r="O32" s="176" t="s">
        <v>743</v>
      </c>
      <c r="P32" s="75" t="s">
        <v>555</v>
      </c>
      <c r="Q32" s="75"/>
      <c r="R32" s="75" t="s">
        <v>650</v>
      </c>
      <c r="S32" s="82" t="s">
        <v>363</v>
      </c>
      <c r="T32" s="82" t="s">
        <v>363</v>
      </c>
      <c r="U32" s="82" t="s">
        <v>365</v>
      </c>
      <c r="V32" s="275"/>
      <c r="W32" s="557"/>
      <c r="X32" s="557"/>
      <c r="Y32" s="557"/>
      <c r="Z32" s="82"/>
    </row>
    <row r="33" spans="2:26" ht="15.95" customHeight="1" x14ac:dyDescent="0.15">
      <c r="B33" s="268"/>
      <c r="C33" s="577" t="s">
        <v>611</v>
      </c>
      <c r="D33" s="578"/>
      <c r="E33" s="40">
        <v>3</v>
      </c>
      <c r="F33" s="204">
        <v>175.4</v>
      </c>
      <c r="G33" s="75" t="s">
        <v>661</v>
      </c>
      <c r="H33" s="75" t="s">
        <v>661</v>
      </c>
      <c r="I33" s="75" t="s">
        <v>666</v>
      </c>
      <c r="J33" s="275" t="s">
        <v>667</v>
      </c>
      <c r="K33" s="275"/>
      <c r="L33" s="275"/>
      <c r="M33" s="75" t="s">
        <v>670</v>
      </c>
      <c r="N33" s="75" t="s">
        <v>684</v>
      </c>
      <c r="O33" s="176" t="s">
        <v>743</v>
      </c>
      <c r="P33" s="75" t="s">
        <v>555</v>
      </c>
      <c r="Q33" s="75"/>
      <c r="R33" s="75" t="s">
        <v>650</v>
      </c>
      <c r="S33" s="82" t="s">
        <v>363</v>
      </c>
      <c r="T33" s="82" t="s">
        <v>363</v>
      </c>
      <c r="U33" s="82" t="s">
        <v>365</v>
      </c>
      <c r="V33" s="275"/>
      <c r="W33" s="557"/>
      <c r="X33" s="557"/>
      <c r="Y33" s="557"/>
      <c r="Z33" s="82"/>
    </row>
    <row r="34" spans="2:26" ht="15.95" customHeight="1" x14ac:dyDescent="0.15">
      <c r="B34" s="268"/>
      <c r="C34" s="577"/>
      <c r="D34" s="578"/>
      <c r="E34" s="40"/>
      <c r="F34" s="204"/>
      <c r="G34" s="75"/>
      <c r="H34" s="75"/>
      <c r="I34" s="75"/>
      <c r="J34" s="275"/>
      <c r="K34" s="275"/>
      <c r="L34" s="275"/>
      <c r="M34" s="75"/>
      <c r="N34" s="75"/>
      <c r="O34" s="176"/>
      <c r="P34" s="75"/>
      <c r="Q34" s="75"/>
      <c r="R34" s="75"/>
      <c r="S34" s="82"/>
      <c r="T34" s="82"/>
      <c r="U34" s="82"/>
      <c r="V34" s="275"/>
      <c r="W34" s="557"/>
      <c r="X34" s="557"/>
      <c r="Y34" s="557"/>
      <c r="Z34" s="82"/>
    </row>
    <row r="35" spans="2:26" ht="15.95" customHeight="1" x14ac:dyDescent="0.15">
      <c r="B35" s="268"/>
      <c r="C35" s="577"/>
      <c r="D35" s="578"/>
      <c r="E35" s="40"/>
      <c r="F35" s="204"/>
      <c r="G35" s="75"/>
      <c r="H35" s="75"/>
      <c r="I35" s="75"/>
      <c r="J35" s="275"/>
      <c r="K35" s="275"/>
      <c r="L35" s="275"/>
      <c r="M35" s="75"/>
      <c r="N35" s="75"/>
      <c r="O35" s="176"/>
      <c r="P35" s="75"/>
      <c r="Q35" s="75"/>
      <c r="R35" s="75"/>
      <c r="S35" s="82"/>
      <c r="T35" s="82"/>
      <c r="U35" s="82"/>
      <c r="V35" s="275"/>
      <c r="W35" s="557"/>
      <c r="X35" s="557"/>
      <c r="Y35" s="557"/>
      <c r="Z35" s="82"/>
    </row>
    <row r="36" spans="2:26" ht="15.95" customHeight="1" x14ac:dyDescent="0.15">
      <c r="B36" s="268"/>
      <c r="C36" s="577"/>
      <c r="D36" s="578"/>
      <c r="E36" s="40"/>
      <c r="F36" s="204"/>
      <c r="G36" s="75"/>
      <c r="H36" s="75"/>
      <c r="I36" s="75"/>
      <c r="J36" s="275"/>
      <c r="K36" s="275"/>
      <c r="L36" s="275"/>
      <c r="M36" s="75"/>
      <c r="N36" s="75"/>
      <c r="O36" s="176"/>
      <c r="P36" s="75"/>
      <c r="Q36" s="75"/>
      <c r="R36" s="75"/>
      <c r="S36" s="82"/>
      <c r="T36" s="82"/>
      <c r="U36" s="82"/>
      <c r="V36" s="275"/>
      <c r="W36" s="557"/>
      <c r="X36" s="557"/>
      <c r="Y36" s="557"/>
      <c r="Z36" s="82"/>
    </row>
    <row r="37" spans="2:26" ht="15.95" customHeight="1" x14ac:dyDescent="0.15">
      <c r="B37" s="268"/>
      <c r="C37" s="577"/>
      <c r="D37" s="578"/>
      <c r="E37" s="40"/>
      <c r="F37" s="81"/>
      <c r="G37" s="75"/>
      <c r="H37" s="75"/>
      <c r="I37" s="75"/>
      <c r="J37" s="275"/>
      <c r="K37" s="275"/>
      <c r="L37" s="275"/>
      <c r="M37" s="75"/>
      <c r="N37" s="75"/>
      <c r="O37" s="176"/>
      <c r="P37" s="75"/>
      <c r="Q37" s="75"/>
      <c r="R37" s="75"/>
      <c r="S37" s="82"/>
      <c r="T37" s="82"/>
      <c r="U37" s="82"/>
      <c r="V37" s="275"/>
      <c r="W37" s="557"/>
      <c r="X37" s="557"/>
      <c r="Y37" s="557"/>
      <c r="Z37" s="82"/>
    </row>
    <row r="38" spans="2:26" ht="15.95" customHeight="1" x14ac:dyDescent="0.15">
      <c r="B38" s="268"/>
      <c r="C38" s="577"/>
      <c r="D38" s="578"/>
      <c r="E38" s="40"/>
      <c r="F38" s="81"/>
      <c r="G38" s="75"/>
      <c r="H38" s="75"/>
      <c r="I38" s="75"/>
      <c r="J38" s="275"/>
      <c r="K38" s="275"/>
      <c r="L38" s="275"/>
      <c r="M38" s="75"/>
      <c r="N38" s="75"/>
      <c r="O38" s="176"/>
      <c r="P38" s="75"/>
      <c r="Q38" s="75"/>
      <c r="R38" s="75"/>
      <c r="S38" s="82"/>
      <c r="T38" s="82"/>
      <c r="U38" s="82"/>
      <c r="V38" s="275"/>
      <c r="W38" s="557"/>
      <c r="X38" s="557"/>
      <c r="Y38" s="557"/>
      <c r="Z38" s="82"/>
    </row>
    <row r="39" spans="2:26" ht="15.95" customHeight="1" x14ac:dyDescent="0.15">
      <c r="B39" s="343"/>
      <c r="C39" s="577"/>
      <c r="D39" s="578"/>
      <c r="E39" s="40"/>
      <c r="F39" s="81"/>
      <c r="G39" s="75"/>
      <c r="H39" s="75"/>
      <c r="I39" s="75"/>
      <c r="J39" s="275"/>
      <c r="K39" s="275"/>
      <c r="L39" s="275"/>
      <c r="M39" s="75"/>
      <c r="N39" s="75"/>
      <c r="O39" s="176"/>
      <c r="P39" s="75"/>
      <c r="Q39" s="75"/>
      <c r="R39" s="75"/>
      <c r="S39" s="82"/>
      <c r="T39" s="82"/>
      <c r="U39" s="82"/>
      <c r="V39" s="275"/>
      <c r="W39" s="557"/>
      <c r="X39" s="557"/>
      <c r="Y39" s="557"/>
      <c r="Z39" s="82"/>
    </row>
    <row r="40" spans="2:26" ht="15.95" customHeight="1" x14ac:dyDescent="0.15">
      <c r="B40" s="79"/>
      <c r="C40" s="1" t="s">
        <v>278</v>
      </c>
      <c r="D40" s="25"/>
      <c r="F40" s="25"/>
      <c r="G40" s="76"/>
      <c r="H40" s="76"/>
      <c r="I40" s="76"/>
      <c r="J40" s="76"/>
      <c r="K40" s="76"/>
      <c r="L40" s="76"/>
      <c r="M40" s="76"/>
      <c r="N40" s="76"/>
      <c r="O40" s="76"/>
      <c r="P40" s="76"/>
      <c r="Q40" s="78"/>
      <c r="R40" s="95"/>
      <c r="S40" s="25"/>
      <c r="T40" s="25"/>
      <c r="U40" s="76"/>
      <c r="V40" s="96"/>
      <c r="W40" s="96"/>
      <c r="X40" s="96"/>
      <c r="Y40" s="96"/>
      <c r="Z40" s="25"/>
    </row>
    <row r="41" spans="2:26" ht="15.95" customHeight="1" x14ac:dyDescent="0.15">
      <c r="B41" s="79"/>
      <c r="C41" s="88" t="s">
        <v>279</v>
      </c>
      <c r="D41" s="25"/>
      <c r="F41" s="25"/>
      <c r="G41" s="76"/>
      <c r="H41" s="76"/>
      <c r="I41" s="76"/>
      <c r="J41" s="76"/>
      <c r="K41" s="76"/>
      <c r="L41" s="76"/>
      <c r="M41" s="76"/>
      <c r="N41" s="76"/>
      <c r="O41" s="76"/>
      <c r="P41" s="76"/>
      <c r="Q41" s="78"/>
      <c r="R41" s="95"/>
      <c r="S41" s="25"/>
      <c r="T41" s="25"/>
      <c r="U41" s="76"/>
      <c r="V41" s="96"/>
      <c r="W41" s="96"/>
      <c r="X41" s="96"/>
      <c r="Y41" s="96"/>
      <c r="Z41" s="25"/>
    </row>
    <row r="42" spans="2:26" ht="15.95" customHeight="1" x14ac:dyDescent="0.15">
      <c r="B42" s="80"/>
      <c r="C42" s="3" t="s">
        <v>250</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251</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186" t="s">
        <v>452</v>
      </c>
      <c r="D44" s="186"/>
      <c r="E44" s="186"/>
      <c r="F44" s="186"/>
      <c r="G44" s="186"/>
      <c r="H44" s="186"/>
      <c r="I44" s="186"/>
      <c r="J44" s="186"/>
      <c r="K44" s="186"/>
      <c r="L44" s="186"/>
      <c r="M44" s="186"/>
      <c r="N44" s="186"/>
      <c r="O44" s="3"/>
      <c r="P44" s="3"/>
      <c r="Q44" s="3"/>
      <c r="R44" s="3"/>
      <c r="S44" s="3"/>
      <c r="T44" s="3"/>
      <c r="U44" s="3"/>
      <c r="V44" s="3"/>
      <c r="W44" s="3"/>
      <c r="X44" s="3"/>
      <c r="Y44" s="3"/>
    </row>
    <row r="45" spans="2:26" ht="15.95" customHeight="1" x14ac:dyDescent="0.15">
      <c r="C45" s="187" t="s">
        <v>542</v>
      </c>
      <c r="D45" s="188"/>
      <c r="E45" s="188"/>
      <c r="F45" s="188"/>
      <c r="G45" s="188"/>
      <c r="H45" s="188"/>
      <c r="I45" s="188"/>
      <c r="J45" s="188"/>
      <c r="K45" s="188"/>
      <c r="L45" s="188"/>
      <c r="M45" s="188"/>
      <c r="N45" s="188"/>
    </row>
  </sheetData>
  <dataConsolidate/>
  <mergeCells count="131">
    <mergeCell ref="J18:L18"/>
    <mergeCell ref="C20:D20"/>
    <mergeCell ref="J19:L19"/>
    <mergeCell ref="J9:L9"/>
    <mergeCell ref="C13:D13"/>
    <mergeCell ref="J13:L13"/>
    <mergeCell ref="J11:L11"/>
    <mergeCell ref="G7:G8"/>
    <mergeCell ref="H7:H8"/>
    <mergeCell ref="J7:L8"/>
    <mergeCell ref="I7:I8"/>
    <mergeCell ref="M7:M8"/>
    <mergeCell ref="N7:N8"/>
    <mergeCell ref="O7:O8"/>
    <mergeCell ref="C12:D12"/>
    <mergeCell ref="C14:D14"/>
    <mergeCell ref="J14:L14"/>
    <mergeCell ref="J12:L12"/>
    <mergeCell ref="P7:P8"/>
    <mergeCell ref="S7:S8"/>
    <mergeCell ref="Q7:R7"/>
    <mergeCell ref="Z5:Z8"/>
    <mergeCell ref="O3:P3"/>
    <mergeCell ref="O4:P4"/>
    <mergeCell ref="U3:X4"/>
    <mergeCell ref="Y3:Z4"/>
    <mergeCell ref="Q3:T3"/>
    <mergeCell ref="Q4:T4"/>
    <mergeCell ref="T7:T8"/>
    <mergeCell ref="U7:U8"/>
    <mergeCell ref="V7:Y8"/>
    <mergeCell ref="O5:P6"/>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33:D33"/>
    <mergeCell ref="C34:D34"/>
    <mergeCell ref="J23:L23"/>
    <mergeCell ref="C21:D21"/>
    <mergeCell ref="J21:L21"/>
    <mergeCell ref="C17:D17"/>
    <mergeCell ref="C29:D29"/>
    <mergeCell ref="J15:L15"/>
    <mergeCell ref="C19:D19"/>
    <mergeCell ref="J17:L17"/>
    <mergeCell ref="J22:L22"/>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V25:Y25"/>
    <mergeCell ref="V26:Y26"/>
    <mergeCell ref="V27:Y27"/>
    <mergeCell ref="V28:Y28"/>
    <mergeCell ref="V29:Y29"/>
    <mergeCell ref="V30:Y30"/>
    <mergeCell ref="V31:Y31"/>
    <mergeCell ref="V32:Y32"/>
    <mergeCell ref="V33:Y33"/>
    <mergeCell ref="V34:Y34"/>
    <mergeCell ref="G5:H6"/>
    <mergeCell ref="I5:N6"/>
    <mergeCell ref="U5:Y6"/>
    <mergeCell ref="Q5:T6"/>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s>
  <phoneticPr fontId="9"/>
  <dataValidations count="2">
    <dataValidation type="list" errorStyle="warning" allowBlank="1" showInputMessage="1" showErrorMessage="1" error="選択出来ません" sqref="H9:H39" xr:uid="{00000000-0002-0000-0800-000000000000}">
      <formula1>INDIRECT(G9)</formula1>
    </dataValidation>
    <dataValidation type="list" allowBlank="1" showInputMessage="1" showErrorMessage="1" sqref="J9:L39" xr:uid="{00000000-0002-0000-0800-000001000000}">
      <formula1>INDIRECT(I9)</formula1>
    </dataValidation>
  </dataValidations>
  <printOptions horizontalCentered="1" verticalCentered="1"/>
  <pageMargins left="0.19685039370078741" right="0.19685039370078741" top="0.78740157480314965" bottom="0.19685039370078741" header="0.51181102362204722" footer="0.51181102362204722"/>
  <pageSetup paperSize="9" scale="77" orientation="landscape" copies="2" r:id="rId1"/>
  <headerFooter alignWithMargins="0"/>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800-000002000000}">
          <x14:formula1>
            <xm:f>'(参考)リスト'!$D$16:$D$18</xm:f>
          </x14:formula1>
          <xm:sqref>I9:I39</xm:sqref>
        </x14:dataValidation>
        <x14:dataValidation type="list" allowBlank="1" showInputMessage="1" showErrorMessage="1" xr:uid="{00000000-0002-0000-0800-000003000000}">
          <x14:formula1>
            <xm:f>'(参考)リスト'!$J$16:$J$18</xm:f>
          </x14:formula1>
          <xm:sqref>U9:U39</xm:sqref>
        </x14:dataValidation>
        <x14:dataValidation type="list" allowBlank="1" showInputMessage="1" showErrorMessage="1" xr:uid="{00000000-0002-0000-0800-000004000000}">
          <x14:formula1>
            <xm:f>'(参考)リスト'!$H$16:$H$17</xm:f>
          </x14:formula1>
          <xm:sqref>S9:S39</xm:sqref>
        </x14:dataValidation>
        <x14:dataValidation type="list" allowBlank="1" showInputMessage="1" showErrorMessage="1" xr:uid="{00000000-0002-0000-0800-000005000000}">
          <x14:formula1>
            <xm:f>'(参考)リスト'!$I$16:$I$18</xm:f>
          </x14:formula1>
          <xm:sqref>T9:T39</xm:sqref>
        </x14:dataValidation>
        <x14:dataValidation type="list" allowBlank="1" showInputMessage="1" showErrorMessage="1" xr:uid="{00000000-0002-0000-0800-000006000000}">
          <x14:formula1>
            <xm:f>'(参考)リスト'!$G$16:$G$20</xm:f>
          </x14:formula1>
          <xm:sqref>P9:P39</xm:sqref>
        </x14:dataValidation>
        <x14:dataValidation type="list" allowBlank="1" showInputMessage="1" showErrorMessage="1" xr:uid="{00000000-0002-0000-0800-000007000000}">
          <x14:formula1>
            <xm:f>'(参考)リスト'!$B$16:$B$20</xm:f>
          </x14:formula1>
          <xm:sqref>G9:G10 G18:G19 G26:G27 G32:G39</xm:sqref>
        </x14:dataValidation>
        <x14:dataValidation type="list" allowBlank="1" showInputMessage="1" showErrorMessage="1" xr:uid="{00000000-0002-0000-0800-000008000000}">
          <x14:formula1>
            <xm:f>'(参考)リスト'!$F$16:$F$21</xm:f>
          </x14:formula1>
          <xm:sqref>Q9:R39</xm:sqref>
        </x14:dataValidation>
        <x14:dataValidation type="list" allowBlank="1" showInputMessage="1" showErrorMessage="1" xr:uid="{00000000-0002-0000-0800-000009000000}">
          <x14:formula1>
            <xm:f>'[中山トンネル.xlsx](参考)リスト'!#REF!</xm:f>
          </x14:formula1>
          <xm:sqref>G11:G17 G20:G25 G28:G31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B1:Z43"/>
  <sheetViews>
    <sheetView showGridLines="0" showZeros="0" view="pageBreakPreview" zoomScale="80" zoomScaleNormal="100" zoomScaleSheetLayoutView="80" workbookViewId="0">
      <pane xSplit="4" ySplit="1" topLeftCell="E2" activePane="bottomRight" state="frozen"/>
      <selection activeCell="X6" sqref="X6:AB6"/>
      <selection pane="topRight" activeCell="X6" sqref="X6:AB6"/>
      <selection pane="bottomLeft" activeCell="X6" sqref="X6:AB6"/>
      <selection pane="bottomRight" activeCell="B2" sqref="B2:X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65" t="s">
        <v>326</v>
      </c>
      <c r="C2" s="465"/>
      <c r="D2" s="465"/>
      <c r="E2" s="465"/>
      <c r="F2" s="465"/>
      <c r="G2" s="465"/>
      <c r="H2" s="465"/>
      <c r="I2" s="465"/>
      <c r="J2" s="570"/>
      <c r="K2" s="570"/>
      <c r="L2" s="570"/>
      <c r="M2" s="570"/>
      <c r="N2" s="570"/>
      <c r="O2" s="570"/>
      <c r="P2" s="570"/>
      <c r="Q2" s="570"/>
      <c r="R2" s="570"/>
      <c r="S2" s="570"/>
      <c r="T2" s="570"/>
      <c r="U2" s="570"/>
      <c r="V2" s="570"/>
      <c r="W2" s="570"/>
      <c r="X2" s="570"/>
    </row>
    <row r="3" spans="2:26" ht="20.100000000000001" customHeight="1" x14ac:dyDescent="0.15">
      <c r="B3" s="334" t="s">
        <v>213</v>
      </c>
      <c r="C3" s="345"/>
      <c r="D3" s="345"/>
      <c r="E3" s="346"/>
      <c r="F3" s="466" t="str">
        <f>'様式A-1'!D3</f>
        <v>オオダトンネル</v>
      </c>
      <c r="G3" s="467"/>
      <c r="H3" s="467"/>
      <c r="I3" s="468"/>
      <c r="J3" s="314" t="s">
        <v>212</v>
      </c>
      <c r="K3" s="311"/>
      <c r="L3" s="257" t="str">
        <f>'様式A-1'!J3</f>
        <v>一般国道490号　小郡萩道路</v>
      </c>
      <c r="M3" s="258"/>
      <c r="N3" s="258"/>
      <c r="O3" s="276" t="s">
        <v>260</v>
      </c>
      <c r="P3" s="278"/>
      <c r="Q3" s="257" t="str">
        <f>'様式B(トンネル様式1P001)'!K5</f>
        <v>基礎地盤コンサルタンツ株式会社</v>
      </c>
      <c r="R3" s="258"/>
      <c r="S3" s="258"/>
      <c r="T3" s="259"/>
      <c r="U3" s="459" t="s">
        <v>222</v>
      </c>
      <c r="V3" s="460"/>
      <c r="W3" s="460"/>
      <c r="X3" s="461"/>
      <c r="Y3" s="327">
        <v>45160</v>
      </c>
      <c r="Z3" s="329"/>
    </row>
    <row r="4" spans="2:26" ht="20.100000000000001" customHeight="1" x14ac:dyDescent="0.15">
      <c r="B4" s="280" t="s">
        <v>0</v>
      </c>
      <c r="C4" s="281"/>
      <c r="D4" s="281"/>
      <c r="E4" s="282"/>
      <c r="F4" s="477" t="str">
        <f>'様式A-1'!D4</f>
        <v>大田トンネル</v>
      </c>
      <c r="G4" s="478"/>
      <c r="H4" s="478"/>
      <c r="I4" s="479"/>
      <c r="J4" s="575" t="s">
        <v>1</v>
      </c>
      <c r="K4" s="576"/>
      <c r="L4" s="599" t="str">
        <f>'様式A-1'!R3</f>
        <v>山口県宇部土木建築事務所
美祢支所</v>
      </c>
      <c r="M4" s="258"/>
      <c r="N4" s="258"/>
      <c r="O4" s="276" t="s">
        <v>261</v>
      </c>
      <c r="P4" s="278"/>
      <c r="Q4" s="584" t="str">
        <f>'様式B(トンネル様式1P001)'!K6</f>
        <v>安田　啓吾</v>
      </c>
      <c r="R4" s="585"/>
      <c r="S4" s="585"/>
      <c r="T4" s="598"/>
      <c r="U4" s="581"/>
      <c r="V4" s="582"/>
      <c r="W4" s="582"/>
      <c r="X4" s="583"/>
      <c r="Y4" s="520"/>
      <c r="Z4" s="600"/>
    </row>
    <row r="5" spans="2:26" ht="30" customHeight="1" x14ac:dyDescent="0.15">
      <c r="B5" s="268" t="s">
        <v>244</v>
      </c>
      <c r="C5" s="573" t="s">
        <v>42</v>
      </c>
      <c r="D5" s="574"/>
      <c r="E5" s="571" t="s">
        <v>211</v>
      </c>
      <c r="F5" s="571" t="s">
        <v>205</v>
      </c>
      <c r="G5" s="573" t="s">
        <v>210</v>
      </c>
      <c r="H5" s="595"/>
      <c r="I5" s="596"/>
      <c r="J5" s="334" t="s">
        <v>209</v>
      </c>
      <c r="K5" s="345"/>
      <c r="L5" s="345"/>
      <c r="M5" s="345"/>
      <c r="N5" s="345"/>
      <c r="O5" s="345"/>
      <c r="P5" s="564" t="s">
        <v>244</v>
      </c>
      <c r="Q5" s="566"/>
      <c r="R5" s="558" t="s">
        <v>267</v>
      </c>
      <c r="S5" s="562"/>
      <c r="T5" s="562"/>
      <c r="U5" s="562"/>
      <c r="V5" s="562"/>
      <c r="W5" s="559"/>
      <c r="X5" s="558" t="s">
        <v>201</v>
      </c>
      <c r="Y5" s="562"/>
      <c r="Z5" s="559"/>
    </row>
    <row r="6" spans="2:26" ht="16.5" customHeight="1" x14ac:dyDescent="0.15">
      <c r="B6" s="268"/>
      <c r="C6" s="603"/>
      <c r="D6" s="574"/>
      <c r="E6" s="604"/>
      <c r="F6" s="604"/>
      <c r="G6" s="558" t="s">
        <v>200</v>
      </c>
      <c r="H6" s="559"/>
      <c r="I6" s="480" t="s">
        <v>199</v>
      </c>
      <c r="J6" s="469" t="s">
        <v>208</v>
      </c>
      <c r="K6" s="469"/>
      <c r="L6" s="469"/>
      <c r="M6" s="469"/>
      <c r="N6" s="592" t="s">
        <v>207</v>
      </c>
      <c r="O6" s="592"/>
      <c r="P6" s="480" t="s">
        <v>280</v>
      </c>
      <c r="Q6" s="594"/>
      <c r="R6" s="587" t="s">
        <v>194</v>
      </c>
      <c r="S6" s="480" t="s">
        <v>263</v>
      </c>
      <c r="T6" s="480"/>
      <c r="U6" s="480"/>
      <c r="V6" s="480"/>
      <c r="W6" s="480"/>
      <c r="X6" s="573"/>
      <c r="Y6" s="595"/>
      <c r="Z6" s="596"/>
    </row>
    <row r="7" spans="2:26" ht="16.5" customHeight="1" x14ac:dyDescent="0.15">
      <c r="B7" s="268"/>
      <c r="C7" s="492"/>
      <c r="D7" s="493"/>
      <c r="E7" s="605"/>
      <c r="F7" s="605"/>
      <c r="G7" s="560"/>
      <c r="H7" s="561"/>
      <c r="I7" s="594"/>
      <c r="J7" s="557"/>
      <c r="K7" s="557"/>
      <c r="L7" s="557"/>
      <c r="M7" s="557"/>
      <c r="N7" s="557"/>
      <c r="O7" s="557"/>
      <c r="P7" s="97" t="s">
        <v>270</v>
      </c>
      <c r="Q7" s="97" t="s">
        <v>271</v>
      </c>
      <c r="R7" s="597"/>
      <c r="S7" s="594"/>
      <c r="T7" s="594"/>
      <c r="U7" s="594"/>
      <c r="V7" s="594"/>
      <c r="W7" s="594"/>
      <c r="X7" s="83"/>
      <c r="Y7" s="84"/>
      <c r="Z7" s="85"/>
    </row>
    <row r="8" spans="2:26" ht="15.95" customHeight="1" x14ac:dyDescent="0.15">
      <c r="B8" s="268"/>
      <c r="C8" s="601"/>
      <c r="D8" s="602"/>
      <c r="E8" s="82"/>
      <c r="F8" s="81"/>
      <c r="G8" s="75"/>
      <c r="H8" s="75"/>
      <c r="I8" s="75"/>
      <c r="J8" s="275"/>
      <c r="K8" s="275"/>
      <c r="L8" s="275"/>
      <c r="M8" s="275"/>
      <c r="N8" s="275"/>
      <c r="O8" s="275"/>
      <c r="P8" s="75"/>
      <c r="Q8" s="75"/>
      <c r="R8" s="82"/>
      <c r="S8" s="275"/>
      <c r="T8" s="275"/>
      <c r="U8" s="275"/>
      <c r="V8" s="275"/>
      <c r="W8" s="275"/>
      <c r="X8" s="253"/>
      <c r="Y8" s="339"/>
      <c r="Z8" s="254"/>
    </row>
    <row r="9" spans="2:26" ht="15.95" customHeight="1" x14ac:dyDescent="0.15">
      <c r="B9" s="268"/>
      <c r="C9" s="601"/>
      <c r="D9" s="602"/>
      <c r="E9" s="82"/>
      <c r="F9" s="81"/>
      <c r="G9" s="75"/>
      <c r="H9" s="75"/>
      <c r="I9" s="75"/>
      <c r="J9" s="275"/>
      <c r="K9" s="275"/>
      <c r="L9" s="275"/>
      <c r="M9" s="275"/>
      <c r="N9" s="275"/>
      <c r="O9" s="275"/>
      <c r="P9" s="75"/>
      <c r="Q9" s="75"/>
      <c r="R9" s="82"/>
      <c r="S9" s="275"/>
      <c r="T9" s="275"/>
      <c r="U9" s="275"/>
      <c r="V9" s="275"/>
      <c r="W9" s="275"/>
      <c r="X9" s="253"/>
      <c r="Y9" s="339"/>
      <c r="Z9" s="254"/>
    </row>
    <row r="10" spans="2:26" ht="15.95" customHeight="1" x14ac:dyDescent="0.15">
      <c r="B10" s="268"/>
      <c r="C10" s="601"/>
      <c r="D10" s="602"/>
      <c r="E10" s="82"/>
      <c r="F10" s="81"/>
      <c r="G10" s="75"/>
      <c r="H10" s="75"/>
      <c r="I10" s="75"/>
      <c r="J10" s="275"/>
      <c r="K10" s="275"/>
      <c r="L10" s="275"/>
      <c r="M10" s="275"/>
      <c r="N10" s="275"/>
      <c r="O10" s="275"/>
      <c r="P10" s="75"/>
      <c r="Q10" s="75"/>
      <c r="R10" s="82"/>
      <c r="S10" s="275"/>
      <c r="T10" s="275"/>
      <c r="U10" s="275"/>
      <c r="V10" s="275"/>
      <c r="W10" s="275"/>
      <c r="X10" s="253"/>
      <c r="Y10" s="339"/>
      <c r="Z10" s="254"/>
    </row>
    <row r="11" spans="2:26" ht="15.95" customHeight="1" x14ac:dyDescent="0.15">
      <c r="B11" s="268"/>
      <c r="C11" s="601"/>
      <c r="D11" s="602"/>
      <c r="E11" s="82"/>
      <c r="F11" s="81"/>
      <c r="G11" s="75"/>
      <c r="H11" s="75"/>
      <c r="I11" s="75"/>
      <c r="J11" s="275"/>
      <c r="K11" s="275"/>
      <c r="L11" s="275"/>
      <c r="M11" s="275"/>
      <c r="N11" s="275"/>
      <c r="O11" s="275"/>
      <c r="P11" s="75"/>
      <c r="Q11" s="75"/>
      <c r="R11" s="82"/>
      <c r="S11" s="275"/>
      <c r="T11" s="275"/>
      <c r="U11" s="275"/>
      <c r="V11" s="275"/>
      <c r="W11" s="275"/>
      <c r="X11" s="253"/>
      <c r="Y11" s="339"/>
      <c r="Z11" s="254"/>
    </row>
    <row r="12" spans="2:26" ht="15.95" customHeight="1" x14ac:dyDescent="0.15">
      <c r="B12" s="268"/>
      <c r="C12" s="601"/>
      <c r="D12" s="602"/>
      <c r="E12" s="40"/>
      <c r="F12" s="81"/>
      <c r="G12" s="75"/>
      <c r="H12" s="75"/>
      <c r="I12" s="75"/>
      <c r="J12" s="275"/>
      <c r="K12" s="275"/>
      <c r="L12" s="275"/>
      <c r="M12" s="275"/>
      <c r="N12" s="275"/>
      <c r="O12" s="275"/>
      <c r="P12" s="75"/>
      <c r="Q12" s="75"/>
      <c r="R12" s="82"/>
      <c r="S12" s="275"/>
      <c r="T12" s="275"/>
      <c r="U12" s="275"/>
      <c r="V12" s="275"/>
      <c r="W12" s="275"/>
      <c r="X12" s="253"/>
      <c r="Y12" s="339"/>
      <c r="Z12" s="254"/>
    </row>
    <row r="13" spans="2:26" ht="15.95" customHeight="1" x14ac:dyDescent="0.15">
      <c r="B13" s="268"/>
      <c r="C13" s="601"/>
      <c r="D13" s="602"/>
      <c r="E13" s="40"/>
      <c r="F13" s="81"/>
      <c r="G13" s="75"/>
      <c r="H13" s="75"/>
      <c r="I13" s="75"/>
      <c r="J13" s="275"/>
      <c r="K13" s="275"/>
      <c r="L13" s="275"/>
      <c r="M13" s="275"/>
      <c r="N13" s="275"/>
      <c r="O13" s="275"/>
      <c r="P13" s="75"/>
      <c r="Q13" s="75"/>
      <c r="R13" s="82"/>
      <c r="S13" s="275"/>
      <c r="T13" s="275"/>
      <c r="U13" s="275"/>
      <c r="V13" s="275"/>
      <c r="W13" s="275"/>
      <c r="X13" s="253"/>
      <c r="Y13" s="339"/>
      <c r="Z13" s="254"/>
    </row>
    <row r="14" spans="2:26" ht="15.95" customHeight="1" x14ac:dyDescent="0.15">
      <c r="B14" s="268"/>
      <c r="C14" s="601"/>
      <c r="D14" s="602"/>
      <c r="E14" s="40"/>
      <c r="F14" s="81"/>
      <c r="G14" s="75"/>
      <c r="H14" s="75"/>
      <c r="I14" s="75"/>
      <c r="J14" s="275"/>
      <c r="K14" s="275"/>
      <c r="L14" s="275"/>
      <c r="M14" s="275"/>
      <c r="N14" s="275"/>
      <c r="O14" s="275"/>
      <c r="P14" s="75"/>
      <c r="Q14" s="75"/>
      <c r="R14" s="82"/>
      <c r="S14" s="275"/>
      <c r="T14" s="275"/>
      <c r="U14" s="275"/>
      <c r="V14" s="275"/>
      <c r="W14" s="275"/>
      <c r="X14" s="253"/>
      <c r="Y14" s="339"/>
      <c r="Z14" s="254"/>
    </row>
    <row r="15" spans="2:26" ht="15.95" customHeight="1" x14ac:dyDescent="0.15">
      <c r="B15" s="268"/>
      <c r="C15" s="143"/>
      <c r="D15" s="144"/>
      <c r="E15" s="40"/>
      <c r="F15" s="81"/>
      <c r="G15" s="75"/>
      <c r="H15" s="75"/>
      <c r="I15" s="75"/>
      <c r="J15" s="275"/>
      <c r="K15" s="275"/>
      <c r="L15" s="275"/>
      <c r="M15" s="275"/>
      <c r="N15" s="275"/>
      <c r="O15" s="275"/>
      <c r="P15" s="75"/>
      <c r="Q15" s="75"/>
      <c r="R15" s="82"/>
      <c r="S15" s="275"/>
      <c r="T15" s="275"/>
      <c r="U15" s="275"/>
      <c r="V15" s="275"/>
      <c r="W15" s="275"/>
      <c r="X15" s="253"/>
      <c r="Y15" s="339"/>
      <c r="Z15" s="254"/>
    </row>
    <row r="16" spans="2:26" ht="15.95" customHeight="1" x14ac:dyDescent="0.15">
      <c r="B16" s="268"/>
      <c r="C16" s="143"/>
      <c r="D16" s="144"/>
      <c r="E16" s="40"/>
      <c r="F16" s="81"/>
      <c r="G16" s="75"/>
      <c r="H16" s="75"/>
      <c r="I16" s="75"/>
      <c r="J16" s="275"/>
      <c r="K16" s="275"/>
      <c r="L16" s="275"/>
      <c r="M16" s="275"/>
      <c r="N16" s="275"/>
      <c r="O16" s="275"/>
      <c r="P16" s="75"/>
      <c r="Q16" s="75"/>
      <c r="R16" s="82"/>
      <c r="S16" s="275"/>
      <c r="T16" s="275"/>
      <c r="U16" s="275"/>
      <c r="V16" s="275"/>
      <c r="W16" s="275"/>
      <c r="X16" s="253"/>
      <c r="Y16" s="339"/>
      <c r="Z16" s="254"/>
    </row>
    <row r="17" spans="2:26" ht="15.95" customHeight="1" x14ac:dyDescent="0.15">
      <c r="B17" s="268"/>
      <c r="C17" s="601"/>
      <c r="D17" s="602"/>
      <c r="E17" s="40"/>
      <c r="F17" s="81"/>
      <c r="G17" s="75"/>
      <c r="H17" s="75"/>
      <c r="I17" s="75"/>
      <c r="J17" s="275"/>
      <c r="K17" s="275"/>
      <c r="L17" s="275"/>
      <c r="M17" s="275"/>
      <c r="N17" s="275"/>
      <c r="O17" s="275"/>
      <c r="P17" s="75"/>
      <c r="Q17" s="75"/>
      <c r="R17" s="82"/>
      <c r="S17" s="275"/>
      <c r="T17" s="275"/>
      <c r="U17" s="275"/>
      <c r="V17" s="275"/>
      <c r="W17" s="275"/>
      <c r="X17" s="253"/>
      <c r="Y17" s="339"/>
      <c r="Z17" s="254"/>
    </row>
    <row r="18" spans="2:26" ht="15.95" customHeight="1" x14ac:dyDescent="0.15">
      <c r="B18" s="268"/>
      <c r="C18" s="601"/>
      <c r="D18" s="602"/>
      <c r="E18" s="40"/>
      <c r="F18" s="81"/>
      <c r="G18" s="75"/>
      <c r="H18" s="75"/>
      <c r="I18" s="75"/>
      <c r="J18" s="275"/>
      <c r="K18" s="275"/>
      <c r="L18" s="275"/>
      <c r="M18" s="275"/>
      <c r="N18" s="275"/>
      <c r="O18" s="275"/>
      <c r="P18" s="75"/>
      <c r="Q18" s="75"/>
      <c r="R18" s="82"/>
      <c r="S18" s="275"/>
      <c r="T18" s="275"/>
      <c r="U18" s="275"/>
      <c r="V18" s="275"/>
      <c r="W18" s="275"/>
      <c r="X18" s="253"/>
      <c r="Y18" s="339"/>
      <c r="Z18" s="254"/>
    </row>
    <row r="19" spans="2:26" ht="15.95" customHeight="1" x14ac:dyDescent="0.15">
      <c r="B19" s="268"/>
      <c r="C19" s="601"/>
      <c r="D19" s="602"/>
      <c r="E19" s="40"/>
      <c r="F19" s="81"/>
      <c r="G19" s="75"/>
      <c r="H19" s="75"/>
      <c r="I19" s="75"/>
      <c r="J19" s="275"/>
      <c r="K19" s="275"/>
      <c r="L19" s="275"/>
      <c r="M19" s="275"/>
      <c r="N19" s="275"/>
      <c r="O19" s="275"/>
      <c r="P19" s="75"/>
      <c r="Q19" s="75"/>
      <c r="R19" s="82"/>
      <c r="S19" s="275"/>
      <c r="T19" s="275"/>
      <c r="U19" s="275"/>
      <c r="V19" s="275"/>
      <c r="W19" s="275"/>
      <c r="X19" s="253"/>
      <c r="Y19" s="339"/>
      <c r="Z19" s="254"/>
    </row>
    <row r="20" spans="2:26" ht="15.95" customHeight="1" x14ac:dyDescent="0.15">
      <c r="B20" s="268"/>
      <c r="C20" s="601"/>
      <c r="D20" s="602"/>
      <c r="E20" s="40"/>
      <c r="F20" s="81"/>
      <c r="G20" s="75"/>
      <c r="H20" s="75"/>
      <c r="I20" s="75"/>
      <c r="J20" s="275"/>
      <c r="K20" s="275"/>
      <c r="L20" s="275"/>
      <c r="M20" s="275"/>
      <c r="N20" s="275"/>
      <c r="O20" s="275"/>
      <c r="P20" s="75"/>
      <c r="Q20" s="75"/>
      <c r="R20" s="82"/>
      <c r="S20" s="275"/>
      <c r="T20" s="275"/>
      <c r="U20" s="275"/>
      <c r="V20" s="275"/>
      <c r="W20" s="275"/>
      <c r="X20" s="253"/>
      <c r="Y20" s="339"/>
      <c r="Z20" s="254"/>
    </row>
    <row r="21" spans="2:26" ht="15.95" customHeight="1" x14ac:dyDescent="0.15">
      <c r="B21" s="268"/>
      <c r="C21" s="143"/>
      <c r="D21" s="144"/>
      <c r="E21" s="40"/>
      <c r="F21" s="81"/>
      <c r="G21" s="75"/>
      <c r="H21" s="75"/>
      <c r="I21" s="75"/>
      <c r="J21" s="275"/>
      <c r="K21" s="275"/>
      <c r="L21" s="275"/>
      <c r="M21" s="275"/>
      <c r="N21" s="275"/>
      <c r="O21" s="275"/>
      <c r="P21" s="75"/>
      <c r="Q21" s="75"/>
      <c r="R21" s="82"/>
      <c r="S21" s="275"/>
      <c r="T21" s="275"/>
      <c r="U21" s="275"/>
      <c r="V21" s="275"/>
      <c r="W21" s="275"/>
      <c r="X21" s="253"/>
      <c r="Y21" s="339"/>
      <c r="Z21" s="254"/>
    </row>
    <row r="22" spans="2:26" ht="15.95" customHeight="1" x14ac:dyDescent="0.15">
      <c r="B22" s="268"/>
      <c r="C22" s="143"/>
      <c r="D22" s="144"/>
      <c r="E22" s="40"/>
      <c r="F22" s="81"/>
      <c r="G22" s="75"/>
      <c r="H22" s="75"/>
      <c r="I22" s="75"/>
      <c r="J22" s="275"/>
      <c r="K22" s="275"/>
      <c r="L22" s="275"/>
      <c r="M22" s="275"/>
      <c r="N22" s="275"/>
      <c r="O22" s="275"/>
      <c r="P22" s="75"/>
      <c r="Q22" s="75"/>
      <c r="R22" s="82"/>
      <c r="S22" s="275"/>
      <c r="T22" s="275"/>
      <c r="U22" s="275"/>
      <c r="V22" s="275"/>
      <c r="W22" s="275"/>
      <c r="X22" s="253"/>
      <c r="Y22" s="339"/>
      <c r="Z22" s="254"/>
    </row>
    <row r="23" spans="2:26" ht="15.95" customHeight="1" x14ac:dyDescent="0.15">
      <c r="B23" s="268"/>
      <c r="C23" s="143"/>
      <c r="D23" s="144"/>
      <c r="E23" s="40"/>
      <c r="F23" s="81"/>
      <c r="G23" s="75"/>
      <c r="H23" s="75"/>
      <c r="I23" s="75"/>
      <c r="J23" s="275"/>
      <c r="K23" s="275"/>
      <c r="L23" s="275"/>
      <c r="M23" s="275"/>
      <c r="N23" s="275"/>
      <c r="O23" s="275"/>
      <c r="P23" s="75"/>
      <c r="Q23" s="75"/>
      <c r="R23" s="82"/>
      <c r="S23" s="275"/>
      <c r="T23" s="275"/>
      <c r="U23" s="275"/>
      <c r="V23" s="275"/>
      <c r="W23" s="275"/>
      <c r="X23" s="253"/>
      <c r="Y23" s="339"/>
      <c r="Z23" s="254"/>
    </row>
    <row r="24" spans="2:26" ht="15.95" customHeight="1" x14ac:dyDescent="0.15">
      <c r="B24" s="268"/>
      <c r="C24" s="143"/>
      <c r="D24" s="144"/>
      <c r="E24" s="40"/>
      <c r="F24" s="81"/>
      <c r="G24" s="75"/>
      <c r="H24" s="75"/>
      <c r="I24" s="75"/>
      <c r="J24" s="275"/>
      <c r="K24" s="275"/>
      <c r="L24" s="275"/>
      <c r="M24" s="275"/>
      <c r="N24" s="275"/>
      <c r="O24" s="275"/>
      <c r="P24" s="75"/>
      <c r="Q24" s="75"/>
      <c r="R24" s="82"/>
      <c r="S24" s="275"/>
      <c r="T24" s="275"/>
      <c r="U24" s="275"/>
      <c r="V24" s="275"/>
      <c r="W24" s="275"/>
      <c r="X24" s="253"/>
      <c r="Y24" s="339"/>
      <c r="Z24" s="254"/>
    </row>
    <row r="25" spans="2:26" ht="15.95" customHeight="1" x14ac:dyDescent="0.15">
      <c r="B25" s="268"/>
      <c r="C25" s="601"/>
      <c r="D25" s="602"/>
      <c r="E25" s="40"/>
      <c r="F25" s="81"/>
      <c r="G25" s="75"/>
      <c r="H25" s="75"/>
      <c r="I25" s="75"/>
      <c r="J25" s="275"/>
      <c r="K25" s="275"/>
      <c r="L25" s="275"/>
      <c r="M25" s="275"/>
      <c r="N25" s="275"/>
      <c r="O25" s="275"/>
      <c r="P25" s="75"/>
      <c r="Q25" s="75"/>
      <c r="R25" s="82"/>
      <c r="S25" s="275"/>
      <c r="T25" s="275"/>
      <c r="U25" s="275"/>
      <c r="V25" s="275"/>
      <c r="W25" s="275"/>
      <c r="X25" s="253"/>
      <c r="Y25" s="339"/>
      <c r="Z25" s="254"/>
    </row>
    <row r="26" spans="2:26" ht="15.95" customHeight="1" x14ac:dyDescent="0.15">
      <c r="B26" s="268"/>
      <c r="C26" s="601"/>
      <c r="D26" s="602"/>
      <c r="E26" s="40"/>
      <c r="F26" s="81"/>
      <c r="G26" s="75"/>
      <c r="H26" s="75"/>
      <c r="I26" s="75"/>
      <c r="J26" s="275"/>
      <c r="K26" s="275"/>
      <c r="L26" s="275"/>
      <c r="M26" s="275"/>
      <c r="N26" s="275"/>
      <c r="O26" s="275"/>
      <c r="P26" s="75"/>
      <c r="Q26" s="75"/>
      <c r="R26" s="82"/>
      <c r="S26" s="275"/>
      <c r="T26" s="275"/>
      <c r="U26" s="275"/>
      <c r="V26" s="275"/>
      <c r="W26" s="275"/>
      <c r="X26" s="253"/>
      <c r="Y26" s="339"/>
      <c r="Z26" s="254"/>
    </row>
    <row r="27" spans="2:26" ht="15.95" customHeight="1" x14ac:dyDescent="0.15">
      <c r="B27" s="268"/>
      <c r="C27" s="601"/>
      <c r="D27" s="602"/>
      <c r="E27" s="40"/>
      <c r="F27" s="81"/>
      <c r="G27" s="75"/>
      <c r="H27" s="75"/>
      <c r="I27" s="75"/>
      <c r="J27" s="275"/>
      <c r="K27" s="275"/>
      <c r="L27" s="275"/>
      <c r="M27" s="275"/>
      <c r="N27" s="275"/>
      <c r="O27" s="275"/>
      <c r="P27" s="75"/>
      <c r="Q27" s="75"/>
      <c r="R27" s="82"/>
      <c r="S27" s="275"/>
      <c r="T27" s="275"/>
      <c r="U27" s="275"/>
      <c r="V27" s="275"/>
      <c r="W27" s="275"/>
      <c r="X27" s="253"/>
      <c r="Y27" s="339"/>
      <c r="Z27" s="254"/>
    </row>
    <row r="28" spans="2:26" ht="15.95" customHeight="1" x14ac:dyDescent="0.15">
      <c r="B28" s="268"/>
      <c r="C28" s="601"/>
      <c r="D28" s="602"/>
      <c r="E28" s="40"/>
      <c r="F28" s="81"/>
      <c r="G28" s="75"/>
      <c r="H28" s="75"/>
      <c r="I28" s="75"/>
      <c r="J28" s="275"/>
      <c r="K28" s="275"/>
      <c r="L28" s="275"/>
      <c r="M28" s="275"/>
      <c r="N28" s="275"/>
      <c r="O28" s="275"/>
      <c r="P28" s="75"/>
      <c r="Q28" s="75"/>
      <c r="R28" s="82"/>
      <c r="S28" s="275"/>
      <c r="T28" s="275"/>
      <c r="U28" s="275"/>
      <c r="V28" s="275"/>
      <c r="W28" s="275"/>
      <c r="X28" s="253"/>
      <c r="Y28" s="339"/>
      <c r="Z28" s="254"/>
    </row>
    <row r="29" spans="2:26" ht="15.95" customHeight="1" x14ac:dyDescent="0.15">
      <c r="B29" s="268"/>
      <c r="C29" s="601"/>
      <c r="D29" s="602"/>
      <c r="E29" s="40"/>
      <c r="F29" s="81"/>
      <c r="G29" s="75"/>
      <c r="H29" s="75"/>
      <c r="I29" s="75"/>
      <c r="J29" s="275"/>
      <c r="K29" s="275"/>
      <c r="L29" s="275"/>
      <c r="M29" s="275"/>
      <c r="N29" s="275"/>
      <c r="O29" s="275"/>
      <c r="P29" s="75"/>
      <c r="Q29" s="75"/>
      <c r="R29" s="82"/>
      <c r="S29" s="275"/>
      <c r="T29" s="275"/>
      <c r="U29" s="275"/>
      <c r="V29" s="275"/>
      <c r="W29" s="275"/>
      <c r="X29" s="253"/>
      <c r="Y29" s="339"/>
      <c r="Z29" s="254"/>
    </row>
    <row r="30" spans="2:26" ht="15.95" customHeight="1" x14ac:dyDescent="0.15">
      <c r="B30" s="268"/>
      <c r="C30" s="601"/>
      <c r="D30" s="602"/>
      <c r="E30" s="40"/>
      <c r="F30" s="81"/>
      <c r="G30" s="75"/>
      <c r="H30" s="75"/>
      <c r="I30" s="75"/>
      <c r="J30" s="275"/>
      <c r="K30" s="275"/>
      <c r="L30" s="275"/>
      <c r="M30" s="275"/>
      <c r="N30" s="275"/>
      <c r="O30" s="275"/>
      <c r="P30" s="75"/>
      <c r="Q30" s="75"/>
      <c r="R30" s="82"/>
      <c r="S30" s="275"/>
      <c r="T30" s="275"/>
      <c r="U30" s="275"/>
      <c r="V30" s="275"/>
      <c r="W30" s="275"/>
      <c r="X30" s="253"/>
      <c r="Y30" s="339"/>
      <c r="Z30" s="254"/>
    </row>
    <row r="31" spans="2:26" ht="15.95" customHeight="1" x14ac:dyDescent="0.15">
      <c r="B31" s="268"/>
      <c r="C31" s="601"/>
      <c r="D31" s="602"/>
      <c r="E31" s="40"/>
      <c r="F31" s="81"/>
      <c r="G31" s="75"/>
      <c r="H31" s="75"/>
      <c r="I31" s="75"/>
      <c r="J31" s="275"/>
      <c r="K31" s="275"/>
      <c r="L31" s="275"/>
      <c r="M31" s="275"/>
      <c r="N31" s="275"/>
      <c r="O31" s="275"/>
      <c r="P31" s="75"/>
      <c r="Q31" s="75"/>
      <c r="R31" s="82"/>
      <c r="S31" s="275"/>
      <c r="T31" s="275"/>
      <c r="U31" s="275"/>
      <c r="V31" s="275"/>
      <c r="W31" s="275"/>
      <c r="X31" s="253"/>
      <c r="Y31" s="339"/>
      <c r="Z31" s="254"/>
    </row>
    <row r="32" spans="2:26" ht="15.95" customHeight="1" x14ac:dyDescent="0.15">
      <c r="B32" s="268"/>
      <c r="C32" s="143"/>
      <c r="D32" s="144"/>
      <c r="E32" s="40"/>
      <c r="F32" s="81"/>
      <c r="G32" s="75"/>
      <c r="H32" s="75"/>
      <c r="I32" s="75"/>
      <c r="J32" s="275"/>
      <c r="K32" s="275"/>
      <c r="L32" s="275"/>
      <c r="M32" s="275"/>
      <c r="N32" s="275"/>
      <c r="O32" s="275"/>
      <c r="P32" s="75"/>
      <c r="Q32" s="75"/>
      <c r="R32" s="82"/>
      <c r="S32" s="275"/>
      <c r="T32" s="275"/>
      <c r="U32" s="275"/>
      <c r="V32" s="275"/>
      <c r="W32" s="275"/>
      <c r="X32" s="253"/>
      <c r="Y32" s="339"/>
      <c r="Z32" s="254"/>
    </row>
    <row r="33" spans="2:26" ht="15.95" customHeight="1" x14ac:dyDescent="0.15">
      <c r="B33" s="268"/>
      <c r="C33" s="143"/>
      <c r="D33" s="144"/>
      <c r="E33" s="40"/>
      <c r="F33" s="81"/>
      <c r="G33" s="75"/>
      <c r="H33" s="75"/>
      <c r="I33" s="75"/>
      <c r="J33" s="275"/>
      <c r="K33" s="275"/>
      <c r="L33" s="275"/>
      <c r="M33" s="275"/>
      <c r="N33" s="275"/>
      <c r="O33" s="275"/>
      <c r="P33" s="75"/>
      <c r="Q33" s="75"/>
      <c r="R33" s="82"/>
      <c r="S33" s="275"/>
      <c r="T33" s="275"/>
      <c r="U33" s="275"/>
      <c r="V33" s="275"/>
      <c r="W33" s="275"/>
      <c r="X33" s="253"/>
      <c r="Y33" s="339"/>
      <c r="Z33" s="254"/>
    </row>
    <row r="34" spans="2:26" ht="15.95" customHeight="1" x14ac:dyDescent="0.15">
      <c r="B34" s="268"/>
      <c r="C34" s="601"/>
      <c r="D34" s="602"/>
      <c r="E34" s="40"/>
      <c r="F34" s="81"/>
      <c r="G34" s="75"/>
      <c r="H34" s="75"/>
      <c r="I34" s="75"/>
      <c r="J34" s="275"/>
      <c r="K34" s="275"/>
      <c r="L34" s="275"/>
      <c r="M34" s="275"/>
      <c r="N34" s="275"/>
      <c r="O34" s="275"/>
      <c r="P34" s="75"/>
      <c r="Q34" s="75"/>
      <c r="R34" s="82"/>
      <c r="S34" s="275"/>
      <c r="T34" s="275"/>
      <c r="U34" s="275"/>
      <c r="V34" s="275"/>
      <c r="W34" s="275"/>
      <c r="X34" s="253"/>
      <c r="Y34" s="339"/>
      <c r="Z34" s="254"/>
    </row>
    <row r="35" spans="2:26" ht="15.95" customHeight="1" x14ac:dyDescent="0.15">
      <c r="B35" s="268"/>
      <c r="C35" s="601"/>
      <c r="D35" s="602"/>
      <c r="E35" s="40"/>
      <c r="F35" s="81"/>
      <c r="G35" s="75"/>
      <c r="H35" s="75"/>
      <c r="I35" s="75"/>
      <c r="J35" s="275"/>
      <c r="K35" s="275"/>
      <c r="L35" s="275"/>
      <c r="M35" s="275"/>
      <c r="N35" s="275"/>
      <c r="O35" s="275"/>
      <c r="P35" s="75"/>
      <c r="Q35" s="75"/>
      <c r="R35" s="82"/>
      <c r="S35" s="275"/>
      <c r="T35" s="275"/>
      <c r="U35" s="275"/>
      <c r="V35" s="275"/>
      <c r="W35" s="275"/>
      <c r="X35" s="253"/>
      <c r="Y35" s="339"/>
      <c r="Z35" s="254"/>
    </row>
    <row r="36" spans="2:26" ht="15.95" customHeight="1" x14ac:dyDescent="0.15">
      <c r="B36" s="268"/>
      <c r="C36" s="601"/>
      <c r="D36" s="602"/>
      <c r="E36" s="40"/>
      <c r="F36" s="81"/>
      <c r="G36" s="75"/>
      <c r="H36" s="75"/>
      <c r="I36" s="75"/>
      <c r="J36" s="275"/>
      <c r="K36" s="275"/>
      <c r="L36" s="275"/>
      <c r="M36" s="275"/>
      <c r="N36" s="275"/>
      <c r="O36" s="275"/>
      <c r="P36" s="75"/>
      <c r="Q36" s="75"/>
      <c r="R36" s="82"/>
      <c r="S36" s="275"/>
      <c r="T36" s="275"/>
      <c r="U36" s="275"/>
      <c r="V36" s="275"/>
      <c r="W36" s="275"/>
      <c r="X36" s="253"/>
      <c r="Y36" s="339"/>
      <c r="Z36" s="254"/>
    </row>
    <row r="37" spans="2:26" ht="15.95" customHeight="1" x14ac:dyDescent="0.15">
      <c r="B37" s="268"/>
      <c r="C37" s="601"/>
      <c r="D37" s="602"/>
      <c r="E37" s="40"/>
      <c r="F37" s="81"/>
      <c r="G37" s="75"/>
      <c r="H37" s="75"/>
      <c r="I37" s="75"/>
      <c r="J37" s="275"/>
      <c r="K37" s="275"/>
      <c r="L37" s="275"/>
      <c r="M37" s="275"/>
      <c r="N37" s="275"/>
      <c r="O37" s="275"/>
      <c r="P37" s="75"/>
      <c r="Q37" s="75"/>
      <c r="R37" s="82"/>
      <c r="S37" s="275"/>
      <c r="T37" s="275"/>
      <c r="U37" s="275"/>
      <c r="V37" s="275"/>
      <c r="W37" s="275"/>
      <c r="X37" s="253"/>
      <c r="Y37" s="339"/>
      <c r="Z37" s="254"/>
    </row>
    <row r="38" spans="2:26" ht="15.95" customHeight="1" x14ac:dyDescent="0.15">
      <c r="B38" s="343"/>
      <c r="C38" s="601"/>
      <c r="D38" s="602"/>
      <c r="E38" s="40"/>
      <c r="F38" s="81"/>
      <c r="G38" s="75"/>
      <c r="H38" s="75"/>
      <c r="I38" s="75"/>
      <c r="J38" s="275"/>
      <c r="K38" s="275"/>
      <c r="L38" s="275"/>
      <c r="M38" s="275"/>
      <c r="N38" s="275"/>
      <c r="O38" s="275"/>
      <c r="P38" s="75"/>
      <c r="Q38" s="75"/>
      <c r="R38" s="82"/>
      <c r="S38" s="275"/>
      <c r="T38" s="275"/>
      <c r="U38" s="275"/>
      <c r="V38" s="275"/>
      <c r="W38" s="275"/>
      <c r="X38" s="253"/>
      <c r="Y38" s="339"/>
      <c r="Z38" s="254"/>
    </row>
    <row r="39" spans="2:26" ht="15.95" customHeight="1" x14ac:dyDescent="0.15">
      <c r="B39" s="79"/>
      <c r="C39" s="1" t="s">
        <v>285</v>
      </c>
      <c r="D39" s="25"/>
      <c r="F39" s="25"/>
      <c r="G39" s="76"/>
      <c r="H39" s="76"/>
      <c r="I39" s="76"/>
      <c r="J39" s="76"/>
      <c r="K39" s="76"/>
      <c r="L39" s="76"/>
      <c r="M39" s="76"/>
      <c r="N39" s="76"/>
      <c r="O39" s="76"/>
      <c r="P39" s="76"/>
      <c r="Q39" s="76"/>
      <c r="R39" s="25"/>
      <c r="S39" s="76"/>
      <c r="T39" s="76"/>
      <c r="U39" s="76"/>
      <c r="V39" s="76"/>
      <c r="W39" s="76"/>
      <c r="X39" s="25"/>
      <c r="Y39" s="25"/>
      <c r="Z39" s="25"/>
    </row>
    <row r="40" spans="2:26" ht="15.95" customHeight="1" x14ac:dyDescent="0.15">
      <c r="B40" s="79"/>
      <c r="C40" s="88" t="s">
        <v>286</v>
      </c>
      <c r="D40" s="25"/>
      <c r="F40" s="25"/>
      <c r="G40" s="76"/>
      <c r="H40" s="76"/>
      <c r="I40" s="76"/>
      <c r="J40" s="76"/>
      <c r="K40" s="76"/>
      <c r="L40" s="76"/>
      <c r="M40" s="76"/>
      <c r="N40" s="76"/>
      <c r="O40" s="76"/>
      <c r="P40" s="76"/>
      <c r="Q40" s="76"/>
      <c r="R40" s="25"/>
      <c r="S40" s="76"/>
      <c r="T40" s="76"/>
      <c r="U40" s="76"/>
      <c r="V40" s="76"/>
      <c r="W40" s="76"/>
      <c r="X40" s="25"/>
      <c r="Y40" s="25"/>
      <c r="Z40" s="25"/>
    </row>
    <row r="41" spans="2:26" ht="15.95" customHeight="1" x14ac:dyDescent="0.15">
      <c r="C41" s="3" t="s">
        <v>252</v>
      </c>
    </row>
    <row r="42" spans="2:26" ht="15.95" customHeight="1" x14ac:dyDescent="0.15">
      <c r="C42" s="3" t="s">
        <v>253</v>
      </c>
    </row>
    <row r="43" spans="2:26" ht="15.95" customHeight="1" x14ac:dyDescent="0.15">
      <c r="C43" s="187" t="s">
        <v>542</v>
      </c>
    </row>
  </sheetData>
  <mergeCells count="178">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2:D12"/>
    <mergeCell ref="N12:O12"/>
    <mergeCell ref="C11:D11"/>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F4:I4"/>
    <mergeCell ref="J4:K4"/>
    <mergeCell ref="O4:P4"/>
    <mergeCell ref="Q4:T4"/>
    <mergeCell ref="B3:E3"/>
    <mergeCell ref="F3:I3"/>
    <mergeCell ref="J3:K3"/>
    <mergeCell ref="O3:P3"/>
    <mergeCell ref="Q3:T3"/>
    <mergeCell ref="U3:X4"/>
    <mergeCell ref="L3:N3"/>
    <mergeCell ref="L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4"/>
  <dataValidations count="3">
    <dataValidation type="list" allowBlank="1" showInputMessage="1" showErrorMessage="1" sqref="E39:E40" xr:uid="{00000000-0002-0000-0900-000000000000}">
      <formula1>個数</formula1>
    </dataValidation>
    <dataValidation type="list" showInputMessage="1" showErrorMessage="1" sqref="G39:H40" xr:uid="{00000000-0002-0000-0900-000001000000}">
      <formula1>部位本体</formula1>
    </dataValidation>
    <dataValidation type="list" allowBlank="1" showInputMessage="1" showErrorMessage="1" sqref="H8:H38" xr:uid="{00000000-0002-0000-09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900-000003000000}">
          <x14:formula1>
            <xm:f>'(参考)リスト'!$D$51:$D$53</xm:f>
          </x14:formula1>
          <xm:sqref>I8:I38</xm:sqref>
        </x14:dataValidation>
        <x14:dataValidation type="list" allowBlank="1" showInputMessage="1" showErrorMessage="1" xr:uid="{00000000-0002-0000-0900-000004000000}">
          <x14:formula1>
            <xm:f>'(参考)リスト'!$F$51:$F$52</xm:f>
          </x14:formula1>
          <xm:sqref>P8:Q38</xm:sqref>
        </x14:dataValidation>
        <x14:dataValidation type="list" showInputMessage="1" showErrorMessage="1" xr:uid="{00000000-0002-0000-0900-000005000000}">
          <x14:formula1>
            <xm:f>'(参考)リスト'!$B$51:$B$54</xm:f>
          </x14:formula1>
          <xm:sqref>G8:G38</xm:sqref>
        </x14:dataValidation>
        <x14:dataValidation type="list" allowBlank="1" showInputMessage="1" showErrorMessage="1" xr:uid="{00000000-0002-0000-0900-000006000000}">
          <x14:formula1>
            <xm:f>'(参考)リスト'!$G$51:$G$53</xm:f>
          </x14:formula1>
          <xm:sqref>R8:R38</xm:sqref>
        </x14:dataValidation>
        <x14:dataValidation type="list" allowBlank="1" showInputMessage="1" showErrorMessage="1" xr:uid="{00000000-0002-0000-0900-000007000000}">
          <x14:formula1>
            <xm:f>'(参考)リスト'!$E$51:$E$56</xm:f>
          </x14:formula1>
          <xm:sqref>J8:M38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activeCell="X6" sqref="X6:AB6"/>
      <selection pane="topRight" activeCell="X6" sqref="X6:AB6"/>
      <selection pane="bottomLeft" activeCell="X6" sqref="X6:AB6"/>
      <selection pane="bottomRight" activeCell="E7" sqref="E7"/>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70" t="s">
        <v>327</v>
      </c>
      <c r="C2" s="570"/>
      <c r="D2" s="570"/>
      <c r="E2" s="465"/>
      <c r="F2" s="465"/>
      <c r="G2" s="465"/>
      <c r="H2" s="570"/>
      <c r="I2" s="570"/>
      <c r="J2" s="570"/>
      <c r="K2" s="570"/>
      <c r="L2" s="570"/>
      <c r="M2" s="570"/>
      <c r="N2" s="570"/>
      <c r="O2" s="570"/>
      <c r="P2" s="570"/>
      <c r="Q2" s="570"/>
      <c r="R2" s="570"/>
      <c r="S2" s="570"/>
      <c r="T2" s="570"/>
      <c r="U2" s="570"/>
      <c r="V2" s="570"/>
      <c r="W2" s="570"/>
      <c r="X2" s="570"/>
      <c r="Y2" s="570"/>
      <c r="Z2" s="570"/>
    </row>
    <row r="3" spans="2:28" ht="20.100000000000001" customHeight="1" x14ac:dyDescent="0.15">
      <c r="B3" s="620" t="s">
        <v>27</v>
      </c>
      <c r="C3" s="620"/>
      <c r="D3" s="334"/>
      <c r="E3" s="466" t="str">
        <f>'様式A-1'!D3</f>
        <v>オオダトンネル</v>
      </c>
      <c r="F3" s="467"/>
      <c r="G3" s="468"/>
      <c r="H3" s="311" t="s">
        <v>28</v>
      </c>
      <c r="I3" s="469"/>
      <c r="J3" s="470" t="str">
        <f>'様式A-1'!J3</f>
        <v>一般国道490号　小郡萩道路</v>
      </c>
      <c r="K3" s="470"/>
      <c r="L3" s="470"/>
      <c r="M3" s="276" t="s">
        <v>260</v>
      </c>
      <c r="N3" s="277"/>
      <c r="O3" s="277"/>
      <c r="P3" s="277"/>
      <c r="Q3" s="278"/>
      <c r="R3" s="322" t="str">
        <f>'様式B(トンネル様式1P001)'!K5</f>
        <v>基礎地盤コンサルタンツ株式会社</v>
      </c>
      <c r="S3" s="322"/>
      <c r="T3" s="322"/>
      <c r="U3" s="459" t="s">
        <v>222</v>
      </c>
      <c r="V3" s="460"/>
      <c r="W3" s="461"/>
      <c r="X3" s="327">
        <v>45160</v>
      </c>
      <c r="Y3" s="328"/>
      <c r="Z3" s="329"/>
    </row>
    <row r="4" spans="2:28" ht="20.100000000000001" customHeight="1" x14ac:dyDescent="0.15">
      <c r="B4" s="572" t="s">
        <v>0</v>
      </c>
      <c r="C4" s="572"/>
      <c r="D4" s="280"/>
      <c r="E4" s="477" t="str">
        <f>'様式A-1'!D4</f>
        <v>大田トンネル</v>
      </c>
      <c r="F4" s="478"/>
      <c r="G4" s="479"/>
      <c r="H4" s="576" t="s">
        <v>1</v>
      </c>
      <c r="I4" s="480"/>
      <c r="J4" s="470" t="str">
        <f>'様式A-1'!R3</f>
        <v>山口県宇部土木建築事務所
美祢支所</v>
      </c>
      <c r="K4" s="470"/>
      <c r="L4" s="470"/>
      <c r="M4" s="276" t="s">
        <v>261</v>
      </c>
      <c r="N4" s="277"/>
      <c r="O4" s="277"/>
      <c r="P4" s="277"/>
      <c r="Q4" s="278"/>
      <c r="R4" s="621" t="str">
        <f>'様式B(トンネル様式1P001)'!K6</f>
        <v>安田　啓吾</v>
      </c>
      <c r="S4" s="621"/>
      <c r="T4" s="621"/>
      <c r="U4" s="581"/>
      <c r="V4" s="582"/>
      <c r="W4" s="583"/>
      <c r="X4" s="520"/>
      <c r="Y4" s="606"/>
      <c r="Z4" s="600"/>
    </row>
    <row r="5" spans="2:28" ht="28.5" customHeight="1" x14ac:dyDescent="0.15">
      <c r="B5" s="317" t="s">
        <v>284</v>
      </c>
      <c r="C5" s="580" t="s">
        <v>224</v>
      </c>
      <c r="D5" s="580"/>
      <c r="E5" s="624" t="s">
        <v>206</v>
      </c>
      <c r="F5" s="560" t="s">
        <v>284</v>
      </c>
      <c r="G5" s="563"/>
      <c r="H5" s="575"/>
      <c r="I5" s="575"/>
      <c r="J5" s="575"/>
      <c r="K5" s="575"/>
      <c r="L5" s="575"/>
      <c r="M5" s="575"/>
      <c r="N5" s="575"/>
      <c r="O5" s="575"/>
      <c r="P5" s="575"/>
      <c r="Q5" s="575"/>
      <c r="R5" s="575"/>
      <c r="S5" s="607"/>
      <c r="T5" s="607"/>
      <c r="U5" s="607"/>
      <c r="V5" s="607"/>
      <c r="W5" s="607"/>
      <c r="X5" s="607"/>
      <c r="Y5" s="607"/>
      <c r="Z5" s="608"/>
      <c r="AA5" s="41"/>
      <c r="AB5" s="5"/>
    </row>
    <row r="6" spans="2:28" ht="24.75" customHeight="1" x14ac:dyDescent="0.15">
      <c r="B6" s="317"/>
      <c r="C6" s="480"/>
      <c r="D6" s="480"/>
      <c r="E6" s="625"/>
      <c r="F6" s="469" t="s">
        <v>295</v>
      </c>
      <c r="G6" s="469"/>
      <c r="H6" s="609" t="s">
        <v>282</v>
      </c>
      <c r="I6" s="607"/>
      <c r="J6" s="607"/>
      <c r="K6" s="607"/>
      <c r="L6" s="607"/>
      <c r="M6" s="607"/>
      <c r="N6" s="608"/>
      <c r="O6" s="609" t="s">
        <v>281</v>
      </c>
      <c r="P6" s="611"/>
      <c r="Q6" s="611"/>
      <c r="R6" s="611"/>
      <c r="S6" s="611"/>
      <c r="T6" s="611"/>
      <c r="U6" s="611"/>
      <c r="V6" s="612"/>
      <c r="W6" s="609" t="s">
        <v>223</v>
      </c>
      <c r="X6" s="576"/>
      <c r="Y6" s="622" t="s">
        <v>264</v>
      </c>
      <c r="Z6" s="623"/>
      <c r="AA6" s="5"/>
      <c r="AB6" s="5"/>
    </row>
    <row r="7" spans="2:28" ht="27.75" customHeight="1" x14ac:dyDescent="0.15">
      <c r="B7" s="268"/>
      <c r="C7" s="601"/>
      <c r="D7" s="602"/>
      <c r="E7" s="81"/>
      <c r="F7" s="619"/>
      <c r="G7" s="619"/>
      <c r="H7" s="617"/>
      <c r="I7" s="618"/>
      <c r="J7" s="618"/>
      <c r="K7" s="618"/>
      <c r="L7" s="614"/>
      <c r="M7" s="614"/>
      <c r="N7" s="615"/>
      <c r="O7" s="613"/>
      <c r="P7" s="614"/>
      <c r="Q7" s="614"/>
      <c r="R7" s="614"/>
      <c r="S7" s="614"/>
      <c r="T7" s="614"/>
      <c r="U7" s="614"/>
      <c r="V7" s="615"/>
      <c r="W7" s="610"/>
      <c r="X7" s="610"/>
      <c r="Y7" s="610"/>
      <c r="Z7" s="610"/>
    </row>
    <row r="8" spans="2:28" ht="27.75" customHeight="1" x14ac:dyDescent="0.15">
      <c r="B8" s="268"/>
      <c r="C8" s="601"/>
      <c r="D8" s="602"/>
      <c r="E8" s="81"/>
      <c r="F8" s="619"/>
      <c r="G8" s="619"/>
      <c r="H8" s="617"/>
      <c r="I8" s="618"/>
      <c r="J8" s="618"/>
      <c r="K8" s="618"/>
      <c r="L8" s="614"/>
      <c r="M8" s="614"/>
      <c r="N8" s="615"/>
      <c r="O8" s="613"/>
      <c r="P8" s="614"/>
      <c r="Q8" s="614"/>
      <c r="R8" s="614"/>
      <c r="S8" s="614"/>
      <c r="T8" s="614"/>
      <c r="U8" s="614"/>
      <c r="V8" s="615"/>
      <c r="W8" s="610"/>
      <c r="X8" s="610"/>
      <c r="Y8" s="610"/>
      <c r="Z8" s="610"/>
    </row>
    <row r="9" spans="2:28" ht="27.75" customHeight="1" x14ac:dyDescent="0.15">
      <c r="B9" s="268"/>
      <c r="C9" s="601"/>
      <c r="D9" s="602"/>
      <c r="E9" s="81"/>
      <c r="F9" s="619"/>
      <c r="G9" s="619"/>
      <c r="H9" s="617"/>
      <c r="I9" s="618"/>
      <c r="J9" s="618"/>
      <c r="K9" s="618"/>
      <c r="L9" s="614"/>
      <c r="M9" s="614"/>
      <c r="N9" s="615"/>
      <c r="O9" s="613"/>
      <c r="P9" s="614"/>
      <c r="Q9" s="614"/>
      <c r="R9" s="614"/>
      <c r="S9" s="614"/>
      <c r="T9" s="614"/>
      <c r="U9" s="614"/>
      <c r="V9" s="615"/>
      <c r="W9" s="610"/>
      <c r="X9" s="610"/>
      <c r="Y9" s="610"/>
      <c r="Z9" s="610"/>
    </row>
    <row r="10" spans="2:28" ht="27.75" customHeight="1" x14ac:dyDescent="0.15">
      <c r="B10" s="268"/>
      <c r="C10" s="601"/>
      <c r="D10" s="602"/>
      <c r="E10" s="81"/>
      <c r="F10" s="619"/>
      <c r="G10" s="619"/>
      <c r="H10" s="617"/>
      <c r="I10" s="618"/>
      <c r="J10" s="618"/>
      <c r="K10" s="618"/>
      <c r="L10" s="614"/>
      <c r="M10" s="614"/>
      <c r="N10" s="615"/>
      <c r="O10" s="613"/>
      <c r="P10" s="614"/>
      <c r="Q10" s="614"/>
      <c r="R10" s="614"/>
      <c r="S10" s="614"/>
      <c r="T10" s="614"/>
      <c r="U10" s="614"/>
      <c r="V10" s="615"/>
      <c r="W10" s="610"/>
      <c r="X10" s="610"/>
      <c r="Y10" s="610"/>
      <c r="Z10" s="610"/>
    </row>
    <row r="11" spans="2:28" ht="27.75" customHeight="1" x14ac:dyDescent="0.15">
      <c r="B11" s="268"/>
      <c r="C11" s="616"/>
      <c r="D11" s="626"/>
      <c r="E11" s="40"/>
      <c r="F11" s="627"/>
      <c r="G11" s="627"/>
      <c r="H11" s="617"/>
      <c r="I11" s="618"/>
      <c r="J11" s="618"/>
      <c r="K11" s="618"/>
      <c r="L11" s="614"/>
      <c r="M11" s="614"/>
      <c r="N11" s="615"/>
      <c r="O11" s="616"/>
      <c r="P11" s="614"/>
      <c r="Q11" s="614"/>
      <c r="R11" s="614"/>
      <c r="S11" s="614"/>
      <c r="T11" s="614"/>
      <c r="U11" s="614"/>
      <c r="V11" s="615"/>
      <c r="W11" s="610"/>
      <c r="X11" s="610"/>
      <c r="Y11" s="610"/>
      <c r="Z11" s="610"/>
    </row>
    <row r="12" spans="2:28" ht="27.75" customHeight="1" x14ac:dyDescent="0.15">
      <c r="B12" s="268"/>
      <c r="C12" s="616"/>
      <c r="D12" s="626"/>
      <c r="E12" s="40"/>
      <c r="F12" s="627"/>
      <c r="G12" s="627"/>
      <c r="H12" s="617"/>
      <c r="I12" s="618"/>
      <c r="J12" s="618"/>
      <c r="K12" s="618"/>
      <c r="L12" s="614"/>
      <c r="M12" s="614"/>
      <c r="N12" s="615"/>
      <c r="O12" s="616"/>
      <c r="P12" s="614"/>
      <c r="Q12" s="614"/>
      <c r="R12" s="614"/>
      <c r="S12" s="614"/>
      <c r="T12" s="614"/>
      <c r="U12" s="614"/>
      <c r="V12" s="615"/>
      <c r="W12" s="610"/>
      <c r="X12" s="610"/>
      <c r="Y12" s="610"/>
      <c r="Z12" s="610"/>
    </row>
    <row r="13" spans="2:28" ht="27.75" customHeight="1" x14ac:dyDescent="0.15">
      <c r="B13" s="268"/>
      <c r="C13" s="616"/>
      <c r="D13" s="626"/>
      <c r="E13" s="40"/>
      <c r="F13" s="627"/>
      <c r="G13" s="627"/>
      <c r="H13" s="617"/>
      <c r="I13" s="618"/>
      <c r="J13" s="618"/>
      <c r="K13" s="618"/>
      <c r="L13" s="614"/>
      <c r="M13" s="614"/>
      <c r="N13" s="615"/>
      <c r="O13" s="616"/>
      <c r="P13" s="614"/>
      <c r="Q13" s="614"/>
      <c r="R13" s="614"/>
      <c r="S13" s="614"/>
      <c r="T13" s="614"/>
      <c r="U13" s="614"/>
      <c r="V13" s="615"/>
      <c r="W13" s="610"/>
      <c r="X13" s="610"/>
      <c r="Y13" s="610"/>
      <c r="Z13" s="610"/>
    </row>
    <row r="14" spans="2:28" ht="27.75" customHeight="1" x14ac:dyDescent="0.15">
      <c r="B14" s="268"/>
      <c r="C14" s="616"/>
      <c r="D14" s="626"/>
      <c r="E14" s="40"/>
      <c r="F14" s="619"/>
      <c r="G14" s="619"/>
      <c r="H14" s="617"/>
      <c r="I14" s="618"/>
      <c r="J14" s="618"/>
      <c r="K14" s="618"/>
      <c r="L14" s="614"/>
      <c r="M14" s="614"/>
      <c r="N14" s="615"/>
      <c r="O14" s="616"/>
      <c r="P14" s="614"/>
      <c r="Q14" s="614"/>
      <c r="R14" s="614"/>
      <c r="S14" s="614"/>
      <c r="T14" s="614"/>
      <c r="U14" s="614"/>
      <c r="V14" s="615"/>
      <c r="W14" s="610"/>
      <c r="X14" s="610"/>
      <c r="Y14" s="610"/>
      <c r="Z14" s="610"/>
    </row>
    <row r="15" spans="2:28" ht="27.75" customHeight="1" x14ac:dyDescent="0.15">
      <c r="B15" s="268"/>
      <c r="C15" s="616"/>
      <c r="D15" s="626"/>
      <c r="E15" s="40"/>
      <c r="F15" s="627"/>
      <c r="G15" s="627"/>
      <c r="H15" s="617"/>
      <c r="I15" s="618"/>
      <c r="J15" s="618"/>
      <c r="K15" s="618"/>
      <c r="L15" s="614"/>
      <c r="M15" s="614"/>
      <c r="N15" s="615"/>
      <c r="O15" s="616"/>
      <c r="P15" s="614"/>
      <c r="Q15" s="614"/>
      <c r="R15" s="614"/>
      <c r="S15" s="614"/>
      <c r="T15" s="614"/>
      <c r="U15" s="614"/>
      <c r="V15" s="615"/>
      <c r="W15" s="610"/>
      <c r="X15" s="610"/>
      <c r="Y15" s="610"/>
      <c r="Z15" s="610"/>
    </row>
    <row r="16" spans="2:28" ht="27.75" customHeight="1" x14ac:dyDescent="0.15">
      <c r="B16" s="268"/>
      <c r="C16" s="616"/>
      <c r="D16" s="626"/>
      <c r="E16" s="40"/>
      <c r="F16" s="627"/>
      <c r="G16" s="627"/>
      <c r="H16" s="617"/>
      <c r="I16" s="618"/>
      <c r="J16" s="618"/>
      <c r="K16" s="618"/>
      <c r="L16" s="614"/>
      <c r="M16" s="614"/>
      <c r="N16" s="615"/>
      <c r="O16" s="616"/>
      <c r="P16" s="614"/>
      <c r="Q16" s="614"/>
      <c r="R16" s="614"/>
      <c r="S16" s="614"/>
      <c r="T16" s="614"/>
      <c r="U16" s="614"/>
      <c r="V16" s="615"/>
      <c r="W16" s="610"/>
      <c r="X16" s="610"/>
      <c r="Y16" s="610"/>
      <c r="Z16" s="610"/>
    </row>
    <row r="17" spans="2:26" ht="27.75" customHeight="1" x14ac:dyDescent="0.15">
      <c r="B17" s="268"/>
      <c r="C17" s="616"/>
      <c r="D17" s="626"/>
      <c r="E17" s="40"/>
      <c r="F17" s="627"/>
      <c r="G17" s="627"/>
      <c r="H17" s="617"/>
      <c r="I17" s="618"/>
      <c r="J17" s="618"/>
      <c r="K17" s="618"/>
      <c r="L17" s="614"/>
      <c r="M17" s="614"/>
      <c r="N17" s="615"/>
      <c r="O17" s="616"/>
      <c r="P17" s="614"/>
      <c r="Q17" s="614"/>
      <c r="R17" s="614"/>
      <c r="S17" s="614"/>
      <c r="T17" s="614"/>
      <c r="U17" s="614"/>
      <c r="V17" s="615"/>
      <c r="W17" s="610"/>
      <c r="X17" s="610"/>
      <c r="Y17" s="610"/>
      <c r="Z17" s="610"/>
    </row>
    <row r="18" spans="2:26" ht="27.75" customHeight="1" x14ac:dyDescent="0.15">
      <c r="B18" s="268"/>
      <c r="C18" s="616"/>
      <c r="D18" s="626"/>
      <c r="E18" s="40"/>
      <c r="F18" s="627"/>
      <c r="G18" s="627"/>
      <c r="H18" s="617"/>
      <c r="I18" s="618"/>
      <c r="J18" s="618"/>
      <c r="K18" s="618"/>
      <c r="L18" s="614"/>
      <c r="M18" s="614"/>
      <c r="N18" s="615"/>
      <c r="O18" s="616"/>
      <c r="P18" s="614"/>
      <c r="Q18" s="614"/>
      <c r="R18" s="614"/>
      <c r="S18" s="614"/>
      <c r="T18" s="614"/>
      <c r="U18" s="614"/>
      <c r="V18" s="615"/>
      <c r="W18" s="610"/>
      <c r="X18" s="610"/>
      <c r="Y18" s="610"/>
      <c r="Z18" s="610"/>
    </row>
    <row r="19" spans="2:26" ht="27.75" customHeight="1" x14ac:dyDescent="0.15">
      <c r="B19" s="268"/>
      <c r="C19" s="616"/>
      <c r="D19" s="626"/>
      <c r="E19" s="40"/>
      <c r="F19" s="627"/>
      <c r="G19" s="627"/>
      <c r="H19" s="617"/>
      <c r="I19" s="618"/>
      <c r="J19" s="618"/>
      <c r="K19" s="618"/>
      <c r="L19" s="614"/>
      <c r="M19" s="614"/>
      <c r="N19" s="615"/>
      <c r="O19" s="616"/>
      <c r="P19" s="614"/>
      <c r="Q19" s="614"/>
      <c r="R19" s="614"/>
      <c r="S19" s="614"/>
      <c r="T19" s="614"/>
      <c r="U19" s="614"/>
      <c r="V19" s="615"/>
      <c r="W19" s="610"/>
      <c r="X19" s="610"/>
      <c r="Y19" s="610"/>
      <c r="Z19" s="610"/>
    </row>
    <row r="20" spans="2:26" ht="27.75" customHeight="1" x14ac:dyDescent="0.15">
      <c r="B20" s="268"/>
      <c r="C20" s="616"/>
      <c r="D20" s="626"/>
      <c r="E20" s="40"/>
      <c r="F20" s="627"/>
      <c r="G20" s="627"/>
      <c r="H20" s="617"/>
      <c r="I20" s="618"/>
      <c r="J20" s="618"/>
      <c r="K20" s="618"/>
      <c r="L20" s="614"/>
      <c r="M20" s="614"/>
      <c r="N20" s="615"/>
      <c r="O20" s="616"/>
      <c r="P20" s="614"/>
      <c r="Q20" s="614"/>
      <c r="R20" s="614"/>
      <c r="S20" s="614"/>
      <c r="T20" s="614"/>
      <c r="U20" s="614"/>
      <c r="V20" s="615"/>
      <c r="W20" s="610"/>
      <c r="X20" s="610"/>
      <c r="Y20" s="610"/>
      <c r="Z20" s="610"/>
    </row>
    <row r="21" spans="2:26" ht="27.75" customHeight="1" x14ac:dyDescent="0.15">
      <c r="B21" s="343"/>
      <c r="C21" s="616"/>
      <c r="D21" s="626"/>
      <c r="E21" s="40"/>
      <c r="F21" s="627"/>
      <c r="G21" s="627"/>
      <c r="H21" s="617"/>
      <c r="I21" s="618"/>
      <c r="J21" s="618"/>
      <c r="K21" s="618"/>
      <c r="L21" s="614"/>
      <c r="M21" s="614"/>
      <c r="N21" s="615"/>
      <c r="O21" s="616"/>
      <c r="P21" s="614"/>
      <c r="Q21" s="614"/>
      <c r="R21" s="614"/>
      <c r="S21" s="614"/>
      <c r="T21" s="614"/>
      <c r="U21" s="614"/>
      <c r="V21" s="615"/>
      <c r="W21" s="610"/>
      <c r="X21" s="610"/>
      <c r="Y21" s="610"/>
      <c r="Z21" s="610"/>
    </row>
    <row r="22" spans="2:26" ht="15.95" customHeight="1" x14ac:dyDescent="0.15">
      <c r="B22" s="1" t="s">
        <v>283</v>
      </c>
    </row>
    <row r="23" spans="2:26" ht="15.95" customHeight="1" x14ac:dyDescent="0.15">
      <c r="B23" s="187" t="s">
        <v>542</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9"/>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'(参考)リスト'!$F$16:$F$21</xm:f>
          </x14:formula1>
          <xm:sqref>W7:X21</xm:sqref>
        </x14:dataValidation>
        <x14:dataValidation type="list" allowBlank="1" showInputMessage="1" showErrorMessage="1" xr:uid="{00000000-0002-0000-0A00-000001000000}">
          <x14:formula1>
            <xm:f>'(参考)リスト'!$G$16:$G$20</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dimension ref="B1:Y45"/>
  <sheetViews>
    <sheetView showGridLines="0" showZeros="0" view="pageBreakPreview" zoomScale="70" zoomScaleNormal="100" zoomScaleSheetLayoutView="70" workbookViewId="0">
      <selection activeCell="Q5" sqref="Q5:W16"/>
    </sheetView>
  </sheetViews>
  <sheetFormatPr defaultRowHeight="12" x14ac:dyDescent="0.15"/>
  <cols>
    <col min="1" max="1" width="1.5" style="231" customWidth="1"/>
    <col min="2" max="4" width="5.875" style="232" customWidth="1"/>
    <col min="5" max="5" width="9.375" style="232" customWidth="1"/>
    <col min="6" max="12" width="7.625" style="232" customWidth="1"/>
    <col min="13" max="15" width="5.875" style="232" customWidth="1"/>
    <col min="16" max="16" width="9.375" style="232" customWidth="1"/>
    <col min="17" max="23" width="7.625" style="232" customWidth="1"/>
    <col min="24" max="24" width="1.5" style="231" customWidth="1"/>
    <col min="25" max="25" width="9" style="231" customWidth="1"/>
    <col min="26" max="16384" width="9" style="231"/>
  </cols>
  <sheetData>
    <row r="1" spans="2:25" ht="9" customHeight="1" x14ac:dyDescent="0.15"/>
    <row r="2" spans="2:25" s="232" customFormat="1" ht="22.5" customHeight="1" x14ac:dyDescent="0.15">
      <c r="B2" s="690" t="s">
        <v>564</v>
      </c>
      <c r="C2" s="690"/>
      <c r="D2" s="690"/>
      <c r="E2" s="690"/>
      <c r="F2" s="690"/>
      <c r="G2" s="690"/>
      <c r="H2" s="690"/>
      <c r="I2" s="690"/>
      <c r="J2" s="690"/>
      <c r="K2" s="690"/>
      <c r="L2" s="690"/>
      <c r="M2" s="690"/>
      <c r="N2" s="690"/>
      <c r="O2" s="690"/>
      <c r="P2" s="690"/>
      <c r="Q2" s="690"/>
      <c r="R2" s="690"/>
      <c r="S2" s="690"/>
      <c r="T2" s="690"/>
      <c r="U2" s="690"/>
      <c r="V2" s="690"/>
      <c r="W2" s="690"/>
      <c r="Y2" s="237" t="s">
        <v>552</v>
      </c>
    </row>
    <row r="3" spans="2:25" s="232" customFormat="1" ht="20.100000000000001" customHeight="1" x14ac:dyDescent="0.15">
      <c r="B3" s="239" t="s">
        <v>27</v>
      </c>
      <c r="C3" s="239"/>
      <c r="D3" s="691" t="s">
        <v>702</v>
      </c>
      <c r="E3" s="691"/>
      <c r="F3" s="691"/>
      <c r="G3" s="691"/>
      <c r="H3" s="692" t="s">
        <v>28</v>
      </c>
      <c r="I3" s="692"/>
      <c r="J3" s="693" t="s">
        <v>701</v>
      </c>
      <c r="K3" s="693"/>
      <c r="L3" s="693"/>
      <c r="M3" s="694" t="s">
        <v>258</v>
      </c>
      <c r="N3" s="694"/>
      <c r="O3" s="694"/>
      <c r="P3" s="695" t="s">
        <v>700</v>
      </c>
      <c r="Q3" s="695"/>
      <c r="R3" s="695"/>
      <c r="S3" s="656" t="s">
        <v>222</v>
      </c>
      <c r="T3" s="696"/>
      <c r="U3" s="699">
        <v>45160</v>
      </c>
      <c r="V3" s="700"/>
      <c r="W3" s="701"/>
      <c r="Y3" s="237" t="s">
        <v>555</v>
      </c>
    </row>
    <row r="4" spans="2:25" s="232" customFormat="1" ht="20.100000000000001" customHeight="1" x14ac:dyDescent="0.15">
      <c r="B4" s="238" t="s">
        <v>0</v>
      </c>
      <c r="C4" s="238"/>
      <c r="D4" s="705" t="s">
        <v>699</v>
      </c>
      <c r="E4" s="705"/>
      <c r="F4" s="705"/>
      <c r="G4" s="705"/>
      <c r="H4" s="706" t="s">
        <v>1</v>
      </c>
      <c r="I4" s="706"/>
      <c r="J4" s="693" t="s">
        <v>698</v>
      </c>
      <c r="K4" s="693"/>
      <c r="L4" s="693"/>
      <c r="M4" s="694" t="s">
        <v>259</v>
      </c>
      <c r="N4" s="694"/>
      <c r="O4" s="694"/>
      <c r="P4" s="707" t="s">
        <v>697</v>
      </c>
      <c r="Q4" s="707"/>
      <c r="R4" s="707"/>
      <c r="S4" s="697"/>
      <c r="T4" s="698"/>
      <c r="U4" s="702"/>
      <c r="V4" s="703"/>
      <c r="W4" s="704"/>
      <c r="Y4" s="237" t="s">
        <v>54</v>
      </c>
    </row>
    <row r="5" spans="2:25" s="232" customFormat="1" ht="20.100000000000001" customHeight="1" x14ac:dyDescent="0.15">
      <c r="B5" s="669" t="s">
        <v>565</v>
      </c>
      <c r="C5" s="659" t="s">
        <v>566</v>
      </c>
      <c r="D5" s="661" t="s">
        <v>654</v>
      </c>
      <c r="E5" s="662"/>
      <c r="F5" s="665" t="s">
        <v>696</v>
      </c>
      <c r="G5" s="666"/>
      <c r="H5" s="666"/>
      <c r="I5" s="666"/>
      <c r="J5" s="666"/>
      <c r="K5" s="666"/>
      <c r="L5" s="666"/>
      <c r="M5" s="689" t="s">
        <v>565</v>
      </c>
      <c r="N5" s="677" t="s">
        <v>566</v>
      </c>
      <c r="O5" s="661" t="s">
        <v>654</v>
      </c>
      <c r="P5" s="662"/>
      <c r="Q5" s="686" t="s">
        <v>695</v>
      </c>
      <c r="R5" s="687"/>
      <c r="S5" s="687"/>
      <c r="T5" s="687"/>
      <c r="U5" s="687"/>
      <c r="V5" s="687"/>
      <c r="W5" s="688"/>
      <c r="Y5" s="237" t="s">
        <v>55</v>
      </c>
    </row>
    <row r="6" spans="2:25" s="232" customFormat="1" ht="20.100000000000001" customHeight="1" x14ac:dyDescent="0.15">
      <c r="B6" s="669"/>
      <c r="C6" s="660"/>
      <c r="D6" s="663"/>
      <c r="E6" s="664"/>
      <c r="F6" s="665"/>
      <c r="G6" s="666"/>
      <c r="H6" s="666"/>
      <c r="I6" s="666"/>
      <c r="J6" s="666"/>
      <c r="K6" s="666"/>
      <c r="L6" s="666"/>
      <c r="M6" s="669"/>
      <c r="N6" s="660"/>
      <c r="O6" s="663"/>
      <c r="P6" s="664"/>
      <c r="Q6" s="665"/>
      <c r="R6" s="666"/>
      <c r="S6" s="666"/>
      <c r="T6" s="666"/>
      <c r="U6" s="666"/>
      <c r="V6" s="666"/>
      <c r="W6" s="675"/>
      <c r="Y6" s="242" t="s">
        <v>741</v>
      </c>
    </row>
    <row r="7" spans="2:25" s="232" customFormat="1" ht="20.100000000000001" customHeight="1" x14ac:dyDescent="0.15">
      <c r="B7" s="669"/>
      <c r="C7" s="677" t="s">
        <v>2</v>
      </c>
      <c r="D7" s="678">
        <v>1</v>
      </c>
      <c r="E7" s="679"/>
      <c r="F7" s="665"/>
      <c r="G7" s="666"/>
      <c r="H7" s="666"/>
      <c r="I7" s="666"/>
      <c r="J7" s="666"/>
      <c r="K7" s="666"/>
      <c r="L7" s="666"/>
      <c r="M7" s="669"/>
      <c r="N7" s="677" t="s">
        <v>2</v>
      </c>
      <c r="O7" s="678">
        <v>2</v>
      </c>
      <c r="P7" s="679"/>
      <c r="Q7" s="665"/>
      <c r="R7" s="666"/>
      <c r="S7" s="666"/>
      <c r="T7" s="666"/>
      <c r="U7" s="666"/>
      <c r="V7" s="666"/>
      <c r="W7" s="675"/>
    </row>
    <row r="8" spans="2:25" s="232" customFormat="1" ht="20.100000000000001" customHeight="1" x14ac:dyDescent="0.15">
      <c r="B8" s="670"/>
      <c r="C8" s="660"/>
      <c r="D8" s="654"/>
      <c r="E8" s="655"/>
      <c r="F8" s="665"/>
      <c r="G8" s="666"/>
      <c r="H8" s="666"/>
      <c r="I8" s="666"/>
      <c r="J8" s="666"/>
      <c r="K8" s="666"/>
      <c r="L8" s="666"/>
      <c r="M8" s="670"/>
      <c r="N8" s="660"/>
      <c r="O8" s="654"/>
      <c r="P8" s="655"/>
      <c r="Q8" s="665"/>
      <c r="R8" s="666"/>
      <c r="S8" s="666"/>
      <c r="T8" s="666"/>
      <c r="U8" s="666"/>
      <c r="V8" s="666"/>
      <c r="W8" s="675"/>
    </row>
    <row r="9" spans="2:25" s="232" customFormat="1" ht="17.100000000000001" customHeight="1" x14ac:dyDescent="0.15">
      <c r="B9" s="671" t="s">
        <v>567</v>
      </c>
      <c r="C9" s="671" t="s">
        <v>3</v>
      </c>
      <c r="D9" s="678" t="s">
        <v>661</v>
      </c>
      <c r="E9" s="679"/>
      <c r="F9" s="665"/>
      <c r="G9" s="666"/>
      <c r="H9" s="666"/>
      <c r="I9" s="666"/>
      <c r="J9" s="666"/>
      <c r="K9" s="666"/>
      <c r="L9" s="666"/>
      <c r="M9" s="671" t="s">
        <v>567</v>
      </c>
      <c r="N9" s="671" t="s">
        <v>3</v>
      </c>
      <c r="O9" s="678" t="s">
        <v>661</v>
      </c>
      <c r="P9" s="679"/>
      <c r="Q9" s="665"/>
      <c r="R9" s="666"/>
      <c r="S9" s="666"/>
      <c r="T9" s="666"/>
      <c r="U9" s="666"/>
      <c r="V9" s="666"/>
      <c r="W9" s="675"/>
    </row>
    <row r="10" spans="2:25" s="232" customFormat="1" ht="17.100000000000001" customHeight="1" x14ac:dyDescent="0.15">
      <c r="B10" s="671"/>
      <c r="C10" s="671"/>
      <c r="D10" s="654"/>
      <c r="E10" s="655"/>
      <c r="F10" s="665"/>
      <c r="G10" s="666"/>
      <c r="H10" s="666"/>
      <c r="I10" s="666"/>
      <c r="J10" s="666"/>
      <c r="K10" s="666"/>
      <c r="L10" s="666"/>
      <c r="M10" s="671"/>
      <c r="N10" s="671"/>
      <c r="O10" s="654"/>
      <c r="P10" s="655"/>
      <c r="Q10" s="665"/>
      <c r="R10" s="666"/>
      <c r="S10" s="666"/>
      <c r="T10" s="666"/>
      <c r="U10" s="666"/>
      <c r="V10" s="666"/>
      <c r="W10" s="675"/>
    </row>
    <row r="11" spans="2:25" s="232" customFormat="1" ht="17.100000000000001" customHeight="1" x14ac:dyDescent="0.15">
      <c r="B11" s="671"/>
      <c r="C11" s="671" t="s">
        <v>4</v>
      </c>
      <c r="D11" s="678" t="s">
        <v>661</v>
      </c>
      <c r="E11" s="679"/>
      <c r="F11" s="665"/>
      <c r="G11" s="666"/>
      <c r="H11" s="666"/>
      <c r="I11" s="666"/>
      <c r="J11" s="666"/>
      <c r="K11" s="666"/>
      <c r="L11" s="666"/>
      <c r="M11" s="671"/>
      <c r="N11" s="671" t="s">
        <v>4</v>
      </c>
      <c r="O11" s="678" t="s">
        <v>661</v>
      </c>
      <c r="P11" s="679"/>
      <c r="Q11" s="665"/>
      <c r="R11" s="666"/>
      <c r="S11" s="666"/>
      <c r="T11" s="666"/>
      <c r="U11" s="666"/>
      <c r="V11" s="666"/>
      <c r="W11" s="675"/>
    </row>
    <row r="12" spans="2:25" s="232" customFormat="1" ht="17.100000000000001" customHeight="1" x14ac:dyDescent="0.15">
      <c r="B12" s="671"/>
      <c r="C12" s="671"/>
      <c r="D12" s="654"/>
      <c r="E12" s="655"/>
      <c r="F12" s="665"/>
      <c r="G12" s="666"/>
      <c r="H12" s="666"/>
      <c r="I12" s="666"/>
      <c r="J12" s="666"/>
      <c r="K12" s="666"/>
      <c r="L12" s="666"/>
      <c r="M12" s="671"/>
      <c r="N12" s="671"/>
      <c r="O12" s="654"/>
      <c r="P12" s="655"/>
      <c r="Q12" s="665"/>
      <c r="R12" s="666"/>
      <c r="S12" s="666"/>
      <c r="T12" s="666"/>
      <c r="U12" s="666"/>
      <c r="V12" s="666"/>
      <c r="W12" s="675"/>
    </row>
    <row r="13" spans="2:25" s="232" customFormat="1" ht="17.100000000000001" customHeight="1" x14ac:dyDescent="0.15">
      <c r="B13" s="643" t="s">
        <v>5</v>
      </c>
      <c r="C13" s="645"/>
      <c r="D13" s="684" t="s">
        <v>666</v>
      </c>
      <c r="E13" s="685"/>
      <c r="F13" s="665"/>
      <c r="G13" s="666"/>
      <c r="H13" s="666"/>
      <c r="I13" s="666"/>
      <c r="J13" s="666"/>
      <c r="K13" s="666"/>
      <c r="L13" s="666"/>
      <c r="M13" s="643" t="s">
        <v>5</v>
      </c>
      <c r="N13" s="645"/>
      <c r="O13" s="684" t="s">
        <v>666</v>
      </c>
      <c r="P13" s="685"/>
      <c r="Q13" s="665"/>
      <c r="R13" s="666"/>
      <c r="S13" s="666"/>
      <c r="T13" s="666"/>
      <c r="U13" s="666"/>
      <c r="V13" s="666"/>
      <c r="W13" s="675"/>
    </row>
    <row r="14" spans="2:25" s="232" customFormat="1" ht="17.100000000000001" customHeight="1" x14ac:dyDescent="0.15">
      <c r="B14" s="643" t="s">
        <v>6</v>
      </c>
      <c r="C14" s="645"/>
      <c r="D14" s="654" t="s">
        <v>667</v>
      </c>
      <c r="E14" s="655"/>
      <c r="F14" s="665"/>
      <c r="G14" s="666"/>
      <c r="H14" s="666"/>
      <c r="I14" s="666"/>
      <c r="J14" s="666"/>
      <c r="K14" s="666"/>
      <c r="L14" s="666"/>
      <c r="M14" s="643" t="s">
        <v>6</v>
      </c>
      <c r="N14" s="645"/>
      <c r="O14" s="654" t="s">
        <v>667</v>
      </c>
      <c r="P14" s="655"/>
      <c r="Q14" s="665"/>
      <c r="R14" s="666"/>
      <c r="S14" s="666"/>
      <c r="T14" s="666"/>
      <c r="U14" s="666"/>
      <c r="V14" s="666"/>
      <c r="W14" s="675"/>
    </row>
    <row r="15" spans="2:25" s="232" customFormat="1" ht="17.100000000000001" customHeight="1" x14ac:dyDescent="0.15">
      <c r="B15" s="656" t="s">
        <v>29</v>
      </c>
      <c r="C15" s="657" t="s">
        <v>270</v>
      </c>
      <c r="D15" s="658"/>
      <c r="E15" s="236" t="s">
        <v>740</v>
      </c>
      <c r="F15" s="665"/>
      <c r="G15" s="666"/>
      <c r="H15" s="666"/>
      <c r="I15" s="666"/>
      <c r="J15" s="666"/>
      <c r="K15" s="666"/>
      <c r="L15" s="666"/>
      <c r="M15" s="656" t="s">
        <v>29</v>
      </c>
      <c r="N15" s="657" t="s">
        <v>270</v>
      </c>
      <c r="O15" s="658"/>
      <c r="P15" s="236" t="s">
        <v>740</v>
      </c>
      <c r="Q15" s="665"/>
      <c r="R15" s="666"/>
      <c r="S15" s="666"/>
      <c r="T15" s="666"/>
      <c r="U15" s="666"/>
      <c r="V15" s="666"/>
      <c r="W15" s="675"/>
    </row>
    <row r="16" spans="2:25" s="232" customFormat="1" ht="17.100000000000001" customHeight="1" x14ac:dyDescent="0.15">
      <c r="B16" s="636"/>
      <c r="C16" s="657" t="s">
        <v>271</v>
      </c>
      <c r="D16" s="658"/>
      <c r="E16" s="235" t="s">
        <v>740</v>
      </c>
      <c r="F16" s="667"/>
      <c r="G16" s="668"/>
      <c r="H16" s="668"/>
      <c r="I16" s="668"/>
      <c r="J16" s="668"/>
      <c r="K16" s="668"/>
      <c r="L16" s="668"/>
      <c r="M16" s="636"/>
      <c r="N16" s="657" t="s">
        <v>271</v>
      </c>
      <c r="O16" s="658"/>
      <c r="P16" s="235" t="s">
        <v>740</v>
      </c>
      <c r="Q16" s="667"/>
      <c r="R16" s="668"/>
      <c r="S16" s="668"/>
      <c r="T16" s="668"/>
      <c r="U16" s="668"/>
      <c r="V16" s="668"/>
      <c r="W16" s="676"/>
    </row>
    <row r="17" spans="2:23" s="232" customFormat="1" ht="17.100000000000001" customHeight="1" x14ac:dyDescent="0.15">
      <c r="B17" s="643" t="s">
        <v>7</v>
      </c>
      <c r="C17" s="644"/>
      <c r="D17" s="645"/>
      <c r="E17" s="650" t="s">
        <v>670</v>
      </c>
      <c r="F17" s="651"/>
      <c r="G17" s="651"/>
      <c r="H17" s="651"/>
      <c r="I17" s="651"/>
      <c r="J17" s="651"/>
      <c r="K17" s="651"/>
      <c r="L17" s="652"/>
      <c r="M17" s="643" t="s">
        <v>7</v>
      </c>
      <c r="N17" s="644"/>
      <c r="O17" s="645"/>
      <c r="P17" s="650" t="s">
        <v>670</v>
      </c>
      <c r="Q17" s="651"/>
      <c r="R17" s="651"/>
      <c r="S17" s="651"/>
      <c r="T17" s="651"/>
      <c r="U17" s="651"/>
      <c r="V17" s="651"/>
      <c r="W17" s="652"/>
    </row>
    <row r="18" spans="2:23" s="232" customFormat="1" ht="17.100000000000001" customHeight="1" x14ac:dyDescent="0.15">
      <c r="B18" s="643" t="s">
        <v>46</v>
      </c>
      <c r="C18" s="644"/>
      <c r="D18" s="645"/>
      <c r="E18" s="646" t="s">
        <v>694</v>
      </c>
      <c r="F18" s="647"/>
      <c r="G18" s="647"/>
      <c r="H18" s="647"/>
      <c r="I18" s="647"/>
      <c r="J18" s="647"/>
      <c r="K18" s="647"/>
      <c r="L18" s="647"/>
      <c r="M18" s="643" t="s">
        <v>46</v>
      </c>
      <c r="N18" s="644"/>
      <c r="O18" s="645"/>
      <c r="P18" s="646" t="s">
        <v>694</v>
      </c>
      <c r="Q18" s="647"/>
      <c r="R18" s="647"/>
      <c r="S18" s="647"/>
      <c r="T18" s="647"/>
      <c r="U18" s="647"/>
      <c r="V18" s="647"/>
      <c r="W18" s="653"/>
    </row>
    <row r="19" spans="2:23" s="232" customFormat="1" ht="17.100000000000001" customHeight="1" x14ac:dyDescent="0.15">
      <c r="B19" s="643" t="s">
        <v>273</v>
      </c>
      <c r="C19" s="644"/>
      <c r="D19" s="645"/>
      <c r="E19" s="646" t="s">
        <v>689</v>
      </c>
      <c r="F19" s="647"/>
      <c r="G19" s="647"/>
      <c r="H19" s="648"/>
      <c r="I19" s="648"/>
      <c r="J19" s="648"/>
      <c r="K19" s="648"/>
      <c r="L19" s="649"/>
      <c r="M19" s="643" t="s">
        <v>273</v>
      </c>
      <c r="N19" s="644"/>
      <c r="O19" s="645"/>
      <c r="P19" s="646" t="s">
        <v>689</v>
      </c>
      <c r="Q19" s="647"/>
      <c r="R19" s="647"/>
      <c r="S19" s="648"/>
      <c r="T19" s="648"/>
      <c r="U19" s="648"/>
      <c r="V19" s="648"/>
      <c r="W19" s="649"/>
    </row>
    <row r="20" spans="2:23" s="232" customFormat="1" ht="17.100000000000001" customHeight="1" x14ac:dyDescent="0.15">
      <c r="B20" s="643" t="s">
        <v>292</v>
      </c>
      <c r="C20" s="644"/>
      <c r="D20" s="645"/>
      <c r="E20" s="646" t="s">
        <v>689</v>
      </c>
      <c r="F20" s="647"/>
      <c r="G20" s="647"/>
      <c r="H20" s="631" t="s">
        <v>8</v>
      </c>
      <c r="I20" s="632"/>
      <c r="J20" s="633"/>
      <c r="K20" s="634"/>
      <c r="L20" s="634"/>
      <c r="M20" s="643" t="s">
        <v>292</v>
      </c>
      <c r="N20" s="644"/>
      <c r="O20" s="645"/>
      <c r="P20" s="646" t="s">
        <v>689</v>
      </c>
      <c r="Q20" s="647"/>
      <c r="R20" s="647"/>
      <c r="S20" s="631" t="s">
        <v>8</v>
      </c>
      <c r="T20" s="632"/>
      <c r="U20" s="633" t="s">
        <v>689</v>
      </c>
      <c r="V20" s="634"/>
      <c r="W20" s="635"/>
    </row>
    <row r="21" spans="2:23" s="232" customFormat="1" ht="17.100000000000001" customHeight="1" x14ac:dyDescent="0.15">
      <c r="B21" s="643" t="s">
        <v>568</v>
      </c>
      <c r="C21" s="644"/>
      <c r="D21" s="638" t="s">
        <v>745</v>
      </c>
      <c r="E21" s="639"/>
      <c r="F21" s="639"/>
      <c r="G21" s="639"/>
      <c r="H21" s="639"/>
      <c r="I21" s="639"/>
      <c r="J21" s="639"/>
      <c r="K21" s="639"/>
      <c r="L21" s="639"/>
      <c r="M21" s="672" t="s">
        <v>568</v>
      </c>
      <c r="N21" s="673"/>
      <c r="O21" s="638" t="s">
        <v>745</v>
      </c>
      <c r="P21" s="639"/>
      <c r="Q21" s="639"/>
      <c r="R21" s="639"/>
      <c r="S21" s="639"/>
      <c r="T21" s="639"/>
      <c r="U21" s="639"/>
      <c r="V21" s="639"/>
      <c r="W21" s="674"/>
    </row>
    <row r="22" spans="2:23" s="232" customFormat="1" ht="20.100000000000001" customHeight="1" x14ac:dyDescent="0.15">
      <c r="B22" s="669" t="s">
        <v>565</v>
      </c>
      <c r="C22" s="659" t="s">
        <v>566</v>
      </c>
      <c r="D22" s="661" t="s">
        <v>655</v>
      </c>
      <c r="E22" s="662"/>
      <c r="F22" s="665" t="s">
        <v>693</v>
      </c>
      <c r="G22" s="666"/>
      <c r="H22" s="666"/>
      <c r="I22" s="666"/>
      <c r="J22" s="666"/>
      <c r="K22" s="666"/>
      <c r="L22" s="666"/>
      <c r="M22" s="669" t="s">
        <v>565</v>
      </c>
      <c r="N22" s="659" t="s">
        <v>566</v>
      </c>
      <c r="O22" s="661" t="s">
        <v>656</v>
      </c>
      <c r="P22" s="662"/>
      <c r="Q22" s="665" t="s">
        <v>692</v>
      </c>
      <c r="R22" s="666"/>
      <c r="S22" s="666"/>
      <c r="T22" s="666"/>
      <c r="U22" s="666"/>
      <c r="V22" s="666"/>
      <c r="W22" s="675"/>
    </row>
    <row r="23" spans="2:23" s="232" customFormat="1" ht="20.100000000000001" customHeight="1" x14ac:dyDescent="0.15">
      <c r="B23" s="669"/>
      <c r="C23" s="660"/>
      <c r="D23" s="663"/>
      <c r="E23" s="664"/>
      <c r="F23" s="665"/>
      <c r="G23" s="666"/>
      <c r="H23" s="666"/>
      <c r="I23" s="666"/>
      <c r="J23" s="666"/>
      <c r="K23" s="666"/>
      <c r="L23" s="666"/>
      <c r="M23" s="669"/>
      <c r="N23" s="660"/>
      <c r="O23" s="663"/>
      <c r="P23" s="664"/>
      <c r="Q23" s="665"/>
      <c r="R23" s="666"/>
      <c r="S23" s="666"/>
      <c r="T23" s="666"/>
      <c r="U23" s="666"/>
      <c r="V23" s="666"/>
      <c r="W23" s="675"/>
    </row>
    <row r="24" spans="2:23" s="232" customFormat="1" ht="20.100000000000001" customHeight="1" x14ac:dyDescent="0.15">
      <c r="B24" s="669"/>
      <c r="C24" s="677" t="s">
        <v>2</v>
      </c>
      <c r="D24" s="678">
        <v>1</v>
      </c>
      <c r="E24" s="679"/>
      <c r="F24" s="665"/>
      <c r="G24" s="666"/>
      <c r="H24" s="666"/>
      <c r="I24" s="666"/>
      <c r="J24" s="666"/>
      <c r="K24" s="666"/>
      <c r="L24" s="666"/>
      <c r="M24" s="669"/>
      <c r="N24" s="677" t="s">
        <v>2</v>
      </c>
      <c r="O24" s="678">
        <v>1</v>
      </c>
      <c r="P24" s="679"/>
      <c r="Q24" s="665"/>
      <c r="R24" s="666"/>
      <c r="S24" s="666"/>
      <c r="T24" s="666"/>
      <c r="U24" s="666"/>
      <c r="V24" s="666"/>
      <c r="W24" s="675"/>
    </row>
    <row r="25" spans="2:23" s="232" customFormat="1" ht="20.100000000000001" customHeight="1" x14ac:dyDescent="0.15">
      <c r="B25" s="670"/>
      <c r="C25" s="660"/>
      <c r="D25" s="654"/>
      <c r="E25" s="655"/>
      <c r="F25" s="665"/>
      <c r="G25" s="666"/>
      <c r="H25" s="666"/>
      <c r="I25" s="666"/>
      <c r="J25" s="666"/>
      <c r="K25" s="666"/>
      <c r="L25" s="666"/>
      <c r="M25" s="670"/>
      <c r="N25" s="660"/>
      <c r="O25" s="654"/>
      <c r="P25" s="655"/>
      <c r="Q25" s="665"/>
      <c r="R25" s="666"/>
      <c r="S25" s="666"/>
      <c r="T25" s="666"/>
      <c r="U25" s="666"/>
      <c r="V25" s="666"/>
      <c r="W25" s="675"/>
    </row>
    <row r="26" spans="2:23" s="232" customFormat="1" ht="17.100000000000001" customHeight="1" x14ac:dyDescent="0.15">
      <c r="B26" s="671" t="s">
        <v>567</v>
      </c>
      <c r="C26" s="671" t="s">
        <v>3</v>
      </c>
      <c r="D26" s="678" t="s">
        <v>739</v>
      </c>
      <c r="E26" s="679"/>
      <c r="F26" s="665"/>
      <c r="G26" s="666"/>
      <c r="H26" s="666"/>
      <c r="I26" s="666"/>
      <c r="J26" s="666"/>
      <c r="K26" s="666"/>
      <c r="L26" s="666"/>
      <c r="M26" s="671" t="s">
        <v>567</v>
      </c>
      <c r="N26" s="671" t="s">
        <v>3</v>
      </c>
      <c r="O26" s="678" t="s">
        <v>739</v>
      </c>
      <c r="P26" s="679"/>
      <c r="Q26" s="665"/>
      <c r="R26" s="666"/>
      <c r="S26" s="666"/>
      <c r="T26" s="666"/>
      <c r="U26" s="666"/>
      <c r="V26" s="666"/>
      <c r="W26" s="675"/>
    </row>
    <row r="27" spans="2:23" s="232" customFormat="1" ht="17.100000000000001" customHeight="1" x14ac:dyDescent="0.15">
      <c r="B27" s="671"/>
      <c r="C27" s="671"/>
      <c r="D27" s="654"/>
      <c r="E27" s="655"/>
      <c r="F27" s="665"/>
      <c r="G27" s="666"/>
      <c r="H27" s="666"/>
      <c r="I27" s="666"/>
      <c r="J27" s="666"/>
      <c r="K27" s="666"/>
      <c r="L27" s="666"/>
      <c r="M27" s="671"/>
      <c r="N27" s="671"/>
      <c r="O27" s="654"/>
      <c r="P27" s="655"/>
      <c r="Q27" s="665"/>
      <c r="R27" s="666"/>
      <c r="S27" s="666"/>
      <c r="T27" s="666"/>
      <c r="U27" s="666"/>
      <c r="V27" s="666"/>
      <c r="W27" s="675"/>
    </row>
    <row r="28" spans="2:23" s="232" customFormat="1" ht="17.100000000000001" customHeight="1" x14ac:dyDescent="0.15">
      <c r="B28" s="671"/>
      <c r="C28" s="671" t="s">
        <v>4</v>
      </c>
      <c r="D28" s="680" t="s">
        <v>662</v>
      </c>
      <c r="E28" s="681"/>
      <c r="F28" s="665"/>
      <c r="G28" s="666"/>
      <c r="H28" s="666"/>
      <c r="I28" s="666"/>
      <c r="J28" s="666"/>
      <c r="K28" s="666"/>
      <c r="L28" s="666"/>
      <c r="M28" s="671"/>
      <c r="N28" s="671" t="s">
        <v>4</v>
      </c>
      <c r="O28" s="678" t="s">
        <v>662</v>
      </c>
      <c r="P28" s="679"/>
      <c r="Q28" s="665"/>
      <c r="R28" s="666"/>
      <c r="S28" s="666"/>
      <c r="T28" s="666"/>
      <c r="U28" s="666"/>
      <c r="V28" s="666"/>
      <c r="W28" s="675"/>
    </row>
    <row r="29" spans="2:23" s="232" customFormat="1" ht="17.100000000000001" customHeight="1" x14ac:dyDescent="0.15">
      <c r="B29" s="671"/>
      <c r="C29" s="671"/>
      <c r="D29" s="682"/>
      <c r="E29" s="683"/>
      <c r="F29" s="665"/>
      <c r="G29" s="666"/>
      <c r="H29" s="666"/>
      <c r="I29" s="666"/>
      <c r="J29" s="666"/>
      <c r="K29" s="666"/>
      <c r="L29" s="666"/>
      <c r="M29" s="671"/>
      <c r="N29" s="671"/>
      <c r="O29" s="654"/>
      <c r="P29" s="655"/>
      <c r="Q29" s="665"/>
      <c r="R29" s="666"/>
      <c r="S29" s="666"/>
      <c r="T29" s="666"/>
      <c r="U29" s="666"/>
      <c r="V29" s="666"/>
      <c r="W29" s="675"/>
    </row>
    <row r="30" spans="2:23" s="232" customFormat="1" ht="17.100000000000001" customHeight="1" x14ac:dyDescent="0.15">
      <c r="B30" s="643" t="s">
        <v>5</v>
      </c>
      <c r="C30" s="645"/>
      <c r="D30" s="684" t="s">
        <v>666</v>
      </c>
      <c r="E30" s="685"/>
      <c r="F30" s="665"/>
      <c r="G30" s="666"/>
      <c r="H30" s="666"/>
      <c r="I30" s="666"/>
      <c r="J30" s="666"/>
      <c r="K30" s="666"/>
      <c r="L30" s="666"/>
      <c r="M30" s="643" t="s">
        <v>5</v>
      </c>
      <c r="N30" s="645"/>
      <c r="O30" s="684" t="s">
        <v>666</v>
      </c>
      <c r="P30" s="685"/>
      <c r="Q30" s="665"/>
      <c r="R30" s="666"/>
      <c r="S30" s="666"/>
      <c r="T30" s="666"/>
      <c r="U30" s="666"/>
      <c r="V30" s="666"/>
      <c r="W30" s="675"/>
    </row>
    <row r="31" spans="2:23" s="232" customFormat="1" ht="17.100000000000001" customHeight="1" x14ac:dyDescent="0.15">
      <c r="B31" s="643" t="s">
        <v>6</v>
      </c>
      <c r="C31" s="645"/>
      <c r="D31" s="654" t="s">
        <v>661</v>
      </c>
      <c r="E31" s="655"/>
      <c r="F31" s="665"/>
      <c r="G31" s="666"/>
      <c r="H31" s="666"/>
      <c r="I31" s="666"/>
      <c r="J31" s="666"/>
      <c r="K31" s="666"/>
      <c r="L31" s="666"/>
      <c r="M31" s="643" t="s">
        <v>6</v>
      </c>
      <c r="N31" s="645"/>
      <c r="O31" s="654" t="s">
        <v>661</v>
      </c>
      <c r="P31" s="655"/>
      <c r="Q31" s="665"/>
      <c r="R31" s="666"/>
      <c r="S31" s="666"/>
      <c r="T31" s="666"/>
      <c r="U31" s="666"/>
      <c r="V31" s="666"/>
      <c r="W31" s="675"/>
    </row>
    <row r="32" spans="2:23" s="232" customFormat="1" ht="17.100000000000001" customHeight="1" x14ac:dyDescent="0.15">
      <c r="B32" s="656" t="s">
        <v>29</v>
      </c>
      <c r="C32" s="657" t="s">
        <v>270</v>
      </c>
      <c r="D32" s="658"/>
      <c r="E32" s="236" t="s">
        <v>740</v>
      </c>
      <c r="F32" s="665"/>
      <c r="G32" s="666"/>
      <c r="H32" s="666"/>
      <c r="I32" s="666"/>
      <c r="J32" s="666"/>
      <c r="K32" s="666"/>
      <c r="L32" s="666"/>
      <c r="M32" s="656" t="s">
        <v>29</v>
      </c>
      <c r="N32" s="657" t="s">
        <v>270</v>
      </c>
      <c r="O32" s="658"/>
      <c r="P32" s="235" t="s">
        <v>740</v>
      </c>
      <c r="Q32" s="665"/>
      <c r="R32" s="666"/>
      <c r="S32" s="666"/>
      <c r="T32" s="666"/>
      <c r="U32" s="666"/>
      <c r="V32" s="666"/>
      <c r="W32" s="675"/>
    </row>
    <row r="33" spans="2:23" s="232" customFormat="1" ht="17.100000000000001" customHeight="1" x14ac:dyDescent="0.15">
      <c r="B33" s="636"/>
      <c r="C33" s="657" t="s">
        <v>271</v>
      </c>
      <c r="D33" s="658"/>
      <c r="E33" s="235" t="s">
        <v>555</v>
      </c>
      <c r="F33" s="667"/>
      <c r="G33" s="668"/>
      <c r="H33" s="668"/>
      <c r="I33" s="668"/>
      <c r="J33" s="668"/>
      <c r="K33" s="668"/>
      <c r="L33" s="668"/>
      <c r="M33" s="636"/>
      <c r="N33" s="657" t="s">
        <v>271</v>
      </c>
      <c r="O33" s="658"/>
      <c r="P33" s="235" t="s">
        <v>555</v>
      </c>
      <c r="Q33" s="667"/>
      <c r="R33" s="668"/>
      <c r="S33" s="668"/>
      <c r="T33" s="668"/>
      <c r="U33" s="668"/>
      <c r="V33" s="668"/>
      <c r="W33" s="676"/>
    </row>
    <row r="34" spans="2:23" s="232" customFormat="1" ht="17.100000000000001" customHeight="1" x14ac:dyDescent="0.15">
      <c r="B34" s="643" t="s">
        <v>7</v>
      </c>
      <c r="C34" s="644"/>
      <c r="D34" s="645"/>
      <c r="E34" s="650" t="s">
        <v>671</v>
      </c>
      <c r="F34" s="651"/>
      <c r="G34" s="651"/>
      <c r="H34" s="651"/>
      <c r="I34" s="651"/>
      <c r="J34" s="651"/>
      <c r="K34" s="651"/>
      <c r="L34" s="652"/>
      <c r="M34" s="643" t="s">
        <v>7</v>
      </c>
      <c r="N34" s="644"/>
      <c r="O34" s="645"/>
      <c r="P34" s="650" t="s">
        <v>672</v>
      </c>
      <c r="Q34" s="651"/>
      <c r="R34" s="651"/>
      <c r="S34" s="651"/>
      <c r="T34" s="651"/>
      <c r="U34" s="651"/>
      <c r="V34" s="651"/>
      <c r="W34" s="652"/>
    </row>
    <row r="35" spans="2:23" s="232" customFormat="1" ht="17.100000000000001" customHeight="1" x14ac:dyDescent="0.15">
      <c r="B35" s="643" t="s">
        <v>46</v>
      </c>
      <c r="C35" s="644"/>
      <c r="D35" s="645"/>
      <c r="E35" s="646" t="s">
        <v>691</v>
      </c>
      <c r="F35" s="647"/>
      <c r="G35" s="647"/>
      <c r="H35" s="647"/>
      <c r="I35" s="647"/>
      <c r="J35" s="647"/>
      <c r="K35" s="647"/>
      <c r="L35" s="647"/>
      <c r="M35" s="643" t="s">
        <v>46</v>
      </c>
      <c r="N35" s="644"/>
      <c r="O35" s="645"/>
      <c r="P35" s="646" t="s">
        <v>690</v>
      </c>
      <c r="Q35" s="647"/>
      <c r="R35" s="647"/>
      <c r="S35" s="647"/>
      <c r="T35" s="647"/>
      <c r="U35" s="647"/>
      <c r="V35" s="647"/>
      <c r="W35" s="653"/>
    </row>
    <row r="36" spans="2:23" s="232" customFormat="1" ht="17.100000000000001" customHeight="1" x14ac:dyDescent="0.15">
      <c r="B36" s="643" t="s">
        <v>273</v>
      </c>
      <c r="C36" s="644"/>
      <c r="D36" s="645"/>
      <c r="E36" s="646" t="s">
        <v>689</v>
      </c>
      <c r="F36" s="647"/>
      <c r="G36" s="647"/>
      <c r="H36" s="648"/>
      <c r="I36" s="648"/>
      <c r="J36" s="648"/>
      <c r="K36" s="648"/>
      <c r="L36" s="649"/>
      <c r="M36" s="643" t="s">
        <v>273</v>
      </c>
      <c r="N36" s="644"/>
      <c r="O36" s="645"/>
      <c r="P36" s="646" t="s">
        <v>689</v>
      </c>
      <c r="Q36" s="647"/>
      <c r="R36" s="647"/>
      <c r="S36" s="648"/>
      <c r="T36" s="648"/>
      <c r="U36" s="648"/>
      <c r="V36" s="648"/>
      <c r="W36" s="649"/>
    </row>
    <row r="37" spans="2:23" s="232" customFormat="1" ht="17.100000000000001" customHeight="1" x14ac:dyDescent="0.15">
      <c r="B37" s="643" t="s">
        <v>292</v>
      </c>
      <c r="C37" s="644"/>
      <c r="D37" s="645"/>
      <c r="E37" s="646" t="s">
        <v>689</v>
      </c>
      <c r="F37" s="647"/>
      <c r="G37" s="647"/>
      <c r="H37" s="631" t="s">
        <v>8</v>
      </c>
      <c r="I37" s="632"/>
      <c r="J37" s="633"/>
      <c r="K37" s="634"/>
      <c r="L37" s="634"/>
      <c r="M37" s="643" t="s">
        <v>292</v>
      </c>
      <c r="N37" s="644"/>
      <c r="O37" s="645"/>
      <c r="P37" s="646" t="s">
        <v>689</v>
      </c>
      <c r="Q37" s="647"/>
      <c r="R37" s="647"/>
      <c r="S37" s="631" t="s">
        <v>8</v>
      </c>
      <c r="T37" s="632"/>
      <c r="U37" s="633" t="s">
        <v>689</v>
      </c>
      <c r="V37" s="634"/>
      <c r="W37" s="635"/>
    </row>
    <row r="38" spans="2:23" s="232" customFormat="1" ht="17.100000000000001" customHeight="1" x14ac:dyDescent="0.15">
      <c r="B38" s="636" t="s">
        <v>568</v>
      </c>
      <c r="C38" s="637"/>
      <c r="D38" s="638" t="s">
        <v>688</v>
      </c>
      <c r="E38" s="639"/>
      <c r="F38" s="639"/>
      <c r="G38" s="639"/>
      <c r="H38" s="639"/>
      <c r="I38" s="639"/>
      <c r="J38" s="639"/>
      <c r="K38" s="639"/>
      <c r="L38" s="639"/>
      <c r="M38" s="636" t="s">
        <v>568</v>
      </c>
      <c r="N38" s="637"/>
      <c r="O38" s="640" t="s">
        <v>688</v>
      </c>
      <c r="P38" s="641"/>
      <c r="Q38" s="641"/>
      <c r="R38" s="641"/>
      <c r="S38" s="641"/>
      <c r="T38" s="641"/>
      <c r="U38" s="641"/>
      <c r="V38" s="641"/>
      <c r="W38" s="642"/>
    </row>
    <row r="39" spans="2:23" ht="15" customHeight="1" x14ac:dyDescent="0.15">
      <c r="B39" s="234"/>
      <c r="C39" s="628" t="s">
        <v>569</v>
      </c>
      <c r="D39" s="629"/>
      <c r="E39" s="629"/>
      <c r="F39" s="629"/>
      <c r="G39" s="629"/>
      <c r="H39" s="629"/>
      <c r="I39" s="629"/>
      <c r="J39" s="629"/>
      <c r="K39" s="629"/>
      <c r="L39" s="629"/>
      <c r="M39" s="234"/>
      <c r="N39" s="234" t="s">
        <v>570</v>
      </c>
      <c r="O39" s="234"/>
      <c r="P39" s="234"/>
      <c r="Q39" s="234"/>
      <c r="R39" s="234"/>
      <c r="S39" s="234"/>
      <c r="T39" s="234"/>
      <c r="U39" s="234"/>
      <c r="V39" s="234"/>
      <c r="W39" s="234"/>
    </row>
    <row r="40" spans="2:23" ht="15" customHeight="1" x14ac:dyDescent="0.15">
      <c r="B40" s="234"/>
      <c r="C40" s="630"/>
      <c r="D40" s="630"/>
      <c r="E40" s="630"/>
      <c r="F40" s="630"/>
      <c r="G40" s="630"/>
      <c r="H40" s="630"/>
      <c r="I40" s="630"/>
      <c r="J40" s="630"/>
      <c r="K40" s="630"/>
      <c r="L40" s="630"/>
      <c r="M40" s="234"/>
      <c r="N40" s="234" t="s">
        <v>571</v>
      </c>
      <c r="O40" s="234"/>
      <c r="P40" s="234"/>
      <c r="Q40" s="234"/>
      <c r="R40" s="234"/>
      <c r="S40" s="234"/>
      <c r="T40" s="234"/>
      <c r="U40" s="234"/>
      <c r="V40" s="234"/>
      <c r="W40" s="234"/>
    </row>
    <row r="41" spans="2:23" ht="15" customHeight="1" x14ac:dyDescent="0.15">
      <c r="C41" s="234" t="s">
        <v>572</v>
      </c>
      <c r="N41" s="233" t="s">
        <v>518</v>
      </c>
      <c r="O41" s="233"/>
      <c r="P41" s="233"/>
      <c r="Q41" s="233"/>
      <c r="R41" s="233"/>
      <c r="S41" s="233"/>
      <c r="T41" s="233"/>
      <c r="U41" s="233"/>
      <c r="V41" s="233"/>
    </row>
    <row r="42" spans="2:23" ht="15" customHeight="1" x14ac:dyDescent="0.15">
      <c r="C42" s="234" t="s">
        <v>574</v>
      </c>
      <c r="N42" s="233" t="s">
        <v>573</v>
      </c>
      <c r="O42" s="233"/>
      <c r="P42" s="233"/>
      <c r="Q42" s="233"/>
      <c r="R42" s="233"/>
      <c r="S42" s="233"/>
      <c r="T42" s="233"/>
      <c r="U42" s="233"/>
      <c r="V42" s="233"/>
    </row>
    <row r="43" spans="2:23" x14ac:dyDescent="0.15">
      <c r="C43" s="233" t="s">
        <v>543</v>
      </c>
      <c r="N43" s="233" t="s">
        <v>453</v>
      </c>
      <c r="O43" s="233"/>
      <c r="P43" s="233"/>
      <c r="Q43" s="233"/>
      <c r="R43" s="233"/>
      <c r="S43" s="233"/>
      <c r="T43" s="233"/>
      <c r="U43" s="233"/>
      <c r="V43" s="233"/>
    </row>
    <row r="44" spans="2:23" x14ac:dyDescent="0.15">
      <c r="N44" s="233"/>
    </row>
    <row r="45" spans="2:23" x14ac:dyDescent="0.15">
      <c r="N45" s="23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9"/>
  <dataValidations count="1">
    <dataValidation type="list" allowBlank="1" showInputMessage="1" showErrorMessage="1" sqref="P32:P33 E32:E33 P15:P16 E15:E16" xr:uid="{00000000-0002-0000-0B00-000000000000}">
      <formula1>$Y$2:$Y$5</formula1>
    </dataValidation>
  </dataValidations>
  <printOptions horizontalCentered="1" verticalCentered="1"/>
  <pageMargins left="0.19685039370078738" right="0.19685039370078738" top="0.39370078740157477" bottom="0.19685039370078738" header="0.31496062992125989" footer="0.31496062992125989"/>
  <pageSetup paperSize="9" scale="67"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2000000}">
          <x14:formula1>
            <xm:f>'(参考)リスト'!#REF!</xm:f>
          </x14:formula1>
          <xm:sqref>E32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dimension ref="B1:Y45"/>
  <sheetViews>
    <sheetView showGridLines="0" showZeros="0" view="pageBreakPreview" zoomScale="70" zoomScaleNormal="100" zoomScaleSheetLayoutView="70" workbookViewId="0">
      <selection activeCell="P32" sqref="P32"/>
    </sheetView>
  </sheetViews>
  <sheetFormatPr defaultRowHeight="12" x14ac:dyDescent="0.15"/>
  <cols>
    <col min="1" max="1" width="1.5" style="231" customWidth="1"/>
    <col min="2" max="4" width="5.875" style="232" customWidth="1"/>
    <col min="5" max="5" width="9.375" style="232" customWidth="1"/>
    <col min="6" max="12" width="7.625" style="232" customWidth="1"/>
    <col min="13" max="15" width="5.875" style="232" customWidth="1"/>
    <col min="16" max="16" width="9.375" style="232" customWidth="1"/>
    <col min="17" max="23" width="7.625" style="232" customWidth="1"/>
    <col min="24" max="24" width="1.5" style="231" customWidth="1"/>
    <col min="25" max="25" width="0" style="231" hidden="1" customWidth="1"/>
    <col min="26" max="16384" width="9" style="231"/>
  </cols>
  <sheetData>
    <row r="1" spans="2:25" ht="9" customHeight="1" x14ac:dyDescent="0.15"/>
    <row r="2" spans="2:25" s="232" customFormat="1" ht="22.5" customHeight="1" x14ac:dyDescent="0.15">
      <c r="B2" s="690" t="s">
        <v>564</v>
      </c>
      <c r="C2" s="690"/>
      <c r="D2" s="690"/>
      <c r="E2" s="690"/>
      <c r="F2" s="690"/>
      <c r="G2" s="690"/>
      <c r="H2" s="690"/>
      <c r="I2" s="690"/>
      <c r="J2" s="690"/>
      <c r="K2" s="690"/>
      <c r="L2" s="690"/>
      <c r="M2" s="690"/>
      <c r="N2" s="690"/>
      <c r="O2" s="690"/>
      <c r="P2" s="690"/>
      <c r="Q2" s="690"/>
      <c r="R2" s="690"/>
      <c r="S2" s="690"/>
      <c r="T2" s="690"/>
      <c r="U2" s="690"/>
      <c r="V2" s="690"/>
      <c r="W2" s="690"/>
      <c r="Y2" s="237" t="s">
        <v>552</v>
      </c>
    </row>
    <row r="3" spans="2:25" s="232" customFormat="1" ht="20.100000000000001" customHeight="1" x14ac:dyDescent="0.15">
      <c r="B3" s="239" t="s">
        <v>27</v>
      </c>
      <c r="C3" s="239"/>
      <c r="D3" s="691" t="s">
        <v>702</v>
      </c>
      <c r="E3" s="691"/>
      <c r="F3" s="691"/>
      <c r="G3" s="691"/>
      <c r="H3" s="692" t="s">
        <v>28</v>
      </c>
      <c r="I3" s="692"/>
      <c r="J3" s="693" t="s">
        <v>701</v>
      </c>
      <c r="K3" s="693"/>
      <c r="L3" s="693"/>
      <c r="M3" s="694" t="s">
        <v>258</v>
      </c>
      <c r="N3" s="694"/>
      <c r="O3" s="694"/>
      <c r="P3" s="695" t="s">
        <v>700</v>
      </c>
      <c r="Q3" s="695"/>
      <c r="R3" s="695"/>
      <c r="S3" s="656" t="s">
        <v>222</v>
      </c>
      <c r="T3" s="696"/>
      <c r="U3" s="699">
        <v>45160</v>
      </c>
      <c r="V3" s="700"/>
      <c r="W3" s="701"/>
      <c r="Y3" s="237" t="s">
        <v>555</v>
      </c>
    </row>
    <row r="4" spans="2:25" s="232" customFormat="1" ht="20.100000000000001" customHeight="1" x14ac:dyDescent="0.15">
      <c r="B4" s="238" t="s">
        <v>0</v>
      </c>
      <c r="C4" s="238"/>
      <c r="D4" s="705" t="s">
        <v>699</v>
      </c>
      <c r="E4" s="705"/>
      <c r="F4" s="705"/>
      <c r="G4" s="705"/>
      <c r="H4" s="706" t="s">
        <v>1</v>
      </c>
      <c r="I4" s="706"/>
      <c r="J4" s="693" t="s">
        <v>698</v>
      </c>
      <c r="K4" s="693"/>
      <c r="L4" s="693"/>
      <c r="M4" s="694" t="s">
        <v>259</v>
      </c>
      <c r="N4" s="694"/>
      <c r="O4" s="694"/>
      <c r="P4" s="707" t="s">
        <v>697</v>
      </c>
      <c r="Q4" s="707"/>
      <c r="R4" s="707"/>
      <c r="S4" s="697"/>
      <c r="T4" s="698"/>
      <c r="U4" s="702"/>
      <c r="V4" s="703"/>
      <c r="W4" s="704"/>
      <c r="Y4" s="237" t="s">
        <v>54</v>
      </c>
    </row>
    <row r="5" spans="2:25" s="232" customFormat="1" ht="20.100000000000001" customHeight="1" x14ac:dyDescent="0.15">
      <c r="B5" s="669" t="s">
        <v>565</v>
      </c>
      <c r="C5" s="659" t="s">
        <v>566</v>
      </c>
      <c r="D5" s="661" t="s">
        <v>657</v>
      </c>
      <c r="E5" s="662"/>
      <c r="F5" s="665" t="s">
        <v>710</v>
      </c>
      <c r="G5" s="666"/>
      <c r="H5" s="666"/>
      <c r="I5" s="666"/>
      <c r="J5" s="666"/>
      <c r="K5" s="666"/>
      <c r="L5" s="666"/>
      <c r="M5" s="689" t="s">
        <v>565</v>
      </c>
      <c r="N5" s="677" t="s">
        <v>566</v>
      </c>
      <c r="O5" s="661" t="s">
        <v>657</v>
      </c>
      <c r="P5" s="662"/>
      <c r="Q5" s="686" t="s">
        <v>709</v>
      </c>
      <c r="R5" s="687"/>
      <c r="S5" s="687"/>
      <c r="T5" s="687"/>
      <c r="U5" s="687"/>
      <c r="V5" s="687"/>
      <c r="W5" s="688"/>
      <c r="Y5" s="237" t="s">
        <v>55</v>
      </c>
    </row>
    <row r="6" spans="2:25" s="232" customFormat="1" ht="20.100000000000001" customHeight="1" x14ac:dyDescent="0.15">
      <c r="B6" s="669"/>
      <c r="C6" s="660"/>
      <c r="D6" s="663"/>
      <c r="E6" s="664"/>
      <c r="F6" s="665"/>
      <c r="G6" s="666"/>
      <c r="H6" s="666"/>
      <c r="I6" s="666"/>
      <c r="J6" s="666"/>
      <c r="K6" s="666"/>
      <c r="L6" s="666"/>
      <c r="M6" s="669"/>
      <c r="N6" s="660"/>
      <c r="O6" s="663"/>
      <c r="P6" s="664"/>
      <c r="Q6" s="665"/>
      <c r="R6" s="666"/>
      <c r="S6" s="666"/>
      <c r="T6" s="666"/>
      <c r="U6" s="666"/>
      <c r="V6" s="666"/>
      <c r="W6" s="675"/>
    </row>
    <row r="7" spans="2:25" s="232" customFormat="1" ht="20.100000000000001" customHeight="1" x14ac:dyDescent="0.15">
      <c r="B7" s="669"/>
      <c r="C7" s="677" t="s">
        <v>2</v>
      </c>
      <c r="D7" s="678">
        <v>1</v>
      </c>
      <c r="E7" s="679"/>
      <c r="F7" s="665"/>
      <c r="G7" s="666"/>
      <c r="H7" s="666"/>
      <c r="I7" s="666"/>
      <c r="J7" s="666"/>
      <c r="K7" s="666"/>
      <c r="L7" s="666"/>
      <c r="M7" s="669"/>
      <c r="N7" s="677" t="s">
        <v>2</v>
      </c>
      <c r="O7" s="678">
        <v>2</v>
      </c>
      <c r="P7" s="679"/>
      <c r="Q7" s="665"/>
      <c r="R7" s="666"/>
      <c r="S7" s="666"/>
      <c r="T7" s="666"/>
      <c r="U7" s="666"/>
      <c r="V7" s="666"/>
      <c r="W7" s="675"/>
    </row>
    <row r="8" spans="2:25" s="232" customFormat="1" ht="20.100000000000001" customHeight="1" x14ac:dyDescent="0.15">
      <c r="B8" s="670"/>
      <c r="C8" s="660"/>
      <c r="D8" s="654"/>
      <c r="E8" s="655"/>
      <c r="F8" s="665"/>
      <c r="G8" s="666"/>
      <c r="H8" s="666"/>
      <c r="I8" s="666"/>
      <c r="J8" s="666"/>
      <c r="K8" s="666"/>
      <c r="L8" s="666"/>
      <c r="M8" s="670"/>
      <c r="N8" s="660"/>
      <c r="O8" s="654"/>
      <c r="P8" s="655"/>
      <c r="Q8" s="665"/>
      <c r="R8" s="666"/>
      <c r="S8" s="666"/>
      <c r="T8" s="666"/>
      <c r="U8" s="666"/>
      <c r="V8" s="666"/>
      <c r="W8" s="675"/>
    </row>
    <row r="9" spans="2:25" s="232" customFormat="1" ht="17.100000000000001" customHeight="1" x14ac:dyDescent="0.15">
      <c r="B9" s="671" t="s">
        <v>567</v>
      </c>
      <c r="C9" s="671" t="s">
        <v>3</v>
      </c>
      <c r="D9" s="678" t="s">
        <v>739</v>
      </c>
      <c r="E9" s="679"/>
      <c r="F9" s="665"/>
      <c r="G9" s="666"/>
      <c r="H9" s="666"/>
      <c r="I9" s="666"/>
      <c r="J9" s="666"/>
      <c r="K9" s="666"/>
      <c r="L9" s="666"/>
      <c r="M9" s="671" t="s">
        <v>567</v>
      </c>
      <c r="N9" s="671" t="s">
        <v>3</v>
      </c>
      <c r="O9" s="678" t="s">
        <v>739</v>
      </c>
      <c r="P9" s="679"/>
      <c r="Q9" s="665"/>
      <c r="R9" s="666"/>
      <c r="S9" s="666"/>
      <c r="T9" s="666"/>
      <c r="U9" s="666"/>
      <c r="V9" s="666"/>
      <c r="W9" s="675"/>
    </row>
    <row r="10" spans="2:25" s="232" customFormat="1" ht="17.100000000000001" customHeight="1" x14ac:dyDescent="0.15">
      <c r="B10" s="671"/>
      <c r="C10" s="671"/>
      <c r="D10" s="654"/>
      <c r="E10" s="655"/>
      <c r="F10" s="665"/>
      <c r="G10" s="666"/>
      <c r="H10" s="666"/>
      <c r="I10" s="666"/>
      <c r="J10" s="666"/>
      <c r="K10" s="666"/>
      <c r="L10" s="666"/>
      <c r="M10" s="671"/>
      <c r="N10" s="671"/>
      <c r="O10" s="654"/>
      <c r="P10" s="655"/>
      <c r="Q10" s="665"/>
      <c r="R10" s="666"/>
      <c r="S10" s="666"/>
      <c r="T10" s="666"/>
      <c r="U10" s="666"/>
      <c r="V10" s="666"/>
      <c r="W10" s="675"/>
    </row>
    <row r="11" spans="2:25" s="232" customFormat="1" ht="17.100000000000001" customHeight="1" x14ac:dyDescent="0.15">
      <c r="B11" s="671"/>
      <c r="C11" s="671" t="s">
        <v>4</v>
      </c>
      <c r="D11" s="678" t="s">
        <v>662</v>
      </c>
      <c r="E11" s="679"/>
      <c r="F11" s="665"/>
      <c r="G11" s="666"/>
      <c r="H11" s="666"/>
      <c r="I11" s="666"/>
      <c r="J11" s="666"/>
      <c r="K11" s="666"/>
      <c r="L11" s="666"/>
      <c r="M11" s="671"/>
      <c r="N11" s="671" t="s">
        <v>4</v>
      </c>
      <c r="O11" s="678" t="s">
        <v>663</v>
      </c>
      <c r="P11" s="679"/>
      <c r="Q11" s="665"/>
      <c r="R11" s="666"/>
      <c r="S11" s="666"/>
      <c r="T11" s="666"/>
      <c r="U11" s="666"/>
      <c r="V11" s="666"/>
      <c r="W11" s="675"/>
    </row>
    <row r="12" spans="2:25" s="232" customFormat="1" ht="17.100000000000001" customHeight="1" x14ac:dyDescent="0.15">
      <c r="B12" s="671"/>
      <c r="C12" s="671"/>
      <c r="D12" s="654"/>
      <c r="E12" s="655"/>
      <c r="F12" s="665"/>
      <c r="G12" s="666"/>
      <c r="H12" s="666"/>
      <c r="I12" s="666"/>
      <c r="J12" s="666"/>
      <c r="K12" s="666"/>
      <c r="L12" s="666"/>
      <c r="M12" s="671"/>
      <c r="N12" s="671"/>
      <c r="O12" s="654"/>
      <c r="P12" s="655"/>
      <c r="Q12" s="665"/>
      <c r="R12" s="666"/>
      <c r="S12" s="666"/>
      <c r="T12" s="666"/>
      <c r="U12" s="666"/>
      <c r="V12" s="666"/>
      <c r="W12" s="675"/>
    </row>
    <row r="13" spans="2:25" s="232" customFormat="1" ht="17.100000000000001" customHeight="1" x14ac:dyDescent="0.15">
      <c r="B13" s="643" t="s">
        <v>5</v>
      </c>
      <c r="C13" s="645"/>
      <c r="D13" s="684" t="s">
        <v>666</v>
      </c>
      <c r="E13" s="685"/>
      <c r="F13" s="665"/>
      <c r="G13" s="666"/>
      <c r="H13" s="666"/>
      <c r="I13" s="666"/>
      <c r="J13" s="666"/>
      <c r="K13" s="666"/>
      <c r="L13" s="666"/>
      <c r="M13" s="643" t="s">
        <v>5</v>
      </c>
      <c r="N13" s="645"/>
      <c r="O13" s="684" t="s">
        <v>666</v>
      </c>
      <c r="P13" s="685"/>
      <c r="Q13" s="665"/>
      <c r="R13" s="666"/>
      <c r="S13" s="666"/>
      <c r="T13" s="666"/>
      <c r="U13" s="666"/>
      <c r="V13" s="666"/>
      <c r="W13" s="675"/>
    </row>
    <row r="14" spans="2:25" s="232" customFormat="1" ht="17.100000000000001" customHeight="1" x14ac:dyDescent="0.15">
      <c r="B14" s="643" t="s">
        <v>6</v>
      </c>
      <c r="C14" s="645"/>
      <c r="D14" s="654" t="s">
        <v>661</v>
      </c>
      <c r="E14" s="655"/>
      <c r="F14" s="665"/>
      <c r="G14" s="666"/>
      <c r="H14" s="666"/>
      <c r="I14" s="666"/>
      <c r="J14" s="666"/>
      <c r="K14" s="666"/>
      <c r="L14" s="666"/>
      <c r="M14" s="643" t="s">
        <v>6</v>
      </c>
      <c r="N14" s="645"/>
      <c r="O14" s="654" t="s">
        <v>661</v>
      </c>
      <c r="P14" s="655"/>
      <c r="Q14" s="665"/>
      <c r="R14" s="666"/>
      <c r="S14" s="666"/>
      <c r="T14" s="666"/>
      <c r="U14" s="666"/>
      <c r="V14" s="666"/>
      <c r="W14" s="675"/>
    </row>
    <row r="15" spans="2:25" s="232" customFormat="1" ht="17.100000000000001" customHeight="1" x14ac:dyDescent="0.15">
      <c r="B15" s="656" t="s">
        <v>29</v>
      </c>
      <c r="C15" s="657" t="s">
        <v>270</v>
      </c>
      <c r="D15" s="658"/>
      <c r="E15" s="236" t="s">
        <v>740</v>
      </c>
      <c r="F15" s="665"/>
      <c r="G15" s="666"/>
      <c r="H15" s="666"/>
      <c r="I15" s="666"/>
      <c r="J15" s="666"/>
      <c r="K15" s="666"/>
      <c r="L15" s="666"/>
      <c r="M15" s="656" t="s">
        <v>29</v>
      </c>
      <c r="N15" s="657" t="s">
        <v>270</v>
      </c>
      <c r="O15" s="658"/>
      <c r="P15" s="236" t="s">
        <v>740</v>
      </c>
      <c r="Q15" s="665"/>
      <c r="R15" s="666"/>
      <c r="S15" s="666"/>
      <c r="T15" s="666"/>
      <c r="U15" s="666"/>
      <c r="V15" s="666"/>
      <c r="W15" s="675"/>
    </row>
    <row r="16" spans="2:25" s="232" customFormat="1" ht="17.100000000000001" customHeight="1" x14ac:dyDescent="0.15">
      <c r="B16" s="636"/>
      <c r="C16" s="657" t="s">
        <v>271</v>
      </c>
      <c r="D16" s="658"/>
      <c r="E16" s="235" t="s">
        <v>555</v>
      </c>
      <c r="F16" s="667"/>
      <c r="G16" s="668"/>
      <c r="H16" s="668"/>
      <c r="I16" s="668"/>
      <c r="J16" s="668"/>
      <c r="K16" s="668"/>
      <c r="L16" s="668"/>
      <c r="M16" s="636"/>
      <c r="N16" s="657" t="s">
        <v>271</v>
      </c>
      <c r="O16" s="658"/>
      <c r="P16" s="235" t="s">
        <v>555</v>
      </c>
      <c r="Q16" s="667"/>
      <c r="R16" s="668"/>
      <c r="S16" s="668"/>
      <c r="T16" s="668"/>
      <c r="U16" s="668"/>
      <c r="V16" s="668"/>
      <c r="W16" s="676"/>
    </row>
    <row r="17" spans="2:23" s="232" customFormat="1" ht="17.100000000000001" customHeight="1" x14ac:dyDescent="0.15">
      <c r="B17" s="643" t="s">
        <v>7</v>
      </c>
      <c r="C17" s="644"/>
      <c r="D17" s="645"/>
      <c r="E17" s="650" t="s">
        <v>673</v>
      </c>
      <c r="F17" s="651"/>
      <c r="G17" s="651"/>
      <c r="H17" s="651"/>
      <c r="I17" s="651"/>
      <c r="J17" s="651"/>
      <c r="K17" s="651"/>
      <c r="L17" s="652"/>
      <c r="M17" s="643" t="s">
        <v>7</v>
      </c>
      <c r="N17" s="644"/>
      <c r="O17" s="645"/>
      <c r="P17" s="650" t="s">
        <v>674</v>
      </c>
      <c r="Q17" s="651"/>
      <c r="R17" s="651"/>
      <c r="S17" s="651"/>
      <c r="T17" s="651"/>
      <c r="U17" s="651"/>
      <c r="V17" s="651"/>
      <c r="W17" s="652"/>
    </row>
    <row r="18" spans="2:23" s="232" customFormat="1" ht="17.100000000000001" customHeight="1" x14ac:dyDescent="0.15">
      <c r="B18" s="643" t="s">
        <v>46</v>
      </c>
      <c r="C18" s="644"/>
      <c r="D18" s="645"/>
      <c r="E18" s="646" t="s">
        <v>708</v>
      </c>
      <c r="F18" s="647"/>
      <c r="G18" s="647"/>
      <c r="H18" s="647"/>
      <c r="I18" s="647"/>
      <c r="J18" s="647"/>
      <c r="K18" s="647"/>
      <c r="L18" s="647"/>
      <c r="M18" s="643" t="s">
        <v>46</v>
      </c>
      <c r="N18" s="644"/>
      <c r="O18" s="645"/>
      <c r="P18" s="646" t="s">
        <v>707</v>
      </c>
      <c r="Q18" s="647"/>
      <c r="R18" s="647"/>
      <c r="S18" s="647"/>
      <c r="T18" s="647"/>
      <c r="U18" s="647"/>
      <c r="V18" s="647"/>
      <c r="W18" s="653"/>
    </row>
    <row r="19" spans="2:23" s="232" customFormat="1" ht="17.100000000000001" customHeight="1" x14ac:dyDescent="0.15">
      <c r="B19" s="643" t="s">
        <v>273</v>
      </c>
      <c r="C19" s="644"/>
      <c r="D19" s="645"/>
      <c r="E19" s="646" t="s">
        <v>689</v>
      </c>
      <c r="F19" s="647"/>
      <c r="G19" s="647"/>
      <c r="H19" s="648"/>
      <c r="I19" s="648"/>
      <c r="J19" s="648"/>
      <c r="K19" s="648"/>
      <c r="L19" s="649"/>
      <c r="M19" s="643" t="s">
        <v>273</v>
      </c>
      <c r="N19" s="644"/>
      <c r="O19" s="645"/>
      <c r="P19" s="646" t="s">
        <v>689</v>
      </c>
      <c r="Q19" s="647"/>
      <c r="R19" s="647"/>
      <c r="S19" s="648"/>
      <c r="T19" s="648"/>
      <c r="U19" s="648"/>
      <c r="V19" s="648"/>
      <c r="W19" s="649"/>
    </row>
    <row r="20" spans="2:23" s="232" customFormat="1" ht="17.100000000000001" customHeight="1" x14ac:dyDescent="0.15">
      <c r="B20" s="643" t="s">
        <v>292</v>
      </c>
      <c r="C20" s="644"/>
      <c r="D20" s="645"/>
      <c r="E20" s="646" t="s">
        <v>689</v>
      </c>
      <c r="F20" s="647"/>
      <c r="G20" s="647"/>
      <c r="H20" s="631" t="s">
        <v>8</v>
      </c>
      <c r="I20" s="632"/>
      <c r="J20" s="633"/>
      <c r="K20" s="634"/>
      <c r="L20" s="634"/>
      <c r="M20" s="643" t="s">
        <v>292</v>
      </c>
      <c r="N20" s="644"/>
      <c r="O20" s="645"/>
      <c r="P20" s="646" t="s">
        <v>689</v>
      </c>
      <c r="Q20" s="647"/>
      <c r="R20" s="647"/>
      <c r="S20" s="631" t="s">
        <v>8</v>
      </c>
      <c r="T20" s="632"/>
      <c r="U20" s="633" t="s">
        <v>689</v>
      </c>
      <c r="V20" s="634"/>
      <c r="W20" s="635"/>
    </row>
    <row r="21" spans="2:23" s="232" customFormat="1" ht="17.100000000000001" customHeight="1" x14ac:dyDescent="0.15">
      <c r="B21" s="643" t="s">
        <v>568</v>
      </c>
      <c r="C21" s="644"/>
      <c r="D21" s="638" t="s">
        <v>688</v>
      </c>
      <c r="E21" s="639"/>
      <c r="F21" s="639"/>
      <c r="G21" s="639"/>
      <c r="H21" s="639"/>
      <c r="I21" s="639"/>
      <c r="J21" s="639"/>
      <c r="K21" s="639"/>
      <c r="L21" s="639"/>
      <c r="M21" s="672" t="s">
        <v>568</v>
      </c>
      <c r="N21" s="673"/>
      <c r="O21" s="638" t="s">
        <v>688</v>
      </c>
      <c r="P21" s="639"/>
      <c r="Q21" s="639"/>
      <c r="R21" s="639"/>
      <c r="S21" s="639"/>
      <c r="T21" s="639"/>
      <c r="U21" s="639"/>
      <c r="V21" s="639"/>
      <c r="W21" s="674"/>
    </row>
    <row r="22" spans="2:23" s="232" customFormat="1" ht="20.100000000000001" customHeight="1" x14ac:dyDescent="0.15">
      <c r="B22" s="669" t="s">
        <v>565</v>
      </c>
      <c r="C22" s="659" t="s">
        <v>566</v>
      </c>
      <c r="D22" s="661" t="s">
        <v>658</v>
      </c>
      <c r="E22" s="662"/>
      <c r="F22" s="665" t="s">
        <v>706</v>
      </c>
      <c r="G22" s="666"/>
      <c r="H22" s="666"/>
      <c r="I22" s="666"/>
      <c r="J22" s="666"/>
      <c r="K22" s="666"/>
      <c r="L22" s="666"/>
      <c r="M22" s="669" t="s">
        <v>565</v>
      </c>
      <c r="N22" s="659" t="s">
        <v>566</v>
      </c>
      <c r="O22" s="661" t="s">
        <v>659</v>
      </c>
      <c r="P22" s="662"/>
      <c r="Q22" s="665" t="s">
        <v>705</v>
      </c>
      <c r="R22" s="666"/>
      <c r="S22" s="666"/>
      <c r="T22" s="666"/>
      <c r="U22" s="666"/>
      <c r="V22" s="666"/>
      <c r="W22" s="675"/>
    </row>
    <row r="23" spans="2:23" s="232" customFormat="1" ht="20.100000000000001" customHeight="1" x14ac:dyDescent="0.15">
      <c r="B23" s="669"/>
      <c r="C23" s="660"/>
      <c r="D23" s="663"/>
      <c r="E23" s="664"/>
      <c r="F23" s="665"/>
      <c r="G23" s="666"/>
      <c r="H23" s="666"/>
      <c r="I23" s="666"/>
      <c r="J23" s="666"/>
      <c r="K23" s="666"/>
      <c r="L23" s="666"/>
      <c r="M23" s="669"/>
      <c r="N23" s="660"/>
      <c r="O23" s="663"/>
      <c r="P23" s="664"/>
      <c r="Q23" s="665"/>
      <c r="R23" s="666"/>
      <c r="S23" s="666"/>
      <c r="T23" s="666"/>
      <c r="U23" s="666"/>
      <c r="V23" s="666"/>
      <c r="W23" s="675"/>
    </row>
    <row r="24" spans="2:23" s="232" customFormat="1" ht="20.100000000000001" customHeight="1" x14ac:dyDescent="0.15">
      <c r="B24" s="669"/>
      <c r="C24" s="677" t="s">
        <v>2</v>
      </c>
      <c r="D24" s="678">
        <v>1</v>
      </c>
      <c r="E24" s="679"/>
      <c r="F24" s="665"/>
      <c r="G24" s="666"/>
      <c r="H24" s="666"/>
      <c r="I24" s="666"/>
      <c r="J24" s="666"/>
      <c r="K24" s="666"/>
      <c r="L24" s="666"/>
      <c r="M24" s="669"/>
      <c r="N24" s="677" t="s">
        <v>2</v>
      </c>
      <c r="O24" s="678">
        <v>1</v>
      </c>
      <c r="P24" s="679"/>
      <c r="Q24" s="665"/>
      <c r="R24" s="666"/>
      <c r="S24" s="666"/>
      <c r="T24" s="666"/>
      <c r="U24" s="666"/>
      <c r="V24" s="666"/>
      <c r="W24" s="675"/>
    </row>
    <row r="25" spans="2:23" s="232" customFormat="1" ht="20.100000000000001" customHeight="1" x14ac:dyDescent="0.15">
      <c r="B25" s="670"/>
      <c r="C25" s="660"/>
      <c r="D25" s="654"/>
      <c r="E25" s="655"/>
      <c r="F25" s="665"/>
      <c r="G25" s="666"/>
      <c r="H25" s="666"/>
      <c r="I25" s="666"/>
      <c r="J25" s="666"/>
      <c r="K25" s="666"/>
      <c r="L25" s="666"/>
      <c r="M25" s="670"/>
      <c r="N25" s="660"/>
      <c r="O25" s="654"/>
      <c r="P25" s="655"/>
      <c r="Q25" s="665"/>
      <c r="R25" s="666"/>
      <c r="S25" s="666"/>
      <c r="T25" s="666"/>
      <c r="U25" s="666"/>
      <c r="V25" s="666"/>
      <c r="W25" s="675"/>
    </row>
    <row r="26" spans="2:23" s="232" customFormat="1" ht="17.100000000000001" customHeight="1" x14ac:dyDescent="0.15">
      <c r="B26" s="671" t="s">
        <v>567</v>
      </c>
      <c r="C26" s="671" t="s">
        <v>3</v>
      </c>
      <c r="D26" s="678" t="s">
        <v>739</v>
      </c>
      <c r="E26" s="679"/>
      <c r="F26" s="665"/>
      <c r="G26" s="666"/>
      <c r="H26" s="666"/>
      <c r="I26" s="666"/>
      <c r="J26" s="666"/>
      <c r="K26" s="666"/>
      <c r="L26" s="666"/>
      <c r="M26" s="671" t="s">
        <v>567</v>
      </c>
      <c r="N26" s="671" t="s">
        <v>3</v>
      </c>
      <c r="O26" s="678" t="s">
        <v>739</v>
      </c>
      <c r="P26" s="679"/>
      <c r="Q26" s="665"/>
      <c r="R26" s="666"/>
      <c r="S26" s="666"/>
      <c r="T26" s="666"/>
      <c r="U26" s="666"/>
      <c r="V26" s="666"/>
      <c r="W26" s="675"/>
    </row>
    <row r="27" spans="2:23" s="232" customFormat="1" ht="17.100000000000001" customHeight="1" x14ac:dyDescent="0.15">
      <c r="B27" s="671"/>
      <c r="C27" s="671"/>
      <c r="D27" s="654"/>
      <c r="E27" s="655"/>
      <c r="F27" s="665"/>
      <c r="G27" s="666"/>
      <c r="H27" s="666"/>
      <c r="I27" s="666"/>
      <c r="J27" s="666"/>
      <c r="K27" s="666"/>
      <c r="L27" s="666"/>
      <c r="M27" s="671"/>
      <c r="N27" s="671"/>
      <c r="O27" s="654"/>
      <c r="P27" s="655"/>
      <c r="Q27" s="665"/>
      <c r="R27" s="666"/>
      <c r="S27" s="666"/>
      <c r="T27" s="666"/>
      <c r="U27" s="666"/>
      <c r="V27" s="666"/>
      <c r="W27" s="675"/>
    </row>
    <row r="28" spans="2:23" s="232" customFormat="1" ht="17.100000000000001" customHeight="1" x14ac:dyDescent="0.15">
      <c r="B28" s="671"/>
      <c r="C28" s="671" t="s">
        <v>4</v>
      </c>
      <c r="D28" s="680" t="s">
        <v>662</v>
      </c>
      <c r="E28" s="681"/>
      <c r="F28" s="665"/>
      <c r="G28" s="666"/>
      <c r="H28" s="666"/>
      <c r="I28" s="666"/>
      <c r="J28" s="666"/>
      <c r="K28" s="666"/>
      <c r="L28" s="666"/>
      <c r="M28" s="671"/>
      <c r="N28" s="671" t="s">
        <v>4</v>
      </c>
      <c r="O28" s="678" t="s">
        <v>662</v>
      </c>
      <c r="P28" s="679"/>
      <c r="Q28" s="665"/>
      <c r="R28" s="666"/>
      <c r="S28" s="666"/>
      <c r="T28" s="666"/>
      <c r="U28" s="666"/>
      <c r="V28" s="666"/>
      <c r="W28" s="675"/>
    </row>
    <row r="29" spans="2:23" s="232" customFormat="1" ht="17.100000000000001" customHeight="1" x14ac:dyDescent="0.15">
      <c r="B29" s="671"/>
      <c r="C29" s="671"/>
      <c r="D29" s="682"/>
      <c r="E29" s="683"/>
      <c r="F29" s="665"/>
      <c r="G29" s="666"/>
      <c r="H29" s="666"/>
      <c r="I29" s="666"/>
      <c r="J29" s="666"/>
      <c r="K29" s="666"/>
      <c r="L29" s="666"/>
      <c r="M29" s="671"/>
      <c r="N29" s="671"/>
      <c r="O29" s="654"/>
      <c r="P29" s="655"/>
      <c r="Q29" s="665"/>
      <c r="R29" s="666"/>
      <c r="S29" s="666"/>
      <c r="T29" s="666"/>
      <c r="U29" s="666"/>
      <c r="V29" s="666"/>
      <c r="W29" s="675"/>
    </row>
    <row r="30" spans="2:23" s="232" customFormat="1" ht="17.100000000000001" customHeight="1" x14ac:dyDescent="0.15">
      <c r="B30" s="643" t="s">
        <v>5</v>
      </c>
      <c r="C30" s="645"/>
      <c r="D30" s="684" t="s">
        <v>666</v>
      </c>
      <c r="E30" s="685"/>
      <c r="F30" s="665"/>
      <c r="G30" s="666"/>
      <c r="H30" s="666"/>
      <c r="I30" s="666"/>
      <c r="J30" s="666"/>
      <c r="K30" s="666"/>
      <c r="L30" s="666"/>
      <c r="M30" s="643" t="s">
        <v>5</v>
      </c>
      <c r="N30" s="645"/>
      <c r="O30" s="684" t="s">
        <v>666</v>
      </c>
      <c r="P30" s="685"/>
      <c r="Q30" s="665"/>
      <c r="R30" s="666"/>
      <c r="S30" s="666"/>
      <c r="T30" s="666"/>
      <c r="U30" s="666"/>
      <c r="V30" s="666"/>
      <c r="W30" s="675"/>
    </row>
    <row r="31" spans="2:23" s="232" customFormat="1" ht="17.100000000000001" customHeight="1" x14ac:dyDescent="0.15">
      <c r="B31" s="643" t="s">
        <v>6</v>
      </c>
      <c r="C31" s="645"/>
      <c r="D31" s="654" t="s">
        <v>661</v>
      </c>
      <c r="E31" s="655"/>
      <c r="F31" s="665"/>
      <c r="G31" s="666"/>
      <c r="H31" s="666"/>
      <c r="I31" s="666"/>
      <c r="J31" s="666"/>
      <c r="K31" s="666"/>
      <c r="L31" s="666"/>
      <c r="M31" s="643" t="s">
        <v>6</v>
      </c>
      <c r="N31" s="645"/>
      <c r="O31" s="654" t="s">
        <v>661</v>
      </c>
      <c r="P31" s="655"/>
      <c r="Q31" s="665"/>
      <c r="R31" s="666"/>
      <c r="S31" s="666"/>
      <c r="T31" s="666"/>
      <c r="U31" s="666"/>
      <c r="V31" s="666"/>
      <c r="W31" s="675"/>
    </row>
    <row r="32" spans="2:23" s="232" customFormat="1" ht="17.100000000000001" customHeight="1" x14ac:dyDescent="0.15">
      <c r="B32" s="656" t="s">
        <v>29</v>
      </c>
      <c r="C32" s="657" t="s">
        <v>270</v>
      </c>
      <c r="D32" s="658"/>
      <c r="E32" s="236" t="s">
        <v>740</v>
      </c>
      <c r="F32" s="665"/>
      <c r="G32" s="666"/>
      <c r="H32" s="666"/>
      <c r="I32" s="666"/>
      <c r="J32" s="666"/>
      <c r="K32" s="666"/>
      <c r="L32" s="666"/>
      <c r="M32" s="656" t="s">
        <v>29</v>
      </c>
      <c r="N32" s="657" t="s">
        <v>270</v>
      </c>
      <c r="O32" s="658"/>
      <c r="P32" s="235" t="s">
        <v>740</v>
      </c>
      <c r="Q32" s="665"/>
      <c r="R32" s="666"/>
      <c r="S32" s="666"/>
      <c r="T32" s="666"/>
      <c r="U32" s="666"/>
      <c r="V32" s="666"/>
      <c r="W32" s="675"/>
    </row>
    <row r="33" spans="2:23" s="232" customFormat="1" ht="17.100000000000001" customHeight="1" x14ac:dyDescent="0.15">
      <c r="B33" s="636"/>
      <c r="C33" s="657" t="s">
        <v>271</v>
      </c>
      <c r="D33" s="658"/>
      <c r="E33" s="235" t="s">
        <v>555</v>
      </c>
      <c r="F33" s="667"/>
      <c r="G33" s="668"/>
      <c r="H33" s="668"/>
      <c r="I33" s="668"/>
      <c r="J33" s="668"/>
      <c r="K33" s="668"/>
      <c r="L33" s="668"/>
      <c r="M33" s="636"/>
      <c r="N33" s="657" t="s">
        <v>271</v>
      </c>
      <c r="O33" s="658"/>
      <c r="P33" s="235" t="s">
        <v>555</v>
      </c>
      <c r="Q33" s="667"/>
      <c r="R33" s="668"/>
      <c r="S33" s="668"/>
      <c r="T33" s="668"/>
      <c r="U33" s="668"/>
      <c r="V33" s="668"/>
      <c r="W33" s="676"/>
    </row>
    <row r="34" spans="2:23" s="232" customFormat="1" ht="17.100000000000001" customHeight="1" x14ac:dyDescent="0.15">
      <c r="B34" s="643" t="s">
        <v>7</v>
      </c>
      <c r="C34" s="644"/>
      <c r="D34" s="645"/>
      <c r="E34" s="650" t="s">
        <v>675</v>
      </c>
      <c r="F34" s="651"/>
      <c r="G34" s="651"/>
      <c r="H34" s="651"/>
      <c r="I34" s="651"/>
      <c r="J34" s="651"/>
      <c r="K34" s="651"/>
      <c r="L34" s="652"/>
      <c r="M34" s="643" t="s">
        <v>7</v>
      </c>
      <c r="N34" s="644"/>
      <c r="O34" s="645"/>
      <c r="P34" s="650" t="s">
        <v>676</v>
      </c>
      <c r="Q34" s="651"/>
      <c r="R34" s="651"/>
      <c r="S34" s="651"/>
      <c r="T34" s="651"/>
      <c r="U34" s="651"/>
      <c r="V34" s="651"/>
      <c r="W34" s="652"/>
    </row>
    <row r="35" spans="2:23" s="232" customFormat="1" ht="17.100000000000001" customHeight="1" x14ac:dyDescent="0.15">
      <c r="B35" s="643" t="s">
        <v>46</v>
      </c>
      <c r="C35" s="644"/>
      <c r="D35" s="645"/>
      <c r="E35" s="646" t="s">
        <v>704</v>
      </c>
      <c r="F35" s="647"/>
      <c r="G35" s="647"/>
      <c r="H35" s="647"/>
      <c r="I35" s="647"/>
      <c r="J35" s="647"/>
      <c r="K35" s="647"/>
      <c r="L35" s="647"/>
      <c r="M35" s="643" t="s">
        <v>46</v>
      </c>
      <c r="N35" s="644"/>
      <c r="O35" s="645"/>
      <c r="P35" s="646" t="s">
        <v>703</v>
      </c>
      <c r="Q35" s="647"/>
      <c r="R35" s="647"/>
      <c r="S35" s="647"/>
      <c r="T35" s="647"/>
      <c r="U35" s="647"/>
      <c r="V35" s="647"/>
      <c r="W35" s="653"/>
    </row>
    <row r="36" spans="2:23" s="232" customFormat="1" ht="17.100000000000001" customHeight="1" x14ac:dyDescent="0.15">
      <c r="B36" s="643" t="s">
        <v>273</v>
      </c>
      <c r="C36" s="644"/>
      <c r="D36" s="645"/>
      <c r="E36" s="646" t="s">
        <v>689</v>
      </c>
      <c r="F36" s="647"/>
      <c r="G36" s="647"/>
      <c r="H36" s="648"/>
      <c r="I36" s="648"/>
      <c r="J36" s="648"/>
      <c r="K36" s="648"/>
      <c r="L36" s="649"/>
      <c r="M36" s="643" t="s">
        <v>273</v>
      </c>
      <c r="N36" s="644"/>
      <c r="O36" s="645"/>
      <c r="P36" s="646" t="s">
        <v>689</v>
      </c>
      <c r="Q36" s="647"/>
      <c r="R36" s="647"/>
      <c r="S36" s="648"/>
      <c r="T36" s="648"/>
      <c r="U36" s="648"/>
      <c r="V36" s="648"/>
      <c r="W36" s="649"/>
    </row>
    <row r="37" spans="2:23" s="232" customFormat="1" ht="17.100000000000001" customHeight="1" x14ac:dyDescent="0.15">
      <c r="B37" s="643" t="s">
        <v>292</v>
      </c>
      <c r="C37" s="644"/>
      <c r="D37" s="645"/>
      <c r="E37" s="646" t="s">
        <v>689</v>
      </c>
      <c r="F37" s="647"/>
      <c r="G37" s="647"/>
      <c r="H37" s="631" t="s">
        <v>8</v>
      </c>
      <c r="I37" s="632"/>
      <c r="J37" s="633"/>
      <c r="K37" s="634"/>
      <c r="L37" s="634"/>
      <c r="M37" s="643" t="s">
        <v>292</v>
      </c>
      <c r="N37" s="644"/>
      <c r="O37" s="645"/>
      <c r="P37" s="646" t="s">
        <v>689</v>
      </c>
      <c r="Q37" s="647"/>
      <c r="R37" s="647"/>
      <c r="S37" s="631" t="s">
        <v>8</v>
      </c>
      <c r="T37" s="632"/>
      <c r="U37" s="633" t="s">
        <v>689</v>
      </c>
      <c r="V37" s="634"/>
      <c r="W37" s="635"/>
    </row>
    <row r="38" spans="2:23" s="232" customFormat="1" ht="17.100000000000001" customHeight="1" x14ac:dyDescent="0.15">
      <c r="B38" s="636" t="s">
        <v>568</v>
      </c>
      <c r="C38" s="637"/>
      <c r="D38" s="638" t="s">
        <v>688</v>
      </c>
      <c r="E38" s="639"/>
      <c r="F38" s="639"/>
      <c r="G38" s="639"/>
      <c r="H38" s="639"/>
      <c r="I38" s="639"/>
      <c r="J38" s="639"/>
      <c r="K38" s="639"/>
      <c r="L38" s="639"/>
      <c r="M38" s="636" t="s">
        <v>568</v>
      </c>
      <c r="N38" s="637"/>
      <c r="O38" s="640" t="s">
        <v>688</v>
      </c>
      <c r="P38" s="641"/>
      <c r="Q38" s="641"/>
      <c r="R38" s="641"/>
      <c r="S38" s="641"/>
      <c r="T38" s="641"/>
      <c r="U38" s="641"/>
      <c r="V38" s="641"/>
      <c r="W38" s="642"/>
    </row>
    <row r="39" spans="2:23" ht="15" customHeight="1" x14ac:dyDescent="0.15">
      <c r="B39" s="234"/>
      <c r="C39" s="628" t="s">
        <v>569</v>
      </c>
      <c r="D39" s="629"/>
      <c r="E39" s="629"/>
      <c r="F39" s="629"/>
      <c r="G39" s="629"/>
      <c r="H39" s="629"/>
      <c r="I39" s="629"/>
      <c r="J39" s="629"/>
      <c r="K39" s="629"/>
      <c r="L39" s="629"/>
      <c r="M39" s="234"/>
      <c r="N39" s="234" t="s">
        <v>570</v>
      </c>
      <c r="O39" s="234"/>
      <c r="P39" s="234"/>
      <c r="Q39" s="234"/>
      <c r="R39" s="234"/>
      <c r="S39" s="234"/>
      <c r="T39" s="234"/>
      <c r="U39" s="234"/>
      <c r="V39" s="234"/>
      <c r="W39" s="234"/>
    </row>
    <row r="40" spans="2:23" ht="15" customHeight="1" x14ac:dyDescent="0.15">
      <c r="B40" s="234"/>
      <c r="C40" s="630"/>
      <c r="D40" s="630"/>
      <c r="E40" s="630"/>
      <c r="F40" s="630"/>
      <c r="G40" s="630"/>
      <c r="H40" s="630"/>
      <c r="I40" s="630"/>
      <c r="J40" s="630"/>
      <c r="K40" s="630"/>
      <c r="L40" s="630"/>
      <c r="M40" s="234"/>
      <c r="N40" s="234" t="s">
        <v>571</v>
      </c>
      <c r="O40" s="234"/>
      <c r="P40" s="234"/>
      <c r="Q40" s="234"/>
      <c r="R40" s="234"/>
      <c r="S40" s="234"/>
      <c r="T40" s="234"/>
      <c r="U40" s="234"/>
      <c r="V40" s="234"/>
      <c r="W40" s="234"/>
    </row>
    <row r="41" spans="2:23" ht="15" customHeight="1" x14ac:dyDescent="0.15">
      <c r="C41" s="234" t="s">
        <v>572</v>
      </c>
      <c r="N41" s="233" t="s">
        <v>518</v>
      </c>
      <c r="O41" s="233"/>
      <c r="P41" s="233"/>
      <c r="Q41" s="233"/>
      <c r="R41" s="233"/>
      <c r="S41" s="233"/>
      <c r="T41" s="233"/>
      <c r="U41" s="233"/>
      <c r="V41" s="233"/>
    </row>
    <row r="42" spans="2:23" ht="15" customHeight="1" x14ac:dyDescent="0.15">
      <c r="C42" s="234" t="s">
        <v>574</v>
      </c>
      <c r="N42" s="233" t="s">
        <v>573</v>
      </c>
      <c r="O42" s="233"/>
      <c r="P42" s="233"/>
      <c r="Q42" s="233"/>
      <c r="R42" s="233"/>
      <c r="S42" s="233"/>
      <c r="T42" s="233"/>
      <c r="U42" s="233"/>
      <c r="V42" s="233"/>
    </row>
    <row r="43" spans="2:23" x14ac:dyDescent="0.15">
      <c r="C43" s="233" t="s">
        <v>543</v>
      </c>
      <c r="N43" s="233" t="s">
        <v>453</v>
      </c>
      <c r="O43" s="233"/>
      <c r="P43" s="233"/>
      <c r="Q43" s="233"/>
      <c r="R43" s="233"/>
      <c r="S43" s="233"/>
      <c r="T43" s="233"/>
      <c r="U43" s="233"/>
      <c r="V43" s="233"/>
    </row>
    <row r="44" spans="2:23" x14ac:dyDescent="0.15">
      <c r="N44" s="233"/>
    </row>
    <row r="45" spans="2:23" x14ac:dyDescent="0.15">
      <c r="N45" s="23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9"/>
  <dataValidations count="1">
    <dataValidation type="list" allowBlank="1" showInputMessage="1" showErrorMessage="1" sqref="E15:E16 E32:E33 P15:P16 P32:P33" xr:uid="{00000000-0002-0000-0C00-000000000000}">
      <formula1>$Y$2:$Y$5</formula1>
    </dataValidation>
  </dataValidations>
  <printOptions horizontalCentered="1" verticalCentered="1"/>
  <pageMargins left="0.19685039370078738" right="0.19685039370078738" top="0.39370078740157477" bottom="0.19685039370078738" header="0.31496062992125989" footer="0.31496062992125989"/>
  <pageSetup paperSize="9" scale="68"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1000000}">
          <x14:formula1>
            <xm:f>'(参考)リスト'!#REF!</xm:f>
          </x14:formula1>
          <xm:sqref>E32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dimension ref="B1:Y45"/>
  <sheetViews>
    <sheetView showGridLines="0" showZeros="0" view="pageBreakPreview" zoomScale="70" zoomScaleNormal="100" zoomScaleSheetLayoutView="70" workbookViewId="0">
      <selection activeCell="E33" sqref="E33"/>
    </sheetView>
  </sheetViews>
  <sheetFormatPr defaultRowHeight="12" x14ac:dyDescent="0.15"/>
  <cols>
    <col min="1" max="1" width="1.5" style="231" customWidth="1"/>
    <col min="2" max="4" width="5.875" style="232" customWidth="1"/>
    <col min="5" max="5" width="9.375" style="232" customWidth="1"/>
    <col min="6" max="12" width="7.625" style="232" customWidth="1"/>
    <col min="13" max="15" width="5.875" style="232" customWidth="1"/>
    <col min="16" max="16" width="9.375" style="232" customWidth="1"/>
    <col min="17" max="23" width="7.625" style="232" customWidth="1"/>
    <col min="24" max="24" width="1.5" style="231" customWidth="1"/>
    <col min="25" max="25" width="0" style="231" hidden="1" customWidth="1"/>
    <col min="26" max="16384" width="9" style="231"/>
  </cols>
  <sheetData>
    <row r="1" spans="2:25" ht="9" customHeight="1" x14ac:dyDescent="0.15"/>
    <row r="2" spans="2:25" s="232" customFormat="1" ht="22.5" customHeight="1" x14ac:dyDescent="0.15">
      <c r="B2" s="690" t="s">
        <v>564</v>
      </c>
      <c r="C2" s="690"/>
      <c r="D2" s="690"/>
      <c r="E2" s="690"/>
      <c r="F2" s="690"/>
      <c r="G2" s="690"/>
      <c r="H2" s="690"/>
      <c r="I2" s="690"/>
      <c r="J2" s="690"/>
      <c r="K2" s="690"/>
      <c r="L2" s="690"/>
      <c r="M2" s="690"/>
      <c r="N2" s="690"/>
      <c r="O2" s="690"/>
      <c r="P2" s="690"/>
      <c r="Q2" s="690"/>
      <c r="R2" s="690"/>
      <c r="S2" s="690"/>
      <c r="T2" s="690"/>
      <c r="U2" s="690"/>
      <c r="V2" s="690"/>
      <c r="W2" s="690"/>
      <c r="Y2" s="237" t="s">
        <v>552</v>
      </c>
    </row>
    <row r="3" spans="2:25" s="232" customFormat="1" ht="20.100000000000001" customHeight="1" x14ac:dyDescent="0.15">
      <c r="B3" s="239" t="s">
        <v>27</v>
      </c>
      <c r="C3" s="239"/>
      <c r="D3" s="691" t="s">
        <v>702</v>
      </c>
      <c r="E3" s="691"/>
      <c r="F3" s="691"/>
      <c r="G3" s="691"/>
      <c r="H3" s="692" t="s">
        <v>28</v>
      </c>
      <c r="I3" s="692"/>
      <c r="J3" s="693" t="s">
        <v>701</v>
      </c>
      <c r="K3" s="693"/>
      <c r="L3" s="693"/>
      <c r="M3" s="694" t="s">
        <v>258</v>
      </c>
      <c r="N3" s="694"/>
      <c r="O3" s="694"/>
      <c r="P3" s="695" t="s">
        <v>700</v>
      </c>
      <c r="Q3" s="695"/>
      <c r="R3" s="695"/>
      <c r="S3" s="656" t="s">
        <v>222</v>
      </c>
      <c r="T3" s="696"/>
      <c r="U3" s="699">
        <v>45160</v>
      </c>
      <c r="V3" s="700"/>
      <c r="W3" s="701"/>
      <c r="Y3" s="237" t="s">
        <v>555</v>
      </c>
    </row>
    <row r="4" spans="2:25" s="232" customFormat="1" ht="20.100000000000001" customHeight="1" x14ac:dyDescent="0.15">
      <c r="B4" s="238" t="s">
        <v>0</v>
      </c>
      <c r="C4" s="238"/>
      <c r="D4" s="705" t="s">
        <v>699</v>
      </c>
      <c r="E4" s="705"/>
      <c r="F4" s="705"/>
      <c r="G4" s="705"/>
      <c r="H4" s="706" t="s">
        <v>1</v>
      </c>
      <c r="I4" s="706"/>
      <c r="J4" s="693" t="s">
        <v>698</v>
      </c>
      <c r="K4" s="693"/>
      <c r="L4" s="693"/>
      <c r="M4" s="694" t="s">
        <v>259</v>
      </c>
      <c r="N4" s="694"/>
      <c r="O4" s="694"/>
      <c r="P4" s="707" t="s">
        <v>697</v>
      </c>
      <c r="Q4" s="707"/>
      <c r="R4" s="707"/>
      <c r="S4" s="697"/>
      <c r="T4" s="698"/>
      <c r="U4" s="702"/>
      <c r="V4" s="703"/>
      <c r="W4" s="704"/>
      <c r="Y4" s="237" t="s">
        <v>54</v>
      </c>
    </row>
    <row r="5" spans="2:25" s="232" customFormat="1" ht="20.100000000000001" customHeight="1" x14ac:dyDescent="0.15">
      <c r="B5" s="669" t="s">
        <v>565</v>
      </c>
      <c r="C5" s="659" t="s">
        <v>566</v>
      </c>
      <c r="D5" s="661" t="s">
        <v>659</v>
      </c>
      <c r="E5" s="662"/>
      <c r="F5" s="665" t="s">
        <v>715</v>
      </c>
      <c r="G5" s="666"/>
      <c r="H5" s="666"/>
      <c r="I5" s="666"/>
      <c r="J5" s="666"/>
      <c r="K5" s="666"/>
      <c r="L5" s="666"/>
      <c r="M5" s="689" t="s">
        <v>565</v>
      </c>
      <c r="N5" s="677" t="s">
        <v>566</v>
      </c>
      <c r="O5" s="661" t="s">
        <v>659</v>
      </c>
      <c r="P5" s="662"/>
      <c r="Q5" s="686" t="s">
        <v>714</v>
      </c>
      <c r="R5" s="687"/>
      <c r="S5" s="687"/>
      <c r="T5" s="687"/>
      <c r="U5" s="687"/>
      <c r="V5" s="687"/>
      <c r="W5" s="688"/>
      <c r="Y5" s="237" t="s">
        <v>55</v>
      </c>
    </row>
    <row r="6" spans="2:25" s="232" customFormat="1" ht="20.100000000000001" customHeight="1" x14ac:dyDescent="0.15">
      <c r="B6" s="669"/>
      <c r="C6" s="660"/>
      <c r="D6" s="663"/>
      <c r="E6" s="664"/>
      <c r="F6" s="665"/>
      <c r="G6" s="666"/>
      <c r="H6" s="666"/>
      <c r="I6" s="666"/>
      <c r="J6" s="666"/>
      <c r="K6" s="666"/>
      <c r="L6" s="666"/>
      <c r="M6" s="669"/>
      <c r="N6" s="660"/>
      <c r="O6" s="663"/>
      <c r="P6" s="664"/>
      <c r="Q6" s="665"/>
      <c r="R6" s="666"/>
      <c r="S6" s="666"/>
      <c r="T6" s="666"/>
      <c r="U6" s="666"/>
      <c r="V6" s="666"/>
      <c r="W6" s="675"/>
    </row>
    <row r="7" spans="2:25" s="232" customFormat="1" ht="20.100000000000001" customHeight="1" x14ac:dyDescent="0.15">
      <c r="B7" s="669"/>
      <c r="C7" s="677" t="s">
        <v>2</v>
      </c>
      <c r="D7" s="678">
        <v>2</v>
      </c>
      <c r="E7" s="679"/>
      <c r="F7" s="665"/>
      <c r="G7" s="666"/>
      <c r="H7" s="666"/>
      <c r="I7" s="666"/>
      <c r="J7" s="666"/>
      <c r="K7" s="666"/>
      <c r="L7" s="666"/>
      <c r="M7" s="669"/>
      <c r="N7" s="677" t="s">
        <v>2</v>
      </c>
      <c r="O7" s="678">
        <v>3</v>
      </c>
      <c r="P7" s="679"/>
      <c r="Q7" s="665"/>
      <c r="R7" s="666"/>
      <c r="S7" s="666"/>
      <c r="T7" s="666"/>
      <c r="U7" s="666"/>
      <c r="V7" s="666"/>
      <c r="W7" s="675"/>
    </row>
    <row r="8" spans="2:25" s="232" customFormat="1" ht="20.100000000000001" customHeight="1" x14ac:dyDescent="0.15">
      <c r="B8" s="670"/>
      <c r="C8" s="660"/>
      <c r="D8" s="654"/>
      <c r="E8" s="655"/>
      <c r="F8" s="665"/>
      <c r="G8" s="666"/>
      <c r="H8" s="666"/>
      <c r="I8" s="666"/>
      <c r="J8" s="666"/>
      <c r="K8" s="666"/>
      <c r="L8" s="666"/>
      <c r="M8" s="670"/>
      <c r="N8" s="660"/>
      <c r="O8" s="654"/>
      <c r="P8" s="655"/>
      <c r="Q8" s="665"/>
      <c r="R8" s="666"/>
      <c r="S8" s="666"/>
      <c r="T8" s="666"/>
      <c r="U8" s="666"/>
      <c r="V8" s="666"/>
      <c r="W8" s="675"/>
    </row>
    <row r="9" spans="2:25" s="232" customFormat="1" ht="17.100000000000001" customHeight="1" x14ac:dyDescent="0.15">
      <c r="B9" s="671" t="s">
        <v>567</v>
      </c>
      <c r="C9" s="671" t="s">
        <v>3</v>
      </c>
      <c r="D9" s="678" t="s">
        <v>739</v>
      </c>
      <c r="E9" s="679"/>
      <c r="F9" s="665"/>
      <c r="G9" s="666"/>
      <c r="H9" s="666"/>
      <c r="I9" s="666"/>
      <c r="J9" s="666"/>
      <c r="K9" s="666"/>
      <c r="L9" s="666"/>
      <c r="M9" s="671" t="s">
        <v>567</v>
      </c>
      <c r="N9" s="671" t="s">
        <v>3</v>
      </c>
      <c r="O9" s="678" t="s">
        <v>661</v>
      </c>
      <c r="P9" s="679"/>
      <c r="Q9" s="665"/>
      <c r="R9" s="666"/>
      <c r="S9" s="666"/>
      <c r="T9" s="666"/>
      <c r="U9" s="666"/>
      <c r="V9" s="666"/>
      <c r="W9" s="675"/>
    </row>
    <row r="10" spans="2:25" s="232" customFormat="1" ht="17.100000000000001" customHeight="1" x14ac:dyDescent="0.15">
      <c r="B10" s="671"/>
      <c r="C10" s="671"/>
      <c r="D10" s="654"/>
      <c r="E10" s="655"/>
      <c r="F10" s="665"/>
      <c r="G10" s="666"/>
      <c r="H10" s="666"/>
      <c r="I10" s="666"/>
      <c r="J10" s="666"/>
      <c r="K10" s="666"/>
      <c r="L10" s="666"/>
      <c r="M10" s="671"/>
      <c r="N10" s="671"/>
      <c r="O10" s="654"/>
      <c r="P10" s="655"/>
      <c r="Q10" s="665"/>
      <c r="R10" s="666"/>
      <c r="S10" s="666"/>
      <c r="T10" s="666"/>
      <c r="U10" s="666"/>
      <c r="V10" s="666"/>
      <c r="W10" s="675"/>
    </row>
    <row r="11" spans="2:25" s="232" customFormat="1" ht="17.100000000000001" customHeight="1" x14ac:dyDescent="0.15">
      <c r="B11" s="671"/>
      <c r="C11" s="671" t="s">
        <v>4</v>
      </c>
      <c r="D11" s="678" t="s">
        <v>664</v>
      </c>
      <c r="E11" s="679"/>
      <c r="F11" s="665"/>
      <c r="G11" s="666"/>
      <c r="H11" s="666"/>
      <c r="I11" s="666"/>
      <c r="J11" s="666"/>
      <c r="K11" s="666"/>
      <c r="L11" s="666"/>
      <c r="M11" s="671"/>
      <c r="N11" s="671" t="s">
        <v>4</v>
      </c>
      <c r="O11" s="678" t="s">
        <v>661</v>
      </c>
      <c r="P11" s="679"/>
      <c r="Q11" s="665"/>
      <c r="R11" s="666"/>
      <c r="S11" s="666"/>
      <c r="T11" s="666"/>
      <c r="U11" s="666"/>
      <c r="V11" s="666"/>
      <c r="W11" s="675"/>
    </row>
    <row r="12" spans="2:25" s="232" customFormat="1" ht="17.100000000000001" customHeight="1" x14ac:dyDescent="0.15">
      <c r="B12" s="671"/>
      <c r="C12" s="671"/>
      <c r="D12" s="654"/>
      <c r="E12" s="655"/>
      <c r="F12" s="665"/>
      <c r="G12" s="666"/>
      <c r="H12" s="666"/>
      <c r="I12" s="666"/>
      <c r="J12" s="666"/>
      <c r="K12" s="666"/>
      <c r="L12" s="666"/>
      <c r="M12" s="671"/>
      <c r="N12" s="671"/>
      <c r="O12" s="654"/>
      <c r="P12" s="655"/>
      <c r="Q12" s="665"/>
      <c r="R12" s="666"/>
      <c r="S12" s="666"/>
      <c r="T12" s="666"/>
      <c r="U12" s="666"/>
      <c r="V12" s="666"/>
      <c r="W12" s="675"/>
    </row>
    <row r="13" spans="2:25" s="232" customFormat="1" ht="17.100000000000001" customHeight="1" x14ac:dyDescent="0.15">
      <c r="B13" s="643" t="s">
        <v>5</v>
      </c>
      <c r="C13" s="645"/>
      <c r="D13" s="684" t="s">
        <v>666</v>
      </c>
      <c r="E13" s="685"/>
      <c r="F13" s="665"/>
      <c r="G13" s="666"/>
      <c r="H13" s="666"/>
      <c r="I13" s="666"/>
      <c r="J13" s="666"/>
      <c r="K13" s="666"/>
      <c r="L13" s="666"/>
      <c r="M13" s="643" t="s">
        <v>5</v>
      </c>
      <c r="N13" s="645"/>
      <c r="O13" s="684" t="s">
        <v>666</v>
      </c>
      <c r="P13" s="685"/>
      <c r="Q13" s="665"/>
      <c r="R13" s="666"/>
      <c r="S13" s="666"/>
      <c r="T13" s="666"/>
      <c r="U13" s="666"/>
      <c r="V13" s="666"/>
      <c r="W13" s="675"/>
    </row>
    <row r="14" spans="2:25" s="232" customFormat="1" ht="17.100000000000001" customHeight="1" x14ac:dyDescent="0.15">
      <c r="B14" s="643" t="s">
        <v>6</v>
      </c>
      <c r="C14" s="645"/>
      <c r="D14" s="654" t="s">
        <v>661</v>
      </c>
      <c r="E14" s="655"/>
      <c r="F14" s="665"/>
      <c r="G14" s="666"/>
      <c r="H14" s="666"/>
      <c r="I14" s="666"/>
      <c r="J14" s="666"/>
      <c r="K14" s="666"/>
      <c r="L14" s="666"/>
      <c r="M14" s="643" t="s">
        <v>6</v>
      </c>
      <c r="N14" s="645"/>
      <c r="O14" s="654" t="s">
        <v>667</v>
      </c>
      <c r="P14" s="655"/>
      <c r="Q14" s="665"/>
      <c r="R14" s="666"/>
      <c r="S14" s="666"/>
      <c r="T14" s="666"/>
      <c r="U14" s="666"/>
      <c r="V14" s="666"/>
      <c r="W14" s="675"/>
    </row>
    <row r="15" spans="2:25" s="232" customFormat="1" ht="17.100000000000001" customHeight="1" x14ac:dyDescent="0.15">
      <c r="B15" s="656" t="s">
        <v>29</v>
      </c>
      <c r="C15" s="657" t="s">
        <v>270</v>
      </c>
      <c r="D15" s="658"/>
      <c r="E15" s="236" t="s">
        <v>740</v>
      </c>
      <c r="F15" s="665"/>
      <c r="G15" s="666"/>
      <c r="H15" s="666"/>
      <c r="I15" s="666"/>
      <c r="J15" s="666"/>
      <c r="K15" s="666"/>
      <c r="L15" s="666"/>
      <c r="M15" s="656" t="s">
        <v>29</v>
      </c>
      <c r="N15" s="657" t="s">
        <v>270</v>
      </c>
      <c r="O15" s="658"/>
      <c r="P15" s="236" t="s">
        <v>740</v>
      </c>
      <c r="Q15" s="665"/>
      <c r="R15" s="666"/>
      <c r="S15" s="666"/>
      <c r="T15" s="666"/>
      <c r="U15" s="666"/>
      <c r="V15" s="666"/>
      <c r="W15" s="675"/>
    </row>
    <row r="16" spans="2:25" s="232" customFormat="1" ht="17.100000000000001" customHeight="1" x14ac:dyDescent="0.15">
      <c r="B16" s="636"/>
      <c r="C16" s="657" t="s">
        <v>271</v>
      </c>
      <c r="D16" s="658"/>
      <c r="E16" s="235" t="s">
        <v>555</v>
      </c>
      <c r="F16" s="667"/>
      <c r="G16" s="668"/>
      <c r="H16" s="668"/>
      <c r="I16" s="668"/>
      <c r="J16" s="668"/>
      <c r="K16" s="668"/>
      <c r="L16" s="668"/>
      <c r="M16" s="636"/>
      <c r="N16" s="657" t="s">
        <v>271</v>
      </c>
      <c r="O16" s="658"/>
      <c r="P16" s="235" t="s">
        <v>740</v>
      </c>
      <c r="Q16" s="667"/>
      <c r="R16" s="668"/>
      <c r="S16" s="668"/>
      <c r="T16" s="668"/>
      <c r="U16" s="668"/>
      <c r="V16" s="668"/>
      <c r="W16" s="676"/>
    </row>
    <row r="17" spans="2:23" s="232" customFormat="1" ht="17.100000000000001" customHeight="1" x14ac:dyDescent="0.15">
      <c r="B17" s="643" t="s">
        <v>7</v>
      </c>
      <c r="C17" s="644"/>
      <c r="D17" s="645"/>
      <c r="E17" s="650" t="s">
        <v>671</v>
      </c>
      <c r="F17" s="651"/>
      <c r="G17" s="651"/>
      <c r="H17" s="651"/>
      <c r="I17" s="651"/>
      <c r="J17" s="651"/>
      <c r="K17" s="651"/>
      <c r="L17" s="652"/>
      <c r="M17" s="643" t="s">
        <v>7</v>
      </c>
      <c r="N17" s="644"/>
      <c r="O17" s="645"/>
      <c r="P17" s="650" t="s">
        <v>670</v>
      </c>
      <c r="Q17" s="651"/>
      <c r="R17" s="651"/>
      <c r="S17" s="651"/>
      <c r="T17" s="651"/>
      <c r="U17" s="651"/>
      <c r="V17" s="651"/>
      <c r="W17" s="652"/>
    </row>
    <row r="18" spans="2:23" s="232" customFormat="1" ht="17.100000000000001" customHeight="1" x14ac:dyDescent="0.15">
      <c r="B18" s="643" t="s">
        <v>46</v>
      </c>
      <c r="C18" s="644"/>
      <c r="D18" s="645"/>
      <c r="E18" s="646" t="s">
        <v>691</v>
      </c>
      <c r="F18" s="647"/>
      <c r="G18" s="647"/>
      <c r="H18" s="647"/>
      <c r="I18" s="647"/>
      <c r="J18" s="647"/>
      <c r="K18" s="647"/>
      <c r="L18" s="647"/>
      <c r="M18" s="643" t="s">
        <v>46</v>
      </c>
      <c r="N18" s="644"/>
      <c r="O18" s="645"/>
      <c r="P18" s="646" t="s">
        <v>694</v>
      </c>
      <c r="Q18" s="647"/>
      <c r="R18" s="647"/>
      <c r="S18" s="647"/>
      <c r="T18" s="647"/>
      <c r="U18" s="647"/>
      <c r="V18" s="647"/>
      <c r="W18" s="653"/>
    </row>
    <row r="19" spans="2:23" s="232" customFormat="1" ht="17.100000000000001" customHeight="1" x14ac:dyDescent="0.15">
      <c r="B19" s="643" t="s">
        <v>273</v>
      </c>
      <c r="C19" s="644"/>
      <c r="D19" s="645"/>
      <c r="E19" s="646" t="s">
        <v>689</v>
      </c>
      <c r="F19" s="647"/>
      <c r="G19" s="647"/>
      <c r="H19" s="648"/>
      <c r="I19" s="648"/>
      <c r="J19" s="648"/>
      <c r="K19" s="648"/>
      <c r="L19" s="649"/>
      <c r="M19" s="643" t="s">
        <v>273</v>
      </c>
      <c r="N19" s="644"/>
      <c r="O19" s="645"/>
      <c r="P19" s="646" t="s">
        <v>689</v>
      </c>
      <c r="Q19" s="647"/>
      <c r="R19" s="647"/>
      <c r="S19" s="648"/>
      <c r="T19" s="648"/>
      <c r="U19" s="648"/>
      <c r="V19" s="648"/>
      <c r="W19" s="649"/>
    </row>
    <row r="20" spans="2:23" s="232" customFormat="1" ht="17.100000000000001" customHeight="1" x14ac:dyDescent="0.15">
      <c r="B20" s="643" t="s">
        <v>292</v>
      </c>
      <c r="C20" s="644"/>
      <c r="D20" s="645"/>
      <c r="E20" s="646" t="s">
        <v>689</v>
      </c>
      <c r="F20" s="647"/>
      <c r="G20" s="647"/>
      <c r="H20" s="631" t="s">
        <v>8</v>
      </c>
      <c r="I20" s="632"/>
      <c r="J20" s="633"/>
      <c r="K20" s="634"/>
      <c r="L20" s="634"/>
      <c r="M20" s="643" t="s">
        <v>292</v>
      </c>
      <c r="N20" s="644"/>
      <c r="O20" s="645"/>
      <c r="P20" s="646" t="s">
        <v>689</v>
      </c>
      <c r="Q20" s="647"/>
      <c r="R20" s="647"/>
      <c r="S20" s="631" t="s">
        <v>8</v>
      </c>
      <c r="T20" s="632"/>
      <c r="U20" s="633" t="s">
        <v>689</v>
      </c>
      <c r="V20" s="634"/>
      <c r="W20" s="635"/>
    </row>
    <row r="21" spans="2:23" s="232" customFormat="1" ht="17.100000000000001" customHeight="1" x14ac:dyDescent="0.15">
      <c r="B21" s="643" t="s">
        <v>568</v>
      </c>
      <c r="C21" s="644"/>
      <c r="D21" s="638" t="s">
        <v>688</v>
      </c>
      <c r="E21" s="639"/>
      <c r="F21" s="639"/>
      <c r="G21" s="639"/>
      <c r="H21" s="639"/>
      <c r="I21" s="639"/>
      <c r="J21" s="639"/>
      <c r="K21" s="639"/>
      <c r="L21" s="639"/>
      <c r="M21" s="672" t="s">
        <v>568</v>
      </c>
      <c r="N21" s="673"/>
      <c r="O21" s="638" t="s">
        <v>745</v>
      </c>
      <c r="P21" s="639"/>
      <c r="Q21" s="639"/>
      <c r="R21" s="639"/>
      <c r="S21" s="639"/>
      <c r="T21" s="639"/>
      <c r="U21" s="639"/>
      <c r="V21" s="639"/>
      <c r="W21" s="674"/>
    </row>
    <row r="22" spans="2:23" s="232" customFormat="1" ht="20.100000000000001" customHeight="1" x14ac:dyDescent="0.15">
      <c r="B22" s="669" t="s">
        <v>565</v>
      </c>
      <c r="C22" s="659" t="s">
        <v>566</v>
      </c>
      <c r="D22" s="661" t="s">
        <v>659</v>
      </c>
      <c r="E22" s="662"/>
      <c r="F22" s="665" t="s">
        <v>713</v>
      </c>
      <c r="G22" s="666"/>
      <c r="H22" s="666"/>
      <c r="I22" s="666"/>
      <c r="J22" s="666"/>
      <c r="K22" s="666"/>
      <c r="L22" s="666"/>
      <c r="M22" s="669" t="s">
        <v>565</v>
      </c>
      <c r="N22" s="659" t="s">
        <v>566</v>
      </c>
      <c r="O22" s="661" t="s">
        <v>660</v>
      </c>
      <c r="P22" s="662"/>
      <c r="Q22" s="665" t="s">
        <v>712</v>
      </c>
      <c r="R22" s="666"/>
      <c r="S22" s="666"/>
      <c r="T22" s="666"/>
      <c r="U22" s="666"/>
      <c r="V22" s="666"/>
      <c r="W22" s="675"/>
    </row>
    <row r="23" spans="2:23" s="232" customFormat="1" ht="20.100000000000001" customHeight="1" x14ac:dyDescent="0.15">
      <c r="B23" s="669"/>
      <c r="C23" s="660"/>
      <c r="D23" s="663"/>
      <c r="E23" s="664"/>
      <c r="F23" s="665"/>
      <c r="G23" s="666"/>
      <c r="H23" s="666"/>
      <c r="I23" s="666"/>
      <c r="J23" s="666"/>
      <c r="K23" s="666"/>
      <c r="L23" s="666"/>
      <c r="M23" s="669"/>
      <c r="N23" s="660"/>
      <c r="O23" s="663"/>
      <c r="P23" s="664"/>
      <c r="Q23" s="665"/>
      <c r="R23" s="666"/>
      <c r="S23" s="666"/>
      <c r="T23" s="666"/>
      <c r="U23" s="666"/>
      <c r="V23" s="666"/>
      <c r="W23" s="675"/>
    </row>
    <row r="24" spans="2:23" s="232" customFormat="1" ht="20.100000000000001" customHeight="1" x14ac:dyDescent="0.15">
      <c r="B24" s="669"/>
      <c r="C24" s="677" t="s">
        <v>2</v>
      </c>
      <c r="D24" s="678">
        <v>4</v>
      </c>
      <c r="E24" s="679"/>
      <c r="F24" s="665"/>
      <c r="G24" s="666"/>
      <c r="H24" s="666"/>
      <c r="I24" s="666"/>
      <c r="J24" s="666"/>
      <c r="K24" s="666"/>
      <c r="L24" s="666"/>
      <c r="M24" s="669"/>
      <c r="N24" s="677" t="s">
        <v>2</v>
      </c>
      <c r="O24" s="678">
        <v>1</v>
      </c>
      <c r="P24" s="679"/>
      <c r="Q24" s="665"/>
      <c r="R24" s="666"/>
      <c r="S24" s="666"/>
      <c r="T24" s="666"/>
      <c r="U24" s="666"/>
      <c r="V24" s="666"/>
      <c r="W24" s="675"/>
    </row>
    <row r="25" spans="2:23" s="232" customFormat="1" ht="20.100000000000001" customHeight="1" x14ac:dyDescent="0.15">
      <c r="B25" s="670"/>
      <c r="C25" s="660"/>
      <c r="D25" s="654"/>
      <c r="E25" s="655"/>
      <c r="F25" s="665"/>
      <c r="G25" s="666"/>
      <c r="H25" s="666"/>
      <c r="I25" s="666"/>
      <c r="J25" s="666"/>
      <c r="K25" s="666"/>
      <c r="L25" s="666"/>
      <c r="M25" s="670"/>
      <c r="N25" s="660"/>
      <c r="O25" s="654"/>
      <c r="P25" s="655"/>
      <c r="Q25" s="665"/>
      <c r="R25" s="666"/>
      <c r="S25" s="666"/>
      <c r="T25" s="666"/>
      <c r="U25" s="666"/>
      <c r="V25" s="666"/>
      <c r="W25" s="675"/>
    </row>
    <row r="26" spans="2:23" s="232" customFormat="1" ht="17.100000000000001" customHeight="1" x14ac:dyDescent="0.15">
      <c r="B26" s="671" t="s">
        <v>567</v>
      </c>
      <c r="C26" s="671" t="s">
        <v>3</v>
      </c>
      <c r="D26" s="678" t="s">
        <v>661</v>
      </c>
      <c r="E26" s="679"/>
      <c r="F26" s="665"/>
      <c r="G26" s="666"/>
      <c r="H26" s="666"/>
      <c r="I26" s="666"/>
      <c r="J26" s="666"/>
      <c r="K26" s="666"/>
      <c r="L26" s="666"/>
      <c r="M26" s="671" t="s">
        <v>567</v>
      </c>
      <c r="N26" s="671" t="s">
        <v>3</v>
      </c>
      <c r="O26" s="678" t="s">
        <v>739</v>
      </c>
      <c r="P26" s="679"/>
      <c r="Q26" s="665"/>
      <c r="R26" s="666"/>
      <c r="S26" s="666"/>
      <c r="T26" s="666"/>
      <c r="U26" s="666"/>
      <c r="V26" s="666"/>
      <c r="W26" s="675"/>
    </row>
    <row r="27" spans="2:23" s="232" customFormat="1" ht="17.100000000000001" customHeight="1" x14ac:dyDescent="0.15">
      <c r="B27" s="671"/>
      <c r="C27" s="671"/>
      <c r="D27" s="654"/>
      <c r="E27" s="655"/>
      <c r="F27" s="665"/>
      <c r="G27" s="666"/>
      <c r="H27" s="666"/>
      <c r="I27" s="666"/>
      <c r="J27" s="666"/>
      <c r="K27" s="666"/>
      <c r="L27" s="666"/>
      <c r="M27" s="671"/>
      <c r="N27" s="671"/>
      <c r="O27" s="654"/>
      <c r="P27" s="655"/>
      <c r="Q27" s="665"/>
      <c r="R27" s="666"/>
      <c r="S27" s="666"/>
      <c r="T27" s="666"/>
      <c r="U27" s="666"/>
      <c r="V27" s="666"/>
      <c r="W27" s="675"/>
    </row>
    <row r="28" spans="2:23" s="232" customFormat="1" ht="17.100000000000001" customHeight="1" x14ac:dyDescent="0.15">
      <c r="B28" s="671"/>
      <c r="C28" s="671" t="s">
        <v>4</v>
      </c>
      <c r="D28" s="680" t="s">
        <v>661</v>
      </c>
      <c r="E28" s="681"/>
      <c r="F28" s="665"/>
      <c r="G28" s="666"/>
      <c r="H28" s="666"/>
      <c r="I28" s="666"/>
      <c r="J28" s="666"/>
      <c r="K28" s="666"/>
      <c r="L28" s="666"/>
      <c r="M28" s="671"/>
      <c r="N28" s="671" t="s">
        <v>4</v>
      </c>
      <c r="O28" s="678" t="s">
        <v>663</v>
      </c>
      <c r="P28" s="679"/>
      <c r="Q28" s="665"/>
      <c r="R28" s="666"/>
      <c r="S28" s="666"/>
      <c r="T28" s="666"/>
      <c r="U28" s="666"/>
      <c r="V28" s="666"/>
      <c r="W28" s="675"/>
    </row>
    <row r="29" spans="2:23" s="232" customFormat="1" ht="17.100000000000001" customHeight="1" x14ac:dyDescent="0.15">
      <c r="B29" s="671"/>
      <c r="C29" s="671"/>
      <c r="D29" s="682"/>
      <c r="E29" s="683"/>
      <c r="F29" s="665"/>
      <c r="G29" s="666"/>
      <c r="H29" s="666"/>
      <c r="I29" s="666"/>
      <c r="J29" s="666"/>
      <c r="K29" s="666"/>
      <c r="L29" s="666"/>
      <c r="M29" s="671"/>
      <c r="N29" s="671"/>
      <c r="O29" s="654"/>
      <c r="P29" s="655"/>
      <c r="Q29" s="665"/>
      <c r="R29" s="666"/>
      <c r="S29" s="666"/>
      <c r="T29" s="666"/>
      <c r="U29" s="666"/>
      <c r="V29" s="666"/>
      <c r="W29" s="675"/>
    </row>
    <row r="30" spans="2:23" s="232" customFormat="1" ht="17.100000000000001" customHeight="1" x14ac:dyDescent="0.15">
      <c r="B30" s="643" t="s">
        <v>5</v>
      </c>
      <c r="C30" s="645"/>
      <c r="D30" s="684" t="s">
        <v>666</v>
      </c>
      <c r="E30" s="685"/>
      <c r="F30" s="665"/>
      <c r="G30" s="666"/>
      <c r="H30" s="666"/>
      <c r="I30" s="666"/>
      <c r="J30" s="666"/>
      <c r="K30" s="666"/>
      <c r="L30" s="666"/>
      <c r="M30" s="643" t="s">
        <v>5</v>
      </c>
      <c r="N30" s="645"/>
      <c r="O30" s="684" t="s">
        <v>666</v>
      </c>
      <c r="P30" s="685"/>
      <c r="Q30" s="665"/>
      <c r="R30" s="666"/>
      <c r="S30" s="666"/>
      <c r="T30" s="666"/>
      <c r="U30" s="666"/>
      <c r="V30" s="666"/>
      <c r="W30" s="675"/>
    </row>
    <row r="31" spans="2:23" s="232" customFormat="1" ht="17.100000000000001" customHeight="1" x14ac:dyDescent="0.15">
      <c r="B31" s="643" t="s">
        <v>6</v>
      </c>
      <c r="C31" s="645"/>
      <c r="D31" s="654" t="s">
        <v>667</v>
      </c>
      <c r="E31" s="655"/>
      <c r="F31" s="665"/>
      <c r="G31" s="666"/>
      <c r="H31" s="666"/>
      <c r="I31" s="666"/>
      <c r="J31" s="666"/>
      <c r="K31" s="666"/>
      <c r="L31" s="666"/>
      <c r="M31" s="643" t="s">
        <v>6</v>
      </c>
      <c r="N31" s="645"/>
      <c r="O31" s="654" t="s">
        <v>661</v>
      </c>
      <c r="P31" s="655"/>
      <c r="Q31" s="665"/>
      <c r="R31" s="666"/>
      <c r="S31" s="666"/>
      <c r="T31" s="666"/>
      <c r="U31" s="666"/>
      <c r="V31" s="666"/>
      <c r="W31" s="675"/>
    </row>
    <row r="32" spans="2:23" s="232" customFormat="1" ht="17.100000000000001" customHeight="1" x14ac:dyDescent="0.15">
      <c r="B32" s="656" t="s">
        <v>29</v>
      </c>
      <c r="C32" s="657" t="s">
        <v>270</v>
      </c>
      <c r="D32" s="658"/>
      <c r="E32" s="236" t="s">
        <v>740</v>
      </c>
      <c r="F32" s="665"/>
      <c r="G32" s="666"/>
      <c r="H32" s="666"/>
      <c r="I32" s="666"/>
      <c r="J32" s="666"/>
      <c r="K32" s="666"/>
      <c r="L32" s="666"/>
      <c r="M32" s="656" t="s">
        <v>29</v>
      </c>
      <c r="N32" s="657" t="s">
        <v>270</v>
      </c>
      <c r="O32" s="658"/>
      <c r="P32" s="235" t="s">
        <v>740</v>
      </c>
      <c r="Q32" s="665"/>
      <c r="R32" s="666"/>
      <c r="S32" s="666"/>
      <c r="T32" s="666"/>
      <c r="U32" s="666"/>
      <c r="V32" s="666"/>
      <c r="W32" s="675"/>
    </row>
    <row r="33" spans="2:23" s="232" customFormat="1" ht="17.100000000000001" customHeight="1" x14ac:dyDescent="0.15">
      <c r="B33" s="636"/>
      <c r="C33" s="657" t="s">
        <v>271</v>
      </c>
      <c r="D33" s="658"/>
      <c r="E33" s="235" t="s">
        <v>740</v>
      </c>
      <c r="F33" s="667"/>
      <c r="G33" s="668"/>
      <c r="H33" s="668"/>
      <c r="I33" s="668"/>
      <c r="J33" s="668"/>
      <c r="K33" s="668"/>
      <c r="L33" s="668"/>
      <c r="M33" s="636"/>
      <c r="N33" s="657" t="s">
        <v>271</v>
      </c>
      <c r="O33" s="658"/>
      <c r="P33" s="235" t="s">
        <v>555</v>
      </c>
      <c r="Q33" s="667"/>
      <c r="R33" s="668"/>
      <c r="S33" s="668"/>
      <c r="T33" s="668"/>
      <c r="U33" s="668"/>
      <c r="V33" s="668"/>
      <c r="W33" s="676"/>
    </row>
    <row r="34" spans="2:23" s="232" customFormat="1" ht="17.100000000000001" customHeight="1" x14ac:dyDescent="0.15">
      <c r="B34" s="643" t="s">
        <v>7</v>
      </c>
      <c r="C34" s="644"/>
      <c r="D34" s="645"/>
      <c r="E34" s="650" t="s">
        <v>670</v>
      </c>
      <c r="F34" s="651"/>
      <c r="G34" s="651"/>
      <c r="H34" s="651"/>
      <c r="I34" s="651"/>
      <c r="J34" s="651"/>
      <c r="K34" s="651"/>
      <c r="L34" s="652"/>
      <c r="M34" s="643" t="s">
        <v>7</v>
      </c>
      <c r="N34" s="644"/>
      <c r="O34" s="645"/>
      <c r="P34" s="650" t="s">
        <v>677</v>
      </c>
      <c r="Q34" s="651"/>
      <c r="R34" s="651"/>
      <c r="S34" s="651"/>
      <c r="T34" s="651"/>
      <c r="U34" s="651"/>
      <c r="V34" s="651"/>
      <c r="W34" s="652"/>
    </row>
    <row r="35" spans="2:23" s="232" customFormat="1" ht="17.100000000000001" customHeight="1" x14ac:dyDescent="0.15">
      <c r="B35" s="643" t="s">
        <v>46</v>
      </c>
      <c r="C35" s="644"/>
      <c r="D35" s="645"/>
      <c r="E35" s="646" t="s">
        <v>694</v>
      </c>
      <c r="F35" s="647"/>
      <c r="G35" s="647"/>
      <c r="H35" s="647"/>
      <c r="I35" s="647"/>
      <c r="J35" s="647"/>
      <c r="K35" s="647"/>
      <c r="L35" s="647"/>
      <c r="M35" s="643" t="s">
        <v>46</v>
      </c>
      <c r="N35" s="644"/>
      <c r="O35" s="645"/>
      <c r="P35" s="646" t="s">
        <v>711</v>
      </c>
      <c r="Q35" s="647"/>
      <c r="R35" s="647"/>
      <c r="S35" s="647"/>
      <c r="T35" s="647"/>
      <c r="U35" s="647"/>
      <c r="V35" s="647"/>
      <c r="W35" s="653"/>
    </row>
    <row r="36" spans="2:23" s="232" customFormat="1" ht="17.100000000000001" customHeight="1" x14ac:dyDescent="0.15">
      <c r="B36" s="643" t="s">
        <v>273</v>
      </c>
      <c r="C36" s="644"/>
      <c r="D36" s="645"/>
      <c r="E36" s="646" t="s">
        <v>689</v>
      </c>
      <c r="F36" s="647"/>
      <c r="G36" s="647"/>
      <c r="H36" s="648"/>
      <c r="I36" s="648"/>
      <c r="J36" s="648"/>
      <c r="K36" s="648"/>
      <c r="L36" s="649"/>
      <c r="M36" s="643" t="s">
        <v>273</v>
      </c>
      <c r="N36" s="644"/>
      <c r="O36" s="645"/>
      <c r="P36" s="646" t="s">
        <v>689</v>
      </c>
      <c r="Q36" s="647"/>
      <c r="R36" s="647"/>
      <c r="S36" s="648"/>
      <c r="T36" s="648"/>
      <c r="U36" s="648"/>
      <c r="V36" s="648"/>
      <c r="W36" s="649"/>
    </row>
    <row r="37" spans="2:23" s="232" customFormat="1" ht="17.100000000000001" customHeight="1" x14ac:dyDescent="0.15">
      <c r="B37" s="643" t="s">
        <v>292</v>
      </c>
      <c r="C37" s="644"/>
      <c r="D37" s="645"/>
      <c r="E37" s="646" t="s">
        <v>689</v>
      </c>
      <c r="F37" s="647"/>
      <c r="G37" s="647"/>
      <c r="H37" s="631" t="s">
        <v>8</v>
      </c>
      <c r="I37" s="632"/>
      <c r="J37" s="633"/>
      <c r="K37" s="634"/>
      <c r="L37" s="634"/>
      <c r="M37" s="643" t="s">
        <v>292</v>
      </c>
      <c r="N37" s="644"/>
      <c r="O37" s="645"/>
      <c r="P37" s="646" t="s">
        <v>689</v>
      </c>
      <c r="Q37" s="647"/>
      <c r="R37" s="647"/>
      <c r="S37" s="631" t="s">
        <v>8</v>
      </c>
      <c r="T37" s="632"/>
      <c r="U37" s="633" t="s">
        <v>689</v>
      </c>
      <c r="V37" s="634"/>
      <c r="W37" s="635"/>
    </row>
    <row r="38" spans="2:23" s="232" customFormat="1" ht="17.100000000000001" customHeight="1" x14ac:dyDescent="0.15">
      <c r="B38" s="636" t="s">
        <v>568</v>
      </c>
      <c r="C38" s="637"/>
      <c r="D38" s="638" t="s">
        <v>745</v>
      </c>
      <c r="E38" s="639"/>
      <c r="F38" s="639"/>
      <c r="G38" s="639"/>
      <c r="H38" s="639"/>
      <c r="I38" s="639"/>
      <c r="J38" s="639"/>
      <c r="K38" s="639"/>
      <c r="L38" s="639"/>
      <c r="M38" s="636" t="s">
        <v>568</v>
      </c>
      <c r="N38" s="637"/>
      <c r="O38" s="640" t="s">
        <v>688</v>
      </c>
      <c r="P38" s="641"/>
      <c r="Q38" s="641"/>
      <c r="R38" s="641"/>
      <c r="S38" s="641"/>
      <c r="T38" s="641"/>
      <c r="U38" s="641"/>
      <c r="V38" s="641"/>
      <c r="W38" s="642"/>
    </row>
    <row r="39" spans="2:23" ht="15" customHeight="1" x14ac:dyDescent="0.15">
      <c r="B39" s="234"/>
      <c r="C39" s="628" t="s">
        <v>569</v>
      </c>
      <c r="D39" s="629"/>
      <c r="E39" s="629"/>
      <c r="F39" s="629"/>
      <c r="G39" s="629"/>
      <c r="H39" s="629"/>
      <c r="I39" s="629"/>
      <c r="J39" s="629"/>
      <c r="K39" s="629"/>
      <c r="L39" s="629"/>
      <c r="M39" s="234"/>
      <c r="N39" s="234" t="s">
        <v>570</v>
      </c>
      <c r="O39" s="234"/>
      <c r="P39" s="234"/>
      <c r="Q39" s="234"/>
      <c r="R39" s="234"/>
      <c r="S39" s="234"/>
      <c r="T39" s="234"/>
      <c r="U39" s="234"/>
      <c r="V39" s="234"/>
      <c r="W39" s="234"/>
    </row>
    <row r="40" spans="2:23" ht="15" customHeight="1" x14ac:dyDescent="0.15">
      <c r="B40" s="234"/>
      <c r="C40" s="630"/>
      <c r="D40" s="630"/>
      <c r="E40" s="630"/>
      <c r="F40" s="630"/>
      <c r="G40" s="630"/>
      <c r="H40" s="630"/>
      <c r="I40" s="630"/>
      <c r="J40" s="630"/>
      <c r="K40" s="630"/>
      <c r="L40" s="630"/>
      <c r="M40" s="234"/>
      <c r="N40" s="234" t="s">
        <v>571</v>
      </c>
      <c r="O40" s="234"/>
      <c r="P40" s="234"/>
      <c r="Q40" s="234"/>
      <c r="R40" s="234"/>
      <c r="S40" s="234"/>
      <c r="T40" s="234"/>
      <c r="U40" s="234"/>
      <c r="V40" s="234"/>
      <c r="W40" s="234"/>
    </row>
    <row r="41" spans="2:23" ht="15" customHeight="1" x14ac:dyDescent="0.15">
      <c r="C41" s="234" t="s">
        <v>572</v>
      </c>
      <c r="N41" s="233" t="s">
        <v>518</v>
      </c>
      <c r="O41" s="233"/>
      <c r="P41" s="233"/>
      <c r="Q41" s="233"/>
      <c r="R41" s="233"/>
      <c r="S41" s="233"/>
      <c r="T41" s="233"/>
      <c r="U41" s="233"/>
      <c r="V41" s="233"/>
    </row>
    <row r="42" spans="2:23" ht="15" customHeight="1" x14ac:dyDescent="0.15">
      <c r="C42" s="234" t="s">
        <v>574</v>
      </c>
      <c r="N42" s="233" t="s">
        <v>573</v>
      </c>
      <c r="O42" s="233"/>
      <c r="P42" s="233"/>
      <c r="Q42" s="233"/>
      <c r="R42" s="233"/>
      <c r="S42" s="233"/>
      <c r="T42" s="233"/>
      <c r="U42" s="233"/>
      <c r="V42" s="233"/>
    </row>
    <row r="43" spans="2:23" x14ac:dyDescent="0.15">
      <c r="C43" s="233" t="s">
        <v>543</v>
      </c>
      <c r="N43" s="233" t="s">
        <v>453</v>
      </c>
      <c r="O43" s="233"/>
      <c r="P43" s="233"/>
      <c r="Q43" s="233"/>
      <c r="R43" s="233"/>
      <c r="S43" s="233"/>
      <c r="T43" s="233"/>
      <c r="U43" s="233"/>
      <c r="V43" s="233"/>
    </row>
    <row r="44" spans="2:23" x14ac:dyDescent="0.15">
      <c r="N44" s="233"/>
    </row>
    <row r="45" spans="2:23" x14ac:dyDescent="0.15">
      <c r="N45" s="23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9"/>
  <dataValidations count="1">
    <dataValidation type="list" allowBlank="1" showInputMessage="1" showErrorMessage="1" sqref="E15:E16 P15:P16 P32:P33 E32:E33" xr:uid="{00000000-0002-0000-0D00-000000000000}">
      <formula1>$Y$2:$Y$5</formula1>
    </dataValidation>
  </dataValidations>
  <printOptions horizontalCentered="1" verticalCentered="1"/>
  <pageMargins left="0.19685039370078738" right="0.19685039370078738" top="0.39370078740157477" bottom="0.19685039370078738" header="0.31496062992125989" footer="0.31496062992125989"/>
  <pageSetup paperSize="9" scale="68"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1000000}">
          <x14:formula1>
            <xm:f>'(参考)リスト'!#REF!</xm:f>
          </x14:formula1>
          <xm:sqref>E32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dimension ref="B1:Y45"/>
  <sheetViews>
    <sheetView showGridLines="0" showZeros="0" view="pageBreakPreview" zoomScale="70" zoomScaleNormal="100" zoomScaleSheetLayoutView="70" workbookViewId="0">
      <selection activeCell="P36" sqref="P36:W36"/>
    </sheetView>
  </sheetViews>
  <sheetFormatPr defaultRowHeight="12" x14ac:dyDescent="0.15"/>
  <cols>
    <col min="1" max="1" width="1.5" style="231" customWidth="1"/>
    <col min="2" max="4" width="5.875" style="232" customWidth="1"/>
    <col min="5" max="5" width="9.375" style="232" customWidth="1"/>
    <col min="6" max="12" width="7.625" style="232" customWidth="1"/>
    <col min="13" max="15" width="5.875" style="232" customWidth="1"/>
    <col min="16" max="16" width="9.375" style="232" customWidth="1"/>
    <col min="17" max="23" width="7.625" style="232" customWidth="1"/>
    <col min="24" max="24" width="1.5" style="231" customWidth="1"/>
    <col min="25" max="25" width="0" style="231" hidden="1" customWidth="1"/>
    <col min="26" max="16384" width="9" style="231"/>
  </cols>
  <sheetData>
    <row r="1" spans="2:25" ht="9" customHeight="1" x14ac:dyDescent="0.15"/>
    <row r="2" spans="2:25" s="232" customFormat="1" ht="22.5" customHeight="1" x14ac:dyDescent="0.15">
      <c r="B2" s="690" t="s">
        <v>564</v>
      </c>
      <c r="C2" s="690"/>
      <c r="D2" s="690"/>
      <c r="E2" s="690"/>
      <c r="F2" s="690"/>
      <c r="G2" s="690"/>
      <c r="H2" s="690"/>
      <c r="I2" s="690"/>
      <c r="J2" s="690"/>
      <c r="K2" s="690"/>
      <c r="L2" s="690"/>
      <c r="M2" s="690"/>
      <c r="N2" s="690"/>
      <c r="O2" s="690"/>
      <c r="P2" s="690"/>
      <c r="Q2" s="690"/>
      <c r="R2" s="690"/>
      <c r="S2" s="690"/>
      <c r="T2" s="690"/>
      <c r="U2" s="690"/>
      <c r="V2" s="690"/>
      <c r="W2" s="690"/>
      <c r="Y2" s="237" t="s">
        <v>552</v>
      </c>
    </row>
    <row r="3" spans="2:25" s="232" customFormat="1" ht="20.100000000000001" customHeight="1" x14ac:dyDescent="0.15">
      <c r="B3" s="239" t="s">
        <v>27</v>
      </c>
      <c r="C3" s="239"/>
      <c r="D3" s="691" t="s">
        <v>702</v>
      </c>
      <c r="E3" s="691"/>
      <c r="F3" s="691"/>
      <c r="G3" s="691"/>
      <c r="H3" s="692" t="s">
        <v>28</v>
      </c>
      <c r="I3" s="692"/>
      <c r="J3" s="693" t="s">
        <v>701</v>
      </c>
      <c r="K3" s="693"/>
      <c r="L3" s="693"/>
      <c r="M3" s="694" t="s">
        <v>258</v>
      </c>
      <c r="N3" s="694"/>
      <c r="O3" s="694"/>
      <c r="P3" s="695" t="s">
        <v>700</v>
      </c>
      <c r="Q3" s="695"/>
      <c r="R3" s="695"/>
      <c r="S3" s="656" t="s">
        <v>222</v>
      </c>
      <c r="T3" s="696"/>
      <c r="U3" s="699">
        <v>45160</v>
      </c>
      <c r="V3" s="700"/>
      <c r="W3" s="701"/>
      <c r="Y3" s="237" t="s">
        <v>555</v>
      </c>
    </row>
    <row r="4" spans="2:25" s="232" customFormat="1" ht="20.100000000000001" customHeight="1" x14ac:dyDescent="0.15">
      <c r="B4" s="238" t="s">
        <v>0</v>
      </c>
      <c r="C4" s="238"/>
      <c r="D4" s="705" t="s">
        <v>699</v>
      </c>
      <c r="E4" s="705"/>
      <c r="F4" s="705"/>
      <c r="G4" s="705"/>
      <c r="H4" s="706" t="s">
        <v>1</v>
      </c>
      <c r="I4" s="706"/>
      <c r="J4" s="693" t="s">
        <v>698</v>
      </c>
      <c r="K4" s="693"/>
      <c r="L4" s="693"/>
      <c r="M4" s="694" t="s">
        <v>259</v>
      </c>
      <c r="N4" s="694"/>
      <c r="O4" s="694"/>
      <c r="P4" s="707" t="s">
        <v>697</v>
      </c>
      <c r="Q4" s="707"/>
      <c r="R4" s="707"/>
      <c r="S4" s="697"/>
      <c r="T4" s="698"/>
      <c r="U4" s="702"/>
      <c r="V4" s="703"/>
      <c r="W4" s="704"/>
      <c r="Y4" s="237" t="s">
        <v>54</v>
      </c>
    </row>
    <row r="5" spans="2:25" s="232" customFormat="1" ht="20.100000000000001" customHeight="1" x14ac:dyDescent="0.15">
      <c r="B5" s="669" t="s">
        <v>565</v>
      </c>
      <c r="C5" s="659" t="s">
        <v>566</v>
      </c>
      <c r="D5" s="661" t="s">
        <v>604</v>
      </c>
      <c r="E5" s="662"/>
      <c r="F5" s="665" t="s">
        <v>722</v>
      </c>
      <c r="G5" s="666"/>
      <c r="H5" s="666"/>
      <c r="I5" s="666"/>
      <c r="J5" s="666"/>
      <c r="K5" s="666"/>
      <c r="L5" s="666"/>
      <c r="M5" s="689" t="s">
        <v>565</v>
      </c>
      <c r="N5" s="677" t="s">
        <v>566</v>
      </c>
      <c r="O5" s="661" t="s">
        <v>606</v>
      </c>
      <c r="P5" s="662"/>
      <c r="Q5" s="686" t="s">
        <v>721</v>
      </c>
      <c r="R5" s="687"/>
      <c r="S5" s="687"/>
      <c r="T5" s="687"/>
      <c r="U5" s="687"/>
      <c r="V5" s="687"/>
      <c r="W5" s="688"/>
      <c r="Y5" s="237" t="s">
        <v>55</v>
      </c>
    </row>
    <row r="6" spans="2:25" s="232" customFormat="1" ht="20.100000000000001" customHeight="1" x14ac:dyDescent="0.15">
      <c r="B6" s="669"/>
      <c r="C6" s="660"/>
      <c r="D6" s="663"/>
      <c r="E6" s="664"/>
      <c r="F6" s="665"/>
      <c r="G6" s="666"/>
      <c r="H6" s="666"/>
      <c r="I6" s="666"/>
      <c r="J6" s="666"/>
      <c r="K6" s="666"/>
      <c r="L6" s="666"/>
      <c r="M6" s="669"/>
      <c r="N6" s="660"/>
      <c r="O6" s="663"/>
      <c r="P6" s="664"/>
      <c r="Q6" s="665"/>
      <c r="R6" s="666"/>
      <c r="S6" s="666"/>
      <c r="T6" s="666"/>
      <c r="U6" s="666"/>
      <c r="V6" s="666"/>
      <c r="W6" s="675"/>
    </row>
    <row r="7" spans="2:25" s="232" customFormat="1" ht="20.100000000000001" customHeight="1" x14ac:dyDescent="0.15">
      <c r="B7" s="669"/>
      <c r="C7" s="677" t="s">
        <v>2</v>
      </c>
      <c r="D7" s="678">
        <v>1</v>
      </c>
      <c r="E7" s="679"/>
      <c r="F7" s="665"/>
      <c r="G7" s="666"/>
      <c r="H7" s="666"/>
      <c r="I7" s="666"/>
      <c r="J7" s="666"/>
      <c r="K7" s="666"/>
      <c r="L7" s="666"/>
      <c r="M7" s="669"/>
      <c r="N7" s="677" t="s">
        <v>2</v>
      </c>
      <c r="O7" s="678">
        <v>1</v>
      </c>
      <c r="P7" s="679"/>
      <c r="Q7" s="665"/>
      <c r="R7" s="666"/>
      <c r="S7" s="666"/>
      <c r="T7" s="666"/>
      <c r="U7" s="666"/>
      <c r="V7" s="666"/>
      <c r="W7" s="675"/>
    </row>
    <row r="8" spans="2:25" s="232" customFormat="1" ht="20.100000000000001" customHeight="1" x14ac:dyDescent="0.15">
      <c r="B8" s="670"/>
      <c r="C8" s="660"/>
      <c r="D8" s="654"/>
      <c r="E8" s="655"/>
      <c r="F8" s="665"/>
      <c r="G8" s="666"/>
      <c r="H8" s="666"/>
      <c r="I8" s="666"/>
      <c r="J8" s="666"/>
      <c r="K8" s="666"/>
      <c r="L8" s="666"/>
      <c r="M8" s="670"/>
      <c r="N8" s="660"/>
      <c r="O8" s="654"/>
      <c r="P8" s="655"/>
      <c r="Q8" s="665"/>
      <c r="R8" s="666"/>
      <c r="S8" s="666"/>
      <c r="T8" s="666"/>
      <c r="U8" s="666"/>
      <c r="V8" s="666"/>
      <c r="W8" s="675"/>
    </row>
    <row r="9" spans="2:25" s="232" customFormat="1" ht="17.100000000000001" customHeight="1" x14ac:dyDescent="0.15">
      <c r="B9" s="671" t="s">
        <v>567</v>
      </c>
      <c r="C9" s="671" t="s">
        <v>3</v>
      </c>
      <c r="D9" s="678" t="s">
        <v>739</v>
      </c>
      <c r="E9" s="679"/>
      <c r="F9" s="665"/>
      <c r="G9" s="666"/>
      <c r="H9" s="666"/>
      <c r="I9" s="666"/>
      <c r="J9" s="666"/>
      <c r="K9" s="666"/>
      <c r="L9" s="666"/>
      <c r="M9" s="671" t="s">
        <v>567</v>
      </c>
      <c r="N9" s="671" t="s">
        <v>3</v>
      </c>
      <c r="O9" s="678" t="s">
        <v>739</v>
      </c>
      <c r="P9" s="679"/>
      <c r="Q9" s="665"/>
      <c r="R9" s="666"/>
      <c r="S9" s="666"/>
      <c r="T9" s="666"/>
      <c r="U9" s="666"/>
      <c r="V9" s="666"/>
      <c r="W9" s="675"/>
    </row>
    <row r="10" spans="2:25" s="232" customFormat="1" ht="17.100000000000001" customHeight="1" x14ac:dyDescent="0.15">
      <c r="B10" s="671"/>
      <c r="C10" s="671"/>
      <c r="D10" s="654"/>
      <c r="E10" s="655"/>
      <c r="F10" s="665"/>
      <c r="G10" s="666"/>
      <c r="H10" s="666"/>
      <c r="I10" s="666"/>
      <c r="J10" s="666"/>
      <c r="K10" s="666"/>
      <c r="L10" s="666"/>
      <c r="M10" s="671"/>
      <c r="N10" s="671"/>
      <c r="O10" s="654"/>
      <c r="P10" s="655"/>
      <c r="Q10" s="665"/>
      <c r="R10" s="666"/>
      <c r="S10" s="666"/>
      <c r="T10" s="666"/>
      <c r="U10" s="666"/>
      <c r="V10" s="666"/>
      <c r="W10" s="675"/>
    </row>
    <row r="11" spans="2:25" s="232" customFormat="1" ht="17.100000000000001" customHeight="1" x14ac:dyDescent="0.15">
      <c r="B11" s="671"/>
      <c r="C11" s="671" t="s">
        <v>4</v>
      </c>
      <c r="D11" s="678" t="s">
        <v>664</v>
      </c>
      <c r="E11" s="679"/>
      <c r="F11" s="665"/>
      <c r="G11" s="666"/>
      <c r="H11" s="666"/>
      <c r="I11" s="666"/>
      <c r="J11" s="666"/>
      <c r="K11" s="666"/>
      <c r="L11" s="666"/>
      <c r="M11" s="671"/>
      <c r="N11" s="671" t="s">
        <v>4</v>
      </c>
      <c r="O11" s="678" t="s">
        <v>662</v>
      </c>
      <c r="P11" s="679"/>
      <c r="Q11" s="665"/>
      <c r="R11" s="666"/>
      <c r="S11" s="666"/>
      <c r="T11" s="666"/>
      <c r="U11" s="666"/>
      <c r="V11" s="666"/>
      <c r="W11" s="675"/>
    </row>
    <row r="12" spans="2:25" s="232" customFormat="1" ht="17.100000000000001" customHeight="1" x14ac:dyDescent="0.15">
      <c r="B12" s="671"/>
      <c r="C12" s="671"/>
      <c r="D12" s="654"/>
      <c r="E12" s="655"/>
      <c r="F12" s="665"/>
      <c r="G12" s="666"/>
      <c r="H12" s="666"/>
      <c r="I12" s="666"/>
      <c r="J12" s="666"/>
      <c r="K12" s="666"/>
      <c r="L12" s="666"/>
      <c r="M12" s="671"/>
      <c r="N12" s="671"/>
      <c r="O12" s="654"/>
      <c r="P12" s="655"/>
      <c r="Q12" s="665"/>
      <c r="R12" s="666"/>
      <c r="S12" s="666"/>
      <c r="T12" s="666"/>
      <c r="U12" s="666"/>
      <c r="V12" s="666"/>
      <c r="W12" s="675"/>
    </row>
    <row r="13" spans="2:25" s="232" customFormat="1" ht="17.100000000000001" customHeight="1" x14ac:dyDescent="0.15">
      <c r="B13" s="643" t="s">
        <v>5</v>
      </c>
      <c r="C13" s="645"/>
      <c r="D13" s="684" t="s">
        <v>666</v>
      </c>
      <c r="E13" s="685"/>
      <c r="F13" s="665"/>
      <c r="G13" s="666"/>
      <c r="H13" s="666"/>
      <c r="I13" s="666"/>
      <c r="J13" s="666"/>
      <c r="K13" s="666"/>
      <c r="L13" s="666"/>
      <c r="M13" s="643" t="s">
        <v>5</v>
      </c>
      <c r="N13" s="645"/>
      <c r="O13" s="684" t="s">
        <v>666</v>
      </c>
      <c r="P13" s="685"/>
      <c r="Q13" s="665"/>
      <c r="R13" s="666"/>
      <c r="S13" s="666"/>
      <c r="T13" s="666"/>
      <c r="U13" s="666"/>
      <c r="V13" s="666"/>
      <c r="W13" s="675"/>
    </row>
    <row r="14" spans="2:25" s="232" customFormat="1" ht="17.100000000000001" customHeight="1" x14ac:dyDescent="0.15">
      <c r="B14" s="643" t="s">
        <v>6</v>
      </c>
      <c r="C14" s="645"/>
      <c r="D14" s="654" t="s">
        <v>661</v>
      </c>
      <c r="E14" s="655"/>
      <c r="F14" s="665"/>
      <c r="G14" s="666"/>
      <c r="H14" s="666"/>
      <c r="I14" s="666"/>
      <c r="J14" s="666"/>
      <c r="K14" s="666"/>
      <c r="L14" s="666"/>
      <c r="M14" s="643" t="s">
        <v>6</v>
      </c>
      <c r="N14" s="645"/>
      <c r="O14" s="654" t="s">
        <v>661</v>
      </c>
      <c r="P14" s="655"/>
      <c r="Q14" s="665"/>
      <c r="R14" s="666"/>
      <c r="S14" s="666"/>
      <c r="T14" s="666"/>
      <c r="U14" s="666"/>
      <c r="V14" s="666"/>
      <c r="W14" s="675"/>
    </row>
    <row r="15" spans="2:25" s="232" customFormat="1" ht="17.100000000000001" customHeight="1" x14ac:dyDescent="0.15">
      <c r="B15" s="656" t="s">
        <v>29</v>
      </c>
      <c r="C15" s="657" t="s">
        <v>270</v>
      </c>
      <c r="D15" s="658"/>
      <c r="E15" s="236" t="s">
        <v>740</v>
      </c>
      <c r="F15" s="665"/>
      <c r="G15" s="666"/>
      <c r="H15" s="666"/>
      <c r="I15" s="666"/>
      <c r="J15" s="666"/>
      <c r="K15" s="666"/>
      <c r="L15" s="666"/>
      <c r="M15" s="656" t="s">
        <v>29</v>
      </c>
      <c r="N15" s="657" t="s">
        <v>270</v>
      </c>
      <c r="O15" s="658"/>
      <c r="P15" s="236" t="s">
        <v>740</v>
      </c>
      <c r="Q15" s="665"/>
      <c r="R15" s="666"/>
      <c r="S15" s="666"/>
      <c r="T15" s="666"/>
      <c r="U15" s="666"/>
      <c r="V15" s="666"/>
      <c r="W15" s="675"/>
    </row>
    <row r="16" spans="2:25" s="232" customFormat="1" ht="17.100000000000001" customHeight="1" x14ac:dyDescent="0.15">
      <c r="B16" s="636"/>
      <c r="C16" s="657" t="s">
        <v>271</v>
      </c>
      <c r="D16" s="658"/>
      <c r="E16" s="235" t="s">
        <v>555</v>
      </c>
      <c r="F16" s="667"/>
      <c r="G16" s="668"/>
      <c r="H16" s="668"/>
      <c r="I16" s="668"/>
      <c r="J16" s="668"/>
      <c r="K16" s="668"/>
      <c r="L16" s="668"/>
      <c r="M16" s="636"/>
      <c r="N16" s="657" t="s">
        <v>271</v>
      </c>
      <c r="O16" s="658"/>
      <c r="P16" s="235" t="s">
        <v>555</v>
      </c>
      <c r="Q16" s="667"/>
      <c r="R16" s="668"/>
      <c r="S16" s="668"/>
      <c r="T16" s="668"/>
      <c r="U16" s="668"/>
      <c r="V16" s="668"/>
      <c r="W16" s="676"/>
    </row>
    <row r="17" spans="2:23" s="232" customFormat="1" ht="17.100000000000001" customHeight="1" x14ac:dyDescent="0.15">
      <c r="B17" s="643" t="s">
        <v>7</v>
      </c>
      <c r="C17" s="644"/>
      <c r="D17" s="645"/>
      <c r="E17" s="650" t="s">
        <v>678</v>
      </c>
      <c r="F17" s="651"/>
      <c r="G17" s="651"/>
      <c r="H17" s="651"/>
      <c r="I17" s="651"/>
      <c r="J17" s="651"/>
      <c r="K17" s="651"/>
      <c r="L17" s="652"/>
      <c r="M17" s="643" t="s">
        <v>7</v>
      </c>
      <c r="N17" s="644"/>
      <c r="O17" s="645"/>
      <c r="P17" s="650" t="s">
        <v>671</v>
      </c>
      <c r="Q17" s="651"/>
      <c r="R17" s="651"/>
      <c r="S17" s="651"/>
      <c r="T17" s="651"/>
      <c r="U17" s="651"/>
      <c r="V17" s="651"/>
      <c r="W17" s="652"/>
    </row>
    <row r="18" spans="2:23" s="232" customFormat="1" ht="17.100000000000001" customHeight="1" x14ac:dyDescent="0.15">
      <c r="B18" s="643" t="s">
        <v>46</v>
      </c>
      <c r="C18" s="644"/>
      <c r="D18" s="645"/>
      <c r="E18" s="646" t="s">
        <v>720</v>
      </c>
      <c r="F18" s="647"/>
      <c r="G18" s="647"/>
      <c r="H18" s="647"/>
      <c r="I18" s="647"/>
      <c r="J18" s="647"/>
      <c r="K18" s="647"/>
      <c r="L18" s="647"/>
      <c r="M18" s="643" t="s">
        <v>46</v>
      </c>
      <c r="N18" s="644"/>
      <c r="O18" s="645"/>
      <c r="P18" s="646" t="s">
        <v>691</v>
      </c>
      <c r="Q18" s="647"/>
      <c r="R18" s="647"/>
      <c r="S18" s="647"/>
      <c r="T18" s="647"/>
      <c r="U18" s="647"/>
      <c r="V18" s="647"/>
      <c r="W18" s="653"/>
    </row>
    <row r="19" spans="2:23" s="232" customFormat="1" ht="17.100000000000001" customHeight="1" x14ac:dyDescent="0.15">
      <c r="B19" s="643" t="s">
        <v>273</v>
      </c>
      <c r="C19" s="644"/>
      <c r="D19" s="645"/>
      <c r="E19" s="646" t="s">
        <v>689</v>
      </c>
      <c r="F19" s="647"/>
      <c r="G19" s="647"/>
      <c r="H19" s="648"/>
      <c r="I19" s="648"/>
      <c r="J19" s="648"/>
      <c r="K19" s="648"/>
      <c r="L19" s="649"/>
      <c r="M19" s="643" t="s">
        <v>273</v>
      </c>
      <c r="N19" s="644"/>
      <c r="O19" s="645"/>
      <c r="P19" s="646" t="s">
        <v>689</v>
      </c>
      <c r="Q19" s="647"/>
      <c r="R19" s="647"/>
      <c r="S19" s="648"/>
      <c r="T19" s="648"/>
      <c r="U19" s="648"/>
      <c r="V19" s="648"/>
      <c r="W19" s="649"/>
    </row>
    <row r="20" spans="2:23" s="232" customFormat="1" ht="17.100000000000001" customHeight="1" x14ac:dyDescent="0.15">
      <c r="B20" s="643" t="s">
        <v>292</v>
      </c>
      <c r="C20" s="644"/>
      <c r="D20" s="645"/>
      <c r="E20" s="646" t="s">
        <v>689</v>
      </c>
      <c r="F20" s="647"/>
      <c r="G20" s="647"/>
      <c r="H20" s="631" t="s">
        <v>8</v>
      </c>
      <c r="I20" s="632"/>
      <c r="J20" s="633"/>
      <c r="K20" s="634"/>
      <c r="L20" s="634"/>
      <c r="M20" s="643" t="s">
        <v>292</v>
      </c>
      <c r="N20" s="644"/>
      <c r="O20" s="645"/>
      <c r="P20" s="646" t="s">
        <v>689</v>
      </c>
      <c r="Q20" s="647"/>
      <c r="R20" s="647"/>
      <c r="S20" s="631" t="s">
        <v>8</v>
      </c>
      <c r="T20" s="632"/>
      <c r="U20" s="633" t="s">
        <v>689</v>
      </c>
      <c r="V20" s="634"/>
      <c r="W20" s="635"/>
    </row>
    <row r="21" spans="2:23" s="232" customFormat="1" ht="17.100000000000001" customHeight="1" x14ac:dyDescent="0.15">
      <c r="B21" s="643" t="s">
        <v>568</v>
      </c>
      <c r="C21" s="644"/>
      <c r="D21" s="638" t="s">
        <v>688</v>
      </c>
      <c r="E21" s="639"/>
      <c r="F21" s="639"/>
      <c r="G21" s="639"/>
      <c r="H21" s="639"/>
      <c r="I21" s="639"/>
      <c r="J21" s="639"/>
      <c r="K21" s="639"/>
      <c r="L21" s="639"/>
      <c r="M21" s="672" t="s">
        <v>568</v>
      </c>
      <c r="N21" s="673"/>
      <c r="O21" s="638" t="s">
        <v>688</v>
      </c>
      <c r="P21" s="639"/>
      <c r="Q21" s="639"/>
      <c r="R21" s="639"/>
      <c r="S21" s="639"/>
      <c r="T21" s="639"/>
      <c r="U21" s="639"/>
      <c r="V21" s="639"/>
      <c r="W21" s="674"/>
    </row>
    <row r="22" spans="2:23" s="232" customFormat="1" ht="20.100000000000001" customHeight="1" x14ac:dyDescent="0.15">
      <c r="B22" s="669" t="s">
        <v>565</v>
      </c>
      <c r="C22" s="659" t="s">
        <v>566</v>
      </c>
      <c r="D22" s="661" t="s">
        <v>606</v>
      </c>
      <c r="E22" s="662"/>
      <c r="F22" s="665" t="s">
        <v>719</v>
      </c>
      <c r="G22" s="666"/>
      <c r="H22" s="666"/>
      <c r="I22" s="666"/>
      <c r="J22" s="666"/>
      <c r="K22" s="666"/>
      <c r="L22" s="666"/>
      <c r="M22" s="669" t="s">
        <v>565</v>
      </c>
      <c r="N22" s="659" t="s">
        <v>566</v>
      </c>
      <c r="O22" s="661" t="s">
        <v>607</v>
      </c>
      <c r="P22" s="662"/>
      <c r="Q22" s="665" t="s">
        <v>718</v>
      </c>
      <c r="R22" s="666"/>
      <c r="S22" s="666"/>
      <c r="T22" s="666"/>
      <c r="U22" s="666"/>
      <c r="V22" s="666"/>
      <c r="W22" s="675"/>
    </row>
    <row r="23" spans="2:23" s="232" customFormat="1" ht="20.100000000000001" customHeight="1" x14ac:dyDescent="0.15">
      <c r="B23" s="669"/>
      <c r="C23" s="660"/>
      <c r="D23" s="663"/>
      <c r="E23" s="664"/>
      <c r="F23" s="665"/>
      <c r="G23" s="666"/>
      <c r="H23" s="666"/>
      <c r="I23" s="666"/>
      <c r="J23" s="666"/>
      <c r="K23" s="666"/>
      <c r="L23" s="666"/>
      <c r="M23" s="669"/>
      <c r="N23" s="660"/>
      <c r="O23" s="663"/>
      <c r="P23" s="664"/>
      <c r="Q23" s="665"/>
      <c r="R23" s="666"/>
      <c r="S23" s="666"/>
      <c r="T23" s="666"/>
      <c r="U23" s="666"/>
      <c r="V23" s="666"/>
      <c r="W23" s="675"/>
    </row>
    <row r="24" spans="2:23" s="232" customFormat="1" ht="20.100000000000001" customHeight="1" x14ac:dyDescent="0.15">
      <c r="B24" s="669"/>
      <c r="C24" s="677" t="s">
        <v>2</v>
      </c>
      <c r="D24" s="678">
        <v>2</v>
      </c>
      <c r="E24" s="679"/>
      <c r="F24" s="665"/>
      <c r="G24" s="666"/>
      <c r="H24" s="666"/>
      <c r="I24" s="666"/>
      <c r="J24" s="666"/>
      <c r="K24" s="666"/>
      <c r="L24" s="666"/>
      <c r="M24" s="669"/>
      <c r="N24" s="677" t="s">
        <v>2</v>
      </c>
      <c r="O24" s="678">
        <v>1</v>
      </c>
      <c r="P24" s="679"/>
      <c r="Q24" s="665"/>
      <c r="R24" s="666"/>
      <c r="S24" s="666"/>
      <c r="T24" s="666"/>
      <c r="U24" s="666"/>
      <c r="V24" s="666"/>
      <c r="W24" s="675"/>
    </row>
    <row r="25" spans="2:23" s="232" customFormat="1" ht="20.100000000000001" customHeight="1" x14ac:dyDescent="0.15">
      <c r="B25" s="670"/>
      <c r="C25" s="660"/>
      <c r="D25" s="654"/>
      <c r="E25" s="655"/>
      <c r="F25" s="665"/>
      <c r="G25" s="666"/>
      <c r="H25" s="666"/>
      <c r="I25" s="666"/>
      <c r="J25" s="666"/>
      <c r="K25" s="666"/>
      <c r="L25" s="666"/>
      <c r="M25" s="670"/>
      <c r="N25" s="660"/>
      <c r="O25" s="654"/>
      <c r="P25" s="655"/>
      <c r="Q25" s="665"/>
      <c r="R25" s="666"/>
      <c r="S25" s="666"/>
      <c r="T25" s="666"/>
      <c r="U25" s="666"/>
      <c r="V25" s="666"/>
      <c r="W25" s="675"/>
    </row>
    <row r="26" spans="2:23" s="232" customFormat="1" ht="17.100000000000001" customHeight="1" x14ac:dyDescent="0.15">
      <c r="B26" s="671" t="s">
        <v>567</v>
      </c>
      <c r="C26" s="671" t="s">
        <v>3</v>
      </c>
      <c r="D26" s="678" t="s">
        <v>739</v>
      </c>
      <c r="E26" s="679"/>
      <c r="F26" s="665"/>
      <c r="G26" s="666"/>
      <c r="H26" s="666"/>
      <c r="I26" s="666"/>
      <c r="J26" s="666"/>
      <c r="K26" s="666"/>
      <c r="L26" s="666"/>
      <c r="M26" s="671" t="s">
        <v>567</v>
      </c>
      <c r="N26" s="671" t="s">
        <v>3</v>
      </c>
      <c r="O26" s="678" t="s">
        <v>739</v>
      </c>
      <c r="P26" s="679"/>
      <c r="Q26" s="665"/>
      <c r="R26" s="666"/>
      <c r="S26" s="666"/>
      <c r="T26" s="666"/>
      <c r="U26" s="666"/>
      <c r="V26" s="666"/>
      <c r="W26" s="675"/>
    </row>
    <row r="27" spans="2:23" s="232" customFormat="1" ht="17.100000000000001" customHeight="1" x14ac:dyDescent="0.15">
      <c r="B27" s="671"/>
      <c r="C27" s="671"/>
      <c r="D27" s="654"/>
      <c r="E27" s="655"/>
      <c r="F27" s="665"/>
      <c r="G27" s="666"/>
      <c r="H27" s="666"/>
      <c r="I27" s="666"/>
      <c r="J27" s="666"/>
      <c r="K27" s="666"/>
      <c r="L27" s="666"/>
      <c r="M27" s="671"/>
      <c r="N27" s="671"/>
      <c r="O27" s="654"/>
      <c r="P27" s="655"/>
      <c r="Q27" s="665"/>
      <c r="R27" s="666"/>
      <c r="S27" s="666"/>
      <c r="T27" s="666"/>
      <c r="U27" s="666"/>
      <c r="V27" s="666"/>
      <c r="W27" s="675"/>
    </row>
    <row r="28" spans="2:23" s="232" customFormat="1" ht="17.100000000000001" customHeight="1" x14ac:dyDescent="0.15">
      <c r="B28" s="671"/>
      <c r="C28" s="671" t="s">
        <v>4</v>
      </c>
      <c r="D28" s="680" t="s">
        <v>663</v>
      </c>
      <c r="E28" s="681"/>
      <c r="F28" s="665"/>
      <c r="G28" s="666"/>
      <c r="H28" s="666"/>
      <c r="I28" s="666"/>
      <c r="J28" s="666"/>
      <c r="K28" s="666"/>
      <c r="L28" s="666"/>
      <c r="M28" s="671"/>
      <c r="N28" s="671" t="s">
        <v>4</v>
      </c>
      <c r="O28" s="678" t="s">
        <v>662</v>
      </c>
      <c r="P28" s="679"/>
      <c r="Q28" s="665"/>
      <c r="R28" s="666"/>
      <c r="S28" s="666"/>
      <c r="T28" s="666"/>
      <c r="U28" s="666"/>
      <c r="V28" s="666"/>
      <c r="W28" s="675"/>
    </row>
    <row r="29" spans="2:23" s="232" customFormat="1" ht="17.100000000000001" customHeight="1" x14ac:dyDescent="0.15">
      <c r="B29" s="671"/>
      <c r="C29" s="671"/>
      <c r="D29" s="682"/>
      <c r="E29" s="683"/>
      <c r="F29" s="665"/>
      <c r="G29" s="666"/>
      <c r="H29" s="666"/>
      <c r="I29" s="666"/>
      <c r="J29" s="666"/>
      <c r="K29" s="666"/>
      <c r="L29" s="666"/>
      <c r="M29" s="671"/>
      <c r="N29" s="671"/>
      <c r="O29" s="654"/>
      <c r="P29" s="655"/>
      <c r="Q29" s="665"/>
      <c r="R29" s="666"/>
      <c r="S29" s="666"/>
      <c r="T29" s="666"/>
      <c r="U29" s="666"/>
      <c r="V29" s="666"/>
      <c r="W29" s="675"/>
    </row>
    <row r="30" spans="2:23" s="232" customFormat="1" ht="17.100000000000001" customHeight="1" x14ac:dyDescent="0.15">
      <c r="B30" s="643" t="s">
        <v>5</v>
      </c>
      <c r="C30" s="645"/>
      <c r="D30" s="684" t="s">
        <v>666</v>
      </c>
      <c r="E30" s="685"/>
      <c r="F30" s="665"/>
      <c r="G30" s="666"/>
      <c r="H30" s="666"/>
      <c r="I30" s="666"/>
      <c r="J30" s="666"/>
      <c r="K30" s="666"/>
      <c r="L30" s="666"/>
      <c r="M30" s="643" t="s">
        <v>5</v>
      </c>
      <c r="N30" s="645"/>
      <c r="O30" s="684" t="s">
        <v>666</v>
      </c>
      <c r="P30" s="685"/>
      <c r="Q30" s="665"/>
      <c r="R30" s="666"/>
      <c r="S30" s="666"/>
      <c r="T30" s="666"/>
      <c r="U30" s="666"/>
      <c r="V30" s="666"/>
      <c r="W30" s="675"/>
    </row>
    <row r="31" spans="2:23" s="232" customFormat="1" ht="17.100000000000001" customHeight="1" x14ac:dyDescent="0.15">
      <c r="B31" s="643" t="s">
        <v>6</v>
      </c>
      <c r="C31" s="645"/>
      <c r="D31" s="654" t="s">
        <v>661</v>
      </c>
      <c r="E31" s="655"/>
      <c r="F31" s="665"/>
      <c r="G31" s="666"/>
      <c r="H31" s="666"/>
      <c r="I31" s="666"/>
      <c r="J31" s="666"/>
      <c r="K31" s="666"/>
      <c r="L31" s="666"/>
      <c r="M31" s="643" t="s">
        <v>6</v>
      </c>
      <c r="N31" s="645"/>
      <c r="O31" s="654" t="s">
        <v>668</v>
      </c>
      <c r="P31" s="655"/>
      <c r="Q31" s="665"/>
      <c r="R31" s="666"/>
      <c r="S31" s="666"/>
      <c r="T31" s="666"/>
      <c r="U31" s="666"/>
      <c r="V31" s="666"/>
      <c r="W31" s="675"/>
    </row>
    <row r="32" spans="2:23" s="232" customFormat="1" ht="17.100000000000001" customHeight="1" x14ac:dyDescent="0.15">
      <c r="B32" s="656" t="s">
        <v>29</v>
      </c>
      <c r="C32" s="657" t="s">
        <v>270</v>
      </c>
      <c r="D32" s="658"/>
      <c r="E32" s="236" t="s">
        <v>740</v>
      </c>
      <c r="F32" s="665"/>
      <c r="G32" s="666"/>
      <c r="H32" s="666"/>
      <c r="I32" s="666"/>
      <c r="J32" s="666"/>
      <c r="K32" s="666"/>
      <c r="L32" s="666"/>
      <c r="M32" s="656" t="s">
        <v>29</v>
      </c>
      <c r="N32" s="657" t="s">
        <v>270</v>
      </c>
      <c r="O32" s="658"/>
      <c r="P32" s="235" t="s">
        <v>555</v>
      </c>
      <c r="Q32" s="665"/>
      <c r="R32" s="666"/>
      <c r="S32" s="666"/>
      <c r="T32" s="666"/>
      <c r="U32" s="666"/>
      <c r="V32" s="666"/>
      <c r="W32" s="675"/>
    </row>
    <row r="33" spans="2:23" s="232" customFormat="1" ht="17.100000000000001" customHeight="1" x14ac:dyDescent="0.15">
      <c r="B33" s="636"/>
      <c r="C33" s="657" t="s">
        <v>271</v>
      </c>
      <c r="D33" s="658"/>
      <c r="E33" s="235" t="s">
        <v>555</v>
      </c>
      <c r="F33" s="667"/>
      <c r="G33" s="668"/>
      <c r="H33" s="668"/>
      <c r="I33" s="668"/>
      <c r="J33" s="668"/>
      <c r="K33" s="668"/>
      <c r="L33" s="668"/>
      <c r="M33" s="636"/>
      <c r="N33" s="657" t="s">
        <v>271</v>
      </c>
      <c r="O33" s="658"/>
      <c r="P33" s="235" t="s">
        <v>552</v>
      </c>
      <c r="Q33" s="667"/>
      <c r="R33" s="668"/>
      <c r="S33" s="668"/>
      <c r="T33" s="668"/>
      <c r="U33" s="668"/>
      <c r="V33" s="668"/>
      <c r="W33" s="676"/>
    </row>
    <row r="34" spans="2:23" s="232" customFormat="1" ht="17.100000000000001" customHeight="1" x14ac:dyDescent="0.15">
      <c r="B34" s="643" t="s">
        <v>7</v>
      </c>
      <c r="C34" s="644"/>
      <c r="D34" s="645"/>
      <c r="E34" s="650" t="s">
        <v>679</v>
      </c>
      <c r="F34" s="651"/>
      <c r="G34" s="651"/>
      <c r="H34" s="651"/>
      <c r="I34" s="651"/>
      <c r="J34" s="651"/>
      <c r="K34" s="651"/>
      <c r="L34" s="652"/>
      <c r="M34" s="643" t="s">
        <v>7</v>
      </c>
      <c r="N34" s="644"/>
      <c r="O34" s="645"/>
      <c r="P34" s="650" t="s">
        <v>680</v>
      </c>
      <c r="Q34" s="651"/>
      <c r="R34" s="651"/>
      <c r="S34" s="651"/>
      <c r="T34" s="651"/>
      <c r="U34" s="651"/>
      <c r="V34" s="651"/>
      <c r="W34" s="652"/>
    </row>
    <row r="35" spans="2:23" s="232" customFormat="1" ht="17.100000000000001" customHeight="1" x14ac:dyDescent="0.15">
      <c r="B35" s="643" t="s">
        <v>46</v>
      </c>
      <c r="C35" s="644"/>
      <c r="D35" s="645"/>
      <c r="E35" s="646" t="s">
        <v>717</v>
      </c>
      <c r="F35" s="647"/>
      <c r="G35" s="647"/>
      <c r="H35" s="647"/>
      <c r="I35" s="647"/>
      <c r="J35" s="647"/>
      <c r="K35" s="647"/>
      <c r="L35" s="647"/>
      <c r="M35" s="643" t="s">
        <v>46</v>
      </c>
      <c r="N35" s="644"/>
      <c r="O35" s="645"/>
      <c r="P35" s="646" t="s">
        <v>750</v>
      </c>
      <c r="Q35" s="647"/>
      <c r="R35" s="647"/>
      <c r="S35" s="647"/>
      <c r="T35" s="647"/>
      <c r="U35" s="647"/>
      <c r="V35" s="647"/>
      <c r="W35" s="653"/>
    </row>
    <row r="36" spans="2:23" s="232" customFormat="1" ht="17.100000000000001" customHeight="1" x14ac:dyDescent="0.15">
      <c r="B36" s="643" t="s">
        <v>273</v>
      </c>
      <c r="C36" s="644"/>
      <c r="D36" s="645"/>
      <c r="E36" s="646" t="s">
        <v>689</v>
      </c>
      <c r="F36" s="647"/>
      <c r="G36" s="647"/>
      <c r="H36" s="648"/>
      <c r="I36" s="648"/>
      <c r="J36" s="648"/>
      <c r="K36" s="648"/>
      <c r="L36" s="649"/>
      <c r="M36" s="643" t="s">
        <v>273</v>
      </c>
      <c r="N36" s="644"/>
      <c r="O36" s="645"/>
      <c r="P36" s="646" t="s">
        <v>689</v>
      </c>
      <c r="Q36" s="647"/>
      <c r="R36" s="647"/>
      <c r="S36" s="648"/>
      <c r="T36" s="648"/>
      <c r="U36" s="648"/>
      <c r="V36" s="648"/>
      <c r="W36" s="649"/>
    </row>
    <row r="37" spans="2:23" s="232" customFormat="1" ht="17.100000000000001" customHeight="1" x14ac:dyDescent="0.15">
      <c r="B37" s="643" t="s">
        <v>292</v>
      </c>
      <c r="C37" s="644"/>
      <c r="D37" s="645"/>
      <c r="E37" s="646" t="s">
        <v>689</v>
      </c>
      <c r="F37" s="647"/>
      <c r="G37" s="647"/>
      <c r="H37" s="631" t="s">
        <v>8</v>
      </c>
      <c r="I37" s="632"/>
      <c r="J37" s="633"/>
      <c r="K37" s="634"/>
      <c r="L37" s="634"/>
      <c r="M37" s="643" t="s">
        <v>292</v>
      </c>
      <c r="N37" s="644"/>
      <c r="O37" s="645"/>
      <c r="P37" s="646" t="s">
        <v>689</v>
      </c>
      <c r="Q37" s="647"/>
      <c r="R37" s="647"/>
      <c r="S37" s="631" t="s">
        <v>8</v>
      </c>
      <c r="T37" s="632"/>
      <c r="U37" s="633" t="s">
        <v>689</v>
      </c>
      <c r="V37" s="634"/>
      <c r="W37" s="635"/>
    </row>
    <row r="38" spans="2:23" s="232" customFormat="1" ht="17.100000000000001" customHeight="1" x14ac:dyDescent="0.15">
      <c r="B38" s="636" t="s">
        <v>568</v>
      </c>
      <c r="C38" s="637"/>
      <c r="D38" s="638" t="s">
        <v>688</v>
      </c>
      <c r="E38" s="639"/>
      <c r="F38" s="639"/>
      <c r="G38" s="639"/>
      <c r="H38" s="639"/>
      <c r="I38" s="639"/>
      <c r="J38" s="639"/>
      <c r="K38" s="639"/>
      <c r="L38" s="639"/>
      <c r="M38" s="636" t="s">
        <v>568</v>
      </c>
      <c r="N38" s="637"/>
      <c r="O38" s="640" t="s">
        <v>716</v>
      </c>
      <c r="P38" s="641"/>
      <c r="Q38" s="641"/>
      <c r="R38" s="641"/>
      <c r="S38" s="641"/>
      <c r="T38" s="641"/>
      <c r="U38" s="641"/>
      <c r="V38" s="641"/>
      <c r="W38" s="642"/>
    </row>
    <row r="39" spans="2:23" ht="15" customHeight="1" x14ac:dyDescent="0.15">
      <c r="B39" s="234"/>
      <c r="C39" s="628" t="s">
        <v>569</v>
      </c>
      <c r="D39" s="629"/>
      <c r="E39" s="629"/>
      <c r="F39" s="629"/>
      <c r="G39" s="629"/>
      <c r="H39" s="629"/>
      <c r="I39" s="629"/>
      <c r="J39" s="629"/>
      <c r="K39" s="629"/>
      <c r="L39" s="629"/>
      <c r="M39" s="234"/>
      <c r="N39" s="234" t="s">
        <v>570</v>
      </c>
      <c r="O39" s="234"/>
      <c r="P39" s="234"/>
      <c r="Q39" s="234"/>
      <c r="R39" s="234"/>
      <c r="S39" s="234"/>
      <c r="T39" s="234"/>
      <c r="U39" s="234"/>
      <c r="V39" s="234"/>
      <c r="W39" s="234"/>
    </row>
    <row r="40" spans="2:23" ht="15" customHeight="1" x14ac:dyDescent="0.15">
      <c r="B40" s="234"/>
      <c r="C40" s="630"/>
      <c r="D40" s="630"/>
      <c r="E40" s="630"/>
      <c r="F40" s="630"/>
      <c r="G40" s="630"/>
      <c r="H40" s="630"/>
      <c r="I40" s="630"/>
      <c r="J40" s="630"/>
      <c r="K40" s="630"/>
      <c r="L40" s="630"/>
      <c r="M40" s="234"/>
      <c r="N40" s="234" t="s">
        <v>571</v>
      </c>
      <c r="O40" s="234"/>
      <c r="P40" s="234"/>
      <c r="Q40" s="234"/>
      <c r="R40" s="234"/>
      <c r="S40" s="234"/>
      <c r="T40" s="234"/>
      <c r="U40" s="234"/>
      <c r="V40" s="234"/>
      <c r="W40" s="234"/>
    </row>
    <row r="41" spans="2:23" ht="15" customHeight="1" x14ac:dyDescent="0.15">
      <c r="C41" s="234" t="s">
        <v>572</v>
      </c>
      <c r="N41" s="233" t="s">
        <v>518</v>
      </c>
      <c r="O41" s="233"/>
      <c r="P41" s="233"/>
      <c r="Q41" s="233"/>
      <c r="R41" s="233"/>
      <c r="S41" s="233"/>
      <c r="T41" s="233"/>
      <c r="U41" s="233"/>
      <c r="V41" s="233"/>
    </row>
    <row r="42" spans="2:23" ht="15" customHeight="1" x14ac:dyDescent="0.15">
      <c r="C42" s="234" t="s">
        <v>574</v>
      </c>
      <c r="N42" s="233" t="s">
        <v>573</v>
      </c>
      <c r="O42" s="233"/>
      <c r="P42" s="233"/>
      <c r="Q42" s="233"/>
      <c r="R42" s="233"/>
      <c r="S42" s="233"/>
      <c r="T42" s="233"/>
      <c r="U42" s="233"/>
      <c r="V42" s="233"/>
    </row>
    <row r="43" spans="2:23" x14ac:dyDescent="0.15">
      <c r="C43" s="233" t="s">
        <v>543</v>
      </c>
      <c r="N43" s="233" t="s">
        <v>453</v>
      </c>
      <c r="O43" s="233"/>
      <c r="P43" s="233"/>
      <c r="Q43" s="233"/>
      <c r="R43" s="233"/>
      <c r="S43" s="233"/>
      <c r="T43" s="233"/>
      <c r="U43" s="233"/>
      <c r="V43" s="233"/>
    </row>
    <row r="44" spans="2:23" x14ac:dyDescent="0.15">
      <c r="N44" s="233"/>
    </row>
    <row r="45" spans="2:23" x14ac:dyDescent="0.15">
      <c r="N45" s="23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9"/>
  <dataValidations count="1">
    <dataValidation type="list" allowBlank="1" showInputMessage="1" showErrorMessage="1" sqref="E15:E16 E32:E33 P15:P16 P32:P33" xr:uid="{00000000-0002-0000-0E00-000000000000}">
      <formula1>$Y$2:$Y$5</formula1>
    </dataValidation>
  </dataValidations>
  <printOptions horizontalCentered="1" verticalCentered="1"/>
  <pageMargins left="0.19685039370078738" right="0.19685039370078738" top="0.39370078740157477" bottom="0.19685039370078738" header="0.31496062992125989" footer="0.31496062992125989"/>
  <pageSetup paperSize="9" scale="68"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1000000}">
          <x14:formula1>
            <xm:f>'(参考)リスト'!#REF!</xm:f>
          </x14:formula1>
          <xm:sqref>E32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dimension ref="B1:Y45"/>
  <sheetViews>
    <sheetView showGridLines="0" showZeros="0" view="pageBreakPreview" zoomScale="70" zoomScaleNormal="100" zoomScaleSheetLayoutView="70" workbookViewId="0">
      <selection activeCell="E33" sqref="E33"/>
    </sheetView>
  </sheetViews>
  <sheetFormatPr defaultRowHeight="12" x14ac:dyDescent="0.15"/>
  <cols>
    <col min="1" max="1" width="1.5" style="231" customWidth="1"/>
    <col min="2" max="4" width="5.875" style="232" customWidth="1"/>
    <col min="5" max="5" width="9.375" style="232" customWidth="1"/>
    <col min="6" max="12" width="7.625" style="232" customWidth="1"/>
    <col min="13" max="15" width="5.875" style="232" customWidth="1"/>
    <col min="16" max="16" width="9.375" style="232" customWidth="1"/>
    <col min="17" max="23" width="7.625" style="232" customWidth="1"/>
    <col min="24" max="24" width="1.5" style="231" customWidth="1"/>
    <col min="25" max="25" width="0" style="231" hidden="1" customWidth="1"/>
    <col min="26" max="16384" width="9" style="231"/>
  </cols>
  <sheetData>
    <row r="1" spans="2:25" ht="9" customHeight="1" x14ac:dyDescent="0.15"/>
    <row r="2" spans="2:25" s="232" customFormat="1" ht="22.5" customHeight="1" x14ac:dyDescent="0.15">
      <c r="B2" s="690" t="s">
        <v>564</v>
      </c>
      <c r="C2" s="690"/>
      <c r="D2" s="690"/>
      <c r="E2" s="690"/>
      <c r="F2" s="690"/>
      <c r="G2" s="690"/>
      <c r="H2" s="690"/>
      <c r="I2" s="690"/>
      <c r="J2" s="690"/>
      <c r="K2" s="690"/>
      <c r="L2" s="690"/>
      <c r="M2" s="690"/>
      <c r="N2" s="690"/>
      <c r="O2" s="690"/>
      <c r="P2" s="690"/>
      <c r="Q2" s="690"/>
      <c r="R2" s="690"/>
      <c r="S2" s="690"/>
      <c r="T2" s="690"/>
      <c r="U2" s="690"/>
      <c r="V2" s="690"/>
      <c r="W2" s="690"/>
      <c r="Y2" s="237" t="s">
        <v>552</v>
      </c>
    </row>
    <row r="3" spans="2:25" s="232" customFormat="1" ht="20.100000000000001" customHeight="1" x14ac:dyDescent="0.15">
      <c r="B3" s="239" t="s">
        <v>27</v>
      </c>
      <c r="C3" s="239"/>
      <c r="D3" s="691" t="s">
        <v>702</v>
      </c>
      <c r="E3" s="691"/>
      <c r="F3" s="691"/>
      <c r="G3" s="691"/>
      <c r="H3" s="692" t="s">
        <v>28</v>
      </c>
      <c r="I3" s="692"/>
      <c r="J3" s="693" t="s">
        <v>701</v>
      </c>
      <c r="K3" s="693"/>
      <c r="L3" s="693"/>
      <c r="M3" s="694" t="s">
        <v>258</v>
      </c>
      <c r="N3" s="694"/>
      <c r="O3" s="694"/>
      <c r="P3" s="695" t="s">
        <v>700</v>
      </c>
      <c r="Q3" s="695"/>
      <c r="R3" s="695"/>
      <c r="S3" s="656" t="s">
        <v>222</v>
      </c>
      <c r="T3" s="696"/>
      <c r="U3" s="699">
        <v>45160</v>
      </c>
      <c r="V3" s="700"/>
      <c r="W3" s="701"/>
      <c r="Y3" s="237" t="s">
        <v>555</v>
      </c>
    </row>
    <row r="4" spans="2:25" s="232" customFormat="1" ht="20.100000000000001" customHeight="1" x14ac:dyDescent="0.15">
      <c r="B4" s="238" t="s">
        <v>0</v>
      </c>
      <c r="C4" s="238"/>
      <c r="D4" s="705" t="s">
        <v>699</v>
      </c>
      <c r="E4" s="705"/>
      <c r="F4" s="705"/>
      <c r="G4" s="705"/>
      <c r="H4" s="706" t="s">
        <v>1</v>
      </c>
      <c r="I4" s="706"/>
      <c r="J4" s="693" t="s">
        <v>698</v>
      </c>
      <c r="K4" s="693"/>
      <c r="L4" s="693"/>
      <c r="M4" s="694" t="s">
        <v>259</v>
      </c>
      <c r="N4" s="694"/>
      <c r="O4" s="694"/>
      <c r="P4" s="707" t="s">
        <v>697</v>
      </c>
      <c r="Q4" s="707"/>
      <c r="R4" s="707"/>
      <c r="S4" s="697"/>
      <c r="T4" s="698"/>
      <c r="U4" s="702"/>
      <c r="V4" s="703"/>
      <c r="W4" s="704"/>
      <c r="Y4" s="237" t="s">
        <v>54</v>
      </c>
    </row>
    <row r="5" spans="2:25" s="232" customFormat="1" ht="20.100000000000001" customHeight="1" x14ac:dyDescent="0.15">
      <c r="B5" s="669" t="s">
        <v>565</v>
      </c>
      <c r="C5" s="659" t="s">
        <v>566</v>
      </c>
      <c r="D5" s="661" t="s">
        <v>607</v>
      </c>
      <c r="E5" s="662"/>
      <c r="F5" s="665" t="s">
        <v>727</v>
      </c>
      <c r="G5" s="666"/>
      <c r="H5" s="666"/>
      <c r="I5" s="666"/>
      <c r="J5" s="666"/>
      <c r="K5" s="666"/>
      <c r="L5" s="666"/>
      <c r="M5" s="689" t="s">
        <v>565</v>
      </c>
      <c r="N5" s="677" t="s">
        <v>566</v>
      </c>
      <c r="O5" s="661" t="s">
        <v>607</v>
      </c>
      <c r="P5" s="662"/>
      <c r="Q5" s="686" t="s">
        <v>726</v>
      </c>
      <c r="R5" s="687"/>
      <c r="S5" s="687"/>
      <c r="T5" s="687"/>
      <c r="U5" s="687"/>
      <c r="V5" s="687"/>
      <c r="W5" s="688"/>
      <c r="Y5" s="237" t="s">
        <v>55</v>
      </c>
    </row>
    <row r="6" spans="2:25" s="232" customFormat="1" ht="20.100000000000001" customHeight="1" x14ac:dyDescent="0.15">
      <c r="B6" s="669"/>
      <c r="C6" s="660"/>
      <c r="D6" s="663"/>
      <c r="E6" s="664"/>
      <c r="F6" s="665"/>
      <c r="G6" s="666"/>
      <c r="H6" s="666"/>
      <c r="I6" s="666"/>
      <c r="J6" s="666"/>
      <c r="K6" s="666"/>
      <c r="L6" s="666"/>
      <c r="M6" s="669"/>
      <c r="N6" s="660"/>
      <c r="O6" s="663"/>
      <c r="P6" s="664"/>
      <c r="Q6" s="665"/>
      <c r="R6" s="666"/>
      <c r="S6" s="666"/>
      <c r="T6" s="666"/>
      <c r="U6" s="666"/>
      <c r="V6" s="666"/>
      <c r="W6" s="675"/>
    </row>
    <row r="7" spans="2:25" s="232" customFormat="1" ht="20.100000000000001" customHeight="1" x14ac:dyDescent="0.15">
      <c r="B7" s="669"/>
      <c r="C7" s="677" t="s">
        <v>2</v>
      </c>
      <c r="D7" s="678">
        <v>2</v>
      </c>
      <c r="E7" s="679"/>
      <c r="F7" s="665"/>
      <c r="G7" s="666"/>
      <c r="H7" s="666"/>
      <c r="I7" s="666"/>
      <c r="J7" s="666"/>
      <c r="K7" s="666"/>
      <c r="L7" s="666"/>
      <c r="M7" s="669"/>
      <c r="N7" s="677" t="s">
        <v>2</v>
      </c>
      <c r="O7" s="678">
        <v>3</v>
      </c>
      <c r="P7" s="679"/>
      <c r="Q7" s="665"/>
      <c r="R7" s="666"/>
      <c r="S7" s="666"/>
      <c r="T7" s="666"/>
      <c r="U7" s="666"/>
      <c r="V7" s="666"/>
      <c r="W7" s="675"/>
    </row>
    <row r="8" spans="2:25" s="232" customFormat="1" ht="20.100000000000001" customHeight="1" x14ac:dyDescent="0.15">
      <c r="B8" s="670"/>
      <c r="C8" s="660"/>
      <c r="D8" s="654"/>
      <c r="E8" s="655"/>
      <c r="F8" s="665"/>
      <c r="G8" s="666"/>
      <c r="H8" s="666"/>
      <c r="I8" s="666"/>
      <c r="J8" s="666"/>
      <c r="K8" s="666"/>
      <c r="L8" s="666"/>
      <c r="M8" s="670"/>
      <c r="N8" s="660"/>
      <c r="O8" s="654"/>
      <c r="P8" s="655"/>
      <c r="Q8" s="665"/>
      <c r="R8" s="666"/>
      <c r="S8" s="666"/>
      <c r="T8" s="666"/>
      <c r="U8" s="666"/>
      <c r="V8" s="666"/>
      <c r="W8" s="675"/>
    </row>
    <row r="9" spans="2:25" s="232" customFormat="1" ht="17.100000000000001" customHeight="1" x14ac:dyDescent="0.15">
      <c r="B9" s="671" t="s">
        <v>567</v>
      </c>
      <c r="C9" s="671" t="s">
        <v>3</v>
      </c>
      <c r="D9" s="678" t="s">
        <v>739</v>
      </c>
      <c r="E9" s="679"/>
      <c r="F9" s="665"/>
      <c r="G9" s="666"/>
      <c r="H9" s="666"/>
      <c r="I9" s="666"/>
      <c r="J9" s="666"/>
      <c r="K9" s="666"/>
      <c r="L9" s="666"/>
      <c r="M9" s="671" t="s">
        <v>567</v>
      </c>
      <c r="N9" s="671" t="s">
        <v>3</v>
      </c>
      <c r="O9" s="678" t="s">
        <v>661</v>
      </c>
      <c r="P9" s="679"/>
      <c r="Q9" s="665"/>
      <c r="R9" s="666"/>
      <c r="S9" s="666"/>
      <c r="T9" s="666"/>
      <c r="U9" s="666"/>
      <c r="V9" s="666"/>
      <c r="W9" s="675"/>
    </row>
    <row r="10" spans="2:25" s="232" customFormat="1" ht="17.100000000000001" customHeight="1" x14ac:dyDescent="0.15">
      <c r="B10" s="671"/>
      <c r="C10" s="671"/>
      <c r="D10" s="654"/>
      <c r="E10" s="655"/>
      <c r="F10" s="665"/>
      <c r="G10" s="666"/>
      <c r="H10" s="666"/>
      <c r="I10" s="666"/>
      <c r="J10" s="666"/>
      <c r="K10" s="666"/>
      <c r="L10" s="666"/>
      <c r="M10" s="671"/>
      <c r="N10" s="671"/>
      <c r="O10" s="654"/>
      <c r="P10" s="655"/>
      <c r="Q10" s="665"/>
      <c r="R10" s="666"/>
      <c r="S10" s="666"/>
      <c r="T10" s="666"/>
      <c r="U10" s="666"/>
      <c r="V10" s="666"/>
      <c r="W10" s="675"/>
    </row>
    <row r="11" spans="2:25" s="232" customFormat="1" ht="17.100000000000001" customHeight="1" x14ac:dyDescent="0.15">
      <c r="B11" s="671"/>
      <c r="C11" s="671" t="s">
        <v>4</v>
      </c>
      <c r="D11" s="678" t="s">
        <v>663</v>
      </c>
      <c r="E11" s="679"/>
      <c r="F11" s="665"/>
      <c r="G11" s="666"/>
      <c r="H11" s="666"/>
      <c r="I11" s="666"/>
      <c r="J11" s="666"/>
      <c r="K11" s="666"/>
      <c r="L11" s="666"/>
      <c r="M11" s="671"/>
      <c r="N11" s="671" t="s">
        <v>4</v>
      </c>
      <c r="O11" s="678" t="s">
        <v>661</v>
      </c>
      <c r="P11" s="679"/>
      <c r="Q11" s="665"/>
      <c r="R11" s="666"/>
      <c r="S11" s="666"/>
      <c r="T11" s="666"/>
      <c r="U11" s="666"/>
      <c r="V11" s="666"/>
      <c r="W11" s="675"/>
    </row>
    <row r="12" spans="2:25" s="232" customFormat="1" ht="17.100000000000001" customHeight="1" x14ac:dyDescent="0.15">
      <c r="B12" s="671"/>
      <c r="C12" s="671"/>
      <c r="D12" s="654"/>
      <c r="E12" s="655"/>
      <c r="F12" s="665"/>
      <c r="G12" s="666"/>
      <c r="H12" s="666"/>
      <c r="I12" s="666"/>
      <c r="J12" s="666"/>
      <c r="K12" s="666"/>
      <c r="L12" s="666"/>
      <c r="M12" s="671"/>
      <c r="N12" s="671"/>
      <c r="O12" s="654"/>
      <c r="P12" s="655"/>
      <c r="Q12" s="665"/>
      <c r="R12" s="666"/>
      <c r="S12" s="666"/>
      <c r="T12" s="666"/>
      <c r="U12" s="666"/>
      <c r="V12" s="666"/>
      <c r="W12" s="675"/>
    </row>
    <row r="13" spans="2:25" s="232" customFormat="1" ht="17.100000000000001" customHeight="1" x14ac:dyDescent="0.15">
      <c r="B13" s="643" t="s">
        <v>5</v>
      </c>
      <c r="C13" s="645"/>
      <c r="D13" s="684" t="s">
        <v>666</v>
      </c>
      <c r="E13" s="685"/>
      <c r="F13" s="665"/>
      <c r="G13" s="666"/>
      <c r="H13" s="666"/>
      <c r="I13" s="666"/>
      <c r="J13" s="666"/>
      <c r="K13" s="666"/>
      <c r="L13" s="666"/>
      <c r="M13" s="643" t="s">
        <v>5</v>
      </c>
      <c r="N13" s="645"/>
      <c r="O13" s="684" t="s">
        <v>666</v>
      </c>
      <c r="P13" s="685"/>
      <c r="Q13" s="665"/>
      <c r="R13" s="666"/>
      <c r="S13" s="666"/>
      <c r="T13" s="666"/>
      <c r="U13" s="666"/>
      <c r="V13" s="666"/>
      <c r="W13" s="675"/>
    </row>
    <row r="14" spans="2:25" s="232" customFormat="1" ht="17.100000000000001" customHeight="1" x14ac:dyDescent="0.15">
      <c r="B14" s="643" t="s">
        <v>6</v>
      </c>
      <c r="C14" s="645"/>
      <c r="D14" s="654" t="s">
        <v>661</v>
      </c>
      <c r="E14" s="655"/>
      <c r="F14" s="665"/>
      <c r="G14" s="666"/>
      <c r="H14" s="666"/>
      <c r="I14" s="666"/>
      <c r="J14" s="666"/>
      <c r="K14" s="666"/>
      <c r="L14" s="666"/>
      <c r="M14" s="643" t="s">
        <v>6</v>
      </c>
      <c r="N14" s="645"/>
      <c r="O14" s="654" t="s">
        <v>667</v>
      </c>
      <c r="P14" s="655"/>
      <c r="Q14" s="665"/>
      <c r="R14" s="666"/>
      <c r="S14" s="666"/>
      <c r="T14" s="666"/>
      <c r="U14" s="666"/>
      <c r="V14" s="666"/>
      <c r="W14" s="675"/>
    </row>
    <row r="15" spans="2:25" s="232" customFormat="1" ht="17.100000000000001" customHeight="1" x14ac:dyDescent="0.15">
      <c r="B15" s="656" t="s">
        <v>29</v>
      </c>
      <c r="C15" s="657" t="s">
        <v>270</v>
      </c>
      <c r="D15" s="658"/>
      <c r="E15" s="236" t="s">
        <v>740</v>
      </c>
      <c r="F15" s="665"/>
      <c r="G15" s="666"/>
      <c r="H15" s="666"/>
      <c r="I15" s="666"/>
      <c r="J15" s="666"/>
      <c r="K15" s="666"/>
      <c r="L15" s="666"/>
      <c r="M15" s="656" t="s">
        <v>29</v>
      </c>
      <c r="N15" s="657" t="s">
        <v>270</v>
      </c>
      <c r="O15" s="658"/>
      <c r="P15" s="236" t="s">
        <v>740</v>
      </c>
      <c r="Q15" s="665"/>
      <c r="R15" s="666"/>
      <c r="S15" s="666"/>
      <c r="T15" s="666"/>
      <c r="U15" s="666"/>
      <c r="V15" s="666"/>
      <c r="W15" s="675"/>
    </row>
    <row r="16" spans="2:25" s="232" customFormat="1" ht="17.100000000000001" customHeight="1" x14ac:dyDescent="0.15">
      <c r="B16" s="636"/>
      <c r="C16" s="657" t="s">
        <v>271</v>
      </c>
      <c r="D16" s="658"/>
      <c r="E16" s="235" t="s">
        <v>555</v>
      </c>
      <c r="F16" s="667"/>
      <c r="G16" s="668"/>
      <c r="H16" s="668"/>
      <c r="I16" s="668"/>
      <c r="J16" s="668"/>
      <c r="K16" s="668"/>
      <c r="L16" s="668"/>
      <c r="M16" s="636"/>
      <c r="N16" s="657" t="s">
        <v>271</v>
      </c>
      <c r="O16" s="658"/>
      <c r="P16" s="235" t="s">
        <v>740</v>
      </c>
      <c r="Q16" s="667"/>
      <c r="R16" s="668"/>
      <c r="S16" s="668"/>
      <c r="T16" s="668"/>
      <c r="U16" s="668"/>
      <c r="V16" s="668"/>
      <c r="W16" s="676"/>
    </row>
    <row r="17" spans="2:23" s="232" customFormat="1" ht="17.100000000000001" customHeight="1" x14ac:dyDescent="0.15">
      <c r="B17" s="643" t="s">
        <v>7</v>
      </c>
      <c r="C17" s="644"/>
      <c r="D17" s="645"/>
      <c r="E17" s="650" t="s">
        <v>681</v>
      </c>
      <c r="F17" s="651"/>
      <c r="G17" s="651"/>
      <c r="H17" s="651"/>
      <c r="I17" s="651"/>
      <c r="J17" s="651"/>
      <c r="K17" s="651"/>
      <c r="L17" s="652"/>
      <c r="M17" s="643" t="s">
        <v>7</v>
      </c>
      <c r="N17" s="644"/>
      <c r="O17" s="645"/>
      <c r="P17" s="650" t="s">
        <v>670</v>
      </c>
      <c r="Q17" s="651"/>
      <c r="R17" s="651"/>
      <c r="S17" s="651"/>
      <c r="T17" s="651"/>
      <c r="U17" s="651"/>
      <c r="V17" s="651"/>
      <c r="W17" s="652"/>
    </row>
    <row r="18" spans="2:23" s="232" customFormat="1" ht="17.100000000000001" customHeight="1" x14ac:dyDescent="0.15">
      <c r="B18" s="643" t="s">
        <v>46</v>
      </c>
      <c r="C18" s="644"/>
      <c r="D18" s="645"/>
      <c r="E18" s="646" t="s">
        <v>725</v>
      </c>
      <c r="F18" s="647"/>
      <c r="G18" s="647"/>
      <c r="H18" s="647"/>
      <c r="I18" s="647"/>
      <c r="J18" s="647"/>
      <c r="K18" s="647"/>
      <c r="L18" s="647"/>
      <c r="M18" s="643" t="s">
        <v>46</v>
      </c>
      <c r="N18" s="644"/>
      <c r="O18" s="645"/>
      <c r="P18" s="646" t="s">
        <v>694</v>
      </c>
      <c r="Q18" s="647"/>
      <c r="R18" s="647"/>
      <c r="S18" s="647"/>
      <c r="T18" s="647"/>
      <c r="U18" s="647"/>
      <c r="V18" s="647"/>
      <c r="W18" s="653"/>
    </row>
    <row r="19" spans="2:23" s="232" customFormat="1" ht="17.100000000000001" customHeight="1" x14ac:dyDescent="0.15">
      <c r="B19" s="643" t="s">
        <v>273</v>
      </c>
      <c r="C19" s="644"/>
      <c r="D19" s="645"/>
      <c r="E19" s="646" t="s">
        <v>689</v>
      </c>
      <c r="F19" s="647"/>
      <c r="G19" s="647"/>
      <c r="H19" s="648"/>
      <c r="I19" s="648"/>
      <c r="J19" s="648"/>
      <c r="K19" s="648"/>
      <c r="L19" s="649"/>
      <c r="M19" s="643" t="s">
        <v>273</v>
      </c>
      <c r="N19" s="644"/>
      <c r="O19" s="645"/>
      <c r="P19" s="646" t="s">
        <v>689</v>
      </c>
      <c r="Q19" s="647"/>
      <c r="R19" s="647"/>
      <c r="S19" s="648"/>
      <c r="T19" s="648"/>
      <c r="U19" s="648"/>
      <c r="V19" s="648"/>
      <c r="W19" s="649"/>
    </row>
    <row r="20" spans="2:23" s="232" customFormat="1" ht="17.100000000000001" customHeight="1" x14ac:dyDescent="0.15">
      <c r="B20" s="643" t="s">
        <v>292</v>
      </c>
      <c r="C20" s="644"/>
      <c r="D20" s="645"/>
      <c r="E20" s="646" t="s">
        <v>689</v>
      </c>
      <c r="F20" s="647"/>
      <c r="G20" s="647"/>
      <c r="H20" s="631" t="s">
        <v>8</v>
      </c>
      <c r="I20" s="632"/>
      <c r="J20" s="633"/>
      <c r="K20" s="634"/>
      <c r="L20" s="634"/>
      <c r="M20" s="643" t="s">
        <v>292</v>
      </c>
      <c r="N20" s="644"/>
      <c r="O20" s="645"/>
      <c r="P20" s="646" t="s">
        <v>689</v>
      </c>
      <c r="Q20" s="647"/>
      <c r="R20" s="647"/>
      <c r="S20" s="631" t="s">
        <v>8</v>
      </c>
      <c r="T20" s="632"/>
      <c r="U20" s="633" t="s">
        <v>689</v>
      </c>
      <c r="V20" s="634"/>
      <c r="W20" s="635"/>
    </row>
    <row r="21" spans="2:23" s="232" customFormat="1" ht="17.100000000000001" customHeight="1" x14ac:dyDescent="0.15">
      <c r="B21" s="643" t="s">
        <v>568</v>
      </c>
      <c r="C21" s="644"/>
      <c r="D21" s="638" t="s">
        <v>688</v>
      </c>
      <c r="E21" s="639"/>
      <c r="F21" s="639"/>
      <c r="G21" s="639"/>
      <c r="H21" s="639"/>
      <c r="I21" s="639"/>
      <c r="J21" s="639"/>
      <c r="K21" s="639"/>
      <c r="L21" s="639"/>
      <c r="M21" s="672" t="s">
        <v>568</v>
      </c>
      <c r="N21" s="673"/>
      <c r="O21" s="638" t="s">
        <v>745</v>
      </c>
      <c r="P21" s="639"/>
      <c r="Q21" s="639"/>
      <c r="R21" s="639"/>
      <c r="S21" s="639"/>
      <c r="T21" s="639"/>
      <c r="U21" s="639"/>
      <c r="V21" s="639"/>
      <c r="W21" s="674"/>
    </row>
    <row r="22" spans="2:23" s="232" customFormat="1" ht="20.100000000000001" customHeight="1" x14ac:dyDescent="0.15">
      <c r="B22" s="669" t="s">
        <v>565</v>
      </c>
      <c r="C22" s="659" t="s">
        <v>566</v>
      </c>
      <c r="D22" s="661" t="s">
        <v>607</v>
      </c>
      <c r="E22" s="662"/>
      <c r="F22" s="665" t="s">
        <v>724</v>
      </c>
      <c r="G22" s="666"/>
      <c r="H22" s="666"/>
      <c r="I22" s="666"/>
      <c r="J22" s="666"/>
      <c r="K22" s="666"/>
      <c r="L22" s="666"/>
      <c r="M22" s="669" t="s">
        <v>565</v>
      </c>
      <c r="N22" s="659" t="s">
        <v>566</v>
      </c>
      <c r="O22" s="661" t="s">
        <v>608</v>
      </c>
      <c r="P22" s="662"/>
      <c r="Q22" s="665" t="s">
        <v>723</v>
      </c>
      <c r="R22" s="666"/>
      <c r="S22" s="666"/>
      <c r="T22" s="666"/>
      <c r="U22" s="666"/>
      <c r="V22" s="666"/>
      <c r="W22" s="675"/>
    </row>
    <row r="23" spans="2:23" s="232" customFormat="1" ht="20.100000000000001" customHeight="1" x14ac:dyDescent="0.15">
      <c r="B23" s="669"/>
      <c r="C23" s="660"/>
      <c r="D23" s="663"/>
      <c r="E23" s="664"/>
      <c r="F23" s="665"/>
      <c r="G23" s="666"/>
      <c r="H23" s="666"/>
      <c r="I23" s="666"/>
      <c r="J23" s="666"/>
      <c r="K23" s="666"/>
      <c r="L23" s="666"/>
      <c r="M23" s="669"/>
      <c r="N23" s="660"/>
      <c r="O23" s="663"/>
      <c r="P23" s="664"/>
      <c r="Q23" s="665"/>
      <c r="R23" s="666"/>
      <c r="S23" s="666"/>
      <c r="T23" s="666"/>
      <c r="U23" s="666"/>
      <c r="V23" s="666"/>
      <c r="W23" s="675"/>
    </row>
    <row r="24" spans="2:23" s="232" customFormat="1" ht="20.100000000000001" customHeight="1" x14ac:dyDescent="0.15">
      <c r="B24" s="669"/>
      <c r="C24" s="677" t="s">
        <v>2</v>
      </c>
      <c r="D24" s="678">
        <v>4</v>
      </c>
      <c r="E24" s="679"/>
      <c r="F24" s="665"/>
      <c r="G24" s="666"/>
      <c r="H24" s="666"/>
      <c r="I24" s="666"/>
      <c r="J24" s="666"/>
      <c r="K24" s="666"/>
      <c r="L24" s="666"/>
      <c r="M24" s="669"/>
      <c r="N24" s="677" t="s">
        <v>2</v>
      </c>
      <c r="O24" s="678">
        <v>1</v>
      </c>
      <c r="P24" s="679"/>
      <c r="Q24" s="665"/>
      <c r="R24" s="666"/>
      <c r="S24" s="666"/>
      <c r="T24" s="666"/>
      <c r="U24" s="666"/>
      <c r="V24" s="666"/>
      <c r="W24" s="675"/>
    </row>
    <row r="25" spans="2:23" s="232" customFormat="1" ht="20.100000000000001" customHeight="1" x14ac:dyDescent="0.15">
      <c r="B25" s="670"/>
      <c r="C25" s="660"/>
      <c r="D25" s="654"/>
      <c r="E25" s="655"/>
      <c r="F25" s="665"/>
      <c r="G25" s="666"/>
      <c r="H25" s="666"/>
      <c r="I25" s="666"/>
      <c r="J25" s="666"/>
      <c r="K25" s="666"/>
      <c r="L25" s="666"/>
      <c r="M25" s="670"/>
      <c r="N25" s="660"/>
      <c r="O25" s="654"/>
      <c r="P25" s="655"/>
      <c r="Q25" s="665"/>
      <c r="R25" s="666"/>
      <c r="S25" s="666"/>
      <c r="T25" s="666"/>
      <c r="U25" s="666"/>
      <c r="V25" s="666"/>
      <c r="W25" s="675"/>
    </row>
    <row r="26" spans="2:23" s="232" customFormat="1" ht="17.100000000000001" customHeight="1" x14ac:dyDescent="0.15">
      <c r="B26" s="671" t="s">
        <v>567</v>
      </c>
      <c r="C26" s="671" t="s">
        <v>3</v>
      </c>
      <c r="D26" s="678" t="s">
        <v>661</v>
      </c>
      <c r="E26" s="679"/>
      <c r="F26" s="665"/>
      <c r="G26" s="666"/>
      <c r="H26" s="666"/>
      <c r="I26" s="666"/>
      <c r="J26" s="666"/>
      <c r="K26" s="666"/>
      <c r="L26" s="666"/>
      <c r="M26" s="671" t="s">
        <v>567</v>
      </c>
      <c r="N26" s="671" t="s">
        <v>3</v>
      </c>
      <c r="O26" s="678" t="s">
        <v>739</v>
      </c>
      <c r="P26" s="679"/>
      <c r="Q26" s="665"/>
      <c r="R26" s="666"/>
      <c r="S26" s="666"/>
      <c r="T26" s="666"/>
      <c r="U26" s="666"/>
      <c r="V26" s="666"/>
      <c r="W26" s="675"/>
    </row>
    <row r="27" spans="2:23" s="232" customFormat="1" ht="17.100000000000001" customHeight="1" x14ac:dyDescent="0.15">
      <c r="B27" s="671"/>
      <c r="C27" s="671"/>
      <c r="D27" s="654"/>
      <c r="E27" s="655"/>
      <c r="F27" s="665"/>
      <c r="G27" s="666"/>
      <c r="H27" s="666"/>
      <c r="I27" s="666"/>
      <c r="J27" s="666"/>
      <c r="K27" s="666"/>
      <c r="L27" s="666"/>
      <c r="M27" s="671"/>
      <c r="N27" s="671"/>
      <c r="O27" s="654"/>
      <c r="P27" s="655"/>
      <c r="Q27" s="665"/>
      <c r="R27" s="666"/>
      <c r="S27" s="666"/>
      <c r="T27" s="666"/>
      <c r="U27" s="666"/>
      <c r="V27" s="666"/>
      <c r="W27" s="675"/>
    </row>
    <row r="28" spans="2:23" s="232" customFormat="1" ht="17.100000000000001" customHeight="1" x14ac:dyDescent="0.15">
      <c r="B28" s="671"/>
      <c r="C28" s="671" t="s">
        <v>4</v>
      </c>
      <c r="D28" s="680" t="s">
        <v>661</v>
      </c>
      <c r="E28" s="681"/>
      <c r="F28" s="665"/>
      <c r="G28" s="666"/>
      <c r="H28" s="666"/>
      <c r="I28" s="666"/>
      <c r="J28" s="666"/>
      <c r="K28" s="666"/>
      <c r="L28" s="666"/>
      <c r="M28" s="671"/>
      <c r="N28" s="671" t="s">
        <v>4</v>
      </c>
      <c r="O28" s="678" t="s">
        <v>663</v>
      </c>
      <c r="P28" s="679"/>
      <c r="Q28" s="665"/>
      <c r="R28" s="666"/>
      <c r="S28" s="666"/>
      <c r="T28" s="666"/>
      <c r="U28" s="666"/>
      <c r="V28" s="666"/>
      <c r="W28" s="675"/>
    </row>
    <row r="29" spans="2:23" s="232" customFormat="1" ht="17.100000000000001" customHeight="1" x14ac:dyDescent="0.15">
      <c r="B29" s="671"/>
      <c r="C29" s="671"/>
      <c r="D29" s="682"/>
      <c r="E29" s="683"/>
      <c r="F29" s="665"/>
      <c r="G29" s="666"/>
      <c r="H29" s="666"/>
      <c r="I29" s="666"/>
      <c r="J29" s="666"/>
      <c r="K29" s="666"/>
      <c r="L29" s="666"/>
      <c r="M29" s="671"/>
      <c r="N29" s="671"/>
      <c r="O29" s="654"/>
      <c r="P29" s="655"/>
      <c r="Q29" s="665"/>
      <c r="R29" s="666"/>
      <c r="S29" s="666"/>
      <c r="T29" s="666"/>
      <c r="U29" s="666"/>
      <c r="V29" s="666"/>
      <c r="W29" s="675"/>
    </row>
    <row r="30" spans="2:23" s="232" customFormat="1" ht="17.100000000000001" customHeight="1" x14ac:dyDescent="0.15">
      <c r="B30" s="643" t="s">
        <v>5</v>
      </c>
      <c r="C30" s="645"/>
      <c r="D30" s="684" t="s">
        <v>666</v>
      </c>
      <c r="E30" s="685"/>
      <c r="F30" s="665"/>
      <c r="G30" s="666"/>
      <c r="H30" s="666"/>
      <c r="I30" s="666"/>
      <c r="J30" s="666"/>
      <c r="K30" s="666"/>
      <c r="L30" s="666"/>
      <c r="M30" s="643" t="s">
        <v>5</v>
      </c>
      <c r="N30" s="645"/>
      <c r="O30" s="684" t="s">
        <v>666</v>
      </c>
      <c r="P30" s="685"/>
      <c r="Q30" s="665"/>
      <c r="R30" s="666"/>
      <c r="S30" s="666"/>
      <c r="T30" s="666"/>
      <c r="U30" s="666"/>
      <c r="V30" s="666"/>
      <c r="W30" s="675"/>
    </row>
    <row r="31" spans="2:23" s="232" customFormat="1" ht="17.100000000000001" customHeight="1" x14ac:dyDescent="0.15">
      <c r="B31" s="643" t="s">
        <v>6</v>
      </c>
      <c r="C31" s="645"/>
      <c r="D31" s="654" t="s">
        <v>667</v>
      </c>
      <c r="E31" s="655"/>
      <c r="F31" s="665"/>
      <c r="G31" s="666"/>
      <c r="H31" s="666"/>
      <c r="I31" s="666"/>
      <c r="J31" s="666"/>
      <c r="K31" s="666"/>
      <c r="L31" s="666"/>
      <c r="M31" s="643" t="s">
        <v>6</v>
      </c>
      <c r="N31" s="645"/>
      <c r="O31" s="654" t="s">
        <v>661</v>
      </c>
      <c r="P31" s="655"/>
      <c r="Q31" s="665"/>
      <c r="R31" s="666"/>
      <c r="S31" s="666"/>
      <c r="T31" s="666"/>
      <c r="U31" s="666"/>
      <c r="V31" s="666"/>
      <c r="W31" s="675"/>
    </row>
    <row r="32" spans="2:23" s="232" customFormat="1" ht="17.100000000000001" customHeight="1" x14ac:dyDescent="0.15">
      <c r="B32" s="656" t="s">
        <v>29</v>
      </c>
      <c r="C32" s="657" t="s">
        <v>270</v>
      </c>
      <c r="D32" s="658"/>
      <c r="E32" s="236" t="s">
        <v>740</v>
      </c>
      <c r="F32" s="665"/>
      <c r="G32" s="666"/>
      <c r="H32" s="666"/>
      <c r="I32" s="666"/>
      <c r="J32" s="666"/>
      <c r="K32" s="666"/>
      <c r="L32" s="666"/>
      <c r="M32" s="656" t="s">
        <v>29</v>
      </c>
      <c r="N32" s="657" t="s">
        <v>270</v>
      </c>
      <c r="O32" s="658"/>
      <c r="P32" s="235" t="s">
        <v>740</v>
      </c>
      <c r="Q32" s="665"/>
      <c r="R32" s="666"/>
      <c r="S32" s="666"/>
      <c r="T32" s="666"/>
      <c r="U32" s="666"/>
      <c r="V32" s="666"/>
      <c r="W32" s="675"/>
    </row>
    <row r="33" spans="2:23" s="232" customFormat="1" ht="17.100000000000001" customHeight="1" x14ac:dyDescent="0.15">
      <c r="B33" s="636"/>
      <c r="C33" s="657" t="s">
        <v>271</v>
      </c>
      <c r="D33" s="658"/>
      <c r="E33" s="235" t="s">
        <v>740</v>
      </c>
      <c r="F33" s="667"/>
      <c r="G33" s="668"/>
      <c r="H33" s="668"/>
      <c r="I33" s="668"/>
      <c r="J33" s="668"/>
      <c r="K33" s="668"/>
      <c r="L33" s="668"/>
      <c r="M33" s="636"/>
      <c r="N33" s="657" t="s">
        <v>271</v>
      </c>
      <c r="O33" s="658"/>
      <c r="P33" s="235" t="s">
        <v>555</v>
      </c>
      <c r="Q33" s="667"/>
      <c r="R33" s="668"/>
      <c r="S33" s="668"/>
      <c r="T33" s="668"/>
      <c r="U33" s="668"/>
      <c r="V33" s="668"/>
      <c r="W33" s="676"/>
    </row>
    <row r="34" spans="2:23" s="232" customFormat="1" ht="17.100000000000001" customHeight="1" x14ac:dyDescent="0.15">
      <c r="B34" s="643" t="s">
        <v>7</v>
      </c>
      <c r="C34" s="644"/>
      <c r="D34" s="645"/>
      <c r="E34" s="650" t="s">
        <v>670</v>
      </c>
      <c r="F34" s="651"/>
      <c r="G34" s="651"/>
      <c r="H34" s="651"/>
      <c r="I34" s="651"/>
      <c r="J34" s="651"/>
      <c r="K34" s="651"/>
      <c r="L34" s="652"/>
      <c r="M34" s="643" t="s">
        <v>7</v>
      </c>
      <c r="N34" s="644"/>
      <c r="O34" s="645"/>
      <c r="P34" s="650" t="s">
        <v>679</v>
      </c>
      <c r="Q34" s="651"/>
      <c r="R34" s="651"/>
      <c r="S34" s="651"/>
      <c r="T34" s="651"/>
      <c r="U34" s="651"/>
      <c r="V34" s="651"/>
      <c r="W34" s="652"/>
    </row>
    <row r="35" spans="2:23" s="232" customFormat="1" ht="17.100000000000001" customHeight="1" x14ac:dyDescent="0.15">
      <c r="B35" s="643" t="s">
        <v>46</v>
      </c>
      <c r="C35" s="644"/>
      <c r="D35" s="645"/>
      <c r="E35" s="646" t="s">
        <v>694</v>
      </c>
      <c r="F35" s="647"/>
      <c r="G35" s="647"/>
      <c r="H35" s="647"/>
      <c r="I35" s="647"/>
      <c r="J35" s="647"/>
      <c r="K35" s="647"/>
      <c r="L35" s="647"/>
      <c r="M35" s="643" t="s">
        <v>46</v>
      </c>
      <c r="N35" s="644"/>
      <c r="O35" s="645"/>
      <c r="P35" s="646" t="s">
        <v>717</v>
      </c>
      <c r="Q35" s="647"/>
      <c r="R35" s="647"/>
      <c r="S35" s="647"/>
      <c r="T35" s="647"/>
      <c r="U35" s="647"/>
      <c r="V35" s="647"/>
      <c r="W35" s="653"/>
    </row>
    <row r="36" spans="2:23" s="232" customFormat="1" ht="17.100000000000001" customHeight="1" x14ac:dyDescent="0.15">
      <c r="B36" s="643" t="s">
        <v>273</v>
      </c>
      <c r="C36" s="644"/>
      <c r="D36" s="645"/>
      <c r="E36" s="646" t="s">
        <v>689</v>
      </c>
      <c r="F36" s="647"/>
      <c r="G36" s="647"/>
      <c r="H36" s="648"/>
      <c r="I36" s="648"/>
      <c r="J36" s="648"/>
      <c r="K36" s="648"/>
      <c r="L36" s="649"/>
      <c r="M36" s="643" t="s">
        <v>273</v>
      </c>
      <c r="N36" s="644"/>
      <c r="O36" s="645"/>
      <c r="P36" s="646" t="s">
        <v>689</v>
      </c>
      <c r="Q36" s="647"/>
      <c r="R36" s="647"/>
      <c r="S36" s="648"/>
      <c r="T36" s="648"/>
      <c r="U36" s="648"/>
      <c r="V36" s="648"/>
      <c r="W36" s="649"/>
    </row>
    <row r="37" spans="2:23" s="232" customFormat="1" ht="17.100000000000001" customHeight="1" x14ac:dyDescent="0.15">
      <c r="B37" s="643" t="s">
        <v>292</v>
      </c>
      <c r="C37" s="644"/>
      <c r="D37" s="645"/>
      <c r="E37" s="646" t="s">
        <v>689</v>
      </c>
      <c r="F37" s="647"/>
      <c r="G37" s="647"/>
      <c r="H37" s="631" t="s">
        <v>8</v>
      </c>
      <c r="I37" s="632"/>
      <c r="J37" s="633"/>
      <c r="K37" s="634"/>
      <c r="L37" s="634"/>
      <c r="M37" s="643" t="s">
        <v>292</v>
      </c>
      <c r="N37" s="644"/>
      <c r="O37" s="645"/>
      <c r="P37" s="646" t="s">
        <v>689</v>
      </c>
      <c r="Q37" s="647"/>
      <c r="R37" s="647"/>
      <c r="S37" s="631" t="s">
        <v>8</v>
      </c>
      <c r="T37" s="632"/>
      <c r="U37" s="633" t="s">
        <v>689</v>
      </c>
      <c r="V37" s="634"/>
      <c r="W37" s="635"/>
    </row>
    <row r="38" spans="2:23" s="232" customFormat="1" ht="17.100000000000001" customHeight="1" x14ac:dyDescent="0.15">
      <c r="B38" s="636" t="s">
        <v>568</v>
      </c>
      <c r="C38" s="637"/>
      <c r="D38" s="638" t="s">
        <v>745</v>
      </c>
      <c r="E38" s="639"/>
      <c r="F38" s="639"/>
      <c r="G38" s="639"/>
      <c r="H38" s="639"/>
      <c r="I38" s="639"/>
      <c r="J38" s="639"/>
      <c r="K38" s="639"/>
      <c r="L38" s="639"/>
      <c r="M38" s="636" t="s">
        <v>568</v>
      </c>
      <c r="N38" s="637"/>
      <c r="O38" s="640" t="s">
        <v>688</v>
      </c>
      <c r="P38" s="641"/>
      <c r="Q38" s="641"/>
      <c r="R38" s="641"/>
      <c r="S38" s="641"/>
      <c r="T38" s="641"/>
      <c r="U38" s="641"/>
      <c r="V38" s="641"/>
      <c r="W38" s="642"/>
    </row>
    <row r="39" spans="2:23" ht="15" customHeight="1" x14ac:dyDescent="0.15">
      <c r="B39" s="234"/>
      <c r="C39" s="628" t="s">
        <v>569</v>
      </c>
      <c r="D39" s="629"/>
      <c r="E39" s="629"/>
      <c r="F39" s="629"/>
      <c r="G39" s="629"/>
      <c r="H39" s="629"/>
      <c r="I39" s="629"/>
      <c r="J39" s="629"/>
      <c r="K39" s="629"/>
      <c r="L39" s="629"/>
      <c r="M39" s="234"/>
      <c r="N39" s="234" t="s">
        <v>570</v>
      </c>
      <c r="O39" s="234"/>
      <c r="P39" s="234"/>
      <c r="Q39" s="234"/>
      <c r="R39" s="234"/>
      <c r="S39" s="234"/>
      <c r="T39" s="234"/>
      <c r="U39" s="234"/>
      <c r="V39" s="234"/>
      <c r="W39" s="234"/>
    </row>
    <row r="40" spans="2:23" ht="15" customHeight="1" x14ac:dyDescent="0.15">
      <c r="B40" s="234"/>
      <c r="C40" s="630"/>
      <c r="D40" s="630"/>
      <c r="E40" s="630"/>
      <c r="F40" s="630"/>
      <c r="G40" s="630"/>
      <c r="H40" s="630"/>
      <c r="I40" s="630"/>
      <c r="J40" s="630"/>
      <c r="K40" s="630"/>
      <c r="L40" s="630"/>
      <c r="M40" s="234"/>
      <c r="N40" s="234" t="s">
        <v>571</v>
      </c>
      <c r="O40" s="234"/>
      <c r="P40" s="234"/>
      <c r="Q40" s="234"/>
      <c r="R40" s="234"/>
      <c r="S40" s="234"/>
      <c r="T40" s="234"/>
      <c r="U40" s="234"/>
      <c r="V40" s="234"/>
      <c r="W40" s="234"/>
    </row>
    <row r="41" spans="2:23" ht="15" customHeight="1" x14ac:dyDescent="0.15">
      <c r="C41" s="234" t="s">
        <v>572</v>
      </c>
      <c r="N41" s="233" t="s">
        <v>518</v>
      </c>
      <c r="O41" s="233"/>
      <c r="P41" s="233"/>
      <c r="Q41" s="233"/>
      <c r="R41" s="233"/>
      <c r="S41" s="233"/>
      <c r="T41" s="233"/>
      <c r="U41" s="233"/>
      <c r="V41" s="233"/>
    </row>
    <row r="42" spans="2:23" ht="15" customHeight="1" x14ac:dyDescent="0.15">
      <c r="C42" s="234" t="s">
        <v>574</v>
      </c>
      <c r="N42" s="233" t="s">
        <v>573</v>
      </c>
      <c r="O42" s="233"/>
      <c r="P42" s="233"/>
      <c r="Q42" s="233"/>
      <c r="R42" s="233"/>
      <c r="S42" s="233"/>
      <c r="T42" s="233"/>
      <c r="U42" s="233"/>
      <c r="V42" s="233"/>
    </row>
    <row r="43" spans="2:23" x14ac:dyDescent="0.15">
      <c r="C43" s="233" t="s">
        <v>543</v>
      </c>
      <c r="N43" s="233" t="s">
        <v>453</v>
      </c>
      <c r="O43" s="233"/>
      <c r="P43" s="233"/>
      <c r="Q43" s="233"/>
      <c r="R43" s="233"/>
      <c r="S43" s="233"/>
      <c r="T43" s="233"/>
      <c r="U43" s="233"/>
      <c r="V43" s="233"/>
    </row>
    <row r="44" spans="2:23" x14ac:dyDescent="0.15">
      <c r="N44" s="233"/>
    </row>
    <row r="45" spans="2:23" x14ac:dyDescent="0.15">
      <c r="N45" s="23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9"/>
  <dataValidations count="1">
    <dataValidation type="list" allowBlank="1" showInputMessage="1" showErrorMessage="1" sqref="E15:E16 E32:E33 P15:P16 P32:P33" xr:uid="{00000000-0002-0000-0F00-000000000000}">
      <formula1>$Y$2:$Y$5</formula1>
    </dataValidation>
  </dataValidations>
  <printOptions horizontalCentered="1" verticalCentered="1"/>
  <pageMargins left="0.19685039370078738" right="0.19685039370078738" top="0.39370078740157477" bottom="0.19685039370078738" header="0.31496062992125989" footer="0.31496062992125989"/>
  <pageSetup paperSize="9" scale="67"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'(参考)リスト'!#REF!</xm:f>
          </x14:formula1>
          <xm:sqref>E32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dimension ref="B1:Y45"/>
  <sheetViews>
    <sheetView showGridLines="0" showZeros="0" view="pageBreakPreview" zoomScale="70" zoomScaleNormal="100" zoomScaleSheetLayoutView="70" workbookViewId="0">
      <selection activeCell="N33" sqref="N33:O33"/>
    </sheetView>
  </sheetViews>
  <sheetFormatPr defaultRowHeight="12" x14ac:dyDescent="0.15"/>
  <cols>
    <col min="1" max="1" width="1.5" style="231" customWidth="1"/>
    <col min="2" max="4" width="5.875" style="232" customWidth="1"/>
    <col min="5" max="5" width="9.375" style="232" customWidth="1"/>
    <col min="6" max="12" width="7.625" style="232" customWidth="1"/>
    <col min="13" max="15" width="5.875" style="232" customWidth="1"/>
    <col min="16" max="16" width="9.375" style="232" customWidth="1"/>
    <col min="17" max="23" width="7.625" style="232" customWidth="1"/>
    <col min="24" max="24" width="1.5" style="231" customWidth="1"/>
    <col min="25" max="25" width="0" style="231" hidden="1" customWidth="1"/>
    <col min="26" max="16384" width="9" style="231"/>
  </cols>
  <sheetData>
    <row r="1" spans="2:25" ht="9" customHeight="1" x14ac:dyDescent="0.15"/>
    <row r="2" spans="2:25" s="232" customFormat="1" ht="22.5" customHeight="1" x14ac:dyDescent="0.15">
      <c r="B2" s="690" t="s">
        <v>564</v>
      </c>
      <c r="C2" s="690"/>
      <c r="D2" s="690"/>
      <c r="E2" s="690"/>
      <c r="F2" s="690"/>
      <c r="G2" s="690"/>
      <c r="H2" s="690"/>
      <c r="I2" s="690"/>
      <c r="J2" s="690"/>
      <c r="K2" s="690"/>
      <c r="L2" s="690"/>
      <c r="M2" s="690"/>
      <c r="N2" s="690"/>
      <c r="O2" s="690"/>
      <c r="P2" s="690"/>
      <c r="Q2" s="690"/>
      <c r="R2" s="690"/>
      <c r="S2" s="690"/>
      <c r="T2" s="690"/>
      <c r="U2" s="690"/>
      <c r="V2" s="690"/>
      <c r="W2" s="690"/>
      <c r="Y2" s="237" t="s">
        <v>552</v>
      </c>
    </row>
    <row r="3" spans="2:25" s="232" customFormat="1" ht="20.100000000000001" customHeight="1" x14ac:dyDescent="0.15">
      <c r="B3" s="239" t="s">
        <v>27</v>
      </c>
      <c r="C3" s="239"/>
      <c r="D3" s="691" t="s">
        <v>702</v>
      </c>
      <c r="E3" s="691"/>
      <c r="F3" s="691"/>
      <c r="G3" s="691"/>
      <c r="H3" s="692" t="s">
        <v>28</v>
      </c>
      <c r="I3" s="692"/>
      <c r="J3" s="693" t="s">
        <v>701</v>
      </c>
      <c r="K3" s="693"/>
      <c r="L3" s="693"/>
      <c r="M3" s="694" t="s">
        <v>258</v>
      </c>
      <c r="N3" s="694"/>
      <c r="O3" s="694"/>
      <c r="P3" s="695" t="s">
        <v>700</v>
      </c>
      <c r="Q3" s="695"/>
      <c r="R3" s="695"/>
      <c r="S3" s="656" t="s">
        <v>222</v>
      </c>
      <c r="T3" s="696"/>
      <c r="U3" s="699">
        <v>45160</v>
      </c>
      <c r="V3" s="700"/>
      <c r="W3" s="701"/>
      <c r="Y3" s="237" t="s">
        <v>555</v>
      </c>
    </row>
    <row r="4" spans="2:25" s="232" customFormat="1" ht="20.100000000000001" customHeight="1" x14ac:dyDescent="0.15">
      <c r="B4" s="238" t="s">
        <v>0</v>
      </c>
      <c r="C4" s="238"/>
      <c r="D4" s="705" t="s">
        <v>699</v>
      </c>
      <c r="E4" s="705"/>
      <c r="F4" s="705"/>
      <c r="G4" s="705"/>
      <c r="H4" s="706" t="s">
        <v>1</v>
      </c>
      <c r="I4" s="706"/>
      <c r="J4" s="693" t="s">
        <v>698</v>
      </c>
      <c r="K4" s="693"/>
      <c r="L4" s="693"/>
      <c r="M4" s="694" t="s">
        <v>259</v>
      </c>
      <c r="N4" s="694"/>
      <c r="O4" s="694"/>
      <c r="P4" s="707" t="s">
        <v>697</v>
      </c>
      <c r="Q4" s="707"/>
      <c r="R4" s="707"/>
      <c r="S4" s="697"/>
      <c r="T4" s="698"/>
      <c r="U4" s="702"/>
      <c r="V4" s="703"/>
      <c r="W4" s="704"/>
      <c r="Y4" s="237" t="s">
        <v>54</v>
      </c>
    </row>
    <row r="5" spans="2:25" s="232" customFormat="1" ht="20.100000000000001" customHeight="1" x14ac:dyDescent="0.15">
      <c r="B5" s="669" t="s">
        <v>565</v>
      </c>
      <c r="C5" s="659" t="s">
        <v>566</v>
      </c>
      <c r="D5" s="661" t="s">
        <v>609</v>
      </c>
      <c r="E5" s="662"/>
      <c r="F5" s="665" t="s">
        <v>732</v>
      </c>
      <c r="G5" s="666"/>
      <c r="H5" s="666"/>
      <c r="I5" s="666"/>
      <c r="J5" s="666"/>
      <c r="K5" s="666"/>
      <c r="L5" s="666"/>
      <c r="M5" s="689" t="s">
        <v>565</v>
      </c>
      <c r="N5" s="677" t="s">
        <v>566</v>
      </c>
      <c r="O5" s="661" t="s">
        <v>609</v>
      </c>
      <c r="P5" s="662"/>
      <c r="Q5" s="686" t="s">
        <v>731</v>
      </c>
      <c r="R5" s="687"/>
      <c r="S5" s="687"/>
      <c r="T5" s="687"/>
      <c r="U5" s="687"/>
      <c r="V5" s="687"/>
      <c r="W5" s="688"/>
      <c r="Y5" s="237" t="s">
        <v>55</v>
      </c>
    </row>
    <row r="6" spans="2:25" s="232" customFormat="1" ht="20.100000000000001" customHeight="1" x14ac:dyDescent="0.15">
      <c r="B6" s="669"/>
      <c r="C6" s="660"/>
      <c r="D6" s="663"/>
      <c r="E6" s="664"/>
      <c r="F6" s="665"/>
      <c r="G6" s="666"/>
      <c r="H6" s="666"/>
      <c r="I6" s="666"/>
      <c r="J6" s="666"/>
      <c r="K6" s="666"/>
      <c r="L6" s="666"/>
      <c r="M6" s="669"/>
      <c r="N6" s="660"/>
      <c r="O6" s="663"/>
      <c r="P6" s="664"/>
      <c r="Q6" s="665"/>
      <c r="R6" s="666"/>
      <c r="S6" s="666"/>
      <c r="T6" s="666"/>
      <c r="U6" s="666"/>
      <c r="V6" s="666"/>
      <c r="W6" s="675"/>
    </row>
    <row r="7" spans="2:25" s="232" customFormat="1" ht="20.100000000000001" customHeight="1" x14ac:dyDescent="0.15">
      <c r="B7" s="669"/>
      <c r="C7" s="677" t="s">
        <v>2</v>
      </c>
      <c r="D7" s="678">
        <v>1</v>
      </c>
      <c r="E7" s="679"/>
      <c r="F7" s="665"/>
      <c r="G7" s="666"/>
      <c r="H7" s="666"/>
      <c r="I7" s="666"/>
      <c r="J7" s="666"/>
      <c r="K7" s="666"/>
      <c r="L7" s="666"/>
      <c r="M7" s="669"/>
      <c r="N7" s="677" t="s">
        <v>2</v>
      </c>
      <c r="O7" s="678">
        <v>2</v>
      </c>
      <c r="P7" s="679"/>
      <c r="Q7" s="665"/>
      <c r="R7" s="666"/>
      <c r="S7" s="666"/>
      <c r="T7" s="666"/>
      <c r="U7" s="666"/>
      <c r="V7" s="666"/>
      <c r="W7" s="675"/>
    </row>
    <row r="8" spans="2:25" s="232" customFormat="1" ht="20.100000000000001" customHeight="1" x14ac:dyDescent="0.15">
      <c r="B8" s="670"/>
      <c r="C8" s="660"/>
      <c r="D8" s="654"/>
      <c r="E8" s="655"/>
      <c r="F8" s="665"/>
      <c r="G8" s="666"/>
      <c r="H8" s="666"/>
      <c r="I8" s="666"/>
      <c r="J8" s="666"/>
      <c r="K8" s="666"/>
      <c r="L8" s="666"/>
      <c r="M8" s="670"/>
      <c r="N8" s="660"/>
      <c r="O8" s="654"/>
      <c r="P8" s="655"/>
      <c r="Q8" s="665"/>
      <c r="R8" s="666"/>
      <c r="S8" s="666"/>
      <c r="T8" s="666"/>
      <c r="U8" s="666"/>
      <c r="V8" s="666"/>
      <c r="W8" s="675"/>
    </row>
    <row r="9" spans="2:25" s="232" customFormat="1" ht="17.100000000000001" customHeight="1" x14ac:dyDescent="0.15">
      <c r="B9" s="671" t="s">
        <v>567</v>
      </c>
      <c r="C9" s="671" t="s">
        <v>3</v>
      </c>
      <c r="D9" s="678" t="s">
        <v>739</v>
      </c>
      <c r="E9" s="679"/>
      <c r="F9" s="665"/>
      <c r="G9" s="666"/>
      <c r="H9" s="666"/>
      <c r="I9" s="666"/>
      <c r="J9" s="666"/>
      <c r="K9" s="666"/>
      <c r="L9" s="666"/>
      <c r="M9" s="671" t="s">
        <v>567</v>
      </c>
      <c r="N9" s="671" t="s">
        <v>3</v>
      </c>
      <c r="O9" s="678" t="s">
        <v>739</v>
      </c>
      <c r="P9" s="679"/>
      <c r="Q9" s="665"/>
      <c r="R9" s="666"/>
      <c r="S9" s="666"/>
      <c r="T9" s="666"/>
      <c r="U9" s="666"/>
      <c r="V9" s="666"/>
      <c r="W9" s="675"/>
    </row>
    <row r="10" spans="2:25" s="232" customFormat="1" ht="17.100000000000001" customHeight="1" x14ac:dyDescent="0.15">
      <c r="B10" s="671"/>
      <c r="C10" s="671"/>
      <c r="D10" s="654"/>
      <c r="E10" s="655"/>
      <c r="F10" s="665"/>
      <c r="G10" s="666"/>
      <c r="H10" s="666"/>
      <c r="I10" s="666"/>
      <c r="J10" s="666"/>
      <c r="K10" s="666"/>
      <c r="L10" s="666"/>
      <c r="M10" s="671"/>
      <c r="N10" s="671"/>
      <c r="O10" s="654"/>
      <c r="P10" s="655"/>
      <c r="Q10" s="665"/>
      <c r="R10" s="666"/>
      <c r="S10" s="666"/>
      <c r="T10" s="666"/>
      <c r="U10" s="666"/>
      <c r="V10" s="666"/>
      <c r="W10" s="675"/>
    </row>
    <row r="11" spans="2:25" s="232" customFormat="1" ht="17.100000000000001" customHeight="1" x14ac:dyDescent="0.15">
      <c r="B11" s="671"/>
      <c r="C11" s="671" t="s">
        <v>4</v>
      </c>
      <c r="D11" s="678" t="s">
        <v>662</v>
      </c>
      <c r="E11" s="679"/>
      <c r="F11" s="665"/>
      <c r="G11" s="666"/>
      <c r="H11" s="666"/>
      <c r="I11" s="666"/>
      <c r="J11" s="666"/>
      <c r="K11" s="666"/>
      <c r="L11" s="666"/>
      <c r="M11" s="671"/>
      <c r="N11" s="671" t="s">
        <v>4</v>
      </c>
      <c r="O11" s="678" t="s">
        <v>663</v>
      </c>
      <c r="P11" s="679"/>
      <c r="Q11" s="665"/>
      <c r="R11" s="666"/>
      <c r="S11" s="666"/>
      <c r="T11" s="666"/>
      <c r="U11" s="666"/>
      <c r="V11" s="666"/>
      <c r="W11" s="675"/>
    </row>
    <row r="12" spans="2:25" s="232" customFormat="1" ht="17.100000000000001" customHeight="1" x14ac:dyDescent="0.15">
      <c r="B12" s="671"/>
      <c r="C12" s="671"/>
      <c r="D12" s="654"/>
      <c r="E12" s="655"/>
      <c r="F12" s="665"/>
      <c r="G12" s="666"/>
      <c r="H12" s="666"/>
      <c r="I12" s="666"/>
      <c r="J12" s="666"/>
      <c r="K12" s="666"/>
      <c r="L12" s="666"/>
      <c r="M12" s="671"/>
      <c r="N12" s="671"/>
      <c r="O12" s="654"/>
      <c r="P12" s="655"/>
      <c r="Q12" s="665"/>
      <c r="R12" s="666"/>
      <c r="S12" s="666"/>
      <c r="T12" s="666"/>
      <c r="U12" s="666"/>
      <c r="V12" s="666"/>
      <c r="W12" s="675"/>
    </row>
    <row r="13" spans="2:25" s="232" customFormat="1" ht="17.100000000000001" customHeight="1" x14ac:dyDescent="0.15">
      <c r="B13" s="643" t="s">
        <v>5</v>
      </c>
      <c r="C13" s="645"/>
      <c r="D13" s="684" t="s">
        <v>666</v>
      </c>
      <c r="E13" s="685"/>
      <c r="F13" s="665"/>
      <c r="G13" s="666"/>
      <c r="H13" s="666"/>
      <c r="I13" s="666"/>
      <c r="J13" s="666"/>
      <c r="K13" s="666"/>
      <c r="L13" s="666"/>
      <c r="M13" s="643" t="s">
        <v>5</v>
      </c>
      <c r="N13" s="645"/>
      <c r="O13" s="684" t="s">
        <v>666</v>
      </c>
      <c r="P13" s="685"/>
      <c r="Q13" s="665"/>
      <c r="R13" s="666"/>
      <c r="S13" s="666"/>
      <c r="T13" s="666"/>
      <c r="U13" s="666"/>
      <c r="V13" s="666"/>
      <c r="W13" s="675"/>
    </row>
    <row r="14" spans="2:25" s="232" customFormat="1" ht="17.100000000000001" customHeight="1" x14ac:dyDescent="0.15">
      <c r="B14" s="643" t="s">
        <v>6</v>
      </c>
      <c r="C14" s="645"/>
      <c r="D14" s="654" t="s">
        <v>661</v>
      </c>
      <c r="E14" s="655"/>
      <c r="F14" s="665"/>
      <c r="G14" s="666"/>
      <c r="H14" s="666"/>
      <c r="I14" s="666"/>
      <c r="J14" s="666"/>
      <c r="K14" s="666"/>
      <c r="L14" s="666"/>
      <c r="M14" s="643" t="s">
        <v>6</v>
      </c>
      <c r="N14" s="645"/>
      <c r="O14" s="654" t="s">
        <v>661</v>
      </c>
      <c r="P14" s="655"/>
      <c r="Q14" s="665"/>
      <c r="R14" s="666"/>
      <c r="S14" s="666"/>
      <c r="T14" s="666"/>
      <c r="U14" s="666"/>
      <c r="V14" s="666"/>
      <c r="W14" s="675"/>
    </row>
    <row r="15" spans="2:25" s="232" customFormat="1" ht="17.100000000000001" customHeight="1" x14ac:dyDescent="0.15">
      <c r="B15" s="656" t="s">
        <v>29</v>
      </c>
      <c r="C15" s="657" t="s">
        <v>270</v>
      </c>
      <c r="D15" s="658"/>
      <c r="E15" s="236" t="s">
        <v>740</v>
      </c>
      <c r="F15" s="665"/>
      <c r="G15" s="666"/>
      <c r="H15" s="666"/>
      <c r="I15" s="666"/>
      <c r="J15" s="666"/>
      <c r="K15" s="666"/>
      <c r="L15" s="666"/>
      <c r="M15" s="656" t="s">
        <v>29</v>
      </c>
      <c r="N15" s="657" t="s">
        <v>270</v>
      </c>
      <c r="O15" s="658"/>
      <c r="P15" s="236" t="s">
        <v>740</v>
      </c>
      <c r="Q15" s="665"/>
      <c r="R15" s="666"/>
      <c r="S15" s="666"/>
      <c r="T15" s="666"/>
      <c r="U15" s="666"/>
      <c r="V15" s="666"/>
      <c r="W15" s="675"/>
    </row>
    <row r="16" spans="2:25" s="232" customFormat="1" ht="17.100000000000001" customHeight="1" x14ac:dyDescent="0.15">
      <c r="B16" s="636"/>
      <c r="C16" s="657" t="s">
        <v>271</v>
      </c>
      <c r="D16" s="658"/>
      <c r="E16" s="235" t="s">
        <v>555</v>
      </c>
      <c r="F16" s="667"/>
      <c r="G16" s="668"/>
      <c r="H16" s="668"/>
      <c r="I16" s="668"/>
      <c r="J16" s="668"/>
      <c r="K16" s="668"/>
      <c r="L16" s="668"/>
      <c r="M16" s="636"/>
      <c r="N16" s="657" t="s">
        <v>271</v>
      </c>
      <c r="O16" s="658"/>
      <c r="P16" s="235" t="s">
        <v>555</v>
      </c>
      <c r="Q16" s="667"/>
      <c r="R16" s="668"/>
      <c r="S16" s="668"/>
      <c r="T16" s="668"/>
      <c r="U16" s="668"/>
      <c r="V16" s="668"/>
      <c r="W16" s="676"/>
    </row>
    <row r="17" spans="2:23" s="232" customFormat="1" ht="17.100000000000001" customHeight="1" x14ac:dyDescent="0.15">
      <c r="B17" s="643" t="s">
        <v>7</v>
      </c>
      <c r="C17" s="644"/>
      <c r="D17" s="645"/>
      <c r="E17" s="650" t="s">
        <v>671</v>
      </c>
      <c r="F17" s="651"/>
      <c r="G17" s="651"/>
      <c r="H17" s="651"/>
      <c r="I17" s="651"/>
      <c r="J17" s="651"/>
      <c r="K17" s="651"/>
      <c r="L17" s="652"/>
      <c r="M17" s="643" t="s">
        <v>7</v>
      </c>
      <c r="N17" s="644"/>
      <c r="O17" s="645"/>
      <c r="P17" s="650" t="s">
        <v>682</v>
      </c>
      <c r="Q17" s="651"/>
      <c r="R17" s="651"/>
      <c r="S17" s="651"/>
      <c r="T17" s="651"/>
      <c r="U17" s="651"/>
      <c r="V17" s="651"/>
      <c r="W17" s="652"/>
    </row>
    <row r="18" spans="2:23" s="232" customFormat="1" ht="17.100000000000001" customHeight="1" x14ac:dyDescent="0.15">
      <c r="B18" s="643" t="s">
        <v>46</v>
      </c>
      <c r="C18" s="644"/>
      <c r="D18" s="645"/>
      <c r="E18" s="646" t="s">
        <v>691</v>
      </c>
      <c r="F18" s="647"/>
      <c r="G18" s="647"/>
      <c r="H18" s="647"/>
      <c r="I18" s="647"/>
      <c r="J18" s="647"/>
      <c r="K18" s="647"/>
      <c r="L18" s="647"/>
      <c r="M18" s="643" t="s">
        <v>46</v>
      </c>
      <c r="N18" s="644"/>
      <c r="O18" s="645"/>
      <c r="P18" s="646" t="s">
        <v>730</v>
      </c>
      <c r="Q18" s="647"/>
      <c r="R18" s="647"/>
      <c r="S18" s="647"/>
      <c r="T18" s="647"/>
      <c r="U18" s="647"/>
      <c r="V18" s="647"/>
      <c r="W18" s="653"/>
    </row>
    <row r="19" spans="2:23" s="232" customFormat="1" ht="17.100000000000001" customHeight="1" x14ac:dyDescent="0.15">
      <c r="B19" s="643" t="s">
        <v>273</v>
      </c>
      <c r="C19" s="644"/>
      <c r="D19" s="645"/>
      <c r="E19" s="646" t="s">
        <v>689</v>
      </c>
      <c r="F19" s="647"/>
      <c r="G19" s="647"/>
      <c r="H19" s="648"/>
      <c r="I19" s="648"/>
      <c r="J19" s="648"/>
      <c r="K19" s="648"/>
      <c r="L19" s="649"/>
      <c r="M19" s="643" t="s">
        <v>273</v>
      </c>
      <c r="N19" s="644"/>
      <c r="O19" s="645"/>
      <c r="P19" s="646" t="s">
        <v>689</v>
      </c>
      <c r="Q19" s="647"/>
      <c r="R19" s="647"/>
      <c r="S19" s="648"/>
      <c r="T19" s="648"/>
      <c r="U19" s="648"/>
      <c r="V19" s="648"/>
      <c r="W19" s="649"/>
    </row>
    <row r="20" spans="2:23" s="232" customFormat="1" ht="17.100000000000001" customHeight="1" x14ac:dyDescent="0.15">
      <c r="B20" s="643" t="s">
        <v>292</v>
      </c>
      <c r="C20" s="644"/>
      <c r="D20" s="645"/>
      <c r="E20" s="646" t="s">
        <v>689</v>
      </c>
      <c r="F20" s="647"/>
      <c r="G20" s="647"/>
      <c r="H20" s="631" t="s">
        <v>8</v>
      </c>
      <c r="I20" s="632"/>
      <c r="J20" s="633"/>
      <c r="K20" s="634"/>
      <c r="L20" s="634"/>
      <c r="M20" s="643" t="s">
        <v>292</v>
      </c>
      <c r="N20" s="644"/>
      <c r="O20" s="645"/>
      <c r="P20" s="646" t="s">
        <v>689</v>
      </c>
      <c r="Q20" s="647"/>
      <c r="R20" s="647"/>
      <c r="S20" s="631" t="s">
        <v>8</v>
      </c>
      <c r="T20" s="632"/>
      <c r="U20" s="633" t="s">
        <v>689</v>
      </c>
      <c r="V20" s="634"/>
      <c r="W20" s="635"/>
    </row>
    <row r="21" spans="2:23" s="232" customFormat="1" ht="17.100000000000001" customHeight="1" x14ac:dyDescent="0.15">
      <c r="B21" s="643" t="s">
        <v>568</v>
      </c>
      <c r="C21" s="644"/>
      <c r="D21" s="638" t="s">
        <v>688</v>
      </c>
      <c r="E21" s="639"/>
      <c r="F21" s="639"/>
      <c r="G21" s="639"/>
      <c r="H21" s="639"/>
      <c r="I21" s="639"/>
      <c r="J21" s="639"/>
      <c r="K21" s="639"/>
      <c r="L21" s="639"/>
      <c r="M21" s="672" t="s">
        <v>568</v>
      </c>
      <c r="N21" s="673"/>
      <c r="O21" s="638" t="s">
        <v>688</v>
      </c>
      <c r="P21" s="639"/>
      <c r="Q21" s="639"/>
      <c r="R21" s="639"/>
      <c r="S21" s="639"/>
      <c r="T21" s="639"/>
      <c r="U21" s="639"/>
      <c r="V21" s="639"/>
      <c r="W21" s="674"/>
    </row>
    <row r="22" spans="2:23" s="232" customFormat="1" ht="20.100000000000001" customHeight="1" x14ac:dyDescent="0.15">
      <c r="B22" s="669" t="s">
        <v>565</v>
      </c>
      <c r="C22" s="659" t="s">
        <v>566</v>
      </c>
      <c r="D22" s="661" t="s">
        <v>611</v>
      </c>
      <c r="E22" s="662"/>
      <c r="F22" s="665" t="s">
        <v>729</v>
      </c>
      <c r="G22" s="666"/>
      <c r="H22" s="666"/>
      <c r="I22" s="666"/>
      <c r="J22" s="666"/>
      <c r="K22" s="666"/>
      <c r="L22" s="666"/>
      <c r="M22" s="669" t="s">
        <v>565</v>
      </c>
      <c r="N22" s="659" t="s">
        <v>566</v>
      </c>
      <c r="O22" s="661" t="s">
        <v>611</v>
      </c>
      <c r="P22" s="662"/>
      <c r="Q22" s="665" t="s">
        <v>728</v>
      </c>
      <c r="R22" s="666"/>
      <c r="S22" s="666"/>
      <c r="T22" s="666"/>
      <c r="U22" s="666"/>
      <c r="V22" s="666"/>
      <c r="W22" s="675"/>
    </row>
    <row r="23" spans="2:23" s="232" customFormat="1" ht="20.100000000000001" customHeight="1" x14ac:dyDescent="0.15">
      <c r="B23" s="669"/>
      <c r="C23" s="660"/>
      <c r="D23" s="663"/>
      <c r="E23" s="664"/>
      <c r="F23" s="665"/>
      <c r="G23" s="666"/>
      <c r="H23" s="666"/>
      <c r="I23" s="666"/>
      <c r="J23" s="666"/>
      <c r="K23" s="666"/>
      <c r="L23" s="666"/>
      <c r="M23" s="669"/>
      <c r="N23" s="660"/>
      <c r="O23" s="663"/>
      <c r="P23" s="664"/>
      <c r="Q23" s="665"/>
      <c r="R23" s="666"/>
      <c r="S23" s="666"/>
      <c r="T23" s="666"/>
      <c r="U23" s="666"/>
      <c r="V23" s="666"/>
      <c r="W23" s="675"/>
    </row>
    <row r="24" spans="2:23" s="232" customFormat="1" ht="20.100000000000001" customHeight="1" x14ac:dyDescent="0.15">
      <c r="B24" s="669"/>
      <c r="C24" s="677" t="s">
        <v>2</v>
      </c>
      <c r="D24" s="678">
        <v>1</v>
      </c>
      <c r="E24" s="679"/>
      <c r="F24" s="665"/>
      <c r="G24" s="666"/>
      <c r="H24" s="666"/>
      <c r="I24" s="666"/>
      <c r="J24" s="666"/>
      <c r="K24" s="666"/>
      <c r="L24" s="666"/>
      <c r="M24" s="669"/>
      <c r="N24" s="677" t="s">
        <v>2</v>
      </c>
      <c r="O24" s="678">
        <v>2</v>
      </c>
      <c r="P24" s="679"/>
      <c r="Q24" s="665"/>
      <c r="R24" s="666"/>
      <c r="S24" s="666"/>
      <c r="T24" s="666"/>
      <c r="U24" s="666"/>
      <c r="V24" s="666"/>
      <c r="W24" s="675"/>
    </row>
    <row r="25" spans="2:23" s="232" customFormat="1" ht="20.100000000000001" customHeight="1" x14ac:dyDescent="0.15">
      <c r="B25" s="670"/>
      <c r="C25" s="660"/>
      <c r="D25" s="654"/>
      <c r="E25" s="655"/>
      <c r="F25" s="665"/>
      <c r="G25" s="666"/>
      <c r="H25" s="666"/>
      <c r="I25" s="666"/>
      <c r="J25" s="666"/>
      <c r="K25" s="666"/>
      <c r="L25" s="666"/>
      <c r="M25" s="670"/>
      <c r="N25" s="660"/>
      <c r="O25" s="654"/>
      <c r="P25" s="655"/>
      <c r="Q25" s="665"/>
      <c r="R25" s="666"/>
      <c r="S25" s="666"/>
      <c r="T25" s="666"/>
      <c r="U25" s="666"/>
      <c r="V25" s="666"/>
      <c r="W25" s="675"/>
    </row>
    <row r="26" spans="2:23" s="232" customFormat="1" ht="17.100000000000001" customHeight="1" x14ac:dyDescent="0.15">
      <c r="B26" s="671" t="s">
        <v>567</v>
      </c>
      <c r="C26" s="671" t="s">
        <v>3</v>
      </c>
      <c r="D26" s="678" t="s">
        <v>739</v>
      </c>
      <c r="E26" s="679"/>
      <c r="F26" s="665"/>
      <c r="G26" s="666"/>
      <c r="H26" s="666"/>
      <c r="I26" s="666"/>
      <c r="J26" s="666"/>
      <c r="K26" s="666"/>
      <c r="L26" s="666"/>
      <c r="M26" s="671" t="s">
        <v>567</v>
      </c>
      <c r="N26" s="671" t="s">
        <v>3</v>
      </c>
      <c r="O26" s="678" t="s">
        <v>661</v>
      </c>
      <c r="P26" s="679"/>
      <c r="Q26" s="665"/>
      <c r="R26" s="666"/>
      <c r="S26" s="666"/>
      <c r="T26" s="666"/>
      <c r="U26" s="666"/>
      <c r="V26" s="666"/>
      <c r="W26" s="675"/>
    </row>
    <row r="27" spans="2:23" s="232" customFormat="1" ht="17.100000000000001" customHeight="1" x14ac:dyDescent="0.15">
      <c r="B27" s="671"/>
      <c r="C27" s="671"/>
      <c r="D27" s="654"/>
      <c r="E27" s="655"/>
      <c r="F27" s="665"/>
      <c r="G27" s="666"/>
      <c r="H27" s="666"/>
      <c r="I27" s="666"/>
      <c r="J27" s="666"/>
      <c r="K27" s="666"/>
      <c r="L27" s="666"/>
      <c r="M27" s="671"/>
      <c r="N27" s="671"/>
      <c r="O27" s="654"/>
      <c r="P27" s="655"/>
      <c r="Q27" s="665"/>
      <c r="R27" s="666"/>
      <c r="S27" s="666"/>
      <c r="T27" s="666"/>
      <c r="U27" s="666"/>
      <c r="V27" s="666"/>
      <c r="W27" s="675"/>
    </row>
    <row r="28" spans="2:23" s="232" customFormat="1" ht="17.100000000000001" customHeight="1" x14ac:dyDescent="0.15">
      <c r="B28" s="671"/>
      <c r="C28" s="671" t="s">
        <v>4</v>
      </c>
      <c r="D28" s="680" t="s">
        <v>665</v>
      </c>
      <c r="E28" s="681"/>
      <c r="F28" s="665"/>
      <c r="G28" s="666"/>
      <c r="H28" s="666"/>
      <c r="I28" s="666"/>
      <c r="J28" s="666"/>
      <c r="K28" s="666"/>
      <c r="L28" s="666"/>
      <c r="M28" s="671"/>
      <c r="N28" s="671" t="s">
        <v>4</v>
      </c>
      <c r="O28" s="678" t="s">
        <v>661</v>
      </c>
      <c r="P28" s="679"/>
      <c r="Q28" s="665"/>
      <c r="R28" s="666"/>
      <c r="S28" s="666"/>
      <c r="T28" s="666"/>
      <c r="U28" s="666"/>
      <c r="V28" s="666"/>
      <c r="W28" s="675"/>
    </row>
    <row r="29" spans="2:23" s="232" customFormat="1" ht="17.100000000000001" customHeight="1" x14ac:dyDescent="0.15">
      <c r="B29" s="671"/>
      <c r="C29" s="671"/>
      <c r="D29" s="682"/>
      <c r="E29" s="683"/>
      <c r="F29" s="665"/>
      <c r="G29" s="666"/>
      <c r="H29" s="666"/>
      <c r="I29" s="666"/>
      <c r="J29" s="666"/>
      <c r="K29" s="666"/>
      <c r="L29" s="666"/>
      <c r="M29" s="671"/>
      <c r="N29" s="671"/>
      <c r="O29" s="654"/>
      <c r="P29" s="655"/>
      <c r="Q29" s="665"/>
      <c r="R29" s="666"/>
      <c r="S29" s="666"/>
      <c r="T29" s="666"/>
      <c r="U29" s="666"/>
      <c r="V29" s="666"/>
      <c r="W29" s="675"/>
    </row>
    <row r="30" spans="2:23" s="232" customFormat="1" ht="17.100000000000001" customHeight="1" x14ac:dyDescent="0.15">
      <c r="B30" s="643" t="s">
        <v>5</v>
      </c>
      <c r="C30" s="645"/>
      <c r="D30" s="684" t="s">
        <v>666</v>
      </c>
      <c r="E30" s="685"/>
      <c r="F30" s="665"/>
      <c r="G30" s="666"/>
      <c r="H30" s="666"/>
      <c r="I30" s="666"/>
      <c r="J30" s="666"/>
      <c r="K30" s="666"/>
      <c r="L30" s="666"/>
      <c r="M30" s="643" t="s">
        <v>5</v>
      </c>
      <c r="N30" s="645"/>
      <c r="O30" s="684" t="s">
        <v>666</v>
      </c>
      <c r="P30" s="685"/>
      <c r="Q30" s="665"/>
      <c r="R30" s="666"/>
      <c r="S30" s="666"/>
      <c r="T30" s="666"/>
      <c r="U30" s="666"/>
      <c r="V30" s="666"/>
      <c r="W30" s="675"/>
    </row>
    <row r="31" spans="2:23" s="232" customFormat="1" ht="17.100000000000001" customHeight="1" x14ac:dyDescent="0.15">
      <c r="B31" s="643" t="s">
        <v>6</v>
      </c>
      <c r="C31" s="645"/>
      <c r="D31" s="654" t="s">
        <v>669</v>
      </c>
      <c r="E31" s="655"/>
      <c r="F31" s="665"/>
      <c r="G31" s="666"/>
      <c r="H31" s="666"/>
      <c r="I31" s="666"/>
      <c r="J31" s="666"/>
      <c r="K31" s="666"/>
      <c r="L31" s="666"/>
      <c r="M31" s="643" t="s">
        <v>6</v>
      </c>
      <c r="N31" s="645"/>
      <c r="O31" s="654" t="s">
        <v>667</v>
      </c>
      <c r="P31" s="655"/>
      <c r="Q31" s="665"/>
      <c r="R31" s="666"/>
      <c r="S31" s="666"/>
      <c r="T31" s="666"/>
      <c r="U31" s="666"/>
      <c r="V31" s="666"/>
      <c r="W31" s="675"/>
    </row>
    <row r="32" spans="2:23" s="232" customFormat="1" ht="17.100000000000001" customHeight="1" x14ac:dyDescent="0.15">
      <c r="B32" s="656" t="s">
        <v>29</v>
      </c>
      <c r="C32" s="657" t="s">
        <v>270</v>
      </c>
      <c r="D32" s="658"/>
      <c r="E32" s="236" t="s">
        <v>740</v>
      </c>
      <c r="F32" s="665"/>
      <c r="G32" s="666"/>
      <c r="H32" s="666"/>
      <c r="I32" s="666"/>
      <c r="J32" s="666"/>
      <c r="K32" s="666"/>
      <c r="L32" s="666"/>
      <c r="M32" s="656" t="s">
        <v>29</v>
      </c>
      <c r="N32" s="657" t="s">
        <v>270</v>
      </c>
      <c r="O32" s="658"/>
      <c r="P32" s="235" t="s">
        <v>740</v>
      </c>
      <c r="Q32" s="665"/>
      <c r="R32" s="666"/>
      <c r="S32" s="666"/>
      <c r="T32" s="666"/>
      <c r="U32" s="666"/>
      <c r="V32" s="666"/>
      <c r="W32" s="675"/>
    </row>
    <row r="33" spans="2:23" s="232" customFormat="1" ht="17.100000000000001" customHeight="1" x14ac:dyDescent="0.15">
      <c r="B33" s="636"/>
      <c r="C33" s="657" t="s">
        <v>271</v>
      </c>
      <c r="D33" s="658"/>
      <c r="E33" s="235" t="s">
        <v>555</v>
      </c>
      <c r="F33" s="667"/>
      <c r="G33" s="668"/>
      <c r="H33" s="668"/>
      <c r="I33" s="668"/>
      <c r="J33" s="668"/>
      <c r="K33" s="668"/>
      <c r="L33" s="668"/>
      <c r="M33" s="636"/>
      <c r="N33" s="657" t="s">
        <v>271</v>
      </c>
      <c r="O33" s="658"/>
      <c r="P33" s="235" t="s">
        <v>740</v>
      </c>
      <c r="Q33" s="667"/>
      <c r="R33" s="668"/>
      <c r="S33" s="668"/>
      <c r="T33" s="668"/>
      <c r="U33" s="668"/>
      <c r="V33" s="668"/>
      <c r="W33" s="676"/>
    </row>
    <row r="34" spans="2:23" s="232" customFormat="1" ht="17.100000000000001" customHeight="1" x14ac:dyDescent="0.15">
      <c r="B34" s="643" t="s">
        <v>7</v>
      </c>
      <c r="C34" s="644"/>
      <c r="D34" s="645"/>
      <c r="E34" s="650" t="s">
        <v>683</v>
      </c>
      <c r="F34" s="651"/>
      <c r="G34" s="651"/>
      <c r="H34" s="651"/>
      <c r="I34" s="651"/>
      <c r="J34" s="651"/>
      <c r="K34" s="651"/>
      <c r="L34" s="652"/>
      <c r="M34" s="643" t="s">
        <v>7</v>
      </c>
      <c r="N34" s="644"/>
      <c r="O34" s="645"/>
      <c r="P34" s="650" t="s">
        <v>670</v>
      </c>
      <c r="Q34" s="651"/>
      <c r="R34" s="651"/>
      <c r="S34" s="651"/>
      <c r="T34" s="651"/>
      <c r="U34" s="651"/>
      <c r="V34" s="651"/>
      <c r="W34" s="652"/>
    </row>
    <row r="35" spans="2:23" s="232" customFormat="1" ht="17.100000000000001" customHeight="1" x14ac:dyDescent="0.15">
      <c r="B35" s="643" t="s">
        <v>46</v>
      </c>
      <c r="C35" s="644"/>
      <c r="D35" s="645"/>
      <c r="E35" s="646" t="s">
        <v>749</v>
      </c>
      <c r="F35" s="647"/>
      <c r="G35" s="647"/>
      <c r="H35" s="647"/>
      <c r="I35" s="647"/>
      <c r="J35" s="647"/>
      <c r="K35" s="647"/>
      <c r="L35" s="647"/>
      <c r="M35" s="643" t="s">
        <v>46</v>
      </c>
      <c r="N35" s="644"/>
      <c r="O35" s="645"/>
      <c r="P35" s="646" t="s">
        <v>694</v>
      </c>
      <c r="Q35" s="647"/>
      <c r="R35" s="647"/>
      <c r="S35" s="647"/>
      <c r="T35" s="647"/>
      <c r="U35" s="647"/>
      <c r="V35" s="647"/>
      <c r="W35" s="653"/>
    </row>
    <row r="36" spans="2:23" s="232" customFormat="1" ht="17.100000000000001" customHeight="1" x14ac:dyDescent="0.15">
      <c r="B36" s="643" t="s">
        <v>273</v>
      </c>
      <c r="C36" s="644"/>
      <c r="D36" s="645"/>
      <c r="E36" s="646" t="s">
        <v>689</v>
      </c>
      <c r="F36" s="647"/>
      <c r="G36" s="647"/>
      <c r="H36" s="648"/>
      <c r="I36" s="648"/>
      <c r="J36" s="648"/>
      <c r="K36" s="648"/>
      <c r="L36" s="649"/>
      <c r="M36" s="643" t="s">
        <v>273</v>
      </c>
      <c r="N36" s="644"/>
      <c r="O36" s="645"/>
      <c r="P36" s="646" t="s">
        <v>689</v>
      </c>
      <c r="Q36" s="647"/>
      <c r="R36" s="647"/>
      <c r="S36" s="648"/>
      <c r="T36" s="648"/>
      <c r="U36" s="648"/>
      <c r="V36" s="648"/>
      <c r="W36" s="649"/>
    </row>
    <row r="37" spans="2:23" s="232" customFormat="1" ht="17.100000000000001" customHeight="1" x14ac:dyDescent="0.15">
      <c r="B37" s="643" t="s">
        <v>292</v>
      </c>
      <c r="C37" s="644"/>
      <c r="D37" s="645"/>
      <c r="E37" s="646" t="s">
        <v>689</v>
      </c>
      <c r="F37" s="647"/>
      <c r="G37" s="647"/>
      <c r="H37" s="631" t="s">
        <v>8</v>
      </c>
      <c r="I37" s="632"/>
      <c r="J37" s="633"/>
      <c r="K37" s="634"/>
      <c r="L37" s="634"/>
      <c r="M37" s="643" t="s">
        <v>292</v>
      </c>
      <c r="N37" s="644"/>
      <c r="O37" s="645"/>
      <c r="P37" s="646" t="s">
        <v>689</v>
      </c>
      <c r="Q37" s="647"/>
      <c r="R37" s="647"/>
      <c r="S37" s="631" t="s">
        <v>8</v>
      </c>
      <c r="T37" s="632"/>
      <c r="U37" s="633" t="s">
        <v>689</v>
      </c>
      <c r="V37" s="634"/>
      <c r="W37" s="635"/>
    </row>
    <row r="38" spans="2:23" s="232" customFormat="1" ht="17.100000000000001" customHeight="1" x14ac:dyDescent="0.15">
      <c r="B38" s="636" t="s">
        <v>568</v>
      </c>
      <c r="C38" s="637"/>
      <c r="D38" s="638" t="s">
        <v>742</v>
      </c>
      <c r="E38" s="639"/>
      <c r="F38" s="639"/>
      <c r="G38" s="639"/>
      <c r="H38" s="639"/>
      <c r="I38" s="639"/>
      <c r="J38" s="639"/>
      <c r="K38" s="639"/>
      <c r="L38" s="639"/>
      <c r="M38" s="636" t="s">
        <v>568</v>
      </c>
      <c r="N38" s="637"/>
      <c r="O38" s="640" t="s">
        <v>745</v>
      </c>
      <c r="P38" s="641"/>
      <c r="Q38" s="641"/>
      <c r="R38" s="641"/>
      <c r="S38" s="641"/>
      <c r="T38" s="641"/>
      <c r="U38" s="641"/>
      <c r="V38" s="641"/>
      <c r="W38" s="642"/>
    </row>
    <row r="39" spans="2:23" ht="15" customHeight="1" x14ac:dyDescent="0.15">
      <c r="B39" s="234"/>
      <c r="C39" s="628" t="s">
        <v>569</v>
      </c>
      <c r="D39" s="629"/>
      <c r="E39" s="629"/>
      <c r="F39" s="629"/>
      <c r="G39" s="629"/>
      <c r="H39" s="629"/>
      <c r="I39" s="629"/>
      <c r="J39" s="629"/>
      <c r="K39" s="629"/>
      <c r="L39" s="629"/>
      <c r="M39" s="234"/>
      <c r="N39" s="234" t="s">
        <v>570</v>
      </c>
      <c r="O39" s="234"/>
      <c r="P39" s="234"/>
      <c r="Q39" s="234"/>
      <c r="R39" s="234"/>
      <c r="S39" s="234"/>
      <c r="T39" s="234"/>
      <c r="U39" s="234"/>
      <c r="V39" s="234"/>
      <c r="W39" s="234"/>
    </row>
    <row r="40" spans="2:23" ht="15" customHeight="1" x14ac:dyDescent="0.15">
      <c r="B40" s="234"/>
      <c r="C40" s="630"/>
      <c r="D40" s="630"/>
      <c r="E40" s="630"/>
      <c r="F40" s="630"/>
      <c r="G40" s="630"/>
      <c r="H40" s="630"/>
      <c r="I40" s="630"/>
      <c r="J40" s="630"/>
      <c r="K40" s="630"/>
      <c r="L40" s="630"/>
      <c r="M40" s="234"/>
      <c r="N40" s="234" t="s">
        <v>571</v>
      </c>
      <c r="O40" s="234"/>
      <c r="P40" s="234"/>
      <c r="Q40" s="234"/>
      <c r="R40" s="234"/>
      <c r="S40" s="234"/>
      <c r="T40" s="234"/>
      <c r="U40" s="234"/>
      <c r="V40" s="234"/>
      <c r="W40" s="234"/>
    </row>
    <row r="41" spans="2:23" ht="15" customHeight="1" x14ac:dyDescent="0.15">
      <c r="C41" s="234" t="s">
        <v>572</v>
      </c>
      <c r="N41" s="233" t="s">
        <v>518</v>
      </c>
      <c r="O41" s="233"/>
      <c r="P41" s="233"/>
      <c r="Q41" s="233"/>
      <c r="R41" s="233"/>
      <c r="S41" s="233"/>
      <c r="T41" s="233"/>
      <c r="U41" s="233"/>
      <c r="V41" s="233"/>
    </row>
    <row r="42" spans="2:23" ht="15" customHeight="1" x14ac:dyDescent="0.15">
      <c r="C42" s="234" t="s">
        <v>574</v>
      </c>
      <c r="N42" s="233" t="s">
        <v>573</v>
      </c>
      <c r="O42" s="233"/>
      <c r="P42" s="233"/>
      <c r="Q42" s="233"/>
      <c r="R42" s="233"/>
      <c r="S42" s="233"/>
      <c r="T42" s="233"/>
      <c r="U42" s="233"/>
      <c r="V42" s="233"/>
    </row>
    <row r="43" spans="2:23" x14ac:dyDescent="0.15">
      <c r="C43" s="233" t="s">
        <v>543</v>
      </c>
      <c r="N43" s="233" t="s">
        <v>453</v>
      </c>
      <c r="O43" s="233"/>
      <c r="P43" s="233"/>
      <c r="Q43" s="233"/>
      <c r="R43" s="233"/>
      <c r="S43" s="233"/>
      <c r="T43" s="233"/>
      <c r="U43" s="233"/>
      <c r="V43" s="233"/>
    </row>
    <row r="44" spans="2:23" x14ac:dyDescent="0.15">
      <c r="N44" s="233"/>
    </row>
    <row r="45" spans="2:23" x14ac:dyDescent="0.15">
      <c r="N45" s="23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9"/>
  <dataValidations count="1">
    <dataValidation type="list" allowBlank="1" showInputMessage="1" showErrorMessage="1" sqref="E15:E16 E32:E33 P15:P16 P32:P33" xr:uid="{00000000-0002-0000-1000-000000000000}">
      <formula1>$Y$2:$Y$5</formula1>
    </dataValidation>
  </dataValidations>
  <printOptions horizontalCentered="1" verticalCentered="1"/>
  <pageMargins left="0.19685039370078738" right="0.19685039370078738" top="0.39370078740157477" bottom="0.19685039370078738" header="0.31496062992125989" footer="0.31496062992125989"/>
  <pageSetup paperSize="9" scale="68"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1000000}">
          <x14:formula1>
            <xm:f>'(参考)リスト'!#REF!</xm:f>
          </x14:formula1>
          <xm:sqref>E32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dimension ref="B1:Y45"/>
  <sheetViews>
    <sheetView showGridLines="0" showZeros="0" view="pageBreakPreview" zoomScale="70" zoomScaleNormal="100" zoomScaleSheetLayoutView="70" workbookViewId="0"/>
  </sheetViews>
  <sheetFormatPr defaultRowHeight="12" x14ac:dyDescent="0.15"/>
  <cols>
    <col min="1" max="1" width="1.5" style="231" customWidth="1"/>
    <col min="2" max="4" width="5.875" style="232" customWidth="1"/>
    <col min="5" max="5" width="9.375" style="232" customWidth="1"/>
    <col min="6" max="12" width="7.625" style="232" customWidth="1"/>
    <col min="13" max="15" width="5.875" style="232" customWidth="1"/>
    <col min="16" max="16" width="9.375" style="232" customWidth="1"/>
    <col min="17" max="23" width="7.625" style="232" customWidth="1"/>
    <col min="24" max="24" width="1.5" style="231" customWidth="1"/>
    <col min="25" max="25" width="0" style="231" hidden="1" customWidth="1"/>
    <col min="26" max="16384" width="9" style="231"/>
  </cols>
  <sheetData>
    <row r="1" spans="2:25" ht="9" customHeight="1" x14ac:dyDescent="0.15"/>
    <row r="2" spans="2:25" s="232" customFormat="1" ht="22.5" customHeight="1" x14ac:dyDescent="0.15">
      <c r="B2" s="690" t="s">
        <v>564</v>
      </c>
      <c r="C2" s="690"/>
      <c r="D2" s="690"/>
      <c r="E2" s="690"/>
      <c r="F2" s="690"/>
      <c r="G2" s="690"/>
      <c r="H2" s="690"/>
      <c r="I2" s="690"/>
      <c r="J2" s="690"/>
      <c r="K2" s="690"/>
      <c r="L2" s="690"/>
      <c r="M2" s="690"/>
      <c r="N2" s="690"/>
      <c r="O2" s="690"/>
      <c r="P2" s="690"/>
      <c r="Q2" s="690"/>
      <c r="R2" s="690"/>
      <c r="S2" s="690"/>
      <c r="T2" s="690"/>
      <c r="U2" s="690"/>
      <c r="V2" s="690"/>
      <c r="W2" s="690"/>
      <c r="Y2" s="237" t="s">
        <v>552</v>
      </c>
    </row>
    <row r="3" spans="2:25" s="232" customFormat="1" ht="20.100000000000001" customHeight="1" x14ac:dyDescent="0.15">
      <c r="B3" s="239" t="s">
        <v>27</v>
      </c>
      <c r="C3" s="239"/>
      <c r="D3" s="691" t="s">
        <v>702</v>
      </c>
      <c r="E3" s="691"/>
      <c r="F3" s="691"/>
      <c r="G3" s="691"/>
      <c r="H3" s="692" t="s">
        <v>28</v>
      </c>
      <c r="I3" s="692"/>
      <c r="J3" s="693" t="s">
        <v>701</v>
      </c>
      <c r="K3" s="693"/>
      <c r="L3" s="693"/>
      <c r="M3" s="694" t="s">
        <v>258</v>
      </c>
      <c r="N3" s="694"/>
      <c r="O3" s="694"/>
      <c r="P3" s="695" t="s">
        <v>700</v>
      </c>
      <c r="Q3" s="695"/>
      <c r="R3" s="695"/>
      <c r="S3" s="656" t="s">
        <v>222</v>
      </c>
      <c r="T3" s="696"/>
      <c r="U3" s="699">
        <v>45160</v>
      </c>
      <c r="V3" s="700"/>
      <c r="W3" s="701"/>
      <c r="Y3" s="237" t="s">
        <v>555</v>
      </c>
    </row>
    <row r="4" spans="2:25" s="232" customFormat="1" ht="20.100000000000001" customHeight="1" x14ac:dyDescent="0.15">
      <c r="B4" s="238" t="s">
        <v>0</v>
      </c>
      <c r="C4" s="238"/>
      <c r="D4" s="705" t="s">
        <v>699</v>
      </c>
      <c r="E4" s="705"/>
      <c r="F4" s="705"/>
      <c r="G4" s="705"/>
      <c r="H4" s="706" t="s">
        <v>1</v>
      </c>
      <c r="I4" s="706"/>
      <c r="J4" s="693" t="s">
        <v>698</v>
      </c>
      <c r="K4" s="693"/>
      <c r="L4" s="693"/>
      <c r="M4" s="694" t="s">
        <v>259</v>
      </c>
      <c r="N4" s="694"/>
      <c r="O4" s="694"/>
      <c r="P4" s="707" t="s">
        <v>697</v>
      </c>
      <c r="Q4" s="707"/>
      <c r="R4" s="707"/>
      <c r="S4" s="697"/>
      <c r="T4" s="698"/>
      <c r="U4" s="702"/>
      <c r="V4" s="703"/>
      <c r="W4" s="704"/>
      <c r="Y4" s="237" t="s">
        <v>54</v>
      </c>
    </row>
    <row r="5" spans="2:25" s="232" customFormat="1" ht="20.100000000000001" customHeight="1" x14ac:dyDescent="0.15">
      <c r="B5" s="669" t="s">
        <v>565</v>
      </c>
      <c r="C5" s="659" t="s">
        <v>566</v>
      </c>
      <c r="D5" s="661" t="s">
        <v>611</v>
      </c>
      <c r="E5" s="662"/>
      <c r="F5" s="665" t="s">
        <v>733</v>
      </c>
      <c r="G5" s="666"/>
      <c r="H5" s="666"/>
      <c r="I5" s="666"/>
      <c r="J5" s="666"/>
      <c r="K5" s="666"/>
      <c r="L5" s="666"/>
      <c r="M5" s="689" t="s">
        <v>565</v>
      </c>
      <c r="N5" s="677" t="s">
        <v>566</v>
      </c>
      <c r="O5" s="661"/>
      <c r="P5" s="662"/>
      <c r="Q5" s="686"/>
      <c r="R5" s="687"/>
      <c r="S5" s="687"/>
      <c r="T5" s="687"/>
      <c r="U5" s="687"/>
      <c r="V5" s="687"/>
      <c r="W5" s="688"/>
      <c r="Y5" s="237" t="s">
        <v>55</v>
      </c>
    </row>
    <row r="6" spans="2:25" s="232" customFormat="1" ht="20.100000000000001" customHeight="1" x14ac:dyDescent="0.15">
      <c r="B6" s="669"/>
      <c r="C6" s="660"/>
      <c r="D6" s="663"/>
      <c r="E6" s="664"/>
      <c r="F6" s="665"/>
      <c r="G6" s="666"/>
      <c r="H6" s="666"/>
      <c r="I6" s="666"/>
      <c r="J6" s="666"/>
      <c r="K6" s="666"/>
      <c r="L6" s="666"/>
      <c r="M6" s="669"/>
      <c r="N6" s="660"/>
      <c r="O6" s="663"/>
      <c r="P6" s="664"/>
      <c r="Q6" s="665"/>
      <c r="R6" s="666"/>
      <c r="S6" s="666"/>
      <c r="T6" s="666"/>
      <c r="U6" s="666"/>
      <c r="V6" s="666"/>
      <c r="W6" s="675"/>
    </row>
    <row r="7" spans="2:25" s="232" customFormat="1" ht="20.100000000000001" customHeight="1" x14ac:dyDescent="0.15">
      <c r="B7" s="669"/>
      <c r="C7" s="677" t="s">
        <v>2</v>
      </c>
      <c r="D7" s="678">
        <v>3</v>
      </c>
      <c r="E7" s="679"/>
      <c r="F7" s="665"/>
      <c r="G7" s="666"/>
      <c r="H7" s="666"/>
      <c r="I7" s="666"/>
      <c r="J7" s="666"/>
      <c r="K7" s="666"/>
      <c r="L7" s="666"/>
      <c r="M7" s="669"/>
      <c r="N7" s="677" t="s">
        <v>2</v>
      </c>
      <c r="O7" s="678"/>
      <c r="P7" s="679"/>
      <c r="Q7" s="665"/>
      <c r="R7" s="666"/>
      <c r="S7" s="666"/>
      <c r="T7" s="666"/>
      <c r="U7" s="666"/>
      <c r="V7" s="666"/>
      <c r="W7" s="675"/>
    </row>
    <row r="8" spans="2:25" s="232" customFormat="1" ht="20.100000000000001" customHeight="1" x14ac:dyDescent="0.15">
      <c r="B8" s="670"/>
      <c r="C8" s="660"/>
      <c r="D8" s="654"/>
      <c r="E8" s="655"/>
      <c r="F8" s="665"/>
      <c r="G8" s="666"/>
      <c r="H8" s="666"/>
      <c r="I8" s="666"/>
      <c r="J8" s="666"/>
      <c r="K8" s="666"/>
      <c r="L8" s="666"/>
      <c r="M8" s="670"/>
      <c r="N8" s="660"/>
      <c r="O8" s="654"/>
      <c r="P8" s="655"/>
      <c r="Q8" s="665"/>
      <c r="R8" s="666"/>
      <c r="S8" s="666"/>
      <c r="T8" s="666"/>
      <c r="U8" s="666"/>
      <c r="V8" s="666"/>
      <c r="W8" s="675"/>
    </row>
    <row r="9" spans="2:25" s="232" customFormat="1" ht="17.100000000000001" customHeight="1" x14ac:dyDescent="0.15">
      <c r="B9" s="671" t="s">
        <v>567</v>
      </c>
      <c r="C9" s="671" t="s">
        <v>3</v>
      </c>
      <c r="D9" s="678" t="s">
        <v>661</v>
      </c>
      <c r="E9" s="679"/>
      <c r="F9" s="665"/>
      <c r="G9" s="666"/>
      <c r="H9" s="666"/>
      <c r="I9" s="666"/>
      <c r="J9" s="666"/>
      <c r="K9" s="666"/>
      <c r="L9" s="666"/>
      <c r="M9" s="671" t="s">
        <v>567</v>
      </c>
      <c r="N9" s="671" t="s">
        <v>3</v>
      </c>
      <c r="O9" s="678"/>
      <c r="P9" s="679"/>
      <c r="Q9" s="665"/>
      <c r="R9" s="666"/>
      <c r="S9" s="666"/>
      <c r="T9" s="666"/>
      <c r="U9" s="666"/>
      <c r="V9" s="666"/>
      <c r="W9" s="675"/>
    </row>
    <row r="10" spans="2:25" s="232" customFormat="1" ht="17.100000000000001" customHeight="1" x14ac:dyDescent="0.15">
      <c r="B10" s="671"/>
      <c r="C10" s="671"/>
      <c r="D10" s="654"/>
      <c r="E10" s="655"/>
      <c r="F10" s="665"/>
      <c r="G10" s="666"/>
      <c r="H10" s="666"/>
      <c r="I10" s="666"/>
      <c r="J10" s="666"/>
      <c r="K10" s="666"/>
      <c r="L10" s="666"/>
      <c r="M10" s="671"/>
      <c r="N10" s="671"/>
      <c r="O10" s="654"/>
      <c r="P10" s="655"/>
      <c r="Q10" s="665"/>
      <c r="R10" s="666"/>
      <c r="S10" s="666"/>
      <c r="T10" s="666"/>
      <c r="U10" s="666"/>
      <c r="V10" s="666"/>
      <c r="W10" s="675"/>
    </row>
    <row r="11" spans="2:25" s="232" customFormat="1" ht="17.100000000000001" customHeight="1" x14ac:dyDescent="0.15">
      <c r="B11" s="671"/>
      <c r="C11" s="671" t="s">
        <v>4</v>
      </c>
      <c r="D11" s="678" t="s">
        <v>661</v>
      </c>
      <c r="E11" s="679"/>
      <c r="F11" s="665"/>
      <c r="G11" s="666"/>
      <c r="H11" s="666"/>
      <c r="I11" s="666"/>
      <c r="J11" s="666"/>
      <c r="K11" s="666"/>
      <c r="L11" s="666"/>
      <c r="M11" s="671"/>
      <c r="N11" s="671" t="s">
        <v>4</v>
      </c>
      <c r="O11" s="678"/>
      <c r="P11" s="679"/>
      <c r="Q11" s="665"/>
      <c r="R11" s="666"/>
      <c r="S11" s="666"/>
      <c r="T11" s="666"/>
      <c r="U11" s="666"/>
      <c r="V11" s="666"/>
      <c r="W11" s="675"/>
    </row>
    <row r="12" spans="2:25" s="232" customFormat="1" ht="17.100000000000001" customHeight="1" x14ac:dyDescent="0.15">
      <c r="B12" s="671"/>
      <c r="C12" s="671"/>
      <c r="D12" s="654"/>
      <c r="E12" s="655"/>
      <c r="F12" s="665"/>
      <c r="G12" s="666"/>
      <c r="H12" s="666"/>
      <c r="I12" s="666"/>
      <c r="J12" s="666"/>
      <c r="K12" s="666"/>
      <c r="L12" s="666"/>
      <c r="M12" s="671"/>
      <c r="N12" s="671"/>
      <c r="O12" s="654"/>
      <c r="P12" s="655"/>
      <c r="Q12" s="665"/>
      <c r="R12" s="666"/>
      <c r="S12" s="666"/>
      <c r="T12" s="666"/>
      <c r="U12" s="666"/>
      <c r="V12" s="666"/>
      <c r="W12" s="675"/>
    </row>
    <row r="13" spans="2:25" s="232" customFormat="1" ht="17.100000000000001" customHeight="1" x14ac:dyDescent="0.15">
      <c r="B13" s="643" t="s">
        <v>5</v>
      </c>
      <c r="C13" s="645"/>
      <c r="D13" s="684" t="s">
        <v>666</v>
      </c>
      <c r="E13" s="685"/>
      <c r="F13" s="665"/>
      <c r="G13" s="666"/>
      <c r="H13" s="666"/>
      <c r="I13" s="666"/>
      <c r="J13" s="666"/>
      <c r="K13" s="666"/>
      <c r="L13" s="666"/>
      <c r="M13" s="643" t="s">
        <v>5</v>
      </c>
      <c r="N13" s="645"/>
      <c r="O13" s="684"/>
      <c r="P13" s="685"/>
      <c r="Q13" s="665"/>
      <c r="R13" s="666"/>
      <c r="S13" s="666"/>
      <c r="T13" s="666"/>
      <c r="U13" s="666"/>
      <c r="V13" s="666"/>
      <c r="W13" s="675"/>
    </row>
    <row r="14" spans="2:25" s="232" customFormat="1" ht="17.100000000000001" customHeight="1" x14ac:dyDescent="0.15">
      <c r="B14" s="643" t="s">
        <v>6</v>
      </c>
      <c r="C14" s="645"/>
      <c r="D14" s="654" t="s">
        <v>667</v>
      </c>
      <c r="E14" s="655"/>
      <c r="F14" s="665"/>
      <c r="G14" s="666"/>
      <c r="H14" s="666"/>
      <c r="I14" s="666"/>
      <c r="J14" s="666"/>
      <c r="K14" s="666"/>
      <c r="L14" s="666"/>
      <c r="M14" s="643" t="s">
        <v>6</v>
      </c>
      <c r="N14" s="645"/>
      <c r="O14" s="654"/>
      <c r="P14" s="655"/>
      <c r="Q14" s="665"/>
      <c r="R14" s="666"/>
      <c r="S14" s="666"/>
      <c r="T14" s="666"/>
      <c r="U14" s="666"/>
      <c r="V14" s="666"/>
      <c r="W14" s="675"/>
    </row>
    <row r="15" spans="2:25" s="232" customFormat="1" ht="17.100000000000001" customHeight="1" x14ac:dyDescent="0.15">
      <c r="B15" s="656" t="s">
        <v>29</v>
      </c>
      <c r="C15" s="657" t="s">
        <v>270</v>
      </c>
      <c r="D15" s="658"/>
      <c r="E15" s="236" t="s">
        <v>740</v>
      </c>
      <c r="F15" s="665"/>
      <c r="G15" s="666"/>
      <c r="H15" s="666"/>
      <c r="I15" s="666"/>
      <c r="J15" s="666"/>
      <c r="K15" s="666"/>
      <c r="L15" s="666"/>
      <c r="M15" s="656" t="s">
        <v>29</v>
      </c>
      <c r="N15" s="657" t="s">
        <v>270</v>
      </c>
      <c r="O15" s="658"/>
      <c r="P15" s="236"/>
      <c r="Q15" s="665"/>
      <c r="R15" s="666"/>
      <c r="S15" s="666"/>
      <c r="T15" s="666"/>
      <c r="U15" s="666"/>
      <c r="V15" s="666"/>
      <c r="W15" s="675"/>
    </row>
    <row r="16" spans="2:25" s="232" customFormat="1" ht="17.100000000000001" customHeight="1" x14ac:dyDescent="0.15">
      <c r="B16" s="636"/>
      <c r="C16" s="657" t="s">
        <v>271</v>
      </c>
      <c r="D16" s="658"/>
      <c r="E16" s="235" t="s">
        <v>740</v>
      </c>
      <c r="F16" s="667"/>
      <c r="G16" s="668"/>
      <c r="H16" s="668"/>
      <c r="I16" s="668"/>
      <c r="J16" s="668"/>
      <c r="K16" s="668"/>
      <c r="L16" s="668"/>
      <c r="M16" s="636"/>
      <c r="N16" s="657" t="s">
        <v>271</v>
      </c>
      <c r="O16" s="658"/>
      <c r="P16" s="235"/>
      <c r="Q16" s="667"/>
      <c r="R16" s="668"/>
      <c r="S16" s="668"/>
      <c r="T16" s="668"/>
      <c r="U16" s="668"/>
      <c r="V16" s="668"/>
      <c r="W16" s="676"/>
    </row>
    <row r="17" spans="2:23" s="232" customFormat="1" ht="17.100000000000001" customHeight="1" x14ac:dyDescent="0.15">
      <c r="B17" s="643" t="s">
        <v>7</v>
      </c>
      <c r="C17" s="644"/>
      <c r="D17" s="645"/>
      <c r="E17" s="650" t="s">
        <v>670</v>
      </c>
      <c r="F17" s="651"/>
      <c r="G17" s="651"/>
      <c r="H17" s="651"/>
      <c r="I17" s="651"/>
      <c r="J17" s="651"/>
      <c r="K17" s="651"/>
      <c r="L17" s="652"/>
      <c r="M17" s="643" t="s">
        <v>7</v>
      </c>
      <c r="N17" s="644"/>
      <c r="O17" s="645"/>
      <c r="P17" s="650"/>
      <c r="Q17" s="651"/>
      <c r="R17" s="651"/>
      <c r="S17" s="651"/>
      <c r="T17" s="651"/>
      <c r="U17" s="651"/>
      <c r="V17" s="651"/>
      <c r="W17" s="652"/>
    </row>
    <row r="18" spans="2:23" s="232" customFormat="1" ht="17.100000000000001" customHeight="1" x14ac:dyDescent="0.15">
      <c r="B18" s="643" t="s">
        <v>46</v>
      </c>
      <c r="C18" s="644"/>
      <c r="D18" s="645"/>
      <c r="E18" s="646" t="s">
        <v>694</v>
      </c>
      <c r="F18" s="647"/>
      <c r="G18" s="647"/>
      <c r="H18" s="647"/>
      <c r="I18" s="647"/>
      <c r="J18" s="647"/>
      <c r="K18" s="647"/>
      <c r="L18" s="647"/>
      <c r="M18" s="643" t="s">
        <v>46</v>
      </c>
      <c r="N18" s="644"/>
      <c r="O18" s="645"/>
      <c r="P18" s="646"/>
      <c r="Q18" s="647"/>
      <c r="R18" s="647"/>
      <c r="S18" s="647"/>
      <c r="T18" s="647"/>
      <c r="U18" s="647"/>
      <c r="V18" s="647"/>
      <c r="W18" s="653"/>
    </row>
    <row r="19" spans="2:23" s="232" customFormat="1" ht="17.100000000000001" customHeight="1" x14ac:dyDescent="0.15">
      <c r="B19" s="643" t="s">
        <v>273</v>
      </c>
      <c r="C19" s="644"/>
      <c r="D19" s="645"/>
      <c r="E19" s="646" t="s">
        <v>689</v>
      </c>
      <c r="F19" s="647"/>
      <c r="G19" s="647"/>
      <c r="H19" s="648"/>
      <c r="I19" s="648"/>
      <c r="J19" s="648"/>
      <c r="K19" s="648"/>
      <c r="L19" s="649"/>
      <c r="M19" s="643" t="s">
        <v>273</v>
      </c>
      <c r="N19" s="644"/>
      <c r="O19" s="645"/>
      <c r="P19" s="646"/>
      <c r="Q19" s="647"/>
      <c r="R19" s="647"/>
      <c r="S19" s="648"/>
      <c r="T19" s="648"/>
      <c r="U19" s="648"/>
      <c r="V19" s="648"/>
      <c r="W19" s="649"/>
    </row>
    <row r="20" spans="2:23" s="232" customFormat="1" ht="17.100000000000001" customHeight="1" x14ac:dyDescent="0.15">
      <c r="B20" s="643" t="s">
        <v>292</v>
      </c>
      <c r="C20" s="644"/>
      <c r="D20" s="645"/>
      <c r="E20" s="646" t="s">
        <v>689</v>
      </c>
      <c r="F20" s="647"/>
      <c r="G20" s="647"/>
      <c r="H20" s="631" t="s">
        <v>8</v>
      </c>
      <c r="I20" s="632"/>
      <c r="J20" s="633"/>
      <c r="K20" s="634"/>
      <c r="L20" s="634"/>
      <c r="M20" s="643" t="s">
        <v>292</v>
      </c>
      <c r="N20" s="644"/>
      <c r="O20" s="645"/>
      <c r="P20" s="646"/>
      <c r="Q20" s="647"/>
      <c r="R20" s="647"/>
      <c r="S20" s="631" t="s">
        <v>8</v>
      </c>
      <c r="T20" s="632"/>
      <c r="U20" s="633"/>
      <c r="V20" s="634"/>
      <c r="W20" s="635"/>
    </row>
    <row r="21" spans="2:23" s="232" customFormat="1" ht="17.100000000000001" customHeight="1" x14ac:dyDescent="0.15">
      <c r="B21" s="643" t="s">
        <v>568</v>
      </c>
      <c r="C21" s="644"/>
      <c r="D21" s="638" t="s">
        <v>745</v>
      </c>
      <c r="E21" s="639"/>
      <c r="F21" s="639"/>
      <c r="G21" s="639"/>
      <c r="H21" s="639"/>
      <c r="I21" s="639"/>
      <c r="J21" s="639"/>
      <c r="K21" s="639"/>
      <c r="L21" s="639"/>
      <c r="M21" s="672" t="s">
        <v>568</v>
      </c>
      <c r="N21" s="673"/>
      <c r="O21" s="638"/>
      <c r="P21" s="639"/>
      <c r="Q21" s="639"/>
      <c r="R21" s="639"/>
      <c r="S21" s="639"/>
      <c r="T21" s="639"/>
      <c r="U21" s="639"/>
      <c r="V21" s="639"/>
      <c r="W21" s="674"/>
    </row>
    <row r="22" spans="2:23" s="232" customFormat="1" ht="20.100000000000001" customHeight="1" x14ac:dyDescent="0.15">
      <c r="B22" s="669" t="s">
        <v>565</v>
      </c>
      <c r="C22" s="659" t="s">
        <v>566</v>
      </c>
      <c r="D22" s="661"/>
      <c r="E22" s="662"/>
      <c r="F22" s="665"/>
      <c r="G22" s="666"/>
      <c r="H22" s="666"/>
      <c r="I22" s="666"/>
      <c r="J22" s="666"/>
      <c r="K22" s="666"/>
      <c r="L22" s="666"/>
      <c r="M22" s="669" t="s">
        <v>565</v>
      </c>
      <c r="N22" s="659" t="s">
        <v>566</v>
      </c>
      <c r="O22" s="661"/>
      <c r="P22" s="662"/>
      <c r="Q22" s="665"/>
      <c r="R22" s="666"/>
      <c r="S22" s="666"/>
      <c r="T22" s="666"/>
      <c r="U22" s="666"/>
      <c r="V22" s="666"/>
      <c r="W22" s="675"/>
    </row>
    <row r="23" spans="2:23" s="232" customFormat="1" ht="20.100000000000001" customHeight="1" x14ac:dyDescent="0.15">
      <c r="B23" s="669"/>
      <c r="C23" s="660"/>
      <c r="D23" s="663"/>
      <c r="E23" s="664"/>
      <c r="F23" s="665"/>
      <c r="G23" s="666"/>
      <c r="H23" s="666"/>
      <c r="I23" s="666"/>
      <c r="J23" s="666"/>
      <c r="K23" s="666"/>
      <c r="L23" s="666"/>
      <c r="M23" s="669"/>
      <c r="N23" s="660"/>
      <c r="O23" s="663"/>
      <c r="P23" s="664"/>
      <c r="Q23" s="665"/>
      <c r="R23" s="666"/>
      <c r="S23" s="666"/>
      <c r="T23" s="666"/>
      <c r="U23" s="666"/>
      <c r="V23" s="666"/>
      <c r="W23" s="675"/>
    </row>
    <row r="24" spans="2:23" s="232" customFormat="1" ht="20.100000000000001" customHeight="1" x14ac:dyDescent="0.15">
      <c r="B24" s="669"/>
      <c r="C24" s="677" t="s">
        <v>2</v>
      </c>
      <c r="D24" s="678"/>
      <c r="E24" s="679"/>
      <c r="F24" s="665"/>
      <c r="G24" s="666"/>
      <c r="H24" s="666"/>
      <c r="I24" s="666"/>
      <c r="J24" s="666"/>
      <c r="K24" s="666"/>
      <c r="L24" s="666"/>
      <c r="M24" s="669"/>
      <c r="N24" s="677" t="s">
        <v>2</v>
      </c>
      <c r="O24" s="678"/>
      <c r="P24" s="679"/>
      <c r="Q24" s="665"/>
      <c r="R24" s="666"/>
      <c r="S24" s="666"/>
      <c r="T24" s="666"/>
      <c r="U24" s="666"/>
      <c r="V24" s="666"/>
      <c r="W24" s="675"/>
    </row>
    <row r="25" spans="2:23" s="232" customFormat="1" ht="20.100000000000001" customHeight="1" x14ac:dyDescent="0.15">
      <c r="B25" s="670"/>
      <c r="C25" s="660"/>
      <c r="D25" s="654"/>
      <c r="E25" s="655"/>
      <c r="F25" s="665"/>
      <c r="G25" s="666"/>
      <c r="H25" s="666"/>
      <c r="I25" s="666"/>
      <c r="J25" s="666"/>
      <c r="K25" s="666"/>
      <c r="L25" s="666"/>
      <c r="M25" s="670"/>
      <c r="N25" s="660"/>
      <c r="O25" s="654"/>
      <c r="P25" s="655"/>
      <c r="Q25" s="665"/>
      <c r="R25" s="666"/>
      <c r="S25" s="666"/>
      <c r="T25" s="666"/>
      <c r="U25" s="666"/>
      <c r="V25" s="666"/>
      <c r="W25" s="675"/>
    </row>
    <row r="26" spans="2:23" s="232" customFormat="1" ht="17.100000000000001" customHeight="1" x14ac:dyDescent="0.15">
      <c r="B26" s="671" t="s">
        <v>567</v>
      </c>
      <c r="C26" s="671" t="s">
        <v>3</v>
      </c>
      <c r="D26" s="678"/>
      <c r="E26" s="679"/>
      <c r="F26" s="665"/>
      <c r="G26" s="666"/>
      <c r="H26" s="666"/>
      <c r="I26" s="666"/>
      <c r="J26" s="666"/>
      <c r="K26" s="666"/>
      <c r="L26" s="666"/>
      <c r="M26" s="671" t="s">
        <v>567</v>
      </c>
      <c r="N26" s="671" t="s">
        <v>3</v>
      </c>
      <c r="O26" s="678"/>
      <c r="P26" s="679"/>
      <c r="Q26" s="665"/>
      <c r="R26" s="666"/>
      <c r="S26" s="666"/>
      <c r="T26" s="666"/>
      <c r="U26" s="666"/>
      <c r="V26" s="666"/>
      <c r="W26" s="675"/>
    </row>
    <row r="27" spans="2:23" s="232" customFormat="1" ht="17.100000000000001" customHeight="1" x14ac:dyDescent="0.15">
      <c r="B27" s="671"/>
      <c r="C27" s="671"/>
      <c r="D27" s="654"/>
      <c r="E27" s="655"/>
      <c r="F27" s="665"/>
      <c r="G27" s="666"/>
      <c r="H27" s="666"/>
      <c r="I27" s="666"/>
      <c r="J27" s="666"/>
      <c r="K27" s="666"/>
      <c r="L27" s="666"/>
      <c r="M27" s="671"/>
      <c r="N27" s="671"/>
      <c r="O27" s="654"/>
      <c r="P27" s="655"/>
      <c r="Q27" s="665"/>
      <c r="R27" s="666"/>
      <c r="S27" s="666"/>
      <c r="T27" s="666"/>
      <c r="U27" s="666"/>
      <c r="V27" s="666"/>
      <c r="W27" s="675"/>
    </row>
    <row r="28" spans="2:23" s="232" customFormat="1" ht="17.100000000000001" customHeight="1" x14ac:dyDescent="0.15">
      <c r="B28" s="671"/>
      <c r="C28" s="671" t="s">
        <v>4</v>
      </c>
      <c r="D28" s="680"/>
      <c r="E28" s="681"/>
      <c r="F28" s="665"/>
      <c r="G28" s="666"/>
      <c r="H28" s="666"/>
      <c r="I28" s="666"/>
      <c r="J28" s="666"/>
      <c r="K28" s="666"/>
      <c r="L28" s="666"/>
      <c r="M28" s="671"/>
      <c r="N28" s="671" t="s">
        <v>4</v>
      </c>
      <c r="O28" s="678"/>
      <c r="P28" s="679"/>
      <c r="Q28" s="665"/>
      <c r="R28" s="666"/>
      <c r="S28" s="666"/>
      <c r="T28" s="666"/>
      <c r="U28" s="666"/>
      <c r="V28" s="666"/>
      <c r="W28" s="675"/>
    </row>
    <row r="29" spans="2:23" s="232" customFormat="1" ht="17.100000000000001" customHeight="1" x14ac:dyDescent="0.15">
      <c r="B29" s="671"/>
      <c r="C29" s="671"/>
      <c r="D29" s="682"/>
      <c r="E29" s="683"/>
      <c r="F29" s="665"/>
      <c r="G29" s="666"/>
      <c r="H29" s="666"/>
      <c r="I29" s="666"/>
      <c r="J29" s="666"/>
      <c r="K29" s="666"/>
      <c r="L29" s="666"/>
      <c r="M29" s="671"/>
      <c r="N29" s="671"/>
      <c r="O29" s="654"/>
      <c r="P29" s="655"/>
      <c r="Q29" s="665"/>
      <c r="R29" s="666"/>
      <c r="S29" s="666"/>
      <c r="T29" s="666"/>
      <c r="U29" s="666"/>
      <c r="V29" s="666"/>
      <c r="W29" s="675"/>
    </row>
    <row r="30" spans="2:23" s="232" customFormat="1" ht="17.100000000000001" customHeight="1" x14ac:dyDescent="0.15">
      <c r="B30" s="643" t="s">
        <v>5</v>
      </c>
      <c r="C30" s="645"/>
      <c r="D30" s="684"/>
      <c r="E30" s="685"/>
      <c r="F30" s="665"/>
      <c r="G30" s="666"/>
      <c r="H30" s="666"/>
      <c r="I30" s="666"/>
      <c r="J30" s="666"/>
      <c r="K30" s="666"/>
      <c r="L30" s="666"/>
      <c r="M30" s="643" t="s">
        <v>5</v>
      </c>
      <c r="N30" s="645"/>
      <c r="O30" s="684"/>
      <c r="P30" s="685"/>
      <c r="Q30" s="665"/>
      <c r="R30" s="666"/>
      <c r="S30" s="666"/>
      <c r="T30" s="666"/>
      <c r="U30" s="666"/>
      <c r="V30" s="666"/>
      <c r="W30" s="675"/>
    </row>
    <row r="31" spans="2:23" s="232" customFormat="1" ht="17.100000000000001" customHeight="1" x14ac:dyDescent="0.15">
      <c r="B31" s="643" t="s">
        <v>6</v>
      </c>
      <c r="C31" s="645"/>
      <c r="D31" s="654"/>
      <c r="E31" s="655"/>
      <c r="F31" s="665"/>
      <c r="G31" s="666"/>
      <c r="H31" s="666"/>
      <c r="I31" s="666"/>
      <c r="J31" s="666"/>
      <c r="K31" s="666"/>
      <c r="L31" s="666"/>
      <c r="M31" s="643" t="s">
        <v>6</v>
      </c>
      <c r="N31" s="645"/>
      <c r="O31" s="654"/>
      <c r="P31" s="655"/>
      <c r="Q31" s="665"/>
      <c r="R31" s="666"/>
      <c r="S31" s="666"/>
      <c r="T31" s="666"/>
      <c r="U31" s="666"/>
      <c r="V31" s="666"/>
      <c r="W31" s="675"/>
    </row>
    <row r="32" spans="2:23" s="232" customFormat="1" ht="17.100000000000001" customHeight="1" x14ac:dyDescent="0.15">
      <c r="B32" s="656" t="s">
        <v>29</v>
      </c>
      <c r="C32" s="657" t="s">
        <v>270</v>
      </c>
      <c r="D32" s="658"/>
      <c r="E32" s="236"/>
      <c r="F32" s="665"/>
      <c r="G32" s="666"/>
      <c r="H32" s="666"/>
      <c r="I32" s="666"/>
      <c r="J32" s="666"/>
      <c r="K32" s="666"/>
      <c r="L32" s="666"/>
      <c r="M32" s="656" t="s">
        <v>29</v>
      </c>
      <c r="N32" s="657" t="s">
        <v>270</v>
      </c>
      <c r="O32" s="658"/>
      <c r="P32" s="235"/>
      <c r="Q32" s="665"/>
      <c r="R32" s="666"/>
      <c r="S32" s="666"/>
      <c r="T32" s="666"/>
      <c r="U32" s="666"/>
      <c r="V32" s="666"/>
      <c r="W32" s="675"/>
    </row>
    <row r="33" spans="2:23" s="232" customFormat="1" ht="17.100000000000001" customHeight="1" x14ac:dyDescent="0.15">
      <c r="B33" s="636"/>
      <c r="C33" s="657" t="s">
        <v>271</v>
      </c>
      <c r="D33" s="658"/>
      <c r="E33" s="235"/>
      <c r="F33" s="667"/>
      <c r="G33" s="668"/>
      <c r="H33" s="668"/>
      <c r="I33" s="668"/>
      <c r="J33" s="668"/>
      <c r="K33" s="668"/>
      <c r="L33" s="668"/>
      <c r="M33" s="636"/>
      <c r="N33" s="657" t="s">
        <v>271</v>
      </c>
      <c r="O33" s="658"/>
      <c r="P33" s="235"/>
      <c r="Q33" s="667"/>
      <c r="R33" s="668"/>
      <c r="S33" s="668"/>
      <c r="T33" s="668"/>
      <c r="U33" s="668"/>
      <c r="V33" s="668"/>
      <c r="W33" s="676"/>
    </row>
    <row r="34" spans="2:23" s="232" customFormat="1" ht="17.100000000000001" customHeight="1" x14ac:dyDescent="0.15">
      <c r="B34" s="643" t="s">
        <v>7</v>
      </c>
      <c r="C34" s="644"/>
      <c r="D34" s="645"/>
      <c r="E34" s="650"/>
      <c r="F34" s="651"/>
      <c r="G34" s="651"/>
      <c r="H34" s="651"/>
      <c r="I34" s="651"/>
      <c r="J34" s="651"/>
      <c r="K34" s="651"/>
      <c r="L34" s="652"/>
      <c r="M34" s="643" t="s">
        <v>7</v>
      </c>
      <c r="N34" s="644"/>
      <c r="O34" s="645"/>
      <c r="P34" s="650"/>
      <c r="Q34" s="651"/>
      <c r="R34" s="651"/>
      <c r="S34" s="651"/>
      <c r="T34" s="651"/>
      <c r="U34" s="651"/>
      <c r="V34" s="651"/>
      <c r="W34" s="652"/>
    </row>
    <row r="35" spans="2:23" s="232" customFormat="1" ht="17.100000000000001" customHeight="1" x14ac:dyDescent="0.15">
      <c r="B35" s="643" t="s">
        <v>46</v>
      </c>
      <c r="C35" s="644"/>
      <c r="D35" s="645"/>
      <c r="E35" s="646"/>
      <c r="F35" s="647"/>
      <c r="G35" s="647"/>
      <c r="H35" s="647"/>
      <c r="I35" s="647"/>
      <c r="J35" s="647"/>
      <c r="K35" s="647"/>
      <c r="L35" s="647"/>
      <c r="M35" s="643" t="s">
        <v>46</v>
      </c>
      <c r="N35" s="644"/>
      <c r="O35" s="645"/>
      <c r="P35" s="646"/>
      <c r="Q35" s="647"/>
      <c r="R35" s="647"/>
      <c r="S35" s="647"/>
      <c r="T35" s="647"/>
      <c r="U35" s="647"/>
      <c r="V35" s="647"/>
      <c r="W35" s="653"/>
    </row>
    <row r="36" spans="2:23" s="232" customFormat="1" ht="17.100000000000001" customHeight="1" x14ac:dyDescent="0.15">
      <c r="B36" s="643" t="s">
        <v>273</v>
      </c>
      <c r="C36" s="644"/>
      <c r="D36" s="645"/>
      <c r="E36" s="646"/>
      <c r="F36" s="647"/>
      <c r="G36" s="647"/>
      <c r="H36" s="648"/>
      <c r="I36" s="648"/>
      <c r="J36" s="648"/>
      <c r="K36" s="648"/>
      <c r="L36" s="649"/>
      <c r="M36" s="643" t="s">
        <v>273</v>
      </c>
      <c r="N36" s="644"/>
      <c r="O36" s="645"/>
      <c r="P36" s="646"/>
      <c r="Q36" s="647"/>
      <c r="R36" s="647"/>
      <c r="S36" s="648"/>
      <c r="T36" s="648"/>
      <c r="U36" s="648"/>
      <c r="V36" s="648"/>
      <c r="W36" s="649"/>
    </row>
    <row r="37" spans="2:23" s="232" customFormat="1" ht="17.100000000000001" customHeight="1" x14ac:dyDescent="0.15">
      <c r="B37" s="643" t="s">
        <v>292</v>
      </c>
      <c r="C37" s="644"/>
      <c r="D37" s="645"/>
      <c r="E37" s="646"/>
      <c r="F37" s="647"/>
      <c r="G37" s="647"/>
      <c r="H37" s="631" t="s">
        <v>8</v>
      </c>
      <c r="I37" s="632"/>
      <c r="J37" s="633"/>
      <c r="K37" s="634"/>
      <c r="L37" s="634"/>
      <c r="M37" s="643" t="s">
        <v>292</v>
      </c>
      <c r="N37" s="644"/>
      <c r="O37" s="645"/>
      <c r="P37" s="646"/>
      <c r="Q37" s="647"/>
      <c r="R37" s="647"/>
      <c r="S37" s="631" t="s">
        <v>8</v>
      </c>
      <c r="T37" s="632"/>
      <c r="U37" s="633"/>
      <c r="V37" s="634"/>
      <c r="W37" s="635"/>
    </row>
    <row r="38" spans="2:23" s="232" customFormat="1" ht="17.100000000000001" customHeight="1" x14ac:dyDescent="0.15">
      <c r="B38" s="636" t="s">
        <v>568</v>
      </c>
      <c r="C38" s="637"/>
      <c r="D38" s="638"/>
      <c r="E38" s="639"/>
      <c r="F38" s="639"/>
      <c r="G38" s="639"/>
      <c r="H38" s="639"/>
      <c r="I38" s="639"/>
      <c r="J38" s="639"/>
      <c r="K38" s="639"/>
      <c r="L38" s="639"/>
      <c r="M38" s="636" t="s">
        <v>568</v>
      </c>
      <c r="N38" s="637"/>
      <c r="O38" s="640"/>
      <c r="P38" s="641"/>
      <c r="Q38" s="641"/>
      <c r="R38" s="641"/>
      <c r="S38" s="641"/>
      <c r="T38" s="641"/>
      <c r="U38" s="641"/>
      <c r="V38" s="641"/>
      <c r="W38" s="642"/>
    </row>
    <row r="39" spans="2:23" ht="15" customHeight="1" x14ac:dyDescent="0.15">
      <c r="B39" s="234"/>
      <c r="C39" s="628" t="s">
        <v>569</v>
      </c>
      <c r="D39" s="629"/>
      <c r="E39" s="629"/>
      <c r="F39" s="629"/>
      <c r="G39" s="629"/>
      <c r="H39" s="629"/>
      <c r="I39" s="629"/>
      <c r="J39" s="629"/>
      <c r="K39" s="629"/>
      <c r="L39" s="629"/>
      <c r="M39" s="234"/>
      <c r="N39" s="234" t="s">
        <v>570</v>
      </c>
      <c r="O39" s="234"/>
      <c r="P39" s="234"/>
      <c r="Q39" s="234"/>
      <c r="R39" s="234"/>
      <c r="S39" s="234"/>
      <c r="T39" s="234"/>
      <c r="U39" s="234"/>
      <c r="V39" s="234"/>
      <c r="W39" s="234"/>
    </row>
    <row r="40" spans="2:23" ht="15" customHeight="1" x14ac:dyDescent="0.15">
      <c r="B40" s="234"/>
      <c r="C40" s="630"/>
      <c r="D40" s="630"/>
      <c r="E40" s="630"/>
      <c r="F40" s="630"/>
      <c r="G40" s="630"/>
      <c r="H40" s="630"/>
      <c r="I40" s="630"/>
      <c r="J40" s="630"/>
      <c r="K40" s="630"/>
      <c r="L40" s="630"/>
      <c r="M40" s="234"/>
      <c r="N40" s="234" t="s">
        <v>571</v>
      </c>
      <c r="O40" s="234"/>
      <c r="P40" s="234"/>
      <c r="Q40" s="234"/>
      <c r="R40" s="234"/>
      <c r="S40" s="234"/>
      <c r="T40" s="234"/>
      <c r="U40" s="234"/>
      <c r="V40" s="234"/>
      <c r="W40" s="234"/>
    </row>
    <row r="41" spans="2:23" ht="15" customHeight="1" x14ac:dyDescent="0.15">
      <c r="C41" s="234" t="s">
        <v>572</v>
      </c>
      <c r="N41" s="233" t="s">
        <v>518</v>
      </c>
      <c r="O41" s="233"/>
      <c r="P41" s="233"/>
      <c r="Q41" s="233"/>
      <c r="R41" s="233"/>
      <c r="S41" s="233"/>
      <c r="T41" s="233"/>
      <c r="U41" s="233"/>
      <c r="V41" s="233"/>
    </row>
    <row r="42" spans="2:23" ht="15" customHeight="1" x14ac:dyDescent="0.15">
      <c r="C42" s="234" t="s">
        <v>574</v>
      </c>
      <c r="N42" s="233" t="s">
        <v>573</v>
      </c>
      <c r="O42" s="233"/>
      <c r="P42" s="233"/>
      <c r="Q42" s="233"/>
      <c r="R42" s="233"/>
      <c r="S42" s="233"/>
      <c r="T42" s="233"/>
      <c r="U42" s="233"/>
      <c r="V42" s="233"/>
    </row>
    <row r="43" spans="2:23" x14ac:dyDescent="0.15">
      <c r="C43" s="233" t="s">
        <v>543</v>
      </c>
      <c r="N43" s="233" t="s">
        <v>453</v>
      </c>
      <c r="O43" s="233"/>
      <c r="P43" s="233"/>
      <c r="Q43" s="233"/>
      <c r="R43" s="233"/>
      <c r="S43" s="233"/>
      <c r="T43" s="233"/>
      <c r="U43" s="233"/>
      <c r="V43" s="233"/>
    </row>
    <row r="44" spans="2:23" x14ac:dyDescent="0.15">
      <c r="N44" s="233"/>
    </row>
    <row r="45" spans="2:23" x14ac:dyDescent="0.15">
      <c r="N45" s="23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9"/>
  <dataValidations count="1">
    <dataValidation type="list" allowBlank="1" showInputMessage="1" showErrorMessage="1" sqref="E15:E16 E32:E33 P15:P16 P32:P33" xr:uid="{00000000-0002-0000-1100-000000000000}">
      <formula1>$Y$2:$Y$5</formula1>
    </dataValidation>
  </dataValidations>
  <printOptions horizontalCentered="1" verticalCentered="1"/>
  <pageMargins left="0.19685039370078738" right="0.19685039370078738" top="0.39370078740157477" bottom="0.19685039370078738" header="0.31496062992125989" footer="0.31496062992125989"/>
  <pageSetup paperSize="9" scale="68"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1000000}">
          <x14:formula1>
            <xm:f>'(参考)リスト'!#REF!</xm:f>
          </x14:formula1>
          <xm:sqref>E32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B1:Z59"/>
  <sheetViews>
    <sheetView showGridLines="0" showZero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98" t="s">
        <v>328</v>
      </c>
      <c r="C2" s="86"/>
      <c r="D2" s="86"/>
      <c r="E2" s="86"/>
      <c r="F2" s="86"/>
      <c r="G2" s="86"/>
      <c r="H2" s="86"/>
      <c r="I2" s="86"/>
      <c r="J2" s="86"/>
      <c r="K2" s="86"/>
      <c r="L2" s="86"/>
      <c r="M2" s="86"/>
      <c r="N2" s="86"/>
      <c r="O2" s="86"/>
      <c r="P2" s="86"/>
      <c r="Q2" s="86"/>
      <c r="R2" s="86"/>
      <c r="S2" s="86"/>
      <c r="T2" s="86"/>
      <c r="U2" s="86"/>
      <c r="V2" s="86"/>
      <c r="W2" s="86"/>
      <c r="X2" s="86"/>
      <c r="Y2" s="86"/>
    </row>
    <row r="3" spans="2:25" ht="15" customHeight="1" x14ac:dyDescent="0.15">
      <c r="B3" s="727" t="s">
        <v>45</v>
      </c>
      <c r="C3" s="727"/>
      <c r="D3" s="727"/>
      <c r="E3" s="736" t="str">
        <f>'様式A-1'!D3</f>
        <v>オオダトンネル</v>
      </c>
      <c r="F3" s="736"/>
      <c r="G3" s="736"/>
      <c r="H3" s="736"/>
      <c r="I3" s="709" t="s">
        <v>40</v>
      </c>
      <c r="J3" s="710"/>
      <c r="K3" s="711"/>
      <c r="L3" s="733" t="str">
        <f>'様式A-1'!J3</f>
        <v>一般国道490号　小郡萩道路</v>
      </c>
      <c r="M3" s="734"/>
      <c r="N3" s="735"/>
      <c r="O3" s="722" t="s">
        <v>258</v>
      </c>
      <c r="P3" s="722"/>
      <c r="Q3" s="722"/>
      <c r="R3" s="730" t="str">
        <f>'様式B(トンネル様式1P001)'!K5</f>
        <v>基礎地盤コンサルタンツ株式会社</v>
      </c>
      <c r="S3" s="731"/>
      <c r="T3" s="732"/>
      <c r="U3" s="737" t="s">
        <v>262</v>
      </c>
      <c r="V3" s="738"/>
      <c r="W3" s="723">
        <v>45160</v>
      </c>
      <c r="X3" s="724"/>
      <c r="Y3" s="725"/>
    </row>
    <row r="4" spans="2:25" ht="15" customHeight="1" x14ac:dyDescent="0.15">
      <c r="B4" s="728" t="s">
        <v>41</v>
      </c>
      <c r="C4" s="728"/>
      <c r="D4" s="728"/>
      <c r="E4" s="729" t="str">
        <f>'様式A-1'!D4</f>
        <v>大田トンネル</v>
      </c>
      <c r="F4" s="729"/>
      <c r="G4" s="729"/>
      <c r="H4" s="729"/>
      <c r="I4" s="709" t="s">
        <v>44</v>
      </c>
      <c r="J4" s="710"/>
      <c r="K4" s="711"/>
      <c r="L4" s="733" t="str">
        <f>'様式A-1'!R3</f>
        <v>山口県宇部土木建築事務所
美祢支所</v>
      </c>
      <c r="M4" s="734"/>
      <c r="N4" s="735"/>
      <c r="O4" s="722" t="s">
        <v>259</v>
      </c>
      <c r="P4" s="722"/>
      <c r="Q4" s="722"/>
      <c r="R4" s="730" t="str">
        <f>'様式B(トンネル様式1P001)'!K6</f>
        <v>安田　啓吾</v>
      </c>
      <c r="S4" s="731"/>
      <c r="T4" s="732"/>
      <c r="U4" s="520"/>
      <c r="V4" s="600"/>
      <c r="W4" s="726"/>
      <c r="X4" s="484"/>
      <c r="Y4" s="485"/>
    </row>
    <row r="5" spans="2:25" ht="15" customHeight="1" x14ac:dyDescent="0.15">
      <c r="B5" s="709" t="s">
        <v>237</v>
      </c>
      <c r="C5" s="710"/>
      <c r="D5" s="711"/>
      <c r="E5" s="90"/>
      <c r="F5" s="709" t="s">
        <v>236</v>
      </c>
      <c r="G5" s="710"/>
      <c r="H5" s="711"/>
      <c r="I5" s="161"/>
      <c r="J5" s="709" t="s">
        <v>237</v>
      </c>
      <c r="K5" s="710"/>
      <c r="L5" s="711"/>
      <c r="M5" s="90"/>
      <c r="N5" s="709" t="s">
        <v>236</v>
      </c>
      <c r="O5" s="710"/>
      <c r="P5" s="711"/>
      <c r="Q5" s="161"/>
      <c r="R5" s="709" t="s">
        <v>237</v>
      </c>
      <c r="S5" s="710"/>
      <c r="T5" s="711"/>
      <c r="U5" s="90"/>
      <c r="V5" s="709" t="s">
        <v>236</v>
      </c>
      <c r="W5" s="710"/>
      <c r="X5" s="711"/>
      <c r="Y5" s="161"/>
    </row>
    <row r="6" spans="2:25" ht="15" customHeight="1" x14ac:dyDescent="0.15">
      <c r="B6" s="709" t="s">
        <v>235</v>
      </c>
      <c r="C6" s="710"/>
      <c r="D6" s="177"/>
      <c r="E6" s="712"/>
      <c r="F6" s="713"/>
      <c r="G6" s="709" t="s">
        <v>234</v>
      </c>
      <c r="H6" s="711"/>
      <c r="I6" s="205"/>
      <c r="J6" s="709" t="s">
        <v>235</v>
      </c>
      <c r="K6" s="710"/>
      <c r="L6" s="177"/>
      <c r="M6" s="712"/>
      <c r="N6" s="713"/>
      <c r="O6" s="709" t="s">
        <v>234</v>
      </c>
      <c r="P6" s="711"/>
      <c r="Q6" s="161"/>
      <c r="R6" s="709" t="s">
        <v>235</v>
      </c>
      <c r="S6" s="710"/>
      <c r="T6" s="177"/>
      <c r="U6" s="712"/>
      <c r="V6" s="713"/>
      <c r="W6" s="709" t="s">
        <v>234</v>
      </c>
      <c r="X6" s="711"/>
      <c r="Y6" s="161"/>
    </row>
    <row r="7" spans="2:25" ht="15" customHeight="1" x14ac:dyDescent="0.15">
      <c r="B7" s="709" t="s">
        <v>233</v>
      </c>
      <c r="C7" s="710"/>
      <c r="D7" s="712"/>
      <c r="E7" s="714"/>
      <c r="F7" s="714"/>
      <c r="G7" s="714"/>
      <c r="H7" s="714"/>
      <c r="I7" s="713"/>
      <c r="J7" s="709" t="s">
        <v>233</v>
      </c>
      <c r="K7" s="710"/>
      <c r="L7" s="712"/>
      <c r="M7" s="714"/>
      <c r="N7" s="714"/>
      <c r="O7" s="714"/>
      <c r="P7" s="714"/>
      <c r="Q7" s="713"/>
      <c r="R7" s="709" t="s">
        <v>233</v>
      </c>
      <c r="S7" s="710"/>
      <c r="T7" s="712"/>
      <c r="U7" s="714"/>
      <c r="V7" s="714"/>
      <c r="W7" s="714"/>
      <c r="X7" s="714"/>
      <c r="Y7" s="713"/>
    </row>
    <row r="8" spans="2:25" ht="15" customHeight="1" x14ac:dyDescent="0.15">
      <c r="B8" s="715" t="s">
        <v>245</v>
      </c>
      <c r="C8" s="715"/>
      <c r="D8" s="178"/>
      <c r="E8" s="145" t="s">
        <v>232</v>
      </c>
      <c r="F8" s="708"/>
      <c r="G8" s="708"/>
      <c r="H8" s="708"/>
      <c r="I8" s="708"/>
      <c r="J8" s="715" t="s">
        <v>245</v>
      </c>
      <c r="K8" s="715"/>
      <c r="L8" s="178"/>
      <c r="M8" s="145" t="s">
        <v>231</v>
      </c>
      <c r="N8" s="708"/>
      <c r="O8" s="708"/>
      <c r="P8" s="708"/>
      <c r="Q8" s="708"/>
      <c r="R8" s="715" t="s">
        <v>245</v>
      </c>
      <c r="S8" s="715"/>
      <c r="T8" s="178"/>
      <c r="U8" s="145" t="s">
        <v>231</v>
      </c>
      <c r="V8" s="708"/>
      <c r="W8" s="708"/>
      <c r="X8" s="708"/>
      <c r="Y8" s="708"/>
    </row>
    <row r="9" spans="2:25" s="20" customFormat="1" ht="14.1" customHeight="1" x14ac:dyDescent="0.15">
      <c r="B9" s="716"/>
      <c r="C9" s="716"/>
      <c r="D9" s="716"/>
      <c r="E9" s="716"/>
      <c r="F9" s="716"/>
      <c r="G9" s="716"/>
      <c r="H9" s="716"/>
      <c r="I9" s="716"/>
      <c r="J9" s="718"/>
      <c r="K9" s="718"/>
      <c r="L9" s="718"/>
      <c r="M9" s="718"/>
      <c r="N9" s="718"/>
      <c r="O9" s="718"/>
      <c r="P9" s="718"/>
      <c r="Q9" s="718"/>
      <c r="R9" s="720"/>
      <c r="S9" s="720"/>
      <c r="T9" s="720"/>
      <c r="U9" s="720"/>
      <c r="V9" s="720"/>
      <c r="W9" s="720"/>
      <c r="X9" s="720"/>
      <c r="Y9" s="721"/>
    </row>
    <row r="10" spans="2:25" s="20" customFormat="1" ht="14.1" customHeight="1" x14ac:dyDescent="0.15">
      <c r="B10" s="717"/>
      <c r="C10" s="717"/>
      <c r="D10" s="717"/>
      <c r="E10" s="717"/>
      <c r="F10" s="717"/>
      <c r="G10" s="717"/>
      <c r="H10" s="717"/>
      <c r="I10" s="717"/>
      <c r="J10" s="718"/>
      <c r="K10" s="718"/>
      <c r="L10" s="718"/>
      <c r="M10" s="718"/>
      <c r="N10" s="718"/>
      <c r="O10" s="718"/>
      <c r="P10" s="718"/>
      <c r="Q10" s="718"/>
      <c r="R10" s="720"/>
      <c r="S10" s="720"/>
      <c r="T10" s="720"/>
      <c r="U10" s="720"/>
      <c r="V10" s="720"/>
      <c r="W10" s="720"/>
      <c r="X10" s="720"/>
      <c r="Y10" s="721"/>
    </row>
    <row r="11" spans="2:25" s="20" customFormat="1" ht="14.1" customHeight="1" x14ac:dyDescent="0.15">
      <c r="B11" s="717"/>
      <c r="C11" s="717"/>
      <c r="D11" s="717"/>
      <c r="E11" s="717"/>
      <c r="F11" s="717"/>
      <c r="G11" s="717"/>
      <c r="H11" s="717"/>
      <c r="I11" s="717"/>
      <c r="J11" s="718"/>
      <c r="K11" s="718"/>
      <c r="L11" s="718"/>
      <c r="M11" s="718"/>
      <c r="N11" s="718"/>
      <c r="O11" s="718"/>
      <c r="P11" s="718"/>
      <c r="Q11" s="718"/>
      <c r="R11" s="720"/>
      <c r="S11" s="720"/>
      <c r="T11" s="720"/>
      <c r="U11" s="720"/>
      <c r="V11" s="720"/>
      <c r="W11" s="720"/>
      <c r="X11" s="720"/>
      <c r="Y11" s="721"/>
    </row>
    <row r="12" spans="2:25" s="20" customFormat="1" ht="14.1" customHeight="1" x14ac:dyDescent="0.15">
      <c r="B12" s="717"/>
      <c r="C12" s="717"/>
      <c r="D12" s="717"/>
      <c r="E12" s="717"/>
      <c r="F12" s="717"/>
      <c r="G12" s="717"/>
      <c r="H12" s="717"/>
      <c r="I12" s="717"/>
      <c r="J12" s="718"/>
      <c r="K12" s="718"/>
      <c r="L12" s="718"/>
      <c r="M12" s="718"/>
      <c r="N12" s="718"/>
      <c r="O12" s="718"/>
      <c r="P12" s="718"/>
      <c r="Q12" s="718"/>
      <c r="R12" s="720"/>
      <c r="S12" s="720"/>
      <c r="T12" s="720"/>
      <c r="U12" s="720"/>
      <c r="V12" s="720"/>
      <c r="W12" s="720"/>
      <c r="X12" s="720"/>
      <c r="Y12" s="721"/>
    </row>
    <row r="13" spans="2:25" s="20" customFormat="1" ht="14.1" customHeight="1" x14ac:dyDescent="0.15">
      <c r="B13" s="717"/>
      <c r="C13" s="717"/>
      <c r="D13" s="717"/>
      <c r="E13" s="717"/>
      <c r="F13" s="717"/>
      <c r="G13" s="717"/>
      <c r="H13" s="717"/>
      <c r="I13" s="717"/>
      <c r="J13" s="718"/>
      <c r="K13" s="718"/>
      <c r="L13" s="718"/>
      <c r="M13" s="718"/>
      <c r="N13" s="718"/>
      <c r="O13" s="718"/>
      <c r="P13" s="718"/>
      <c r="Q13" s="718"/>
      <c r="R13" s="720"/>
      <c r="S13" s="720"/>
      <c r="T13" s="720"/>
      <c r="U13" s="720"/>
      <c r="V13" s="720"/>
      <c r="W13" s="720"/>
      <c r="X13" s="720"/>
      <c r="Y13" s="721"/>
    </row>
    <row r="14" spans="2:25" s="20" customFormat="1" ht="14.1" customHeight="1" x14ac:dyDescent="0.15">
      <c r="B14" s="717"/>
      <c r="C14" s="717"/>
      <c r="D14" s="717"/>
      <c r="E14" s="717"/>
      <c r="F14" s="717"/>
      <c r="G14" s="717"/>
      <c r="H14" s="717"/>
      <c r="I14" s="717"/>
      <c r="J14" s="718"/>
      <c r="K14" s="718"/>
      <c r="L14" s="718"/>
      <c r="M14" s="718"/>
      <c r="N14" s="718"/>
      <c r="O14" s="718"/>
      <c r="P14" s="718"/>
      <c r="Q14" s="718"/>
      <c r="R14" s="720"/>
      <c r="S14" s="720"/>
      <c r="T14" s="720"/>
      <c r="U14" s="720"/>
      <c r="V14" s="720"/>
      <c r="W14" s="720"/>
      <c r="X14" s="720"/>
      <c r="Y14" s="721"/>
    </row>
    <row r="15" spans="2:25" s="20" customFormat="1" ht="14.1" customHeight="1" x14ac:dyDescent="0.15">
      <c r="B15" s="717"/>
      <c r="C15" s="717"/>
      <c r="D15" s="717"/>
      <c r="E15" s="717"/>
      <c r="F15" s="717"/>
      <c r="G15" s="717"/>
      <c r="H15" s="717"/>
      <c r="I15" s="717"/>
      <c r="J15" s="718"/>
      <c r="K15" s="718"/>
      <c r="L15" s="718"/>
      <c r="M15" s="718"/>
      <c r="N15" s="718"/>
      <c r="O15" s="718"/>
      <c r="P15" s="718"/>
      <c r="Q15" s="718"/>
      <c r="R15" s="720"/>
      <c r="S15" s="720"/>
      <c r="T15" s="720"/>
      <c r="U15" s="720"/>
      <c r="V15" s="720"/>
      <c r="W15" s="720"/>
      <c r="X15" s="720"/>
      <c r="Y15" s="721"/>
    </row>
    <row r="16" spans="2:25" s="20" customFormat="1" ht="14.1" customHeight="1" x14ac:dyDescent="0.15">
      <c r="B16" s="717"/>
      <c r="C16" s="717"/>
      <c r="D16" s="717"/>
      <c r="E16" s="717"/>
      <c r="F16" s="717"/>
      <c r="G16" s="717"/>
      <c r="H16" s="717"/>
      <c r="I16" s="717"/>
      <c r="J16" s="718"/>
      <c r="K16" s="718"/>
      <c r="L16" s="718"/>
      <c r="M16" s="718"/>
      <c r="N16" s="718"/>
      <c r="O16" s="718"/>
      <c r="P16" s="718"/>
      <c r="Q16" s="718"/>
      <c r="R16" s="720"/>
      <c r="S16" s="720"/>
      <c r="T16" s="720"/>
      <c r="U16" s="720"/>
      <c r="V16" s="720"/>
      <c r="W16" s="720"/>
      <c r="X16" s="720"/>
      <c r="Y16" s="721"/>
    </row>
    <row r="17" spans="2:25" s="20" customFormat="1" ht="14.1" customHeight="1" x14ac:dyDescent="0.15">
      <c r="B17" s="717"/>
      <c r="C17" s="717"/>
      <c r="D17" s="717"/>
      <c r="E17" s="717"/>
      <c r="F17" s="717"/>
      <c r="G17" s="717"/>
      <c r="H17" s="717"/>
      <c r="I17" s="717"/>
      <c r="J17" s="718"/>
      <c r="K17" s="718"/>
      <c r="L17" s="718"/>
      <c r="M17" s="718"/>
      <c r="N17" s="718"/>
      <c r="O17" s="718"/>
      <c r="P17" s="718"/>
      <c r="Q17" s="718"/>
      <c r="R17" s="720"/>
      <c r="S17" s="720"/>
      <c r="T17" s="720"/>
      <c r="U17" s="720"/>
      <c r="V17" s="720"/>
      <c r="W17" s="720"/>
      <c r="X17" s="720"/>
      <c r="Y17" s="721"/>
    </row>
    <row r="18" spans="2:25" s="20" customFormat="1" ht="14.1" customHeight="1" x14ac:dyDescent="0.15">
      <c r="B18" s="717"/>
      <c r="C18" s="717"/>
      <c r="D18" s="717"/>
      <c r="E18" s="717"/>
      <c r="F18" s="717"/>
      <c r="G18" s="717"/>
      <c r="H18" s="717"/>
      <c r="I18" s="717"/>
      <c r="J18" s="718"/>
      <c r="K18" s="718"/>
      <c r="L18" s="718"/>
      <c r="M18" s="718"/>
      <c r="N18" s="718"/>
      <c r="O18" s="718"/>
      <c r="P18" s="718"/>
      <c r="Q18" s="718"/>
      <c r="R18" s="720"/>
      <c r="S18" s="720"/>
      <c r="T18" s="720"/>
      <c r="U18" s="720"/>
      <c r="V18" s="720"/>
      <c r="W18" s="720"/>
      <c r="X18" s="720"/>
      <c r="Y18" s="721"/>
    </row>
    <row r="19" spans="2:25" s="20" customFormat="1" ht="14.1" customHeight="1" x14ac:dyDescent="0.15">
      <c r="B19" s="717"/>
      <c r="C19" s="717"/>
      <c r="D19" s="717"/>
      <c r="E19" s="717"/>
      <c r="F19" s="717"/>
      <c r="G19" s="717"/>
      <c r="H19" s="717"/>
      <c r="I19" s="717"/>
      <c r="J19" s="718"/>
      <c r="K19" s="718"/>
      <c r="L19" s="718"/>
      <c r="M19" s="718"/>
      <c r="N19" s="718"/>
      <c r="O19" s="718"/>
      <c r="P19" s="718"/>
      <c r="Q19" s="718"/>
      <c r="R19" s="720"/>
      <c r="S19" s="720"/>
      <c r="T19" s="720"/>
      <c r="U19" s="720"/>
      <c r="V19" s="720"/>
      <c r="W19" s="720"/>
      <c r="X19" s="720"/>
      <c r="Y19" s="721"/>
    </row>
    <row r="20" spans="2:25" s="20" customFormat="1" ht="14.1" customHeight="1" x14ac:dyDescent="0.15">
      <c r="B20" s="717"/>
      <c r="C20" s="717"/>
      <c r="D20" s="717"/>
      <c r="E20" s="717"/>
      <c r="F20" s="717"/>
      <c r="G20" s="717"/>
      <c r="H20" s="717"/>
      <c r="I20" s="717"/>
      <c r="J20" s="718"/>
      <c r="K20" s="718"/>
      <c r="L20" s="718"/>
      <c r="M20" s="718"/>
      <c r="N20" s="718"/>
      <c r="O20" s="718"/>
      <c r="P20" s="718"/>
      <c r="Q20" s="718"/>
      <c r="R20" s="720"/>
      <c r="S20" s="720"/>
      <c r="T20" s="720"/>
      <c r="U20" s="720"/>
      <c r="V20" s="720"/>
      <c r="W20" s="720"/>
      <c r="X20" s="720"/>
      <c r="Y20" s="721"/>
    </row>
    <row r="21" spans="2:25" s="20" customFormat="1" ht="14.1" customHeight="1" x14ac:dyDescent="0.15">
      <c r="B21" s="717"/>
      <c r="C21" s="717"/>
      <c r="D21" s="717"/>
      <c r="E21" s="717"/>
      <c r="F21" s="717"/>
      <c r="G21" s="717"/>
      <c r="H21" s="717"/>
      <c r="I21" s="717"/>
      <c r="J21" s="718"/>
      <c r="K21" s="718"/>
      <c r="L21" s="718"/>
      <c r="M21" s="718"/>
      <c r="N21" s="718"/>
      <c r="O21" s="718"/>
      <c r="P21" s="718"/>
      <c r="Q21" s="718"/>
      <c r="R21" s="720"/>
      <c r="S21" s="720"/>
      <c r="T21" s="720"/>
      <c r="U21" s="720"/>
      <c r="V21" s="720"/>
      <c r="W21" s="720"/>
      <c r="X21" s="720"/>
      <c r="Y21" s="721"/>
    </row>
    <row r="22" spans="2:25" ht="15" customHeight="1" x14ac:dyDescent="0.15">
      <c r="B22" s="709" t="s">
        <v>237</v>
      </c>
      <c r="C22" s="710"/>
      <c r="D22" s="711"/>
      <c r="E22" s="90"/>
      <c r="F22" s="709" t="s">
        <v>236</v>
      </c>
      <c r="G22" s="710"/>
      <c r="H22" s="711"/>
      <c r="I22" s="161"/>
      <c r="J22" s="709" t="s">
        <v>237</v>
      </c>
      <c r="K22" s="710"/>
      <c r="L22" s="711"/>
      <c r="M22" s="90"/>
      <c r="N22" s="709" t="s">
        <v>236</v>
      </c>
      <c r="O22" s="710"/>
      <c r="P22" s="711"/>
      <c r="Q22" s="161"/>
      <c r="R22" s="709" t="s">
        <v>237</v>
      </c>
      <c r="S22" s="710"/>
      <c r="T22" s="711"/>
      <c r="U22" s="90"/>
      <c r="V22" s="709" t="s">
        <v>236</v>
      </c>
      <c r="W22" s="710"/>
      <c r="X22" s="711"/>
      <c r="Y22" s="161"/>
    </row>
    <row r="23" spans="2:25" ht="15" customHeight="1" x14ac:dyDescent="0.15">
      <c r="B23" s="709" t="s">
        <v>235</v>
      </c>
      <c r="C23" s="710"/>
      <c r="D23" s="177"/>
      <c r="E23" s="712"/>
      <c r="F23" s="713"/>
      <c r="G23" s="709" t="s">
        <v>234</v>
      </c>
      <c r="H23" s="711"/>
      <c r="I23" s="161"/>
      <c r="J23" s="709" t="s">
        <v>235</v>
      </c>
      <c r="K23" s="710"/>
      <c r="L23" s="177"/>
      <c r="M23" s="712"/>
      <c r="N23" s="713"/>
      <c r="O23" s="709" t="s">
        <v>234</v>
      </c>
      <c r="P23" s="711"/>
      <c r="Q23" s="161"/>
      <c r="R23" s="709" t="s">
        <v>235</v>
      </c>
      <c r="S23" s="710"/>
      <c r="T23" s="177"/>
      <c r="U23" s="712"/>
      <c r="V23" s="713"/>
      <c r="W23" s="709" t="s">
        <v>234</v>
      </c>
      <c r="X23" s="711"/>
      <c r="Y23" s="161"/>
    </row>
    <row r="24" spans="2:25" ht="15" customHeight="1" x14ac:dyDescent="0.15">
      <c r="B24" s="709" t="s">
        <v>233</v>
      </c>
      <c r="C24" s="710"/>
      <c r="D24" s="712"/>
      <c r="E24" s="714"/>
      <c r="F24" s="714"/>
      <c r="G24" s="714"/>
      <c r="H24" s="714"/>
      <c r="I24" s="713"/>
      <c r="J24" s="709" t="s">
        <v>233</v>
      </c>
      <c r="K24" s="710"/>
      <c r="L24" s="712"/>
      <c r="M24" s="714"/>
      <c r="N24" s="714"/>
      <c r="O24" s="714"/>
      <c r="P24" s="714"/>
      <c r="Q24" s="713"/>
      <c r="R24" s="709" t="s">
        <v>233</v>
      </c>
      <c r="S24" s="710"/>
      <c r="T24" s="712"/>
      <c r="U24" s="714"/>
      <c r="V24" s="714"/>
      <c r="W24" s="714"/>
      <c r="X24" s="714"/>
      <c r="Y24" s="713"/>
    </row>
    <row r="25" spans="2:25" ht="15" customHeight="1" x14ac:dyDescent="0.15">
      <c r="B25" s="715" t="s">
        <v>245</v>
      </c>
      <c r="C25" s="715"/>
      <c r="D25" s="178"/>
      <c r="E25" s="145" t="s">
        <v>231</v>
      </c>
      <c r="F25" s="708"/>
      <c r="G25" s="708"/>
      <c r="H25" s="708"/>
      <c r="I25" s="708"/>
      <c r="J25" s="715" t="s">
        <v>245</v>
      </c>
      <c r="K25" s="715"/>
      <c r="L25" s="178"/>
      <c r="M25" s="145" t="s">
        <v>231</v>
      </c>
      <c r="N25" s="708"/>
      <c r="O25" s="708"/>
      <c r="P25" s="708"/>
      <c r="Q25" s="708"/>
      <c r="R25" s="715" t="s">
        <v>245</v>
      </c>
      <c r="S25" s="715"/>
      <c r="T25" s="178"/>
      <c r="U25" s="145" t="s">
        <v>231</v>
      </c>
      <c r="V25" s="708"/>
      <c r="W25" s="708"/>
      <c r="X25" s="708"/>
      <c r="Y25" s="708"/>
    </row>
    <row r="26" spans="2:25" s="20" customFormat="1" ht="14.1" customHeight="1" x14ac:dyDescent="0.15">
      <c r="B26" s="716"/>
      <c r="C26" s="716"/>
      <c r="D26" s="716"/>
      <c r="E26" s="716"/>
      <c r="F26" s="716"/>
      <c r="G26" s="716"/>
      <c r="H26" s="716"/>
      <c r="I26" s="716"/>
      <c r="J26" s="718"/>
      <c r="K26" s="718"/>
      <c r="L26" s="718"/>
      <c r="M26" s="718"/>
      <c r="N26" s="718"/>
      <c r="O26" s="718"/>
      <c r="P26" s="718"/>
      <c r="Q26" s="718"/>
      <c r="R26" s="720"/>
      <c r="S26" s="720"/>
      <c r="T26" s="720"/>
      <c r="U26" s="720"/>
      <c r="V26" s="720"/>
      <c r="W26" s="720"/>
      <c r="X26" s="720"/>
      <c r="Y26" s="721"/>
    </row>
    <row r="27" spans="2:25" s="20" customFormat="1" ht="14.1" customHeight="1" x14ac:dyDescent="0.15">
      <c r="B27" s="717"/>
      <c r="C27" s="717"/>
      <c r="D27" s="717"/>
      <c r="E27" s="717"/>
      <c r="F27" s="717"/>
      <c r="G27" s="717"/>
      <c r="H27" s="717"/>
      <c r="I27" s="717"/>
      <c r="J27" s="718"/>
      <c r="K27" s="718"/>
      <c r="L27" s="718"/>
      <c r="M27" s="718"/>
      <c r="N27" s="718"/>
      <c r="O27" s="718"/>
      <c r="P27" s="718"/>
      <c r="Q27" s="718"/>
      <c r="R27" s="720"/>
      <c r="S27" s="720"/>
      <c r="T27" s="720"/>
      <c r="U27" s="720"/>
      <c r="V27" s="720"/>
      <c r="W27" s="720"/>
      <c r="X27" s="720"/>
      <c r="Y27" s="721"/>
    </row>
    <row r="28" spans="2:25" s="20" customFormat="1" ht="14.1" customHeight="1" x14ac:dyDescent="0.15">
      <c r="B28" s="717"/>
      <c r="C28" s="717"/>
      <c r="D28" s="717"/>
      <c r="E28" s="717"/>
      <c r="F28" s="717"/>
      <c r="G28" s="717"/>
      <c r="H28" s="717"/>
      <c r="I28" s="717"/>
      <c r="J28" s="718"/>
      <c r="K28" s="718"/>
      <c r="L28" s="718"/>
      <c r="M28" s="718"/>
      <c r="N28" s="718"/>
      <c r="O28" s="718"/>
      <c r="P28" s="718"/>
      <c r="Q28" s="718"/>
      <c r="R28" s="720"/>
      <c r="S28" s="720"/>
      <c r="T28" s="720"/>
      <c r="U28" s="720"/>
      <c r="V28" s="720"/>
      <c r="W28" s="720"/>
      <c r="X28" s="720"/>
      <c r="Y28" s="721"/>
    </row>
    <row r="29" spans="2:25" s="20" customFormat="1" ht="14.1" customHeight="1" x14ac:dyDescent="0.15">
      <c r="B29" s="717"/>
      <c r="C29" s="717"/>
      <c r="D29" s="717"/>
      <c r="E29" s="717"/>
      <c r="F29" s="717"/>
      <c r="G29" s="717"/>
      <c r="H29" s="717"/>
      <c r="I29" s="717"/>
      <c r="J29" s="718"/>
      <c r="K29" s="718"/>
      <c r="L29" s="718"/>
      <c r="M29" s="718"/>
      <c r="N29" s="718"/>
      <c r="O29" s="718"/>
      <c r="P29" s="718"/>
      <c r="Q29" s="718"/>
      <c r="R29" s="720"/>
      <c r="S29" s="720"/>
      <c r="T29" s="720"/>
      <c r="U29" s="720"/>
      <c r="V29" s="720"/>
      <c r="W29" s="720"/>
      <c r="X29" s="720"/>
      <c r="Y29" s="721"/>
    </row>
    <row r="30" spans="2:25" s="20" customFormat="1" ht="14.1" customHeight="1" x14ac:dyDescent="0.15">
      <c r="B30" s="717"/>
      <c r="C30" s="717"/>
      <c r="D30" s="717"/>
      <c r="E30" s="717"/>
      <c r="F30" s="717"/>
      <c r="G30" s="717"/>
      <c r="H30" s="717"/>
      <c r="I30" s="717"/>
      <c r="J30" s="718"/>
      <c r="K30" s="718"/>
      <c r="L30" s="718"/>
      <c r="M30" s="718"/>
      <c r="N30" s="718"/>
      <c r="O30" s="718"/>
      <c r="P30" s="718"/>
      <c r="Q30" s="718"/>
      <c r="R30" s="720"/>
      <c r="S30" s="720"/>
      <c r="T30" s="720"/>
      <c r="U30" s="720"/>
      <c r="V30" s="720"/>
      <c r="W30" s="720"/>
      <c r="X30" s="720"/>
      <c r="Y30" s="721"/>
    </row>
    <row r="31" spans="2:25" s="20" customFormat="1" ht="14.1" customHeight="1" x14ac:dyDescent="0.15">
      <c r="B31" s="717"/>
      <c r="C31" s="717"/>
      <c r="D31" s="717"/>
      <c r="E31" s="717"/>
      <c r="F31" s="717"/>
      <c r="G31" s="717"/>
      <c r="H31" s="717"/>
      <c r="I31" s="717"/>
      <c r="J31" s="718"/>
      <c r="K31" s="718"/>
      <c r="L31" s="718"/>
      <c r="M31" s="718"/>
      <c r="N31" s="718"/>
      <c r="O31" s="718"/>
      <c r="P31" s="718"/>
      <c r="Q31" s="718"/>
      <c r="R31" s="720"/>
      <c r="S31" s="720"/>
      <c r="T31" s="720"/>
      <c r="U31" s="720"/>
      <c r="V31" s="720"/>
      <c r="W31" s="720"/>
      <c r="X31" s="720"/>
      <c r="Y31" s="721"/>
    </row>
    <row r="32" spans="2:25" s="20" customFormat="1" ht="14.1" customHeight="1" x14ac:dyDescent="0.15">
      <c r="B32" s="717"/>
      <c r="C32" s="717"/>
      <c r="D32" s="717"/>
      <c r="E32" s="717"/>
      <c r="F32" s="717"/>
      <c r="G32" s="717"/>
      <c r="H32" s="717"/>
      <c r="I32" s="717"/>
      <c r="J32" s="718"/>
      <c r="K32" s="718"/>
      <c r="L32" s="718"/>
      <c r="M32" s="718"/>
      <c r="N32" s="718"/>
      <c r="O32" s="718"/>
      <c r="P32" s="718"/>
      <c r="Q32" s="718"/>
      <c r="R32" s="720"/>
      <c r="S32" s="720"/>
      <c r="T32" s="720"/>
      <c r="U32" s="720"/>
      <c r="V32" s="720"/>
      <c r="W32" s="720"/>
      <c r="X32" s="720"/>
      <c r="Y32" s="721"/>
    </row>
    <row r="33" spans="2:25" s="20" customFormat="1" ht="14.1" customHeight="1" x14ac:dyDescent="0.15">
      <c r="B33" s="717"/>
      <c r="C33" s="717"/>
      <c r="D33" s="717"/>
      <c r="E33" s="717"/>
      <c r="F33" s="717"/>
      <c r="G33" s="717"/>
      <c r="H33" s="717"/>
      <c r="I33" s="717"/>
      <c r="J33" s="718"/>
      <c r="K33" s="718"/>
      <c r="L33" s="718"/>
      <c r="M33" s="718"/>
      <c r="N33" s="718"/>
      <c r="O33" s="718"/>
      <c r="P33" s="718"/>
      <c r="Q33" s="718"/>
      <c r="R33" s="720"/>
      <c r="S33" s="720"/>
      <c r="T33" s="720"/>
      <c r="U33" s="720"/>
      <c r="V33" s="720"/>
      <c r="W33" s="720"/>
      <c r="X33" s="720"/>
      <c r="Y33" s="721"/>
    </row>
    <row r="34" spans="2:25" s="20" customFormat="1" ht="14.1" customHeight="1" x14ac:dyDescent="0.15">
      <c r="B34" s="717"/>
      <c r="C34" s="717"/>
      <c r="D34" s="717"/>
      <c r="E34" s="717"/>
      <c r="F34" s="717"/>
      <c r="G34" s="717"/>
      <c r="H34" s="717"/>
      <c r="I34" s="717"/>
      <c r="J34" s="718"/>
      <c r="K34" s="718"/>
      <c r="L34" s="718"/>
      <c r="M34" s="718"/>
      <c r="N34" s="718"/>
      <c r="O34" s="718"/>
      <c r="P34" s="718"/>
      <c r="Q34" s="718"/>
      <c r="R34" s="720"/>
      <c r="S34" s="720"/>
      <c r="T34" s="720"/>
      <c r="U34" s="720"/>
      <c r="V34" s="720"/>
      <c r="W34" s="720"/>
      <c r="X34" s="720"/>
      <c r="Y34" s="721"/>
    </row>
    <row r="35" spans="2:25" s="20" customFormat="1" ht="14.1" customHeight="1" x14ac:dyDescent="0.15">
      <c r="B35" s="717"/>
      <c r="C35" s="717"/>
      <c r="D35" s="717"/>
      <c r="E35" s="717"/>
      <c r="F35" s="717"/>
      <c r="G35" s="717"/>
      <c r="H35" s="717"/>
      <c r="I35" s="717"/>
      <c r="J35" s="718"/>
      <c r="K35" s="718"/>
      <c r="L35" s="718"/>
      <c r="M35" s="718"/>
      <c r="N35" s="718"/>
      <c r="O35" s="718"/>
      <c r="P35" s="718"/>
      <c r="Q35" s="718"/>
      <c r="R35" s="720"/>
      <c r="S35" s="720"/>
      <c r="T35" s="720"/>
      <c r="U35" s="720"/>
      <c r="V35" s="720"/>
      <c r="W35" s="720"/>
      <c r="X35" s="720"/>
      <c r="Y35" s="721"/>
    </row>
    <row r="36" spans="2:25" s="20" customFormat="1" ht="14.1" customHeight="1" x14ac:dyDescent="0.15">
      <c r="B36" s="717"/>
      <c r="C36" s="717"/>
      <c r="D36" s="717"/>
      <c r="E36" s="717"/>
      <c r="F36" s="717"/>
      <c r="G36" s="717"/>
      <c r="H36" s="717"/>
      <c r="I36" s="717"/>
      <c r="J36" s="718"/>
      <c r="K36" s="718"/>
      <c r="L36" s="718"/>
      <c r="M36" s="718"/>
      <c r="N36" s="718"/>
      <c r="O36" s="718"/>
      <c r="P36" s="718"/>
      <c r="Q36" s="718"/>
      <c r="R36" s="720"/>
      <c r="S36" s="720"/>
      <c r="T36" s="720"/>
      <c r="U36" s="720"/>
      <c r="V36" s="720"/>
      <c r="W36" s="720"/>
      <c r="X36" s="720"/>
      <c r="Y36" s="721"/>
    </row>
    <row r="37" spans="2:25" s="20" customFormat="1" ht="14.1" customHeight="1" x14ac:dyDescent="0.15">
      <c r="B37" s="717"/>
      <c r="C37" s="717"/>
      <c r="D37" s="717"/>
      <c r="E37" s="717"/>
      <c r="F37" s="717"/>
      <c r="G37" s="717"/>
      <c r="H37" s="717"/>
      <c r="I37" s="717"/>
      <c r="J37" s="718"/>
      <c r="K37" s="718"/>
      <c r="L37" s="718"/>
      <c r="M37" s="718"/>
      <c r="N37" s="718"/>
      <c r="O37" s="718"/>
      <c r="P37" s="718"/>
      <c r="Q37" s="718"/>
      <c r="R37" s="720"/>
      <c r="S37" s="720"/>
      <c r="T37" s="720"/>
      <c r="U37" s="720"/>
      <c r="V37" s="720"/>
      <c r="W37" s="720"/>
      <c r="X37" s="720"/>
      <c r="Y37" s="721"/>
    </row>
    <row r="38" spans="2:25" s="20" customFormat="1" ht="14.1" customHeight="1" x14ac:dyDescent="0.15">
      <c r="B38" s="717"/>
      <c r="C38" s="717"/>
      <c r="D38" s="717"/>
      <c r="E38" s="717"/>
      <c r="F38" s="717"/>
      <c r="G38" s="717"/>
      <c r="H38" s="717"/>
      <c r="I38" s="717"/>
      <c r="J38" s="718"/>
      <c r="K38" s="718"/>
      <c r="L38" s="718"/>
      <c r="M38" s="718"/>
      <c r="N38" s="718"/>
      <c r="O38" s="718"/>
      <c r="P38" s="718"/>
      <c r="Q38" s="718"/>
      <c r="R38" s="720"/>
      <c r="S38" s="720"/>
      <c r="T38" s="720"/>
      <c r="U38" s="720"/>
      <c r="V38" s="720"/>
      <c r="W38" s="720"/>
      <c r="X38" s="720"/>
      <c r="Y38" s="721"/>
    </row>
    <row r="39" spans="2:25" ht="15" customHeight="1" x14ac:dyDescent="0.15">
      <c r="B39" s="709" t="s">
        <v>237</v>
      </c>
      <c r="C39" s="710"/>
      <c r="D39" s="711"/>
      <c r="E39" s="90"/>
      <c r="F39" s="709" t="s">
        <v>236</v>
      </c>
      <c r="G39" s="710"/>
      <c r="H39" s="711"/>
      <c r="I39" s="161"/>
      <c r="J39" s="709" t="s">
        <v>237</v>
      </c>
      <c r="K39" s="710"/>
      <c r="L39" s="711"/>
      <c r="M39" s="90"/>
      <c r="N39" s="709" t="s">
        <v>236</v>
      </c>
      <c r="O39" s="710"/>
      <c r="P39" s="711"/>
      <c r="Q39" s="161"/>
      <c r="R39" s="709" t="s">
        <v>237</v>
      </c>
      <c r="S39" s="710"/>
      <c r="T39" s="711"/>
      <c r="U39" s="90"/>
      <c r="V39" s="709" t="s">
        <v>236</v>
      </c>
      <c r="W39" s="710"/>
      <c r="X39" s="711"/>
      <c r="Y39" s="161"/>
    </row>
    <row r="40" spans="2:25" ht="15" customHeight="1" x14ac:dyDescent="0.15">
      <c r="B40" s="709" t="s">
        <v>235</v>
      </c>
      <c r="C40" s="710"/>
      <c r="D40" s="177"/>
      <c r="E40" s="712"/>
      <c r="F40" s="713"/>
      <c r="G40" s="709" t="s">
        <v>234</v>
      </c>
      <c r="H40" s="711"/>
      <c r="I40" s="161"/>
      <c r="J40" s="709" t="s">
        <v>235</v>
      </c>
      <c r="K40" s="710"/>
      <c r="L40" s="177"/>
      <c r="M40" s="712"/>
      <c r="N40" s="713"/>
      <c r="O40" s="709" t="s">
        <v>234</v>
      </c>
      <c r="P40" s="711"/>
      <c r="Q40" s="161"/>
      <c r="R40" s="709" t="s">
        <v>235</v>
      </c>
      <c r="S40" s="710"/>
      <c r="T40" s="177"/>
      <c r="U40" s="712"/>
      <c r="V40" s="713"/>
      <c r="W40" s="709" t="s">
        <v>234</v>
      </c>
      <c r="X40" s="711"/>
      <c r="Y40" s="161"/>
    </row>
    <row r="41" spans="2:25" ht="15" customHeight="1" x14ac:dyDescent="0.15">
      <c r="B41" s="709" t="s">
        <v>233</v>
      </c>
      <c r="C41" s="710"/>
      <c r="D41" s="712"/>
      <c r="E41" s="714"/>
      <c r="F41" s="714"/>
      <c r="G41" s="714"/>
      <c r="H41" s="714"/>
      <c r="I41" s="713"/>
      <c r="J41" s="709" t="s">
        <v>233</v>
      </c>
      <c r="K41" s="710"/>
      <c r="L41" s="712"/>
      <c r="M41" s="714"/>
      <c r="N41" s="714"/>
      <c r="O41" s="714"/>
      <c r="P41" s="714"/>
      <c r="Q41" s="713"/>
      <c r="R41" s="709" t="s">
        <v>233</v>
      </c>
      <c r="S41" s="710"/>
      <c r="T41" s="712"/>
      <c r="U41" s="714"/>
      <c r="V41" s="714"/>
      <c r="W41" s="714"/>
      <c r="X41" s="714"/>
      <c r="Y41" s="713"/>
    </row>
    <row r="42" spans="2:25" ht="15" customHeight="1" x14ac:dyDescent="0.15">
      <c r="B42" s="715" t="s">
        <v>245</v>
      </c>
      <c r="C42" s="715"/>
      <c r="D42" s="178"/>
      <c r="E42" s="145" t="s">
        <v>231</v>
      </c>
      <c r="F42" s="708"/>
      <c r="G42" s="708"/>
      <c r="H42" s="708"/>
      <c r="I42" s="708"/>
      <c r="J42" s="715" t="s">
        <v>245</v>
      </c>
      <c r="K42" s="715"/>
      <c r="L42" s="178"/>
      <c r="M42" s="145" t="s">
        <v>231</v>
      </c>
      <c r="N42" s="708"/>
      <c r="O42" s="708"/>
      <c r="P42" s="708"/>
      <c r="Q42" s="708"/>
      <c r="R42" s="715" t="s">
        <v>245</v>
      </c>
      <c r="S42" s="715"/>
      <c r="T42" s="178"/>
      <c r="U42" s="145" t="s">
        <v>231</v>
      </c>
      <c r="V42" s="708"/>
      <c r="W42" s="708"/>
      <c r="X42" s="708"/>
      <c r="Y42" s="708"/>
    </row>
    <row r="43" spans="2:25" s="20" customFormat="1" ht="14.1" customHeight="1" x14ac:dyDescent="0.15">
      <c r="B43" s="717"/>
      <c r="C43" s="717"/>
      <c r="D43" s="717"/>
      <c r="E43" s="717"/>
      <c r="F43" s="717"/>
      <c r="G43" s="717"/>
      <c r="H43" s="717"/>
      <c r="I43" s="717"/>
      <c r="J43" s="718"/>
      <c r="K43" s="718"/>
      <c r="L43" s="718"/>
      <c r="M43" s="718"/>
      <c r="N43" s="718"/>
      <c r="O43" s="718"/>
      <c r="P43" s="718"/>
      <c r="Q43" s="718"/>
      <c r="R43" s="719"/>
      <c r="S43" s="719"/>
      <c r="T43" s="719"/>
      <c r="U43" s="719"/>
      <c r="V43" s="719"/>
      <c r="W43" s="719"/>
      <c r="X43" s="719"/>
      <c r="Y43" s="719"/>
    </row>
    <row r="44" spans="2:25" s="20" customFormat="1" ht="14.1" customHeight="1" x14ac:dyDescent="0.15">
      <c r="B44" s="717"/>
      <c r="C44" s="717"/>
      <c r="D44" s="717"/>
      <c r="E44" s="717"/>
      <c r="F44" s="717"/>
      <c r="G44" s="717"/>
      <c r="H44" s="717"/>
      <c r="I44" s="717"/>
      <c r="J44" s="718"/>
      <c r="K44" s="718"/>
      <c r="L44" s="718"/>
      <c r="M44" s="718"/>
      <c r="N44" s="718"/>
      <c r="O44" s="718"/>
      <c r="P44" s="718"/>
      <c r="Q44" s="718"/>
      <c r="R44" s="719"/>
      <c r="S44" s="719"/>
      <c r="T44" s="719"/>
      <c r="U44" s="719"/>
      <c r="V44" s="719"/>
      <c r="W44" s="719"/>
      <c r="X44" s="719"/>
      <c r="Y44" s="719"/>
    </row>
    <row r="45" spans="2:25" s="20" customFormat="1" ht="14.1" customHeight="1" x14ac:dyDescent="0.15">
      <c r="B45" s="717"/>
      <c r="C45" s="717"/>
      <c r="D45" s="717"/>
      <c r="E45" s="717"/>
      <c r="F45" s="717"/>
      <c r="G45" s="717"/>
      <c r="H45" s="717"/>
      <c r="I45" s="717"/>
      <c r="J45" s="718"/>
      <c r="K45" s="718"/>
      <c r="L45" s="718"/>
      <c r="M45" s="718"/>
      <c r="N45" s="718"/>
      <c r="O45" s="718"/>
      <c r="P45" s="718"/>
      <c r="Q45" s="718"/>
      <c r="R45" s="719"/>
      <c r="S45" s="719"/>
      <c r="T45" s="719"/>
      <c r="U45" s="719"/>
      <c r="V45" s="719"/>
      <c r="W45" s="719"/>
      <c r="X45" s="719"/>
      <c r="Y45" s="719"/>
    </row>
    <row r="46" spans="2:25" s="20" customFormat="1" ht="14.1" customHeight="1" x14ac:dyDescent="0.15">
      <c r="B46" s="717"/>
      <c r="C46" s="717"/>
      <c r="D46" s="717"/>
      <c r="E46" s="717"/>
      <c r="F46" s="717"/>
      <c r="G46" s="717"/>
      <c r="H46" s="717"/>
      <c r="I46" s="717"/>
      <c r="J46" s="718"/>
      <c r="K46" s="718"/>
      <c r="L46" s="718"/>
      <c r="M46" s="718"/>
      <c r="N46" s="718"/>
      <c r="O46" s="718"/>
      <c r="P46" s="718"/>
      <c r="Q46" s="718"/>
      <c r="R46" s="719"/>
      <c r="S46" s="719"/>
      <c r="T46" s="719"/>
      <c r="U46" s="719"/>
      <c r="V46" s="719"/>
      <c r="W46" s="719"/>
      <c r="X46" s="719"/>
      <c r="Y46" s="719"/>
    </row>
    <row r="47" spans="2:25" s="20" customFormat="1" ht="14.1" customHeight="1" x14ac:dyDescent="0.15">
      <c r="B47" s="717"/>
      <c r="C47" s="717"/>
      <c r="D47" s="717"/>
      <c r="E47" s="717"/>
      <c r="F47" s="717"/>
      <c r="G47" s="717"/>
      <c r="H47" s="717"/>
      <c r="I47" s="717"/>
      <c r="J47" s="718"/>
      <c r="K47" s="718"/>
      <c r="L47" s="718"/>
      <c r="M47" s="718"/>
      <c r="N47" s="718"/>
      <c r="O47" s="718"/>
      <c r="P47" s="718"/>
      <c r="Q47" s="718"/>
      <c r="R47" s="719"/>
      <c r="S47" s="719"/>
      <c r="T47" s="719"/>
      <c r="U47" s="719"/>
      <c r="V47" s="719"/>
      <c r="W47" s="719"/>
      <c r="X47" s="719"/>
      <c r="Y47" s="719"/>
    </row>
    <row r="48" spans="2:25" s="20" customFormat="1" ht="14.1" customHeight="1" x14ac:dyDescent="0.15">
      <c r="B48" s="717"/>
      <c r="C48" s="717"/>
      <c r="D48" s="717"/>
      <c r="E48" s="717"/>
      <c r="F48" s="717"/>
      <c r="G48" s="717"/>
      <c r="H48" s="717"/>
      <c r="I48" s="717"/>
      <c r="J48" s="718"/>
      <c r="K48" s="718"/>
      <c r="L48" s="718"/>
      <c r="M48" s="718"/>
      <c r="N48" s="718"/>
      <c r="O48" s="718"/>
      <c r="P48" s="718"/>
      <c r="Q48" s="718"/>
      <c r="R48" s="719"/>
      <c r="S48" s="719"/>
      <c r="T48" s="719"/>
      <c r="U48" s="719"/>
      <c r="V48" s="719"/>
      <c r="W48" s="719"/>
      <c r="X48" s="719"/>
      <c r="Y48" s="719"/>
    </row>
    <row r="49" spans="2:26" s="20" customFormat="1" ht="14.1" customHeight="1" x14ac:dyDescent="0.15">
      <c r="B49" s="717"/>
      <c r="C49" s="717"/>
      <c r="D49" s="717"/>
      <c r="E49" s="717"/>
      <c r="F49" s="717"/>
      <c r="G49" s="717"/>
      <c r="H49" s="717"/>
      <c r="I49" s="717"/>
      <c r="J49" s="718"/>
      <c r="K49" s="718"/>
      <c r="L49" s="718"/>
      <c r="M49" s="718"/>
      <c r="N49" s="718"/>
      <c r="O49" s="718"/>
      <c r="P49" s="718"/>
      <c r="Q49" s="718"/>
      <c r="R49" s="719"/>
      <c r="S49" s="719"/>
      <c r="T49" s="719"/>
      <c r="U49" s="719"/>
      <c r="V49" s="719"/>
      <c r="W49" s="719"/>
      <c r="X49" s="719"/>
      <c r="Y49" s="719"/>
    </row>
    <row r="50" spans="2:26" s="20" customFormat="1" ht="14.1" customHeight="1" x14ac:dyDescent="0.15">
      <c r="B50" s="717"/>
      <c r="C50" s="717"/>
      <c r="D50" s="717"/>
      <c r="E50" s="717"/>
      <c r="F50" s="717"/>
      <c r="G50" s="717"/>
      <c r="H50" s="717"/>
      <c r="I50" s="717"/>
      <c r="J50" s="718"/>
      <c r="K50" s="718"/>
      <c r="L50" s="718"/>
      <c r="M50" s="718"/>
      <c r="N50" s="718"/>
      <c r="O50" s="718"/>
      <c r="P50" s="718"/>
      <c r="Q50" s="718"/>
      <c r="R50" s="719"/>
      <c r="S50" s="719"/>
      <c r="T50" s="719"/>
      <c r="U50" s="719"/>
      <c r="V50" s="719"/>
      <c r="W50" s="719"/>
      <c r="X50" s="719"/>
      <c r="Y50" s="719"/>
    </row>
    <row r="51" spans="2:26" s="20" customFormat="1" ht="14.1" customHeight="1" x14ac:dyDescent="0.15">
      <c r="B51" s="717"/>
      <c r="C51" s="717"/>
      <c r="D51" s="717"/>
      <c r="E51" s="717"/>
      <c r="F51" s="717"/>
      <c r="G51" s="717"/>
      <c r="H51" s="717"/>
      <c r="I51" s="717"/>
      <c r="J51" s="718"/>
      <c r="K51" s="718"/>
      <c r="L51" s="718"/>
      <c r="M51" s="718"/>
      <c r="N51" s="718"/>
      <c r="O51" s="718"/>
      <c r="P51" s="718"/>
      <c r="Q51" s="718"/>
      <c r="R51" s="719"/>
      <c r="S51" s="719"/>
      <c r="T51" s="719"/>
      <c r="U51" s="719"/>
      <c r="V51" s="719"/>
      <c r="W51" s="719"/>
      <c r="X51" s="719"/>
      <c r="Y51" s="719"/>
    </row>
    <row r="52" spans="2:26" s="20" customFormat="1" ht="14.1" customHeight="1" x14ac:dyDescent="0.15">
      <c r="B52" s="717"/>
      <c r="C52" s="717"/>
      <c r="D52" s="717"/>
      <c r="E52" s="717"/>
      <c r="F52" s="717"/>
      <c r="G52" s="717"/>
      <c r="H52" s="717"/>
      <c r="I52" s="717"/>
      <c r="J52" s="718"/>
      <c r="K52" s="718"/>
      <c r="L52" s="718"/>
      <c r="M52" s="718"/>
      <c r="N52" s="718"/>
      <c r="O52" s="718"/>
      <c r="P52" s="718"/>
      <c r="Q52" s="718"/>
      <c r="R52" s="719"/>
      <c r="S52" s="719"/>
      <c r="T52" s="719"/>
      <c r="U52" s="719"/>
      <c r="V52" s="719"/>
      <c r="W52" s="719"/>
      <c r="X52" s="719"/>
      <c r="Y52" s="719"/>
    </row>
    <row r="53" spans="2:26" s="20" customFormat="1" ht="14.1" customHeight="1" x14ac:dyDescent="0.15">
      <c r="B53" s="717"/>
      <c r="C53" s="717"/>
      <c r="D53" s="717"/>
      <c r="E53" s="717"/>
      <c r="F53" s="717"/>
      <c r="G53" s="717"/>
      <c r="H53" s="717"/>
      <c r="I53" s="717"/>
      <c r="J53" s="718"/>
      <c r="K53" s="718"/>
      <c r="L53" s="718"/>
      <c r="M53" s="718"/>
      <c r="N53" s="718"/>
      <c r="O53" s="718"/>
      <c r="P53" s="718"/>
      <c r="Q53" s="718"/>
      <c r="R53" s="719"/>
      <c r="S53" s="719"/>
      <c r="T53" s="719"/>
      <c r="U53" s="719"/>
      <c r="V53" s="719"/>
      <c r="W53" s="719"/>
      <c r="X53" s="719"/>
      <c r="Y53" s="719"/>
    </row>
    <row r="54" spans="2:26" s="20" customFormat="1" ht="14.1" customHeight="1" x14ac:dyDescent="0.15">
      <c r="B54" s="717"/>
      <c r="C54" s="717"/>
      <c r="D54" s="717"/>
      <c r="E54" s="717"/>
      <c r="F54" s="717"/>
      <c r="G54" s="717"/>
      <c r="H54" s="717"/>
      <c r="I54" s="717"/>
      <c r="J54" s="718"/>
      <c r="K54" s="718"/>
      <c r="L54" s="718"/>
      <c r="M54" s="718"/>
      <c r="N54" s="718"/>
      <c r="O54" s="718"/>
      <c r="P54" s="718"/>
      <c r="Q54" s="718"/>
      <c r="R54" s="719"/>
      <c r="S54" s="719"/>
      <c r="T54" s="719"/>
      <c r="U54" s="719"/>
      <c r="V54" s="719"/>
      <c r="W54" s="719"/>
      <c r="X54" s="719"/>
      <c r="Y54" s="719"/>
    </row>
    <row r="55" spans="2:26" s="20" customFormat="1" ht="14.1" customHeight="1" x14ac:dyDescent="0.15">
      <c r="B55" s="717"/>
      <c r="C55" s="717"/>
      <c r="D55" s="717"/>
      <c r="E55" s="717"/>
      <c r="F55" s="717"/>
      <c r="G55" s="717"/>
      <c r="H55" s="717"/>
      <c r="I55" s="717"/>
      <c r="J55" s="718"/>
      <c r="K55" s="718"/>
      <c r="L55" s="718"/>
      <c r="M55" s="718"/>
      <c r="N55" s="718"/>
      <c r="O55" s="718"/>
      <c r="P55" s="718"/>
      <c r="Q55" s="718"/>
      <c r="R55" s="719"/>
      <c r="S55" s="719"/>
      <c r="T55" s="719"/>
      <c r="U55" s="719"/>
      <c r="V55" s="719"/>
      <c r="W55" s="719"/>
      <c r="X55" s="719"/>
      <c r="Y55" s="719"/>
    </row>
    <row r="56" spans="2:26" s="20" customFormat="1" ht="14.1" customHeight="1" x14ac:dyDescent="0.15">
      <c r="B56" s="91"/>
      <c r="C56" s="91"/>
      <c r="D56" s="94" t="s">
        <v>274</v>
      </c>
      <c r="E56" s="91"/>
      <c r="F56" s="91"/>
      <c r="G56" s="91"/>
      <c r="H56" s="91"/>
      <c r="I56" s="91"/>
      <c r="J56" s="87"/>
      <c r="K56" s="87"/>
      <c r="L56" s="87"/>
      <c r="M56" s="87"/>
      <c r="N56" s="87"/>
      <c r="O56" s="87"/>
      <c r="P56" s="87"/>
      <c r="Q56" s="87"/>
      <c r="R56" s="92"/>
      <c r="S56" s="92"/>
      <c r="T56" s="92"/>
      <c r="U56" s="92"/>
      <c r="V56" s="92"/>
      <c r="W56" s="92"/>
      <c r="X56" s="92"/>
      <c r="Y56" s="92"/>
    </row>
    <row r="57" spans="2:26" s="20" customFormat="1" ht="15" customHeight="1" x14ac:dyDescent="0.15">
      <c r="B57" s="87"/>
      <c r="C57" s="87"/>
      <c r="D57" s="93" t="s">
        <v>254</v>
      </c>
      <c r="E57" s="89"/>
      <c r="F57" s="89"/>
      <c r="G57" s="89"/>
      <c r="H57" s="89"/>
      <c r="I57" s="89"/>
      <c r="J57" s="89"/>
      <c r="K57" s="89"/>
      <c r="L57" s="89"/>
      <c r="M57" s="89"/>
      <c r="N57" s="89"/>
      <c r="O57" s="87"/>
      <c r="P57" s="93"/>
      <c r="Q57" s="89"/>
      <c r="R57" s="89"/>
      <c r="S57" s="89"/>
      <c r="T57" s="89"/>
      <c r="U57" s="89"/>
      <c r="V57" s="89"/>
      <c r="W57" s="89"/>
      <c r="X57" s="89"/>
      <c r="Y57" s="89"/>
    </row>
    <row r="58" spans="2:26" ht="15" customHeight="1" x14ac:dyDescent="0.15">
      <c r="D58" s="22" t="s">
        <v>442</v>
      </c>
      <c r="E58" s="22"/>
      <c r="F58" s="21"/>
      <c r="G58" s="20"/>
      <c r="H58" s="20"/>
      <c r="I58" s="20"/>
      <c r="J58" s="20"/>
      <c r="K58" s="20"/>
      <c r="L58" s="189" t="s">
        <v>543</v>
      </c>
      <c r="M58" s="20"/>
      <c r="N58" s="20"/>
      <c r="O58" s="20"/>
      <c r="P58" s="21"/>
      <c r="Q58" s="22"/>
      <c r="R58" s="21"/>
      <c r="S58" s="20"/>
      <c r="T58" s="20"/>
      <c r="U58" s="20"/>
      <c r="V58" s="20"/>
      <c r="W58" s="20"/>
      <c r="X58" s="20"/>
      <c r="Y58" s="20"/>
      <c r="Z58" s="20"/>
    </row>
    <row r="59" spans="2:26" ht="27.95" customHeight="1" x14ac:dyDescent="0.15">
      <c r="D59" s="21"/>
      <c r="E59" s="22"/>
      <c r="F59" s="20"/>
      <c r="G59" s="20"/>
      <c r="H59" s="20"/>
      <c r="I59" s="20"/>
      <c r="J59" s="20"/>
      <c r="K59" s="20"/>
      <c r="L59" s="20"/>
      <c r="M59" s="20"/>
      <c r="N59" s="20"/>
      <c r="O59" s="20"/>
      <c r="P59" s="21"/>
      <c r="Q59" s="22"/>
      <c r="R59" s="20"/>
      <c r="S59" s="20"/>
      <c r="T59" s="20"/>
      <c r="U59" s="20"/>
      <c r="V59" s="20"/>
      <c r="W59" s="20"/>
      <c r="X59" s="20"/>
      <c r="Y59" s="20"/>
      <c r="Z59" s="20"/>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9"/>
  <dataValidations count="1">
    <dataValidation type="list" allowBlank="1" showInputMessage="1" showErrorMessage="1" sqref="E6:F6 M6:N6 U6:V6 E23:F23 M23:N23 U23:V23 E40:F40 M40:N40 U40:V40" xr:uid="{00000000-0002-0000-12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200-000001000000}">
          <x14:formula1>
            <xm:f>'(参考)リスト'!$B$51:$B$54</xm:f>
          </x14:formula1>
          <xm:sqref>D6 L6 T6 D23 L23 T23 D40 L40 T40</xm:sqref>
        </x14:dataValidation>
        <x14:dataValidation type="list" allowBlank="1" showInputMessage="1" showErrorMessage="1" xr:uid="{00000000-0002-0000-1200-000002000000}">
          <x14:formula1>
            <xm:f>'(参考)リスト'!$F$51:$F$52</xm:f>
          </x14:formula1>
          <xm:sqref>D8 L8 T8 D25 L25 T25 D42 L42 T42</xm:sqref>
        </x14:dataValidation>
        <x14:dataValidation type="list" allowBlank="1" showInputMessage="1" showErrorMessage="1" xr:uid="{00000000-0002-0000-1200-000003000000}">
          <x14:formula1>
            <xm:f>'(参考)リスト'!$D$51:$D$53</xm:f>
          </x14:formula1>
          <xm:sqref>I6 Q6 Y6 I23 Q23 Y23 I40 Q40 Y40</xm:sqref>
        </x14:dataValidation>
        <x14:dataValidation type="list" allowBlank="1" showInputMessage="1" showErrorMessage="1" xr:uid="{00000000-0002-0000-1200-000004000000}">
          <x14:formula1>
            <xm:f>'(参考)リスト'!$E$51:$E$56</xm:f>
          </x14:formula1>
          <xm:sqref>D7:I7 L7:Q7 T7:Y7 D24:I24 L24:Q24 T24:Y24 D41:I41 L41:Q41 T41:Y41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pageSetUpPr fitToPage="1"/>
  </sheetPr>
  <dimension ref="B2:AN61"/>
  <sheetViews>
    <sheetView showGridLines="0" showZeros="0" view="pageBreakPreview" zoomScaleNormal="100" zoomScaleSheetLayoutView="100" workbookViewId="0">
      <selection activeCell="V18" sqref="C17:AI18"/>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40" ht="8.25" customHeight="1" x14ac:dyDescent="0.15"/>
    <row r="3" spans="2:40" ht="24.95" customHeight="1" x14ac:dyDescent="0.15">
      <c r="B3" s="424" t="s">
        <v>329</v>
      </c>
      <c r="C3" s="424"/>
      <c r="D3" s="424"/>
      <c r="E3" s="690"/>
      <c r="F3" s="690"/>
      <c r="G3" s="690"/>
      <c r="H3" s="690"/>
      <c r="I3" s="690"/>
      <c r="J3" s="424"/>
      <c r="K3" s="424"/>
      <c r="L3" s="424"/>
      <c r="M3" s="424"/>
      <c r="N3" s="424"/>
      <c r="O3" s="424"/>
      <c r="P3" s="424"/>
      <c r="Q3" s="424"/>
      <c r="R3" s="424"/>
      <c r="S3" s="424"/>
      <c r="T3" s="424"/>
      <c r="U3" s="424"/>
      <c r="V3" s="424"/>
      <c r="W3" s="424"/>
      <c r="X3" s="424"/>
      <c r="Y3" s="424"/>
      <c r="Z3" s="424"/>
      <c r="AA3" s="424"/>
      <c r="AB3" s="424"/>
      <c r="AC3" s="424"/>
      <c r="AD3" s="424"/>
      <c r="AE3" s="424"/>
      <c r="AF3" s="424"/>
      <c r="AG3" s="424"/>
      <c r="AH3" s="424"/>
      <c r="AI3" s="424"/>
    </row>
    <row r="4" spans="2:40" ht="20.100000000000001" customHeight="1" x14ac:dyDescent="0.15">
      <c r="B4" s="425" t="s">
        <v>27</v>
      </c>
      <c r="C4" s="425"/>
      <c r="D4" s="740"/>
      <c r="E4" s="426" t="str">
        <f>'様式A-1'!D3</f>
        <v>オオダトンネル</v>
      </c>
      <c r="F4" s="427"/>
      <c r="G4" s="427"/>
      <c r="H4" s="427"/>
      <c r="I4" s="428"/>
      <c r="J4" s="741" t="s">
        <v>28</v>
      </c>
      <c r="K4" s="429"/>
      <c r="L4" s="429"/>
      <c r="M4" s="742" t="str">
        <f>'様式A-1'!J3</f>
        <v>一般国道490号　小郡萩道路</v>
      </c>
      <c r="N4" s="743"/>
      <c r="O4" s="743"/>
      <c r="P4" s="743"/>
      <c r="Q4" s="743"/>
      <c r="R4" s="743"/>
      <c r="S4" s="438" t="s">
        <v>260</v>
      </c>
      <c r="T4" s="438"/>
      <c r="U4" s="438"/>
      <c r="V4" s="438"/>
      <c r="W4" s="742" t="str">
        <f>'様式B(トンネル様式1P001)'!K5</f>
        <v>基礎地盤コンサルタンツ株式会社</v>
      </c>
      <c r="X4" s="742"/>
      <c r="Y4" s="742"/>
      <c r="Z4" s="742"/>
      <c r="AA4" s="742"/>
      <c r="AB4" s="742"/>
      <c r="AC4" s="409" t="s">
        <v>222</v>
      </c>
      <c r="AD4" s="410"/>
      <c r="AE4" s="411"/>
      <c r="AF4" s="744">
        <f>'様式B(トンネル様式1P001)'!Q5</f>
        <v>45160</v>
      </c>
      <c r="AG4" s="745"/>
      <c r="AH4" s="745"/>
      <c r="AI4" s="746"/>
    </row>
    <row r="5" spans="2:40" ht="20.100000000000001" customHeight="1" x14ac:dyDescent="0.15">
      <c r="B5" s="433" t="s">
        <v>0</v>
      </c>
      <c r="C5" s="433"/>
      <c r="D5" s="750"/>
      <c r="E5" s="434" t="str">
        <f>'様式A-1'!D4</f>
        <v>大田トンネル</v>
      </c>
      <c r="F5" s="435"/>
      <c r="G5" s="435"/>
      <c r="H5" s="435"/>
      <c r="I5" s="436"/>
      <c r="J5" s="751" t="s">
        <v>1</v>
      </c>
      <c r="K5" s="437"/>
      <c r="L5" s="437"/>
      <c r="M5" s="742" t="str">
        <f>'様式A-1'!R3</f>
        <v>山口県宇部土木建築事務所
美祢支所</v>
      </c>
      <c r="N5" s="743"/>
      <c r="O5" s="743"/>
      <c r="P5" s="743"/>
      <c r="Q5" s="743"/>
      <c r="R5" s="743"/>
      <c r="S5" s="438" t="s">
        <v>261</v>
      </c>
      <c r="T5" s="438"/>
      <c r="U5" s="438"/>
      <c r="V5" s="438"/>
      <c r="W5" s="739" t="str">
        <f>'様式B(トンネル様式1P001)'!K6</f>
        <v>安田　啓吾</v>
      </c>
      <c r="X5" s="739"/>
      <c r="Y5" s="739"/>
      <c r="Z5" s="739"/>
      <c r="AA5" s="739"/>
      <c r="AB5" s="739"/>
      <c r="AC5" s="520"/>
      <c r="AD5" s="606"/>
      <c r="AE5" s="600"/>
      <c r="AF5" s="747"/>
      <c r="AG5" s="748"/>
      <c r="AH5" s="748"/>
      <c r="AI5" s="749"/>
    </row>
    <row r="6" spans="2:40" ht="26.25" customHeight="1" x14ac:dyDescent="0.2">
      <c r="B6" s="752" t="s">
        <v>31</v>
      </c>
      <c r="C6" s="754" t="s">
        <v>30</v>
      </c>
      <c r="D6" s="755"/>
      <c r="E6" s="755"/>
      <c r="F6" s="755"/>
      <c r="G6" s="755"/>
      <c r="H6" s="755"/>
      <c r="I6" s="755"/>
      <c r="J6" s="755"/>
      <c r="K6" s="755"/>
      <c r="L6" s="755"/>
      <c r="M6" s="755"/>
      <c r="N6" s="755"/>
      <c r="O6" s="755"/>
      <c r="P6" s="755"/>
      <c r="Q6" s="755"/>
      <c r="R6" s="755"/>
      <c r="S6" s="755"/>
      <c r="T6" s="755"/>
      <c r="U6" s="755"/>
      <c r="V6" s="755"/>
      <c r="W6" s="755"/>
      <c r="X6" s="755"/>
      <c r="Y6" s="755"/>
      <c r="Z6" s="755"/>
      <c r="AA6" s="755"/>
      <c r="AB6" s="755"/>
      <c r="AC6" s="755"/>
      <c r="AD6" s="755"/>
      <c r="AE6" s="755"/>
      <c r="AF6" s="755"/>
      <c r="AG6" s="755"/>
      <c r="AH6" s="755"/>
      <c r="AI6" s="756"/>
    </row>
    <row r="7" spans="2:40" ht="35.450000000000003" customHeight="1" x14ac:dyDescent="0.15">
      <c r="B7" s="752"/>
      <c r="C7" s="240"/>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16"/>
    </row>
    <row r="8" spans="2:40" ht="35.450000000000003" customHeight="1" x14ac:dyDescent="0.15">
      <c r="B8" s="752"/>
      <c r="C8" s="240"/>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16"/>
    </row>
    <row r="9" spans="2:40" ht="35.450000000000003" customHeight="1" x14ac:dyDescent="0.15">
      <c r="B9" s="752"/>
      <c r="C9" s="240"/>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16"/>
    </row>
    <row r="10" spans="2:40" ht="35.450000000000003" customHeight="1" x14ac:dyDescent="0.15">
      <c r="B10" s="752"/>
      <c r="C10" s="240"/>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16"/>
    </row>
    <row r="11" spans="2:40" ht="35.450000000000003" customHeight="1" x14ac:dyDescent="0.15">
      <c r="B11" s="752"/>
      <c r="C11" s="240"/>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16"/>
    </row>
    <row r="12" spans="2:40" ht="35.450000000000003" customHeight="1" x14ac:dyDescent="0.15">
      <c r="B12" s="752"/>
      <c r="C12" s="240"/>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16"/>
    </row>
    <row r="13" spans="2:40" ht="35.450000000000003" customHeight="1" x14ac:dyDescent="0.15">
      <c r="B13" s="752"/>
      <c r="C13" s="240"/>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16"/>
      <c r="AN13" s="241"/>
    </row>
    <row r="14" spans="2:40" ht="35.450000000000003" customHeight="1" x14ac:dyDescent="0.15">
      <c r="B14" s="752"/>
      <c r="C14" s="240"/>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16"/>
    </row>
    <row r="15" spans="2:40" ht="35.450000000000003" customHeight="1" x14ac:dyDescent="0.15">
      <c r="B15" s="752"/>
      <c r="C15" s="240"/>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16"/>
    </row>
    <row r="16" spans="2:40" ht="35.450000000000003" customHeight="1" x14ac:dyDescent="0.15">
      <c r="B16" s="752"/>
      <c r="C16" s="240"/>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16"/>
    </row>
    <row r="17" spans="2:35" ht="22.5" customHeight="1" x14ac:dyDescent="0.15">
      <c r="B17" s="752"/>
      <c r="C17" s="240"/>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16"/>
    </row>
    <row r="18" spans="2:35" ht="71.25" customHeight="1" x14ac:dyDescent="0.15">
      <c r="B18" s="753"/>
      <c r="C18" s="11"/>
      <c r="D18" s="8"/>
      <c r="E18" s="10"/>
      <c r="F18" s="9"/>
      <c r="G18" s="9"/>
      <c r="H18" s="8"/>
      <c r="I18" s="8"/>
      <c r="J18" s="8"/>
      <c r="K18" s="8"/>
      <c r="L18" s="8"/>
      <c r="M18" s="8"/>
      <c r="N18" s="8"/>
      <c r="O18" s="8"/>
      <c r="P18" s="8"/>
      <c r="Q18" s="8"/>
      <c r="R18" s="8"/>
      <c r="S18" s="7"/>
      <c r="T18" s="7"/>
      <c r="U18" s="7"/>
      <c r="V18" s="757" t="s">
        <v>523</v>
      </c>
      <c r="W18" s="757"/>
      <c r="X18" s="757"/>
      <c r="Y18" s="757"/>
      <c r="Z18" s="757"/>
      <c r="AA18" s="757"/>
      <c r="AB18" s="757"/>
      <c r="AC18" s="757"/>
      <c r="AD18" s="757"/>
      <c r="AE18" s="757"/>
      <c r="AF18" s="757"/>
      <c r="AG18" s="757"/>
      <c r="AH18" s="757"/>
      <c r="AI18" s="758"/>
    </row>
    <row r="19" spans="2:35" ht="15" customHeight="1" x14ac:dyDescent="0.15"/>
    <row r="20" spans="2:35" ht="26.25" customHeight="1" x14ac:dyDescent="0.2">
      <c r="B20" s="752" t="s">
        <v>31</v>
      </c>
      <c r="C20" s="754" t="s">
        <v>30</v>
      </c>
      <c r="D20" s="755"/>
      <c r="E20" s="755"/>
      <c r="F20" s="755"/>
      <c r="G20" s="755"/>
      <c r="H20" s="755"/>
      <c r="I20" s="755"/>
      <c r="J20" s="755"/>
      <c r="K20" s="755"/>
      <c r="L20" s="755"/>
      <c r="M20" s="755"/>
      <c r="N20" s="755"/>
      <c r="O20" s="755"/>
      <c r="P20" s="755"/>
      <c r="Q20" s="755"/>
      <c r="R20" s="755"/>
      <c r="S20" s="755"/>
      <c r="T20" s="755"/>
      <c r="U20" s="755"/>
      <c r="V20" s="755"/>
      <c r="W20" s="755"/>
      <c r="X20" s="755"/>
      <c r="Y20" s="755"/>
      <c r="Z20" s="755"/>
      <c r="AA20" s="755"/>
      <c r="AB20" s="755"/>
      <c r="AC20" s="755"/>
      <c r="AD20" s="755"/>
      <c r="AE20" s="755"/>
      <c r="AF20" s="755"/>
      <c r="AG20" s="755"/>
      <c r="AH20" s="755"/>
      <c r="AI20" s="756"/>
    </row>
    <row r="21" spans="2:35" ht="35.450000000000003" customHeight="1" x14ac:dyDescent="0.15">
      <c r="B21" s="752"/>
      <c r="C21" s="240"/>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16"/>
    </row>
    <row r="22" spans="2:35" ht="35.450000000000003" customHeight="1" x14ac:dyDescent="0.15">
      <c r="B22" s="752"/>
      <c r="C22" s="240"/>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16"/>
    </row>
    <row r="23" spans="2:35" ht="35.450000000000003" customHeight="1" x14ac:dyDescent="0.15">
      <c r="B23" s="752"/>
      <c r="C23" s="240"/>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16"/>
    </row>
    <row r="24" spans="2:35" ht="35.450000000000003" customHeight="1" x14ac:dyDescent="0.15">
      <c r="B24" s="752"/>
      <c r="C24" s="240"/>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16"/>
    </row>
    <row r="25" spans="2:35" ht="35.450000000000003" customHeight="1" x14ac:dyDescent="0.15">
      <c r="B25" s="752"/>
      <c r="C25" s="240"/>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16"/>
    </row>
    <row r="26" spans="2:35" ht="35.450000000000003" customHeight="1" x14ac:dyDescent="0.15">
      <c r="B26" s="752"/>
      <c r="C26" s="240"/>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16"/>
    </row>
    <row r="27" spans="2:35" ht="35.450000000000003" customHeight="1" x14ac:dyDescent="0.15">
      <c r="B27" s="752"/>
      <c r="C27" s="240"/>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16"/>
    </row>
    <row r="28" spans="2:35" ht="35.450000000000003" customHeight="1" x14ac:dyDescent="0.15">
      <c r="B28" s="752"/>
      <c r="C28" s="240"/>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16"/>
    </row>
    <row r="29" spans="2:35" ht="35.450000000000003" customHeight="1" x14ac:dyDescent="0.15">
      <c r="B29" s="752"/>
      <c r="C29" s="240"/>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16"/>
    </row>
    <row r="30" spans="2:35" ht="35.450000000000003" customHeight="1" x14ac:dyDescent="0.15">
      <c r="B30" s="752"/>
      <c r="C30" s="240"/>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16"/>
    </row>
    <row r="31" spans="2:35" ht="22.5" customHeight="1" x14ac:dyDescent="0.15">
      <c r="B31" s="752"/>
      <c r="C31" s="240"/>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16"/>
    </row>
    <row r="32" spans="2:35" ht="71.25" customHeight="1" x14ac:dyDescent="0.15">
      <c r="B32" s="753"/>
      <c r="C32" s="11"/>
      <c r="D32" s="8"/>
      <c r="E32" s="10"/>
      <c r="F32" s="9"/>
      <c r="G32" s="9"/>
      <c r="H32" s="8"/>
      <c r="I32" s="8"/>
      <c r="J32" s="8"/>
      <c r="K32" s="8"/>
      <c r="L32" s="8"/>
      <c r="M32" s="8"/>
      <c r="N32" s="8"/>
      <c r="O32" s="8"/>
      <c r="P32" s="8"/>
      <c r="Q32" s="8"/>
      <c r="R32" s="8"/>
      <c r="S32" s="7"/>
      <c r="T32" s="7"/>
      <c r="U32" s="7"/>
      <c r="V32" s="757" t="s">
        <v>523</v>
      </c>
      <c r="W32" s="757"/>
      <c r="X32" s="757"/>
      <c r="Y32" s="757"/>
      <c r="Z32" s="757"/>
      <c r="AA32" s="757"/>
      <c r="AB32" s="757"/>
      <c r="AC32" s="757"/>
      <c r="AD32" s="757"/>
      <c r="AE32" s="757"/>
      <c r="AF32" s="757"/>
      <c r="AG32" s="757"/>
      <c r="AH32" s="757"/>
      <c r="AI32" s="758"/>
    </row>
    <row r="33" spans="2:35" ht="15" customHeight="1" x14ac:dyDescent="0.15"/>
    <row r="34" spans="2:35" ht="26.25" customHeight="1" x14ac:dyDescent="0.2">
      <c r="B34" s="752" t="s">
        <v>31</v>
      </c>
      <c r="C34" s="754" t="s">
        <v>30</v>
      </c>
      <c r="D34" s="755"/>
      <c r="E34" s="755"/>
      <c r="F34" s="755"/>
      <c r="G34" s="755"/>
      <c r="H34" s="755"/>
      <c r="I34" s="755"/>
      <c r="J34" s="755"/>
      <c r="K34" s="755"/>
      <c r="L34" s="755"/>
      <c r="M34" s="755"/>
      <c r="N34" s="755"/>
      <c r="O34" s="755"/>
      <c r="P34" s="755"/>
      <c r="Q34" s="755"/>
      <c r="R34" s="755"/>
      <c r="S34" s="755"/>
      <c r="T34" s="755"/>
      <c r="U34" s="755"/>
      <c r="V34" s="755"/>
      <c r="W34" s="755"/>
      <c r="X34" s="755"/>
      <c r="Y34" s="755"/>
      <c r="Z34" s="755"/>
      <c r="AA34" s="755"/>
      <c r="AB34" s="755"/>
      <c r="AC34" s="755"/>
      <c r="AD34" s="755"/>
      <c r="AE34" s="755"/>
      <c r="AF34" s="755"/>
      <c r="AG34" s="755"/>
      <c r="AH34" s="755"/>
      <c r="AI34" s="756"/>
    </row>
    <row r="35" spans="2:35" ht="35.450000000000003" customHeight="1" x14ac:dyDescent="0.15">
      <c r="B35" s="752"/>
      <c r="C35" s="240"/>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16"/>
    </row>
    <row r="36" spans="2:35" ht="35.450000000000003" customHeight="1" x14ac:dyDescent="0.15">
      <c r="B36" s="752"/>
      <c r="C36" s="240"/>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16"/>
    </row>
    <row r="37" spans="2:35" ht="35.450000000000003" customHeight="1" x14ac:dyDescent="0.15">
      <c r="B37" s="752"/>
      <c r="C37" s="240"/>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16"/>
    </row>
    <row r="38" spans="2:35" ht="35.450000000000003" customHeight="1" x14ac:dyDescent="0.15">
      <c r="B38" s="752"/>
      <c r="C38" s="240"/>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16"/>
    </row>
    <row r="39" spans="2:35" ht="35.450000000000003" customHeight="1" x14ac:dyDescent="0.15">
      <c r="B39" s="752"/>
      <c r="C39" s="240"/>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16"/>
    </row>
    <row r="40" spans="2:35" ht="35.450000000000003" customHeight="1" x14ac:dyDescent="0.15">
      <c r="B40" s="752"/>
      <c r="C40" s="240"/>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16"/>
    </row>
    <row r="41" spans="2:35" ht="35.450000000000003" customHeight="1" x14ac:dyDescent="0.15">
      <c r="B41" s="752"/>
      <c r="C41" s="240"/>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16"/>
    </row>
    <row r="42" spans="2:35" ht="35.450000000000003" customHeight="1" x14ac:dyDescent="0.15">
      <c r="B42" s="752"/>
      <c r="C42" s="240"/>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16"/>
    </row>
    <row r="43" spans="2:35" ht="35.450000000000003" customHeight="1" x14ac:dyDescent="0.15">
      <c r="B43" s="752"/>
      <c r="C43" s="240"/>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16"/>
    </row>
    <row r="44" spans="2:35" ht="35.450000000000003" customHeight="1" x14ac:dyDescent="0.15">
      <c r="B44" s="752"/>
      <c r="C44" s="240"/>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16"/>
    </row>
    <row r="45" spans="2:35" ht="22.5" customHeight="1" x14ac:dyDescent="0.15">
      <c r="B45" s="752"/>
      <c r="C45" s="240"/>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16"/>
    </row>
    <row r="46" spans="2:35" ht="71.25" customHeight="1" x14ac:dyDescent="0.15">
      <c r="B46" s="753"/>
      <c r="C46" s="11"/>
      <c r="D46" s="8"/>
      <c r="E46" s="10"/>
      <c r="F46" s="9"/>
      <c r="G46" s="9"/>
      <c r="H46" s="8"/>
      <c r="I46" s="8"/>
      <c r="J46" s="8"/>
      <c r="K46" s="8"/>
      <c r="L46" s="8"/>
      <c r="M46" s="8"/>
      <c r="N46" s="8"/>
      <c r="O46" s="8"/>
      <c r="P46" s="8"/>
      <c r="Q46" s="8"/>
      <c r="R46" s="8"/>
      <c r="S46" s="7"/>
      <c r="T46" s="7"/>
      <c r="U46" s="7"/>
      <c r="V46" s="757" t="s">
        <v>523</v>
      </c>
      <c r="W46" s="757"/>
      <c r="X46" s="757"/>
      <c r="Y46" s="757"/>
      <c r="Z46" s="757"/>
      <c r="AA46" s="757"/>
      <c r="AB46" s="757"/>
      <c r="AC46" s="757"/>
      <c r="AD46" s="757"/>
      <c r="AE46" s="757"/>
      <c r="AF46" s="757"/>
      <c r="AG46" s="757"/>
      <c r="AH46" s="757"/>
      <c r="AI46" s="758"/>
    </row>
    <row r="47" spans="2:35" ht="15" customHeight="1" x14ac:dyDescent="0.15"/>
    <row r="48" spans="2:35" ht="26.25" customHeight="1" x14ac:dyDescent="0.2">
      <c r="B48" s="752" t="s">
        <v>31</v>
      </c>
      <c r="C48" s="754" t="s">
        <v>30</v>
      </c>
      <c r="D48" s="755"/>
      <c r="E48" s="755"/>
      <c r="F48" s="755"/>
      <c r="G48" s="755"/>
      <c r="H48" s="755"/>
      <c r="I48" s="755"/>
      <c r="J48" s="755"/>
      <c r="K48" s="755"/>
      <c r="L48" s="755"/>
      <c r="M48" s="755"/>
      <c r="N48" s="755"/>
      <c r="O48" s="755"/>
      <c r="P48" s="755"/>
      <c r="Q48" s="755"/>
      <c r="R48" s="755"/>
      <c r="S48" s="755"/>
      <c r="T48" s="755"/>
      <c r="U48" s="755"/>
      <c r="V48" s="755"/>
      <c r="W48" s="755"/>
      <c r="X48" s="755"/>
      <c r="Y48" s="755"/>
      <c r="Z48" s="755"/>
      <c r="AA48" s="755"/>
      <c r="AB48" s="755"/>
      <c r="AC48" s="755"/>
      <c r="AD48" s="755"/>
      <c r="AE48" s="755"/>
      <c r="AF48" s="755"/>
      <c r="AG48" s="755"/>
      <c r="AH48" s="755"/>
      <c r="AI48" s="756"/>
    </row>
    <row r="49" spans="2:35" ht="35.450000000000003" customHeight="1" x14ac:dyDescent="0.15">
      <c r="B49" s="752"/>
      <c r="C49" s="240"/>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16"/>
    </row>
    <row r="50" spans="2:35" ht="35.450000000000003" customHeight="1" x14ac:dyDescent="0.15">
      <c r="B50" s="752"/>
      <c r="C50" s="240"/>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16"/>
    </row>
    <row r="51" spans="2:35" ht="35.450000000000003" customHeight="1" x14ac:dyDescent="0.15">
      <c r="B51" s="752"/>
      <c r="C51" s="240"/>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16"/>
    </row>
    <row r="52" spans="2:35" ht="35.450000000000003" customHeight="1" x14ac:dyDescent="0.15">
      <c r="B52" s="752"/>
      <c r="C52" s="240"/>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16"/>
    </row>
    <row r="53" spans="2:35" ht="35.450000000000003" customHeight="1" x14ac:dyDescent="0.15">
      <c r="B53" s="752"/>
      <c r="C53" s="240"/>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16"/>
    </row>
    <row r="54" spans="2:35" ht="35.450000000000003" customHeight="1" x14ac:dyDescent="0.15">
      <c r="B54" s="752"/>
      <c r="C54" s="240"/>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16"/>
    </row>
    <row r="55" spans="2:35" ht="35.450000000000003" customHeight="1" x14ac:dyDescent="0.15">
      <c r="B55" s="752"/>
      <c r="C55" s="240"/>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16"/>
    </row>
    <row r="56" spans="2:35" ht="35.450000000000003" customHeight="1" x14ac:dyDescent="0.15">
      <c r="B56" s="752"/>
      <c r="C56" s="240"/>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16"/>
    </row>
    <row r="57" spans="2:35" ht="35.450000000000003" customHeight="1" x14ac:dyDescent="0.15">
      <c r="B57" s="752"/>
      <c r="C57" s="240"/>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16"/>
    </row>
    <row r="58" spans="2:35" ht="35.450000000000003" customHeight="1" x14ac:dyDescent="0.15">
      <c r="B58" s="752"/>
      <c r="C58" s="240"/>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16"/>
    </row>
    <row r="59" spans="2:35" ht="22.5" customHeight="1" x14ac:dyDescent="0.15">
      <c r="B59" s="752"/>
      <c r="C59" s="240"/>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16"/>
    </row>
    <row r="60" spans="2:35" ht="71.25" customHeight="1" x14ac:dyDescent="0.15">
      <c r="B60" s="753"/>
      <c r="C60" s="11"/>
      <c r="D60" s="8"/>
      <c r="E60" s="10"/>
      <c r="F60" s="9"/>
      <c r="G60" s="9"/>
      <c r="H60" s="8"/>
      <c r="I60" s="8"/>
      <c r="J60" s="8"/>
      <c r="K60" s="8"/>
      <c r="L60" s="8"/>
      <c r="M60" s="8"/>
      <c r="N60" s="8"/>
      <c r="O60" s="8"/>
      <c r="P60" s="8"/>
      <c r="Q60" s="8"/>
      <c r="R60" s="8"/>
      <c r="S60" s="7"/>
      <c r="T60" s="7"/>
      <c r="U60" s="7"/>
      <c r="V60" s="757" t="s">
        <v>523</v>
      </c>
      <c r="W60" s="757"/>
      <c r="X60" s="757"/>
      <c r="Y60" s="757"/>
      <c r="Z60" s="757"/>
      <c r="AA60" s="757"/>
      <c r="AB60" s="757"/>
      <c r="AC60" s="757"/>
      <c r="AD60" s="757"/>
      <c r="AE60" s="757"/>
      <c r="AF60" s="757"/>
      <c r="AG60" s="757"/>
      <c r="AH60" s="757"/>
      <c r="AI60" s="758"/>
    </row>
    <row r="61" spans="2:35" ht="15" customHeight="1" x14ac:dyDescent="0.15"/>
  </sheetData>
  <mergeCells count="27">
    <mergeCell ref="B48:B60"/>
    <mergeCell ref="C48:AI48"/>
    <mergeCell ref="V60:AI60"/>
    <mergeCell ref="B6:B18"/>
    <mergeCell ref="C6:AI6"/>
    <mergeCell ref="V18:AI18"/>
    <mergeCell ref="B34:B46"/>
    <mergeCell ref="C34:AI34"/>
    <mergeCell ref="V46:AI46"/>
    <mergeCell ref="B20:B32"/>
    <mergeCell ref="C20:AI20"/>
    <mergeCell ref="V32:AI32"/>
    <mergeCell ref="W5:AB5"/>
    <mergeCell ref="B3:AI3"/>
    <mergeCell ref="B4:D4"/>
    <mergeCell ref="E4:I4"/>
    <mergeCell ref="J4:L4"/>
    <mergeCell ref="M4:R4"/>
    <mergeCell ref="S4:V4"/>
    <mergeCell ref="W4:AB4"/>
    <mergeCell ref="AC4:AE5"/>
    <mergeCell ref="AF4:AI5"/>
    <mergeCell ref="B5:D5"/>
    <mergeCell ref="E5:I5"/>
    <mergeCell ref="J5:L5"/>
    <mergeCell ref="M5:R5"/>
    <mergeCell ref="S5:V5"/>
  </mergeCells>
  <phoneticPr fontId="9"/>
  <printOptions horizontalCentered="1" verticalCentered="1"/>
  <pageMargins left="0.19685039370078741" right="0.19685039370078741" top="0.59055118110236227" bottom="0.39370078740157483" header="0.51181102362204722" footer="0.51181102362204722"/>
  <pageSetup paperSize="9"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pageSetUpPr fitToPage="1"/>
  </sheetPr>
  <dimension ref="B2:AI19"/>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24" t="s">
        <v>330</v>
      </c>
      <c r="C3" s="424"/>
      <c r="D3" s="424"/>
      <c r="E3" s="690"/>
      <c r="F3" s="690"/>
      <c r="G3" s="690"/>
      <c r="H3" s="690"/>
      <c r="I3" s="690"/>
      <c r="J3" s="424"/>
      <c r="K3" s="424"/>
      <c r="L3" s="424"/>
      <c r="M3" s="424"/>
      <c r="N3" s="424"/>
      <c r="O3" s="424"/>
      <c r="P3" s="424"/>
      <c r="Q3" s="424"/>
      <c r="R3" s="424"/>
      <c r="S3" s="424"/>
      <c r="T3" s="424"/>
      <c r="U3" s="424"/>
      <c r="V3" s="424"/>
      <c r="W3" s="424"/>
      <c r="X3" s="424"/>
      <c r="Y3" s="424"/>
      <c r="Z3" s="424"/>
      <c r="AA3" s="424"/>
      <c r="AB3" s="424"/>
      <c r="AC3" s="424"/>
      <c r="AD3" s="424"/>
      <c r="AE3" s="424"/>
      <c r="AF3" s="424"/>
      <c r="AG3" s="424"/>
      <c r="AH3" s="424"/>
      <c r="AI3" s="424"/>
    </row>
    <row r="4" spans="2:35" ht="20.100000000000001" customHeight="1" x14ac:dyDescent="0.15">
      <c r="B4" s="425" t="s">
        <v>27</v>
      </c>
      <c r="C4" s="425"/>
      <c r="D4" s="740"/>
      <c r="E4" s="426" t="str">
        <f>'様式A-1'!D3</f>
        <v>オオダトンネル</v>
      </c>
      <c r="F4" s="427"/>
      <c r="G4" s="427"/>
      <c r="H4" s="427"/>
      <c r="I4" s="428"/>
      <c r="J4" s="741" t="s">
        <v>28</v>
      </c>
      <c r="K4" s="429"/>
      <c r="L4" s="429"/>
      <c r="M4" s="742" t="str">
        <f>'様式A-1'!J3</f>
        <v>一般国道490号　小郡萩道路</v>
      </c>
      <c r="N4" s="743"/>
      <c r="O4" s="743"/>
      <c r="P4" s="743"/>
      <c r="Q4" s="743"/>
      <c r="R4" s="743"/>
      <c r="S4" s="438" t="s">
        <v>260</v>
      </c>
      <c r="T4" s="438"/>
      <c r="U4" s="438"/>
      <c r="V4" s="438"/>
      <c r="W4" s="742" t="str">
        <f>'様式B(トンネル様式1P001)'!K5</f>
        <v>基礎地盤コンサルタンツ株式会社</v>
      </c>
      <c r="X4" s="742"/>
      <c r="Y4" s="742"/>
      <c r="Z4" s="742"/>
      <c r="AA4" s="742"/>
      <c r="AB4" s="742"/>
      <c r="AC4" s="409" t="s">
        <v>222</v>
      </c>
      <c r="AD4" s="410"/>
      <c r="AE4" s="411"/>
      <c r="AF4" s="744">
        <f>'様式B(トンネル様式1P001)'!Q5</f>
        <v>45160</v>
      </c>
      <c r="AG4" s="745"/>
      <c r="AH4" s="745"/>
      <c r="AI4" s="746"/>
    </row>
    <row r="5" spans="2:35" ht="20.100000000000001" customHeight="1" x14ac:dyDescent="0.15">
      <c r="B5" s="433" t="s">
        <v>0</v>
      </c>
      <c r="C5" s="433"/>
      <c r="D5" s="750"/>
      <c r="E5" s="434" t="str">
        <f>'様式A-1'!D4</f>
        <v>大田トンネル</v>
      </c>
      <c r="F5" s="435"/>
      <c r="G5" s="435"/>
      <c r="H5" s="435"/>
      <c r="I5" s="436"/>
      <c r="J5" s="751" t="s">
        <v>1</v>
      </c>
      <c r="K5" s="437"/>
      <c r="L5" s="437"/>
      <c r="M5" s="742" t="str">
        <f>'様式A-1'!R3</f>
        <v>山口県宇部土木建築事務所
美祢支所</v>
      </c>
      <c r="N5" s="743"/>
      <c r="O5" s="743"/>
      <c r="P5" s="743"/>
      <c r="Q5" s="743"/>
      <c r="R5" s="743"/>
      <c r="S5" s="438" t="s">
        <v>261</v>
      </c>
      <c r="T5" s="438"/>
      <c r="U5" s="438"/>
      <c r="V5" s="438"/>
      <c r="W5" s="739" t="str">
        <f>'様式B(トンネル様式1P001)'!K6</f>
        <v>安田　啓吾</v>
      </c>
      <c r="X5" s="739"/>
      <c r="Y5" s="739"/>
      <c r="Z5" s="739"/>
      <c r="AA5" s="739"/>
      <c r="AB5" s="739"/>
      <c r="AC5" s="520"/>
      <c r="AD5" s="606"/>
      <c r="AE5" s="600"/>
      <c r="AF5" s="747"/>
      <c r="AG5" s="748"/>
      <c r="AH5" s="748"/>
      <c r="AI5" s="749"/>
    </row>
    <row r="6" spans="2:35" ht="26.25" customHeight="1" x14ac:dyDescent="0.2">
      <c r="B6" s="752" t="s">
        <v>31</v>
      </c>
      <c r="C6" s="754" t="s">
        <v>30</v>
      </c>
      <c r="D6" s="755"/>
      <c r="E6" s="755"/>
      <c r="F6" s="755"/>
      <c r="G6" s="755"/>
      <c r="H6" s="755"/>
      <c r="I6" s="755"/>
      <c r="J6" s="755"/>
      <c r="K6" s="755"/>
      <c r="L6" s="755"/>
      <c r="M6" s="755"/>
      <c r="N6" s="755"/>
      <c r="O6" s="755"/>
      <c r="P6" s="755"/>
      <c r="Q6" s="755"/>
      <c r="R6" s="755"/>
      <c r="S6" s="755"/>
      <c r="T6" s="755"/>
      <c r="U6" s="755"/>
      <c r="V6" s="755"/>
      <c r="W6" s="755"/>
      <c r="X6" s="755"/>
      <c r="Y6" s="755"/>
      <c r="Z6" s="755"/>
      <c r="AA6" s="755"/>
      <c r="AB6" s="755"/>
      <c r="AC6" s="755"/>
      <c r="AD6" s="755"/>
      <c r="AE6" s="755"/>
      <c r="AF6" s="755"/>
      <c r="AG6" s="755"/>
      <c r="AH6" s="755"/>
      <c r="AI6" s="756"/>
    </row>
    <row r="7" spans="2:35" ht="35.450000000000003" customHeight="1" x14ac:dyDescent="0.15">
      <c r="B7" s="752"/>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50000000000003" customHeight="1" x14ac:dyDescent="0.15">
      <c r="B8" s="752"/>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50000000000003" customHeight="1" x14ac:dyDescent="0.15">
      <c r="B9" s="752"/>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50000000000003" customHeight="1" x14ac:dyDescent="0.15">
      <c r="B10" s="752"/>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50000000000003" customHeight="1" x14ac:dyDescent="0.15">
      <c r="B11" s="752"/>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50000000000003" customHeight="1" x14ac:dyDescent="0.15">
      <c r="B12" s="752"/>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50000000000003" customHeight="1" x14ac:dyDescent="0.15">
      <c r="B13" s="752"/>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50000000000003" customHeight="1" x14ac:dyDescent="0.15">
      <c r="B14" s="752"/>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50000000000003" customHeight="1" x14ac:dyDescent="0.15">
      <c r="B15" s="752"/>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50000000000003" customHeight="1" x14ac:dyDescent="0.15">
      <c r="B16" s="752"/>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x14ac:dyDescent="0.15">
      <c r="B17" s="752"/>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8.75" customHeight="1" x14ac:dyDescent="0.15">
      <c r="B18" s="753"/>
      <c r="C18" s="11"/>
      <c r="D18" s="8"/>
      <c r="E18" s="10"/>
      <c r="F18" s="9"/>
      <c r="G18" s="9"/>
      <c r="H18" s="8"/>
      <c r="I18" s="8"/>
      <c r="J18" s="8"/>
      <c r="K18" s="8"/>
      <c r="L18" s="8"/>
      <c r="M18" s="8"/>
      <c r="N18" s="8"/>
      <c r="O18" s="8"/>
      <c r="P18" s="8"/>
      <c r="Q18" s="8"/>
      <c r="R18" s="8"/>
      <c r="S18" s="759" t="s">
        <v>547</v>
      </c>
      <c r="T18" s="759"/>
      <c r="U18" s="759"/>
      <c r="V18" s="759"/>
      <c r="W18" s="759"/>
      <c r="X18" s="759"/>
      <c r="Y18" s="759"/>
      <c r="Z18" s="759"/>
      <c r="AA18" s="759"/>
      <c r="AB18" s="759"/>
      <c r="AC18" s="759"/>
      <c r="AD18" s="759"/>
      <c r="AE18" s="759"/>
      <c r="AF18" s="759"/>
      <c r="AG18" s="759"/>
      <c r="AH18" s="759"/>
      <c r="AI18" s="760"/>
    </row>
    <row r="19" spans="2:35" ht="15" customHeight="1" x14ac:dyDescent="0.15"/>
  </sheetData>
  <mergeCells count="18">
    <mergeCell ref="B6:B18"/>
    <mergeCell ref="C6:AI6"/>
    <mergeCell ref="B5:D5"/>
    <mergeCell ref="E5:I5"/>
    <mergeCell ref="J5:L5"/>
    <mergeCell ref="M5:R5"/>
    <mergeCell ref="S5:V5"/>
    <mergeCell ref="W5:AB5"/>
    <mergeCell ref="S18:AI18"/>
    <mergeCell ref="B3:AI3"/>
    <mergeCell ref="B4:D4"/>
    <mergeCell ref="E4:I4"/>
    <mergeCell ref="J4:L4"/>
    <mergeCell ref="M4:R4"/>
    <mergeCell ref="S4:V4"/>
    <mergeCell ref="W4:AB4"/>
    <mergeCell ref="AC4:AE5"/>
    <mergeCell ref="AF4:AI5"/>
  </mergeCells>
  <phoneticPr fontId="9"/>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PS</v>
      </c>
      <c r="AW5" s="130">
        <f>R7</f>
        <v>0.15</v>
      </c>
      <c r="AX5" s="160">
        <f>+Y32</f>
        <v>0</v>
      </c>
      <c r="AY5" s="160">
        <f>+Z32</f>
        <v>0</v>
      </c>
      <c r="AZ5" s="160">
        <f>+AA32</f>
        <v>0</v>
      </c>
      <c r="BA5" s="160">
        <f t="shared" ref="BA5" si="0">+AB32</f>
        <v>0</v>
      </c>
      <c r="BB5" s="160">
        <f>+AC32</f>
        <v>0</v>
      </c>
      <c r="BC5" s="160">
        <f t="shared" ref="BC5:BI5" si="1">+AD32</f>
        <v>0</v>
      </c>
      <c r="BD5" s="160">
        <f t="shared" si="1"/>
        <v>0</v>
      </c>
      <c r="BE5" s="160">
        <f t="shared" si="1"/>
        <v>0</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0</v>
      </c>
      <c r="BP5" s="160">
        <f>+AG35</f>
        <v>0</v>
      </c>
      <c r="BQ5" s="160">
        <f>+AH35</f>
        <v>0</v>
      </c>
      <c r="BR5" s="160">
        <f>+AI35</f>
        <v>0</v>
      </c>
      <c r="BS5" s="220" t="str">
        <f>+Y36</f>
        <v>Ⅰ</v>
      </c>
      <c r="BT5" s="220" t="str">
        <f>+AC36</f>
        <v>Ⅰ</v>
      </c>
      <c r="BU5" s="220" t="str">
        <f>+AG36</f>
        <v>Ⅰ</v>
      </c>
      <c r="BV5" s="220"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x14ac:dyDescent="0.15">
      <c r="B6" s="789" t="s">
        <v>221</v>
      </c>
      <c r="C6" s="790"/>
      <c r="D6" s="791"/>
      <c r="E6" s="792"/>
      <c r="F6" s="792"/>
      <c r="G6" s="792"/>
      <c r="H6" s="792"/>
      <c r="I6" s="792"/>
      <c r="J6" s="793"/>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794"/>
      <c r="D7" s="792"/>
      <c r="E7" s="792"/>
      <c r="F7" s="792"/>
      <c r="G7" s="792"/>
      <c r="H7" s="792"/>
      <c r="I7" s="792"/>
      <c r="J7" s="793"/>
      <c r="K7" s="801" t="s">
        <v>220</v>
      </c>
      <c r="L7" s="802"/>
      <c r="M7" s="803"/>
      <c r="N7" s="804" t="s">
        <v>579</v>
      </c>
      <c r="O7" s="805"/>
      <c r="P7" s="801" t="s">
        <v>456</v>
      </c>
      <c r="Q7" s="803"/>
      <c r="R7" s="806">
        <v>0.15</v>
      </c>
      <c r="S7" s="807"/>
      <c r="T7" s="80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794"/>
      <c r="D8" s="792"/>
      <c r="E8" s="792"/>
      <c r="F8" s="792"/>
      <c r="G8" s="792"/>
      <c r="H8" s="792"/>
      <c r="I8" s="792"/>
      <c r="J8" s="793"/>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794"/>
      <c r="D9" s="792"/>
      <c r="E9" s="792"/>
      <c r="F9" s="792"/>
      <c r="G9" s="792"/>
      <c r="H9" s="792"/>
      <c r="I9" s="792"/>
      <c r="J9" s="793"/>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794"/>
      <c r="D10" s="792"/>
      <c r="E10" s="792"/>
      <c r="F10" s="792"/>
      <c r="G10" s="792"/>
      <c r="H10" s="792"/>
      <c r="I10" s="792"/>
      <c r="J10" s="793"/>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794"/>
      <c r="D11" s="792"/>
      <c r="E11" s="792"/>
      <c r="F11" s="792"/>
      <c r="G11" s="792"/>
      <c r="H11" s="792"/>
      <c r="I11" s="792"/>
      <c r="J11" s="793"/>
      <c r="K11" s="155"/>
      <c r="L11" s="825"/>
      <c r="M11" s="827"/>
      <c r="N11" s="825"/>
      <c r="O11" s="827"/>
      <c r="P11" s="804"/>
      <c r="Q11" s="828"/>
      <c r="R11" s="275"/>
      <c r="S11" s="275"/>
      <c r="T11" s="275"/>
      <c r="U11" s="804"/>
      <c r="V11" s="828"/>
      <c r="W11" s="804"/>
      <c r="X11" s="805"/>
      <c r="Y11" s="156"/>
      <c r="Z11" s="156"/>
      <c r="AA11" s="156"/>
      <c r="AB11" s="156"/>
      <c r="AC11" s="181"/>
      <c r="AD11" s="181"/>
      <c r="AE11" s="181"/>
      <c r="AF11" s="181"/>
      <c r="AG11" s="181"/>
      <c r="AH11" s="181"/>
      <c r="AI11" s="181"/>
      <c r="AJ11" s="181"/>
      <c r="AK11" s="825"/>
      <c r="AL11" s="826"/>
      <c r="AM11" s="826"/>
      <c r="AN11" s="611"/>
      <c r="AO11" s="612"/>
      <c r="AP11" s="2"/>
      <c r="AQ11" s="180">
        <f>IF(P11="材質劣化",2,IF(P11="漏水",3,1))</f>
        <v>1</v>
      </c>
    </row>
    <row r="12" spans="2:86" ht="12" customHeight="1" x14ac:dyDescent="0.15">
      <c r="B12" s="535"/>
      <c r="C12" s="794"/>
      <c r="D12" s="792"/>
      <c r="E12" s="792"/>
      <c r="F12" s="792"/>
      <c r="G12" s="792"/>
      <c r="H12" s="792"/>
      <c r="I12" s="792"/>
      <c r="J12" s="793"/>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794"/>
      <c r="D13" s="792"/>
      <c r="E13" s="792"/>
      <c r="F13" s="792"/>
      <c r="G13" s="792"/>
      <c r="H13" s="792"/>
      <c r="I13" s="792"/>
      <c r="J13" s="793"/>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794"/>
      <c r="D14" s="792"/>
      <c r="E14" s="792"/>
      <c r="F14" s="792"/>
      <c r="G14" s="792"/>
      <c r="H14" s="792"/>
      <c r="I14" s="792"/>
      <c r="J14" s="793"/>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794"/>
      <c r="D15" s="792"/>
      <c r="E15" s="792"/>
      <c r="F15" s="792"/>
      <c r="G15" s="792"/>
      <c r="H15" s="792"/>
      <c r="I15" s="792"/>
      <c r="J15" s="793"/>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794"/>
      <c r="D16" s="792"/>
      <c r="E16" s="792"/>
      <c r="F16" s="792"/>
      <c r="G16" s="792"/>
      <c r="H16" s="792"/>
      <c r="I16" s="792"/>
      <c r="J16" s="793"/>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794"/>
      <c r="D17" s="792"/>
      <c r="E17" s="792"/>
      <c r="F17" s="792"/>
      <c r="G17" s="792"/>
      <c r="H17" s="792"/>
      <c r="I17" s="792"/>
      <c r="J17" s="793"/>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794"/>
      <c r="D18" s="792"/>
      <c r="E18" s="792"/>
      <c r="F18" s="792"/>
      <c r="G18" s="792"/>
      <c r="H18" s="792"/>
      <c r="I18" s="792"/>
      <c r="J18" s="793"/>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794"/>
      <c r="D19" s="792"/>
      <c r="E19" s="792"/>
      <c r="F19" s="792"/>
      <c r="G19" s="792"/>
      <c r="H19" s="792"/>
      <c r="I19" s="792"/>
      <c r="J19" s="793"/>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794"/>
      <c r="D20" s="792"/>
      <c r="E20" s="792"/>
      <c r="F20" s="792"/>
      <c r="G20" s="792"/>
      <c r="H20" s="792"/>
      <c r="I20" s="792"/>
      <c r="J20" s="793"/>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794"/>
      <c r="D21" s="792"/>
      <c r="E21" s="792"/>
      <c r="F21" s="792"/>
      <c r="G21" s="792"/>
      <c r="H21" s="792"/>
      <c r="I21" s="792"/>
      <c r="J21" s="793"/>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794"/>
      <c r="D22" s="792"/>
      <c r="E22" s="792"/>
      <c r="F22" s="792"/>
      <c r="G22" s="792"/>
      <c r="H22" s="792"/>
      <c r="I22" s="792"/>
      <c r="J22" s="793"/>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794"/>
      <c r="D23" s="792"/>
      <c r="E23" s="792"/>
      <c r="F23" s="792"/>
      <c r="G23" s="792"/>
      <c r="H23" s="792"/>
      <c r="I23" s="792"/>
      <c r="J23" s="793"/>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794"/>
      <c r="D24" s="792"/>
      <c r="E24" s="792"/>
      <c r="F24" s="792"/>
      <c r="G24" s="792"/>
      <c r="H24" s="792"/>
      <c r="I24" s="792"/>
      <c r="J24" s="793"/>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794"/>
      <c r="D25" s="792"/>
      <c r="E25" s="792"/>
      <c r="F25" s="792"/>
      <c r="G25" s="792"/>
      <c r="H25" s="792"/>
      <c r="I25" s="792"/>
      <c r="J25" s="793"/>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794"/>
      <c r="D26" s="792"/>
      <c r="E26" s="792"/>
      <c r="F26" s="792"/>
      <c r="G26" s="792"/>
      <c r="H26" s="792"/>
      <c r="I26" s="792"/>
      <c r="J26" s="793"/>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794"/>
      <c r="D27" s="792"/>
      <c r="E27" s="792"/>
      <c r="F27" s="792"/>
      <c r="G27" s="792"/>
      <c r="H27" s="792"/>
      <c r="I27" s="792"/>
      <c r="J27" s="793"/>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794"/>
      <c r="D28" s="792"/>
      <c r="E28" s="792"/>
      <c r="F28" s="792"/>
      <c r="G28" s="792"/>
      <c r="H28" s="792"/>
      <c r="I28" s="792"/>
      <c r="J28" s="793"/>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794"/>
      <c r="D29" s="792"/>
      <c r="E29" s="792"/>
      <c r="F29" s="792"/>
      <c r="G29" s="792"/>
      <c r="H29" s="792"/>
      <c r="I29" s="792"/>
      <c r="J29" s="793"/>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794"/>
      <c r="D30" s="792"/>
      <c r="E30" s="792"/>
      <c r="F30" s="792"/>
      <c r="G30" s="792"/>
      <c r="H30" s="792"/>
      <c r="I30" s="792"/>
      <c r="J30" s="793"/>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794"/>
      <c r="D31" s="792"/>
      <c r="E31" s="792"/>
      <c r="F31" s="792"/>
      <c r="G31" s="792"/>
      <c r="H31" s="792"/>
      <c r="I31" s="792"/>
      <c r="J31" s="793"/>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794"/>
      <c r="D32" s="792"/>
      <c r="E32" s="792"/>
      <c r="F32" s="792"/>
      <c r="G32" s="792"/>
      <c r="H32" s="792"/>
      <c r="I32" s="792"/>
      <c r="J32" s="793"/>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0</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794"/>
      <c r="D33" s="792"/>
      <c r="E33" s="792"/>
      <c r="F33" s="792"/>
      <c r="G33" s="792"/>
      <c r="H33" s="792"/>
      <c r="I33" s="792"/>
      <c r="J33" s="793"/>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Ⅰ</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794"/>
      <c r="D34" s="792"/>
      <c r="E34" s="792"/>
      <c r="F34" s="792"/>
      <c r="G34" s="792"/>
      <c r="H34" s="792"/>
      <c r="I34" s="792"/>
      <c r="J34" s="793"/>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794"/>
      <c r="D35" s="792"/>
      <c r="E35" s="792"/>
      <c r="F35" s="792"/>
      <c r="G35" s="792"/>
      <c r="H35" s="792"/>
      <c r="I35" s="792"/>
      <c r="J35" s="793"/>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0</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0</v>
      </c>
      <c r="AT35" s="834"/>
    </row>
    <row r="36" spans="2:86" ht="12" customHeight="1" x14ac:dyDescent="0.15">
      <c r="B36" s="535"/>
      <c r="C36" s="794"/>
      <c r="D36" s="792"/>
      <c r="E36" s="792"/>
      <c r="F36" s="792"/>
      <c r="G36" s="792"/>
      <c r="H36" s="792"/>
      <c r="I36" s="792"/>
      <c r="J36" s="793"/>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Ⅰ</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Ⅰ</v>
      </c>
      <c r="AR36" s="386"/>
      <c r="AS36" s="386"/>
      <c r="AT36" s="386"/>
    </row>
    <row r="37" spans="2:86" ht="12" customHeight="1" x14ac:dyDescent="0.15">
      <c r="B37" s="535"/>
      <c r="C37" s="794"/>
      <c r="D37" s="792"/>
      <c r="E37" s="792"/>
      <c r="F37" s="792"/>
      <c r="G37" s="792"/>
      <c r="H37" s="792"/>
      <c r="I37" s="792"/>
      <c r="J37" s="793"/>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Ⅰ</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794"/>
      <c r="D38" s="792"/>
      <c r="E38" s="792"/>
      <c r="F38" s="792"/>
      <c r="G38" s="792"/>
      <c r="H38" s="792"/>
      <c r="I38" s="792"/>
      <c r="J38" s="793"/>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794"/>
      <c r="D39" s="792"/>
      <c r="E39" s="792"/>
      <c r="F39" s="792"/>
      <c r="G39" s="792"/>
      <c r="H39" s="792"/>
      <c r="I39" s="792"/>
      <c r="J39" s="793"/>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794"/>
      <c r="D40" s="792"/>
      <c r="E40" s="792"/>
      <c r="F40" s="792"/>
      <c r="G40" s="792"/>
      <c r="H40" s="792"/>
      <c r="I40" s="792"/>
      <c r="J40" s="793"/>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794"/>
      <c r="D41" s="792"/>
      <c r="E41" s="792"/>
      <c r="F41" s="792"/>
      <c r="G41" s="792"/>
      <c r="H41" s="792"/>
      <c r="I41" s="792"/>
      <c r="J41" s="793"/>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794"/>
      <c r="D42" s="792"/>
      <c r="E42" s="792"/>
      <c r="F42" s="792"/>
      <c r="G42" s="792"/>
      <c r="H42" s="792"/>
      <c r="I42" s="792"/>
      <c r="J42" s="793"/>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794"/>
      <c r="D43" s="792"/>
      <c r="E43" s="792"/>
      <c r="F43" s="792"/>
      <c r="G43" s="792"/>
      <c r="H43" s="792"/>
      <c r="I43" s="792"/>
      <c r="J43" s="793"/>
      <c r="K43" s="157" t="s">
        <v>477</v>
      </c>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794"/>
      <c r="D44" s="792"/>
      <c r="E44" s="792"/>
      <c r="F44" s="792"/>
      <c r="G44" s="792"/>
      <c r="H44" s="792"/>
      <c r="I44" s="792"/>
      <c r="J44" s="793"/>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795"/>
      <c r="D45" s="796"/>
      <c r="E45" s="796"/>
      <c r="F45" s="796"/>
      <c r="G45" s="796"/>
      <c r="H45" s="796"/>
      <c r="I45" s="796"/>
      <c r="J45" s="797"/>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2">
    <dataValidation type="list" allowBlank="1" showInputMessage="1" showErrorMessage="1" sqref="Y11:AB30" xr:uid="{00000000-0002-0000-1500-000000000000}">
      <formula1>"　,○"</formula1>
    </dataValidation>
    <dataValidation type="list" allowBlank="1" showInputMessage="1" showErrorMessage="1" sqref="N11:O30 R11:T30" xr:uid="{00000000-0002-0000-15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2000000}">
          <x14:formula1>
            <xm:f>'(参考)リスト'!$F$16:$F$21</xm:f>
          </x14:formula1>
          <xm:sqref>W11:X30</xm:sqref>
        </x14:dataValidation>
        <x14:dataValidation type="list" allowBlank="1" showInputMessage="1" showErrorMessage="1" xr:uid="{00000000-0002-0000-1500-000003000000}">
          <x14:formula1>
            <xm:f>'(参考)リスト'!$B$16:$B$20</xm:f>
          </x14:formula1>
          <xm:sqref>L11:M30</xm:sqref>
        </x14:dataValidation>
        <x14:dataValidation type="list" allowBlank="1" showInputMessage="1" showErrorMessage="1" xr:uid="{00000000-0002-0000-1500-000004000000}">
          <x14:formula1>
            <xm:f>'(参考)リスト'!$G$16:$G$20</xm:f>
          </x14:formula1>
          <xm:sqref>U11:V30</xm:sqref>
        </x14:dataValidation>
        <x14:dataValidation type="list" allowBlank="1" showInputMessage="1" showErrorMessage="1" xr:uid="{00000000-0002-0000-1500-000005000000}">
          <x14:formula1>
            <xm:f>'(参考)リスト'!$D$16:$D$18</xm:f>
          </x14:formula1>
          <xm:sqref>P11:Q30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S01</v>
      </c>
      <c r="AW5" s="130">
        <f>R7</f>
        <v>9.85</v>
      </c>
      <c r="AX5" s="160">
        <f>+Y32</f>
        <v>0</v>
      </c>
      <c r="AY5" s="160">
        <f>+Z32</f>
        <v>0</v>
      </c>
      <c r="AZ5" s="160">
        <f>+AA32</f>
        <v>0</v>
      </c>
      <c r="BA5" s="160">
        <f t="shared" ref="BA5" si="0">+AB32</f>
        <v>0</v>
      </c>
      <c r="BB5" s="160">
        <f>+AC32</f>
        <v>0</v>
      </c>
      <c r="BC5" s="160">
        <f t="shared" ref="BC5:BI5" si="1">+AD32</f>
        <v>0</v>
      </c>
      <c r="BD5" s="160">
        <f t="shared" si="1"/>
        <v>0</v>
      </c>
      <c r="BE5" s="160">
        <f t="shared" si="1"/>
        <v>0</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0</v>
      </c>
      <c r="BP5" s="160">
        <f>+AG35</f>
        <v>0</v>
      </c>
      <c r="BQ5" s="160">
        <f>+AH35</f>
        <v>0</v>
      </c>
      <c r="BR5" s="160">
        <f>+AI35</f>
        <v>0</v>
      </c>
      <c r="BS5" s="220" t="str">
        <f>+Y36</f>
        <v>Ⅰ</v>
      </c>
      <c r="BT5" s="220" t="str">
        <f>+AC36</f>
        <v>Ⅰ</v>
      </c>
      <c r="BU5" s="220" t="str">
        <f>+AG36</f>
        <v>Ⅰ</v>
      </c>
      <c r="BV5" s="220"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624</v>
      </c>
      <c r="O7" s="805"/>
      <c r="P7" s="801" t="s">
        <v>456</v>
      </c>
      <c r="Q7" s="803"/>
      <c r="R7" s="806">
        <v>9.85</v>
      </c>
      <c r="S7" s="807"/>
      <c r="T7" s="80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c r="L11" s="825"/>
      <c r="M11" s="827"/>
      <c r="N11" s="825"/>
      <c r="O11" s="827"/>
      <c r="P11" s="804"/>
      <c r="Q11" s="828"/>
      <c r="R11" s="275"/>
      <c r="S11" s="275"/>
      <c r="T11" s="275"/>
      <c r="U11" s="804"/>
      <c r="V11" s="828"/>
      <c r="W11" s="804"/>
      <c r="X11" s="805"/>
      <c r="Y11" s="156"/>
      <c r="Z11" s="156"/>
      <c r="AA11" s="156"/>
      <c r="AB11" s="156"/>
      <c r="AC11" s="181"/>
      <c r="AD11" s="181"/>
      <c r="AE11" s="181"/>
      <c r="AF11" s="181"/>
      <c r="AG11" s="181"/>
      <c r="AH11" s="181"/>
      <c r="AI11" s="181"/>
      <c r="AJ11" s="181"/>
      <c r="AK11" s="825"/>
      <c r="AL11" s="826"/>
      <c r="AM11" s="826"/>
      <c r="AN11" s="611"/>
      <c r="AO11" s="612"/>
      <c r="AP11" s="2"/>
      <c r="AQ11" s="180">
        <f>IF(P11="材質劣化",2,IF(P11="漏水",3,1))</f>
        <v>1</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0</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Ⅰ</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0</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0</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Ⅰ</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Ⅰ</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Ⅰ</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2">
    <dataValidation type="list" allowBlank="1" showInputMessage="1" showErrorMessage="1" sqref="Y11:AB30" xr:uid="{00000000-0002-0000-1600-000000000000}">
      <formula1>"　,○"</formula1>
    </dataValidation>
    <dataValidation type="list" allowBlank="1" showInputMessage="1" showErrorMessage="1" sqref="N11:O30 R11:T30" xr:uid="{00000000-0002-0000-1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600-000002000000}">
          <x14:formula1>
            <xm:f>'(参考)リスト'!$F$16:$F$21</xm:f>
          </x14:formula1>
          <xm:sqref>W11:X30</xm:sqref>
        </x14:dataValidation>
        <x14:dataValidation type="list" allowBlank="1" showInputMessage="1" showErrorMessage="1" xr:uid="{00000000-0002-0000-1600-000003000000}">
          <x14:formula1>
            <xm:f>'(参考)リスト'!$B$16:$B$20</xm:f>
          </x14:formula1>
          <xm:sqref>L11:M30</xm:sqref>
        </x14:dataValidation>
        <x14:dataValidation type="list" allowBlank="1" showInputMessage="1" showErrorMessage="1" xr:uid="{00000000-0002-0000-1600-000004000000}">
          <x14:formula1>
            <xm:f>'(参考)リスト'!$G$16:$G$20</xm:f>
          </x14:formula1>
          <xm:sqref>U11:V30</xm:sqref>
        </x14:dataValidation>
        <x14:dataValidation type="list" allowBlank="1" showInputMessage="1" showErrorMessage="1" xr:uid="{00000000-0002-0000-1600-000005000000}">
          <x14:formula1>
            <xm:f>'(参考)リスト'!$D$16:$D$18</xm:f>
          </x14:formula1>
          <xm:sqref>P11:Q30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S02</v>
      </c>
      <c r="AW5" s="130">
        <f>R7</f>
        <v>10.5</v>
      </c>
      <c r="AX5" s="160">
        <f>+Y32</f>
        <v>0</v>
      </c>
      <c r="AY5" s="160">
        <f>+Z32</f>
        <v>0</v>
      </c>
      <c r="AZ5" s="160">
        <f>+AA32</f>
        <v>0</v>
      </c>
      <c r="BA5" s="160">
        <f t="shared" ref="BA5" si="0">+AB32</f>
        <v>0</v>
      </c>
      <c r="BB5" s="160">
        <f>+AC32</f>
        <v>0</v>
      </c>
      <c r="BC5" s="160">
        <f t="shared" ref="BC5:BI5" si="1">+AD32</f>
        <v>0</v>
      </c>
      <c r="BD5" s="160">
        <f t="shared" si="1"/>
        <v>0</v>
      </c>
      <c r="BE5" s="160">
        <f t="shared" si="1"/>
        <v>0</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0</v>
      </c>
      <c r="BP5" s="160">
        <f>+AG35</f>
        <v>0</v>
      </c>
      <c r="BQ5" s="160">
        <f>+AH35</f>
        <v>0</v>
      </c>
      <c r="BR5" s="160">
        <f>+AI35</f>
        <v>0</v>
      </c>
      <c r="BS5" s="220" t="str">
        <f>+Y36</f>
        <v>Ⅰ</v>
      </c>
      <c r="BT5" s="220" t="str">
        <f>+AC36</f>
        <v>Ⅰ</v>
      </c>
      <c r="BU5" s="220" t="str">
        <f>+AG36</f>
        <v>Ⅰ</v>
      </c>
      <c r="BV5" s="220"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625</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c r="L11" s="825"/>
      <c r="M11" s="827"/>
      <c r="N11" s="825"/>
      <c r="O11" s="827"/>
      <c r="P11" s="804"/>
      <c r="Q11" s="828"/>
      <c r="R11" s="275"/>
      <c r="S11" s="275"/>
      <c r="T11" s="275"/>
      <c r="U11" s="804"/>
      <c r="V11" s="828"/>
      <c r="W11" s="804"/>
      <c r="X11" s="805"/>
      <c r="Y11" s="156"/>
      <c r="Z11" s="156"/>
      <c r="AA11" s="156"/>
      <c r="AB11" s="156"/>
      <c r="AC11" s="181"/>
      <c r="AD11" s="181"/>
      <c r="AE11" s="181"/>
      <c r="AF11" s="181"/>
      <c r="AG11" s="181"/>
      <c r="AH11" s="181"/>
      <c r="AI11" s="181"/>
      <c r="AJ11" s="181"/>
      <c r="AK11" s="825"/>
      <c r="AL11" s="826"/>
      <c r="AM11" s="826"/>
      <c r="AN11" s="611"/>
      <c r="AO11" s="612"/>
      <c r="AP11" s="2"/>
      <c r="AQ11" s="180">
        <f>IF(P11="材質劣化",2,IF(P11="漏水",3,1))</f>
        <v>1</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0</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Ⅰ</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0</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0</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Ⅰ</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Ⅰ</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Ⅰ</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2">
    <dataValidation type="list" allowBlank="1" showInputMessage="1" showErrorMessage="1" sqref="N11:O30 R11:T30" xr:uid="{00000000-0002-0000-1700-000000000000}">
      <formula1>INDIRECT(L11)</formula1>
    </dataValidation>
    <dataValidation type="list" allowBlank="1" showInputMessage="1" showErrorMessage="1" sqref="Y11:AB30" xr:uid="{00000000-0002-0000-17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700-000002000000}">
          <x14:formula1>
            <xm:f>'(参考)リスト'!$D$16:$D$18</xm:f>
          </x14:formula1>
          <xm:sqref>P11:Q30</xm:sqref>
        </x14:dataValidation>
        <x14:dataValidation type="list" allowBlank="1" showInputMessage="1" showErrorMessage="1" xr:uid="{00000000-0002-0000-1700-000003000000}">
          <x14:formula1>
            <xm:f>'(参考)リスト'!$G$16:$G$20</xm:f>
          </x14:formula1>
          <xm:sqref>U11:V30</xm:sqref>
        </x14:dataValidation>
        <x14:dataValidation type="list" allowBlank="1" showInputMessage="1" showErrorMessage="1" xr:uid="{00000000-0002-0000-1700-000004000000}">
          <x14:formula1>
            <xm:f>'(参考)リスト'!$B$16:$B$20</xm:f>
          </x14:formula1>
          <xm:sqref>L11:M30</xm:sqref>
        </x14:dataValidation>
        <x14:dataValidation type="list" allowBlank="1" showInputMessage="1" showErrorMessage="1" xr:uid="{00000000-0002-0000-1700-000005000000}">
          <x14:formula1>
            <xm:f>'(参考)リスト'!$F$16:$F$21</xm:f>
          </x14:formula1>
          <xm:sqref>W11:X30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S03</v>
      </c>
      <c r="AW5" s="130">
        <f>R7</f>
        <v>10.5</v>
      </c>
      <c r="AX5" s="160">
        <f>+Y32</f>
        <v>0</v>
      </c>
      <c r="AY5" s="160">
        <f>+Z32</f>
        <v>0</v>
      </c>
      <c r="AZ5" s="160">
        <f>+AA32</f>
        <v>0</v>
      </c>
      <c r="BA5" s="160">
        <f t="shared" ref="BA5" si="0">+AB32</f>
        <v>0</v>
      </c>
      <c r="BB5" s="160">
        <f>+AC32</f>
        <v>0</v>
      </c>
      <c r="BC5" s="160">
        <f t="shared" ref="BC5:BI5" si="1">+AD32</f>
        <v>0</v>
      </c>
      <c r="BD5" s="160">
        <f t="shared" si="1"/>
        <v>0</v>
      </c>
      <c r="BE5" s="160">
        <f t="shared" si="1"/>
        <v>0</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0</v>
      </c>
      <c r="BP5" s="160">
        <f>+AG35</f>
        <v>0</v>
      </c>
      <c r="BQ5" s="160">
        <f>+AH35</f>
        <v>0</v>
      </c>
      <c r="BR5" s="160">
        <f>+AI35</f>
        <v>0</v>
      </c>
      <c r="BS5" s="220" t="str">
        <f>+Y36</f>
        <v>Ⅰ</v>
      </c>
      <c r="BT5" s="220" t="str">
        <f>+AC36</f>
        <v>Ⅰ</v>
      </c>
      <c r="BU5" s="220" t="str">
        <f>+AG36</f>
        <v>Ⅰ</v>
      </c>
      <c r="BV5" s="220"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626</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341</v>
      </c>
      <c r="M11" s="827"/>
      <c r="N11" s="825" t="s">
        <v>341</v>
      </c>
      <c r="O11" s="827"/>
      <c r="P11" s="804" t="s">
        <v>335</v>
      </c>
      <c r="Q11" s="828"/>
      <c r="R11" s="275" t="s">
        <v>352</v>
      </c>
      <c r="S11" s="275"/>
      <c r="T11" s="275"/>
      <c r="U11" s="804" t="s">
        <v>555</v>
      </c>
      <c r="V11" s="828"/>
      <c r="W11" s="804" t="s">
        <v>650</v>
      </c>
      <c r="X11" s="805"/>
      <c r="Y11" s="156"/>
      <c r="Z11" s="156"/>
      <c r="AA11" s="156"/>
      <c r="AB11" s="156"/>
      <c r="AC11" s="181"/>
      <c r="AD11" s="181"/>
      <c r="AE11" s="181"/>
      <c r="AF11" s="181"/>
      <c r="AG11" s="181"/>
      <c r="AH11" s="181"/>
      <c r="AI11" s="181"/>
      <c r="AJ11" s="181"/>
      <c r="AK11" s="869" t="s">
        <v>746</v>
      </c>
      <c r="AL11" s="870"/>
      <c r="AM11" s="870"/>
      <c r="AN11" s="871"/>
      <c r="AO11" s="872"/>
      <c r="AP11" s="2"/>
      <c r="AQ11" s="180">
        <f>IF(P11="材質劣化",2,IF(P11="漏水",3,1))</f>
        <v>2</v>
      </c>
    </row>
    <row r="12" spans="2:86" ht="12" customHeight="1" x14ac:dyDescent="0.15">
      <c r="B12" s="535"/>
      <c r="C12" s="862"/>
      <c r="D12" s="860"/>
      <c r="E12" s="860"/>
      <c r="F12" s="860"/>
      <c r="G12" s="860"/>
      <c r="H12" s="860"/>
      <c r="I12" s="860"/>
      <c r="J12" s="861"/>
      <c r="K12" s="155">
        <v>2</v>
      </c>
      <c r="L12" s="825" t="s">
        <v>341</v>
      </c>
      <c r="M12" s="827"/>
      <c r="N12" s="825" t="s">
        <v>341</v>
      </c>
      <c r="O12" s="827"/>
      <c r="P12" s="804" t="s">
        <v>335</v>
      </c>
      <c r="Q12" s="828"/>
      <c r="R12" s="275" t="s">
        <v>352</v>
      </c>
      <c r="S12" s="275"/>
      <c r="T12" s="275"/>
      <c r="U12" s="804" t="s">
        <v>555</v>
      </c>
      <c r="V12" s="828"/>
      <c r="W12" s="804" t="s">
        <v>650</v>
      </c>
      <c r="X12" s="805"/>
      <c r="Y12" s="156"/>
      <c r="Z12" s="156"/>
      <c r="AA12" s="156"/>
      <c r="AB12" s="156"/>
      <c r="AC12" s="181"/>
      <c r="AD12" s="181"/>
      <c r="AE12" s="181"/>
      <c r="AF12" s="181"/>
      <c r="AG12" s="181"/>
      <c r="AH12" s="181"/>
      <c r="AI12" s="181"/>
      <c r="AJ12" s="181"/>
      <c r="AK12" s="869" t="s">
        <v>746</v>
      </c>
      <c r="AL12" s="870"/>
      <c r="AM12" s="870"/>
      <c r="AN12" s="871"/>
      <c r="AO12" s="872"/>
      <c r="AP12" s="2"/>
      <c r="AQ12" s="180">
        <f t="shared" ref="AQ12:AQ30" si="5">IF(P12="材質劣化",2,IF(P12="漏水",3,1))</f>
        <v>2</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0</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Ⅰ</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0</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0</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Ⅰ</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Ⅰ</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Ⅰ</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2">
    <dataValidation type="list" allowBlank="1" showInputMessage="1" showErrorMessage="1" sqref="Y11:AB30" xr:uid="{00000000-0002-0000-1800-000000000000}">
      <formula1>"　,○"</formula1>
    </dataValidation>
    <dataValidation type="list" allowBlank="1" showInputMessage="1" showErrorMessage="1" sqref="N11:O30 R11:T30" xr:uid="{00000000-0002-0000-18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2000000}">
          <x14:formula1>
            <xm:f>'(参考)リスト'!$F$16:$F$21</xm:f>
          </x14:formula1>
          <xm:sqref>W11:X30</xm:sqref>
        </x14:dataValidation>
        <x14:dataValidation type="list" allowBlank="1" showInputMessage="1" showErrorMessage="1" xr:uid="{00000000-0002-0000-1800-000003000000}">
          <x14:formula1>
            <xm:f>'(参考)リスト'!$B$16:$B$20</xm:f>
          </x14:formula1>
          <xm:sqref>L11:M30</xm:sqref>
        </x14:dataValidation>
        <x14:dataValidation type="list" allowBlank="1" showInputMessage="1" showErrorMessage="1" xr:uid="{00000000-0002-0000-1800-000004000000}">
          <x14:formula1>
            <xm:f>'(参考)リスト'!$G$16:$G$20</xm:f>
          </x14:formula1>
          <xm:sqref>U11:V30</xm:sqref>
        </x14:dataValidation>
        <x14:dataValidation type="list" allowBlank="1" showInputMessage="1" showErrorMessage="1" xr:uid="{00000000-0002-0000-1800-000005000000}">
          <x14:formula1>
            <xm:f>'(参考)リスト'!$D$16:$D$18</xm:f>
          </x14:formula1>
          <xm:sqref>P11:Q30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S04</v>
      </c>
      <c r="AW5" s="130">
        <f>R7</f>
        <v>10.5</v>
      </c>
      <c r="AX5" s="160">
        <f>+Y32</f>
        <v>0</v>
      </c>
      <c r="AY5" s="160">
        <f>+Z32</f>
        <v>0</v>
      </c>
      <c r="AZ5" s="160">
        <f>+AA32</f>
        <v>0</v>
      </c>
      <c r="BA5" s="160">
        <f t="shared" ref="BA5" si="0">+AB32</f>
        <v>0</v>
      </c>
      <c r="BB5" s="160">
        <f>+AC32</f>
        <v>0</v>
      </c>
      <c r="BC5" s="160">
        <f t="shared" ref="BC5:BI5" si="1">+AD32</f>
        <v>0</v>
      </c>
      <c r="BD5" s="160">
        <f t="shared" si="1"/>
        <v>0</v>
      </c>
      <c r="BE5" s="160">
        <f t="shared" si="1"/>
        <v>1</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1</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0.02</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627</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488</v>
      </c>
      <c r="O11" s="827"/>
      <c r="P11" s="804" t="s">
        <v>335</v>
      </c>
      <c r="Q11" s="828"/>
      <c r="R11" s="275" t="s">
        <v>341</v>
      </c>
      <c r="S11" s="275"/>
      <c r="T11" s="275"/>
      <c r="U11" s="804" t="s">
        <v>645</v>
      </c>
      <c r="V11" s="828"/>
      <c r="W11" s="804" t="s">
        <v>650</v>
      </c>
      <c r="X11" s="805"/>
      <c r="Y11" s="156"/>
      <c r="Z11" s="156"/>
      <c r="AA11" s="156"/>
      <c r="AB11" s="156"/>
      <c r="AC11" s="181"/>
      <c r="AD11" s="181"/>
      <c r="AE11" s="181"/>
      <c r="AF11" s="181">
        <v>0.02</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0.02</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1</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1</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1</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2">
    <dataValidation type="list" allowBlank="1" showInputMessage="1" showErrorMessage="1" sqref="N11:O30 R11:T30" xr:uid="{00000000-0002-0000-1900-000000000000}">
      <formula1>INDIRECT(L11)</formula1>
    </dataValidation>
    <dataValidation type="list" allowBlank="1" showInputMessage="1" showErrorMessage="1" sqref="Y11:AB30" xr:uid="{00000000-0002-0000-19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900-000002000000}">
          <x14:formula1>
            <xm:f>'(参考)リスト'!$D$16:$D$18</xm:f>
          </x14:formula1>
          <xm:sqref>P11:Q30</xm:sqref>
        </x14:dataValidation>
        <x14:dataValidation type="list" allowBlank="1" showInputMessage="1" showErrorMessage="1" xr:uid="{00000000-0002-0000-1900-000003000000}">
          <x14:formula1>
            <xm:f>'(参考)リスト'!$G$16:$G$20</xm:f>
          </x14:formula1>
          <xm:sqref>U11:V30</xm:sqref>
        </x14:dataValidation>
        <x14:dataValidation type="list" allowBlank="1" showInputMessage="1" showErrorMessage="1" xr:uid="{00000000-0002-0000-1900-000004000000}">
          <x14:formula1>
            <xm:f>'(参考)リスト'!$B$16:$B$20</xm:f>
          </x14:formula1>
          <xm:sqref>L11:M30</xm:sqref>
        </x14:dataValidation>
        <x14:dataValidation type="list" allowBlank="1" showInputMessage="1" showErrorMessage="1" xr:uid="{00000000-0002-0000-1900-000005000000}">
          <x14:formula1>
            <xm:f>'(参考)リスト'!$F$16:$F$21</xm:f>
          </x14:formula1>
          <xm:sqref>W11:X30</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S05</v>
      </c>
      <c r="AW5" s="130">
        <f>R7</f>
        <v>10.5</v>
      </c>
      <c r="AX5" s="160">
        <f>+Y32</f>
        <v>0</v>
      </c>
      <c r="AY5" s="160">
        <f>+Z32</f>
        <v>0</v>
      </c>
      <c r="AZ5" s="160">
        <f>+AA32</f>
        <v>0</v>
      </c>
      <c r="BA5" s="160">
        <f t="shared" ref="BA5" si="0">+AB32</f>
        <v>0</v>
      </c>
      <c r="BB5" s="160">
        <f>+AC32</f>
        <v>0</v>
      </c>
      <c r="BC5" s="160">
        <f t="shared" ref="BC5:BI5" si="1">+AD32</f>
        <v>0</v>
      </c>
      <c r="BD5" s="160">
        <f t="shared" si="1"/>
        <v>0</v>
      </c>
      <c r="BE5" s="160">
        <f t="shared" si="1"/>
        <v>1</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1</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0.05</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628</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488</v>
      </c>
      <c r="O11" s="827"/>
      <c r="P11" s="804" t="s">
        <v>335</v>
      </c>
      <c r="Q11" s="828"/>
      <c r="R11" s="275" t="s">
        <v>341</v>
      </c>
      <c r="S11" s="275"/>
      <c r="T11" s="275"/>
      <c r="U11" s="804" t="s">
        <v>645</v>
      </c>
      <c r="V11" s="828"/>
      <c r="W11" s="804" t="s">
        <v>650</v>
      </c>
      <c r="X11" s="805"/>
      <c r="Y11" s="156"/>
      <c r="Z11" s="156"/>
      <c r="AA11" s="156"/>
      <c r="AB11" s="156"/>
      <c r="AC11" s="181"/>
      <c r="AD11" s="181"/>
      <c r="AE11" s="181"/>
      <c r="AF11" s="181">
        <v>0.05</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0.05</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1</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1</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1</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2">
    <dataValidation type="list" allowBlank="1" showInputMessage="1" showErrorMessage="1" sqref="Y11:AB30" xr:uid="{00000000-0002-0000-1A00-000000000000}">
      <formula1>"　,○"</formula1>
    </dataValidation>
    <dataValidation type="list" allowBlank="1" showInputMessage="1" showErrorMessage="1" sqref="R11:T30 N11:O30" xr:uid="{00000000-0002-0000-1A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2000000}">
          <x14:formula1>
            <xm:f>'(参考)リスト'!$F$16:$F$21</xm:f>
          </x14:formula1>
          <xm:sqref>W11:X30</xm:sqref>
        </x14:dataValidation>
        <x14:dataValidation type="list" allowBlank="1" showInputMessage="1" showErrorMessage="1" xr:uid="{00000000-0002-0000-1A00-000003000000}">
          <x14:formula1>
            <xm:f>'(参考)リスト'!$B$16:$B$20</xm:f>
          </x14:formula1>
          <xm:sqref>L11:M30</xm:sqref>
        </x14:dataValidation>
        <x14:dataValidation type="list" allowBlank="1" showInputMessage="1" showErrorMessage="1" xr:uid="{00000000-0002-0000-1A00-000004000000}">
          <x14:formula1>
            <xm:f>'(参考)リスト'!$G$16:$G$20</xm:f>
          </x14:formula1>
          <xm:sqref>U11:V30</xm:sqref>
        </x14:dataValidation>
        <x14:dataValidation type="list" allowBlank="1" showInputMessage="1" showErrorMessage="1" xr:uid="{00000000-0002-0000-1A00-000005000000}">
          <x14:formula1>
            <xm:f>'(参考)リスト'!$D$16:$D$18</xm:f>
          </x14:formula1>
          <xm:sqref>P11:Q30</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S06</v>
      </c>
      <c r="AW5" s="130">
        <f>R7</f>
        <v>10.5</v>
      </c>
      <c r="AX5" s="160">
        <f>+Y32</f>
        <v>0</v>
      </c>
      <c r="AY5" s="160">
        <f>+Z32</f>
        <v>0</v>
      </c>
      <c r="AZ5" s="160">
        <f>+AA32</f>
        <v>0</v>
      </c>
      <c r="BA5" s="160">
        <f t="shared" ref="BA5" si="0">+AB32</f>
        <v>0</v>
      </c>
      <c r="BB5" s="160">
        <f>+AC32</f>
        <v>0</v>
      </c>
      <c r="BC5" s="160">
        <f t="shared" ref="BC5:BI5" si="1">+AD32</f>
        <v>0</v>
      </c>
      <c r="BD5" s="160">
        <f t="shared" si="1"/>
        <v>0</v>
      </c>
      <c r="BE5" s="160">
        <f t="shared" si="1"/>
        <v>2</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2</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1.4999999999999999E-2</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629</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488</v>
      </c>
      <c r="O11" s="827"/>
      <c r="P11" s="804" t="s">
        <v>335</v>
      </c>
      <c r="Q11" s="828"/>
      <c r="R11" s="275" t="s">
        <v>341</v>
      </c>
      <c r="S11" s="275"/>
      <c r="T11" s="275"/>
      <c r="U11" s="804" t="s">
        <v>645</v>
      </c>
      <c r="V11" s="828"/>
      <c r="W11" s="804" t="s">
        <v>650</v>
      </c>
      <c r="X11" s="805"/>
      <c r="Y11" s="156"/>
      <c r="Z11" s="156"/>
      <c r="AA11" s="156"/>
      <c r="AB11" s="156"/>
      <c r="AC11" s="181"/>
      <c r="AD11" s="181"/>
      <c r="AE11" s="181"/>
      <c r="AF11" s="181">
        <v>0.01</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v>2</v>
      </c>
      <c r="L12" s="825" t="s">
        <v>535</v>
      </c>
      <c r="M12" s="827"/>
      <c r="N12" s="825" t="s">
        <v>487</v>
      </c>
      <c r="O12" s="827"/>
      <c r="P12" s="804" t="s">
        <v>335</v>
      </c>
      <c r="Q12" s="828"/>
      <c r="R12" s="275" t="s">
        <v>341</v>
      </c>
      <c r="S12" s="275"/>
      <c r="T12" s="275"/>
      <c r="U12" s="804" t="s">
        <v>645</v>
      </c>
      <c r="V12" s="828"/>
      <c r="W12" s="804" t="s">
        <v>650</v>
      </c>
      <c r="X12" s="805"/>
      <c r="Y12" s="156"/>
      <c r="Z12" s="156"/>
      <c r="AA12" s="156"/>
      <c r="AB12" s="156"/>
      <c r="AC12" s="181"/>
      <c r="AD12" s="181"/>
      <c r="AE12" s="181"/>
      <c r="AF12" s="181">
        <v>5.0000000000000001E-3</v>
      </c>
      <c r="AG12" s="181"/>
      <c r="AH12" s="181"/>
      <c r="AI12" s="181"/>
      <c r="AJ12" s="181"/>
      <c r="AK12" s="829"/>
      <c r="AL12" s="830"/>
      <c r="AM12" s="830"/>
      <c r="AN12" s="831"/>
      <c r="AO12" s="832"/>
      <c r="AP12" s="2"/>
      <c r="AQ12" s="180">
        <f t="shared" ref="AQ12:AQ30" si="5">IF(P12="材質劣化",2,IF(P12="漏水",3,1))</f>
        <v>2</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1.4999999999999999E-2</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2</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2</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2</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2">
    <dataValidation type="list" allowBlank="1" showInputMessage="1" showErrorMessage="1" sqref="N11:O30 R11:T30" xr:uid="{00000000-0002-0000-1B00-000000000000}">
      <formula1>INDIRECT(L11)</formula1>
    </dataValidation>
    <dataValidation type="list" allowBlank="1" showInputMessage="1" showErrorMessage="1" sqref="Y11:AB30" xr:uid="{00000000-0002-0000-1B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2000000}">
          <x14:formula1>
            <xm:f>'(参考)リスト'!$D$16:$D$18</xm:f>
          </x14:formula1>
          <xm:sqref>P11:Q30</xm:sqref>
        </x14:dataValidation>
        <x14:dataValidation type="list" allowBlank="1" showInputMessage="1" showErrorMessage="1" xr:uid="{00000000-0002-0000-1B00-000003000000}">
          <x14:formula1>
            <xm:f>'(参考)リスト'!$G$16:$G$20</xm:f>
          </x14:formula1>
          <xm:sqref>U11:V30</xm:sqref>
        </x14:dataValidation>
        <x14:dataValidation type="list" allowBlank="1" showInputMessage="1" showErrorMessage="1" xr:uid="{00000000-0002-0000-1B00-000004000000}">
          <x14:formula1>
            <xm:f>'(参考)リスト'!$B$16:$B$20</xm:f>
          </x14:formula1>
          <xm:sqref>L11:M30</xm:sqref>
        </x14:dataValidation>
        <x14:dataValidation type="list" allowBlank="1" showInputMessage="1" showErrorMessage="1" xr:uid="{00000000-0002-0000-1B00-000005000000}">
          <x14:formula1>
            <xm:f>'(参考)リスト'!$F$16:$F$21</xm:f>
          </x14:formula1>
          <xm:sqref>W11:X30</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S07</v>
      </c>
      <c r="AW5" s="130">
        <f>R7</f>
        <v>10.5</v>
      </c>
      <c r="AX5" s="160">
        <f>+Y32</f>
        <v>0</v>
      </c>
      <c r="AY5" s="160">
        <f>+Z32</f>
        <v>0</v>
      </c>
      <c r="AZ5" s="160">
        <f>+AA32</f>
        <v>0</v>
      </c>
      <c r="BA5" s="160">
        <f t="shared" ref="BA5" si="0">+AB32</f>
        <v>0</v>
      </c>
      <c r="BB5" s="160">
        <f>+AC32</f>
        <v>0</v>
      </c>
      <c r="BC5" s="160">
        <f t="shared" ref="BC5:BI5" si="1">+AD32</f>
        <v>0</v>
      </c>
      <c r="BD5" s="160">
        <f t="shared" si="1"/>
        <v>0</v>
      </c>
      <c r="BE5" s="160">
        <f t="shared" si="1"/>
        <v>1</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1</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4.4999999999999998E-2</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630</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488</v>
      </c>
      <c r="O11" s="827"/>
      <c r="P11" s="804" t="s">
        <v>335</v>
      </c>
      <c r="Q11" s="828"/>
      <c r="R11" s="275" t="s">
        <v>341</v>
      </c>
      <c r="S11" s="275"/>
      <c r="T11" s="275"/>
      <c r="U11" s="804" t="s">
        <v>645</v>
      </c>
      <c r="V11" s="828"/>
      <c r="W11" s="804" t="s">
        <v>650</v>
      </c>
      <c r="X11" s="805"/>
      <c r="Y11" s="156"/>
      <c r="Z11" s="156"/>
      <c r="AA11" s="156"/>
      <c r="AB11" s="156"/>
      <c r="AC11" s="181"/>
      <c r="AD11" s="181"/>
      <c r="AE11" s="181"/>
      <c r="AF11" s="181">
        <v>4.4999999999999998E-2</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4.4999999999999998E-2</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1</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1</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1</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2">
    <dataValidation type="list" allowBlank="1" showInputMessage="1" showErrorMessage="1" sqref="Y11:AB30" xr:uid="{00000000-0002-0000-1C00-000000000000}">
      <formula1>"　,○"</formula1>
    </dataValidation>
    <dataValidation type="list" allowBlank="1" showInputMessage="1" showErrorMessage="1" sqref="R11:T30 N11:O30" xr:uid="{00000000-0002-0000-1C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C00-000002000000}">
          <x14:formula1>
            <xm:f>'(参考)リスト'!$F$16:$F$21</xm:f>
          </x14:formula1>
          <xm:sqref>W11:X30</xm:sqref>
        </x14:dataValidation>
        <x14:dataValidation type="list" allowBlank="1" showInputMessage="1" showErrorMessage="1" xr:uid="{00000000-0002-0000-1C00-000003000000}">
          <x14:formula1>
            <xm:f>'(参考)リスト'!$B$16:$B$20</xm:f>
          </x14:formula1>
          <xm:sqref>L11:M30</xm:sqref>
        </x14:dataValidation>
        <x14:dataValidation type="list" allowBlank="1" showInputMessage="1" showErrorMessage="1" xr:uid="{00000000-0002-0000-1C00-000004000000}">
          <x14:formula1>
            <xm:f>'(参考)リスト'!$G$16:$G$20</xm:f>
          </x14:formula1>
          <xm:sqref>U11:V30</xm:sqref>
        </x14:dataValidation>
        <x14:dataValidation type="list" allowBlank="1" showInputMessage="1" showErrorMessage="1" xr:uid="{00000000-0002-0000-1C00-000005000000}">
          <x14:formula1>
            <xm:f>'(参考)リスト'!$D$16:$D$18</xm:f>
          </x14:formula1>
          <xm:sqref>P11:Q30</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S08</v>
      </c>
      <c r="AW5" s="130">
        <f>R7</f>
        <v>10.5</v>
      </c>
      <c r="AX5" s="160">
        <f>+Y32</f>
        <v>0</v>
      </c>
      <c r="AY5" s="160">
        <f>+Z32</f>
        <v>0</v>
      </c>
      <c r="AZ5" s="160">
        <f>+AA32</f>
        <v>0</v>
      </c>
      <c r="BA5" s="160">
        <f t="shared" ref="BA5" si="0">+AB32</f>
        <v>0</v>
      </c>
      <c r="BB5" s="160">
        <f>+AC32</f>
        <v>0</v>
      </c>
      <c r="BC5" s="160">
        <f t="shared" ref="BC5:BI5" si="1">+AD32</f>
        <v>0</v>
      </c>
      <c r="BD5" s="160">
        <f t="shared" si="1"/>
        <v>0</v>
      </c>
      <c r="BE5" s="160">
        <f t="shared" si="1"/>
        <v>2</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2</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0.5</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631</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488</v>
      </c>
      <c r="O11" s="827"/>
      <c r="P11" s="804" t="s">
        <v>335</v>
      </c>
      <c r="Q11" s="828"/>
      <c r="R11" s="275" t="s">
        <v>341</v>
      </c>
      <c r="S11" s="275"/>
      <c r="T11" s="275"/>
      <c r="U11" s="804" t="s">
        <v>645</v>
      </c>
      <c r="V11" s="828"/>
      <c r="W11" s="804" t="s">
        <v>650</v>
      </c>
      <c r="X11" s="805"/>
      <c r="Y11" s="156"/>
      <c r="Z11" s="156"/>
      <c r="AA11" s="156"/>
      <c r="AB11" s="156"/>
      <c r="AC11" s="181"/>
      <c r="AD11" s="181"/>
      <c r="AE11" s="181"/>
      <c r="AF11" s="181">
        <v>0.48</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v>2</v>
      </c>
      <c r="L12" s="825" t="s">
        <v>535</v>
      </c>
      <c r="M12" s="827"/>
      <c r="N12" s="825" t="s">
        <v>489</v>
      </c>
      <c r="O12" s="827"/>
      <c r="P12" s="804" t="s">
        <v>335</v>
      </c>
      <c r="Q12" s="828"/>
      <c r="R12" s="275" t="s">
        <v>341</v>
      </c>
      <c r="S12" s="275"/>
      <c r="T12" s="275"/>
      <c r="U12" s="804" t="s">
        <v>645</v>
      </c>
      <c r="V12" s="828"/>
      <c r="W12" s="804" t="s">
        <v>650</v>
      </c>
      <c r="X12" s="805"/>
      <c r="Y12" s="156"/>
      <c r="Z12" s="156"/>
      <c r="AA12" s="156"/>
      <c r="AB12" s="156"/>
      <c r="AC12" s="181"/>
      <c r="AD12" s="181"/>
      <c r="AE12" s="181"/>
      <c r="AF12" s="181">
        <v>0.02</v>
      </c>
      <c r="AG12" s="181"/>
      <c r="AH12" s="181"/>
      <c r="AI12" s="181"/>
      <c r="AJ12" s="181"/>
      <c r="AK12" s="829"/>
      <c r="AL12" s="830"/>
      <c r="AM12" s="830"/>
      <c r="AN12" s="831"/>
      <c r="AO12" s="832"/>
      <c r="AP12" s="2"/>
      <c r="AQ12" s="180">
        <f t="shared" ref="AQ12:AQ30" si="5">IF(P12="材質劣化",2,IF(P12="漏水",3,1))</f>
        <v>2</v>
      </c>
    </row>
    <row r="13" spans="2:86" ht="12" customHeight="1" x14ac:dyDescent="0.15">
      <c r="B13" s="535"/>
      <c r="C13" s="862"/>
      <c r="D13" s="860"/>
      <c r="E13" s="860"/>
      <c r="F13" s="860"/>
      <c r="G13" s="860"/>
      <c r="H13" s="860"/>
      <c r="I13" s="860"/>
      <c r="J13" s="861"/>
      <c r="K13" s="155">
        <v>3</v>
      </c>
      <c r="L13" s="825" t="s">
        <v>341</v>
      </c>
      <c r="M13" s="827"/>
      <c r="N13" s="825" t="s">
        <v>341</v>
      </c>
      <c r="O13" s="827"/>
      <c r="P13" s="804" t="s">
        <v>335</v>
      </c>
      <c r="Q13" s="828"/>
      <c r="R13" s="275" t="s">
        <v>352</v>
      </c>
      <c r="S13" s="275"/>
      <c r="T13" s="275"/>
      <c r="U13" s="804" t="s">
        <v>645</v>
      </c>
      <c r="V13" s="828"/>
      <c r="W13" s="804" t="s">
        <v>650</v>
      </c>
      <c r="X13" s="805"/>
      <c r="Y13" s="156"/>
      <c r="Z13" s="156"/>
      <c r="AA13" s="156"/>
      <c r="AB13" s="156"/>
      <c r="AC13" s="181"/>
      <c r="AD13" s="181"/>
      <c r="AE13" s="181"/>
      <c r="AF13" s="181"/>
      <c r="AG13" s="181"/>
      <c r="AH13" s="181"/>
      <c r="AI13" s="181"/>
      <c r="AJ13" s="181"/>
      <c r="AK13" s="829" t="s">
        <v>746</v>
      </c>
      <c r="AL13" s="830"/>
      <c r="AM13" s="830"/>
      <c r="AN13" s="831"/>
      <c r="AO13" s="832"/>
      <c r="AP13" s="2"/>
      <c r="AQ13" s="180">
        <f t="shared" si="5"/>
        <v>2</v>
      </c>
    </row>
    <row r="14" spans="2:86" ht="12" customHeight="1" x14ac:dyDescent="0.15">
      <c r="B14" s="535"/>
      <c r="C14" s="862"/>
      <c r="D14" s="860"/>
      <c r="E14" s="860"/>
      <c r="F14" s="860"/>
      <c r="G14" s="860"/>
      <c r="H14" s="860"/>
      <c r="I14" s="860"/>
      <c r="J14" s="861"/>
      <c r="K14" s="155">
        <v>4</v>
      </c>
      <c r="L14" s="825" t="s">
        <v>341</v>
      </c>
      <c r="M14" s="827"/>
      <c r="N14" s="825" t="s">
        <v>341</v>
      </c>
      <c r="O14" s="827"/>
      <c r="P14" s="804" t="s">
        <v>335</v>
      </c>
      <c r="Q14" s="828"/>
      <c r="R14" s="275" t="s">
        <v>352</v>
      </c>
      <c r="S14" s="275"/>
      <c r="T14" s="275"/>
      <c r="U14" s="804" t="s">
        <v>645</v>
      </c>
      <c r="V14" s="828"/>
      <c r="W14" s="804" t="s">
        <v>650</v>
      </c>
      <c r="X14" s="805"/>
      <c r="Y14" s="156"/>
      <c r="Z14" s="156"/>
      <c r="AA14" s="156"/>
      <c r="AB14" s="156"/>
      <c r="AC14" s="181"/>
      <c r="AD14" s="181"/>
      <c r="AE14" s="181"/>
      <c r="AF14" s="181"/>
      <c r="AG14" s="181"/>
      <c r="AH14" s="181"/>
      <c r="AI14" s="181"/>
      <c r="AJ14" s="181"/>
      <c r="AK14" s="829" t="s">
        <v>746</v>
      </c>
      <c r="AL14" s="830"/>
      <c r="AM14" s="830"/>
      <c r="AN14" s="831"/>
      <c r="AO14" s="832"/>
      <c r="AP14" s="2"/>
      <c r="AQ14" s="180">
        <f t="shared" si="5"/>
        <v>2</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0.5</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2</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2</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2</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2">
    <dataValidation type="list" allowBlank="1" showInputMessage="1" showErrorMessage="1" sqref="R11:T30 N11:O30" xr:uid="{00000000-0002-0000-1D00-000000000000}">
      <formula1>INDIRECT(L11)</formula1>
    </dataValidation>
    <dataValidation type="list" allowBlank="1" showInputMessage="1" showErrorMessage="1" sqref="Y11:AB30" xr:uid="{00000000-0002-0000-1D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D00-000002000000}">
          <x14:formula1>
            <xm:f>'(参考)リスト'!$D$16:$D$18</xm:f>
          </x14:formula1>
          <xm:sqref>P11:Q30</xm:sqref>
        </x14:dataValidation>
        <x14:dataValidation type="list" allowBlank="1" showInputMessage="1" showErrorMessage="1" xr:uid="{00000000-0002-0000-1D00-000003000000}">
          <x14:formula1>
            <xm:f>'(参考)リスト'!$G$16:$G$20</xm:f>
          </x14:formula1>
          <xm:sqref>U11:V30</xm:sqref>
        </x14:dataValidation>
        <x14:dataValidation type="list" allowBlank="1" showInputMessage="1" showErrorMessage="1" xr:uid="{00000000-0002-0000-1D00-000004000000}">
          <x14:formula1>
            <xm:f>'(参考)リスト'!$B$16:$B$20</xm:f>
          </x14:formula1>
          <xm:sqref>L11:M30</xm:sqref>
        </x14:dataValidation>
        <x14:dataValidation type="list" allowBlank="1" showInputMessage="1" showErrorMessage="1" xr:uid="{00000000-0002-0000-1D00-000005000000}">
          <x14:formula1>
            <xm:f>'(参考)リスト'!$F$16:$F$21</xm:f>
          </x14:formula1>
          <xm:sqref>W11:X30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S09</v>
      </c>
      <c r="AW5" s="130">
        <f>R7</f>
        <v>10.5</v>
      </c>
      <c r="AX5" s="160">
        <f>+Y32</f>
        <v>0</v>
      </c>
      <c r="AY5" s="160">
        <f>+Z32</f>
        <v>0</v>
      </c>
      <c r="AZ5" s="160">
        <f>+AA32</f>
        <v>0</v>
      </c>
      <c r="BA5" s="160">
        <f t="shared" ref="BA5" si="0">+AB32</f>
        <v>0</v>
      </c>
      <c r="BB5" s="160">
        <f>+AC32</f>
        <v>0</v>
      </c>
      <c r="BC5" s="160">
        <f t="shared" ref="BC5:BI5" si="1">+AD32</f>
        <v>0</v>
      </c>
      <c r="BD5" s="160">
        <f t="shared" si="1"/>
        <v>0</v>
      </c>
      <c r="BE5" s="160">
        <f t="shared" si="1"/>
        <v>1</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1</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0.04</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632</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487</v>
      </c>
      <c r="O11" s="827"/>
      <c r="P11" s="804" t="s">
        <v>335</v>
      </c>
      <c r="Q11" s="828"/>
      <c r="R11" s="275" t="s">
        <v>341</v>
      </c>
      <c r="S11" s="275"/>
      <c r="T11" s="275"/>
      <c r="U11" s="804" t="s">
        <v>645</v>
      </c>
      <c r="V11" s="828"/>
      <c r="W11" s="804" t="s">
        <v>650</v>
      </c>
      <c r="X11" s="805"/>
      <c r="Y11" s="156"/>
      <c r="Z11" s="156"/>
      <c r="AA11" s="156"/>
      <c r="AB11" s="156"/>
      <c r="AC11" s="181"/>
      <c r="AD11" s="181"/>
      <c r="AE11" s="181"/>
      <c r="AF11" s="181">
        <v>0.04</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0.04</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1</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1</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1</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2">
    <dataValidation type="list" allowBlank="1" showInputMessage="1" showErrorMessage="1" sqref="Y11:AB30" xr:uid="{00000000-0002-0000-1E00-000000000000}">
      <formula1>"　,○"</formula1>
    </dataValidation>
    <dataValidation type="list" allowBlank="1" showInputMessage="1" showErrorMessage="1" sqref="R11:T30 N11:O30" xr:uid="{00000000-0002-0000-1E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E00-000002000000}">
          <x14:formula1>
            <xm:f>'(参考)リスト'!$F$16:$F$21</xm:f>
          </x14:formula1>
          <xm:sqref>W11:X30</xm:sqref>
        </x14:dataValidation>
        <x14:dataValidation type="list" allowBlank="1" showInputMessage="1" showErrorMessage="1" xr:uid="{00000000-0002-0000-1E00-000003000000}">
          <x14:formula1>
            <xm:f>'(参考)リスト'!$B$16:$B$20</xm:f>
          </x14:formula1>
          <xm:sqref>L11:M30</xm:sqref>
        </x14:dataValidation>
        <x14:dataValidation type="list" allowBlank="1" showInputMessage="1" showErrorMessage="1" xr:uid="{00000000-0002-0000-1E00-000004000000}">
          <x14:formula1>
            <xm:f>'(参考)リスト'!$G$16:$G$20</xm:f>
          </x14:formula1>
          <xm:sqref>U11:V30</xm:sqref>
        </x14:dataValidation>
        <x14:dataValidation type="list" allowBlank="1" showInputMessage="1" showErrorMessage="1" xr:uid="{00000000-0002-0000-1E00-000005000000}">
          <x14:formula1>
            <xm:f>'(参考)リスト'!$D$16:$D$18</xm:f>
          </x14:formula1>
          <xm:sqref>P11:Q30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S10</v>
      </c>
      <c r="AW5" s="130">
        <f>R7</f>
        <v>10.5</v>
      </c>
      <c r="AX5" s="160">
        <f>+Y32</f>
        <v>0</v>
      </c>
      <c r="AY5" s="160">
        <f>+Z32</f>
        <v>0</v>
      </c>
      <c r="AZ5" s="160">
        <f>+AA32</f>
        <v>0</v>
      </c>
      <c r="BA5" s="160">
        <f t="shared" ref="BA5" si="0">+AB32</f>
        <v>0</v>
      </c>
      <c r="BB5" s="160">
        <f>+AC32</f>
        <v>0</v>
      </c>
      <c r="BC5" s="160">
        <f t="shared" ref="BC5:BI5" si="1">+AD32</f>
        <v>0</v>
      </c>
      <c r="BD5" s="160">
        <f t="shared" si="1"/>
        <v>0</v>
      </c>
      <c r="BE5" s="160">
        <f t="shared" si="1"/>
        <v>1</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1</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0.05</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633</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489</v>
      </c>
      <c r="O11" s="827"/>
      <c r="P11" s="804" t="s">
        <v>335</v>
      </c>
      <c r="Q11" s="828"/>
      <c r="R11" s="275" t="s">
        <v>341</v>
      </c>
      <c r="S11" s="275"/>
      <c r="T11" s="275"/>
      <c r="U11" s="804" t="s">
        <v>645</v>
      </c>
      <c r="V11" s="828"/>
      <c r="W11" s="804" t="s">
        <v>650</v>
      </c>
      <c r="X11" s="805"/>
      <c r="Y11" s="156"/>
      <c r="Z11" s="156"/>
      <c r="AA11" s="156"/>
      <c r="AB11" s="156"/>
      <c r="AC11" s="181"/>
      <c r="AD11" s="181"/>
      <c r="AE11" s="181"/>
      <c r="AF11" s="181">
        <v>0.05</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0.05</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1</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1</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1</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2">
    <dataValidation type="list" allowBlank="1" showInputMessage="1" showErrorMessage="1" sqref="R11:T30 N11:O30" xr:uid="{00000000-0002-0000-1F00-000000000000}">
      <formula1>INDIRECT(L11)</formula1>
    </dataValidation>
    <dataValidation type="list" allowBlank="1" showInputMessage="1" showErrorMessage="1" sqref="Y11:AB30" xr:uid="{00000000-0002-0000-1F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F00-000002000000}">
          <x14:formula1>
            <xm:f>'(参考)リスト'!$D$16:$D$18</xm:f>
          </x14:formula1>
          <xm:sqref>P11:Q30</xm:sqref>
        </x14:dataValidation>
        <x14:dataValidation type="list" allowBlank="1" showInputMessage="1" showErrorMessage="1" xr:uid="{00000000-0002-0000-1F00-000003000000}">
          <x14:formula1>
            <xm:f>'(参考)リスト'!$G$16:$G$20</xm:f>
          </x14:formula1>
          <xm:sqref>U11:V30</xm:sqref>
        </x14:dataValidation>
        <x14:dataValidation type="list" allowBlank="1" showInputMessage="1" showErrorMessage="1" xr:uid="{00000000-0002-0000-1F00-000004000000}">
          <x14:formula1>
            <xm:f>'(参考)リスト'!$B$16:$B$20</xm:f>
          </x14:formula1>
          <xm:sqref>L11:M30</xm:sqref>
        </x14:dataValidation>
        <x14:dataValidation type="list" allowBlank="1" showInputMessage="1" showErrorMessage="1" xr:uid="{00000000-0002-0000-1F00-000005000000}">
          <x14:formula1>
            <xm:f>'(参考)リスト'!$F$16:$F$21</xm:f>
          </x14:formula1>
          <xm:sqref>W11:X30</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S11</v>
      </c>
      <c r="AW5" s="130">
        <f>R7</f>
        <v>10.5</v>
      </c>
      <c r="AX5" s="160">
        <f>+Y32</f>
        <v>0</v>
      </c>
      <c r="AY5" s="160">
        <f>+Z32</f>
        <v>0</v>
      </c>
      <c r="AZ5" s="160">
        <f>+AA32</f>
        <v>0</v>
      </c>
      <c r="BA5" s="160">
        <f t="shared" ref="BA5" si="0">+AB32</f>
        <v>0</v>
      </c>
      <c r="BB5" s="160">
        <f>+AC32</f>
        <v>0</v>
      </c>
      <c r="BC5" s="160">
        <f t="shared" ref="BC5:BI5" si="1">+AD32</f>
        <v>0</v>
      </c>
      <c r="BD5" s="160">
        <f t="shared" si="1"/>
        <v>0</v>
      </c>
      <c r="BE5" s="160">
        <f t="shared" si="1"/>
        <v>0</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0</v>
      </c>
      <c r="BP5" s="160">
        <f>+AG35</f>
        <v>0</v>
      </c>
      <c r="BQ5" s="160">
        <f>+AH35</f>
        <v>0</v>
      </c>
      <c r="BR5" s="160">
        <f>+AI35</f>
        <v>0</v>
      </c>
      <c r="BS5" s="220" t="str">
        <f>+Y36</f>
        <v>Ⅰ</v>
      </c>
      <c r="BT5" s="220" t="str">
        <f>+AC36</f>
        <v>Ⅰ</v>
      </c>
      <c r="BU5" s="220" t="str">
        <f>+AG36</f>
        <v>Ⅰ</v>
      </c>
      <c r="BV5" s="220"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634</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c r="L11" s="825"/>
      <c r="M11" s="827"/>
      <c r="N11" s="825"/>
      <c r="O11" s="827"/>
      <c r="P11" s="804"/>
      <c r="Q11" s="828"/>
      <c r="R11" s="275"/>
      <c r="S11" s="275"/>
      <c r="T11" s="275"/>
      <c r="U11" s="804"/>
      <c r="V11" s="828"/>
      <c r="W11" s="804"/>
      <c r="X11" s="805"/>
      <c r="Y11" s="156"/>
      <c r="Z11" s="156"/>
      <c r="AA11" s="156"/>
      <c r="AB11" s="156"/>
      <c r="AC11" s="181"/>
      <c r="AD11" s="181"/>
      <c r="AE11" s="181"/>
      <c r="AF11" s="181"/>
      <c r="AG11" s="181"/>
      <c r="AH11" s="181"/>
      <c r="AI11" s="181"/>
      <c r="AJ11" s="181"/>
      <c r="AK11" s="825"/>
      <c r="AL11" s="826"/>
      <c r="AM11" s="826"/>
      <c r="AN11" s="611"/>
      <c r="AO11" s="612"/>
      <c r="AP11" s="2"/>
      <c r="AQ11" s="180">
        <f>IF(P11="材質劣化",2,IF(P11="漏水",3,1))</f>
        <v>1</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0</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Ⅰ</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0</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0</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Ⅰ</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Ⅰ</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Ⅰ</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2">
    <dataValidation type="list" allowBlank="1" showInputMessage="1" showErrorMessage="1" sqref="Y11:AB30" xr:uid="{00000000-0002-0000-2000-000000000000}">
      <formula1>"　,○"</formula1>
    </dataValidation>
    <dataValidation type="list" allowBlank="1" showInputMessage="1" showErrorMessage="1" sqref="N11:O30 R11:T30" xr:uid="{00000000-0002-0000-20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000-000002000000}">
          <x14:formula1>
            <xm:f>'(参考)リスト'!$F$16:$F$21</xm:f>
          </x14:formula1>
          <xm:sqref>W11:X30</xm:sqref>
        </x14:dataValidation>
        <x14:dataValidation type="list" allowBlank="1" showInputMessage="1" showErrorMessage="1" xr:uid="{00000000-0002-0000-2000-000003000000}">
          <x14:formula1>
            <xm:f>'(参考)リスト'!$B$16:$B$20</xm:f>
          </x14:formula1>
          <xm:sqref>L11:M30</xm:sqref>
        </x14:dataValidation>
        <x14:dataValidation type="list" allowBlank="1" showInputMessage="1" showErrorMessage="1" xr:uid="{00000000-0002-0000-2000-000004000000}">
          <x14:formula1>
            <xm:f>'(参考)リスト'!$G$16:$G$20</xm:f>
          </x14:formula1>
          <xm:sqref>U11:V30</xm:sqref>
        </x14:dataValidation>
        <x14:dataValidation type="list" allowBlank="1" showInputMessage="1" showErrorMessage="1" xr:uid="{00000000-0002-0000-2000-000005000000}">
          <x14:formula1>
            <xm:f>'(参考)リスト'!$D$16:$D$18</xm:f>
          </x14:formula1>
          <xm:sqref>P11:Q30</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S12</v>
      </c>
      <c r="AW5" s="130">
        <f>R7</f>
        <v>10.5</v>
      </c>
      <c r="AX5" s="160">
        <f>+Y32</f>
        <v>0</v>
      </c>
      <c r="AY5" s="160">
        <f>+Z32</f>
        <v>0</v>
      </c>
      <c r="AZ5" s="160">
        <f>+AA32</f>
        <v>0</v>
      </c>
      <c r="BA5" s="160">
        <f t="shared" ref="BA5" si="0">+AB32</f>
        <v>0</v>
      </c>
      <c r="BB5" s="160">
        <f>+AC32</f>
        <v>0</v>
      </c>
      <c r="BC5" s="160">
        <f t="shared" ref="BC5:BI5" si="1">+AD32</f>
        <v>0</v>
      </c>
      <c r="BD5" s="160">
        <f t="shared" si="1"/>
        <v>0</v>
      </c>
      <c r="BE5" s="160">
        <f t="shared" si="1"/>
        <v>2</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2</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4.4999999999999998E-2</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635</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488</v>
      </c>
      <c r="O11" s="827"/>
      <c r="P11" s="804" t="s">
        <v>335</v>
      </c>
      <c r="Q11" s="828"/>
      <c r="R11" s="275" t="s">
        <v>341</v>
      </c>
      <c r="S11" s="275"/>
      <c r="T11" s="275"/>
      <c r="U11" s="804" t="s">
        <v>645</v>
      </c>
      <c r="V11" s="828"/>
      <c r="W11" s="804" t="s">
        <v>650</v>
      </c>
      <c r="X11" s="805"/>
      <c r="Y11" s="156"/>
      <c r="Z11" s="156"/>
      <c r="AA11" s="156"/>
      <c r="AB11" s="156"/>
      <c r="AC11" s="181"/>
      <c r="AD11" s="181"/>
      <c r="AE11" s="181"/>
      <c r="AF11" s="181">
        <v>0.02</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v>2</v>
      </c>
      <c r="L12" s="825" t="s">
        <v>535</v>
      </c>
      <c r="M12" s="827"/>
      <c r="N12" s="825" t="s">
        <v>487</v>
      </c>
      <c r="O12" s="827"/>
      <c r="P12" s="804" t="s">
        <v>335</v>
      </c>
      <c r="Q12" s="828"/>
      <c r="R12" s="275" t="s">
        <v>341</v>
      </c>
      <c r="S12" s="275"/>
      <c r="T12" s="275"/>
      <c r="U12" s="804" t="s">
        <v>645</v>
      </c>
      <c r="V12" s="828"/>
      <c r="W12" s="804" t="s">
        <v>650</v>
      </c>
      <c r="X12" s="805"/>
      <c r="Y12" s="156"/>
      <c r="Z12" s="156"/>
      <c r="AA12" s="156"/>
      <c r="AB12" s="156"/>
      <c r="AC12" s="181"/>
      <c r="AD12" s="181"/>
      <c r="AE12" s="181"/>
      <c r="AF12" s="181">
        <v>2.5000000000000001E-2</v>
      </c>
      <c r="AG12" s="181"/>
      <c r="AH12" s="181"/>
      <c r="AI12" s="181"/>
      <c r="AJ12" s="181"/>
      <c r="AK12" s="829"/>
      <c r="AL12" s="830"/>
      <c r="AM12" s="830"/>
      <c r="AN12" s="831"/>
      <c r="AO12" s="832"/>
      <c r="AP12" s="2"/>
      <c r="AQ12" s="180">
        <f t="shared" ref="AQ12:AQ30" si="5">IF(P12="材質劣化",2,IF(P12="漏水",3,1))</f>
        <v>2</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4.4999999999999998E-2</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2</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2</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2</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2">
    <dataValidation type="list" allowBlank="1" showInputMessage="1" showErrorMessage="1" sqref="N11:O30 R11:T30" xr:uid="{00000000-0002-0000-2100-000000000000}">
      <formula1>INDIRECT(L11)</formula1>
    </dataValidation>
    <dataValidation type="list" allowBlank="1" showInputMessage="1" showErrorMessage="1" sqref="Y11:AB30" xr:uid="{00000000-0002-0000-21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100-000002000000}">
          <x14:formula1>
            <xm:f>'(参考)リスト'!$D$16:$D$18</xm:f>
          </x14:formula1>
          <xm:sqref>P11:Q30</xm:sqref>
        </x14:dataValidation>
        <x14:dataValidation type="list" allowBlank="1" showInputMessage="1" showErrorMessage="1" xr:uid="{00000000-0002-0000-2100-000003000000}">
          <x14:formula1>
            <xm:f>'(参考)リスト'!$G$16:$G$20</xm:f>
          </x14:formula1>
          <xm:sqref>U11:V30</xm:sqref>
        </x14:dataValidation>
        <x14:dataValidation type="list" allowBlank="1" showInputMessage="1" showErrorMessage="1" xr:uid="{00000000-0002-0000-2100-000004000000}">
          <x14:formula1>
            <xm:f>'(参考)リスト'!$B$16:$B$20</xm:f>
          </x14:formula1>
          <xm:sqref>L11:M30</xm:sqref>
        </x14:dataValidation>
        <x14:dataValidation type="list" allowBlank="1" showInputMessage="1" showErrorMessage="1" xr:uid="{00000000-0002-0000-2100-000005000000}">
          <x14:formula1>
            <xm:f>'(参考)リスト'!$F$16:$F$21</xm:f>
          </x14:formula1>
          <xm:sqref>W11:X30</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S13</v>
      </c>
      <c r="AW5" s="130">
        <f>R7</f>
        <v>10.5</v>
      </c>
      <c r="AX5" s="160">
        <f>+Y32</f>
        <v>0</v>
      </c>
      <c r="AY5" s="160">
        <f>+Z32</f>
        <v>0</v>
      </c>
      <c r="AZ5" s="160">
        <f>+AA32</f>
        <v>0</v>
      </c>
      <c r="BA5" s="160">
        <f t="shared" ref="BA5" si="0">+AB32</f>
        <v>0</v>
      </c>
      <c r="BB5" s="160">
        <f>+AC32</f>
        <v>0</v>
      </c>
      <c r="BC5" s="160">
        <f t="shared" ref="BC5:BI5" si="1">+AD32</f>
        <v>0</v>
      </c>
      <c r="BD5" s="160">
        <f t="shared" si="1"/>
        <v>0</v>
      </c>
      <c r="BE5" s="160">
        <f t="shared" si="1"/>
        <v>1</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1</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1.4999999999999999E-2</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636</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488</v>
      </c>
      <c r="O11" s="827"/>
      <c r="P11" s="804" t="s">
        <v>335</v>
      </c>
      <c r="Q11" s="828"/>
      <c r="R11" s="275" t="s">
        <v>533</v>
      </c>
      <c r="S11" s="275"/>
      <c r="T11" s="275"/>
      <c r="U11" s="804" t="s">
        <v>650</v>
      </c>
      <c r="V11" s="828"/>
      <c r="W11" s="804" t="s">
        <v>646</v>
      </c>
      <c r="X11" s="805"/>
      <c r="Y11" s="156"/>
      <c r="Z11" s="156"/>
      <c r="AA11" s="156"/>
      <c r="AB11" s="156"/>
      <c r="AC11" s="181"/>
      <c r="AD11" s="181"/>
      <c r="AE11" s="181"/>
      <c r="AF11" s="181"/>
      <c r="AG11" s="181"/>
      <c r="AH11" s="181"/>
      <c r="AI11" s="181"/>
      <c r="AJ11" s="181"/>
      <c r="AK11" s="869" t="s">
        <v>747</v>
      </c>
      <c r="AL11" s="870"/>
      <c r="AM11" s="870"/>
      <c r="AN11" s="871"/>
      <c r="AO11" s="872"/>
      <c r="AP11" s="2"/>
      <c r="AQ11" s="180">
        <f>IF(P11="材質劣化",2,IF(P11="漏水",3,1))</f>
        <v>2</v>
      </c>
    </row>
    <row r="12" spans="2:86" ht="12" customHeight="1" x14ac:dyDescent="0.15">
      <c r="B12" s="535"/>
      <c r="C12" s="862"/>
      <c r="D12" s="860"/>
      <c r="E12" s="860"/>
      <c r="F12" s="860"/>
      <c r="G12" s="860"/>
      <c r="H12" s="860"/>
      <c r="I12" s="860"/>
      <c r="J12" s="861"/>
      <c r="K12" s="155">
        <v>2</v>
      </c>
      <c r="L12" s="825" t="s">
        <v>535</v>
      </c>
      <c r="M12" s="827"/>
      <c r="N12" s="825" t="s">
        <v>487</v>
      </c>
      <c r="O12" s="827"/>
      <c r="P12" s="804" t="s">
        <v>335</v>
      </c>
      <c r="Q12" s="828"/>
      <c r="R12" s="275" t="s">
        <v>341</v>
      </c>
      <c r="S12" s="275"/>
      <c r="T12" s="275"/>
      <c r="U12" s="804" t="s">
        <v>645</v>
      </c>
      <c r="V12" s="828"/>
      <c r="W12" s="804" t="s">
        <v>650</v>
      </c>
      <c r="X12" s="805"/>
      <c r="Y12" s="156"/>
      <c r="Z12" s="156"/>
      <c r="AA12" s="156"/>
      <c r="AB12" s="156"/>
      <c r="AC12" s="181"/>
      <c r="AD12" s="181"/>
      <c r="AE12" s="181"/>
      <c r="AF12" s="181">
        <v>1.4999999999999999E-2</v>
      </c>
      <c r="AG12" s="181"/>
      <c r="AH12" s="181"/>
      <c r="AI12" s="181"/>
      <c r="AJ12" s="181"/>
      <c r="AK12" s="829"/>
      <c r="AL12" s="830"/>
      <c r="AM12" s="830"/>
      <c r="AN12" s="831"/>
      <c r="AO12" s="832"/>
      <c r="AP12" s="2"/>
      <c r="AQ12" s="180">
        <f t="shared" ref="AQ12:AQ30" si="5">IF(P12="材質劣化",2,IF(P12="漏水",3,1))</f>
        <v>2</v>
      </c>
    </row>
    <row r="13" spans="2:86" ht="12" customHeight="1" x14ac:dyDescent="0.15">
      <c r="B13" s="535"/>
      <c r="C13" s="862"/>
      <c r="D13" s="860"/>
      <c r="E13" s="860"/>
      <c r="F13" s="860"/>
      <c r="G13" s="860"/>
      <c r="H13" s="860"/>
      <c r="I13" s="860"/>
      <c r="J13" s="861"/>
      <c r="K13" s="155">
        <v>3</v>
      </c>
      <c r="L13" s="825" t="s">
        <v>647</v>
      </c>
      <c r="M13" s="827"/>
      <c r="N13" s="825" t="s">
        <v>647</v>
      </c>
      <c r="O13" s="827"/>
      <c r="P13" s="804" t="s">
        <v>335</v>
      </c>
      <c r="Q13" s="828"/>
      <c r="R13" s="275" t="s">
        <v>352</v>
      </c>
      <c r="S13" s="275"/>
      <c r="T13" s="275"/>
      <c r="U13" s="804" t="s">
        <v>645</v>
      </c>
      <c r="V13" s="828"/>
      <c r="W13" s="804" t="s">
        <v>650</v>
      </c>
      <c r="X13" s="805"/>
      <c r="Y13" s="156"/>
      <c r="Z13" s="156"/>
      <c r="AA13" s="156"/>
      <c r="AB13" s="156"/>
      <c r="AC13" s="181"/>
      <c r="AD13" s="181"/>
      <c r="AE13" s="181"/>
      <c r="AF13" s="181"/>
      <c r="AG13" s="181"/>
      <c r="AH13" s="181"/>
      <c r="AI13" s="181"/>
      <c r="AJ13" s="181"/>
      <c r="AK13" s="829" t="s">
        <v>748</v>
      </c>
      <c r="AL13" s="830"/>
      <c r="AM13" s="830"/>
      <c r="AN13" s="831"/>
      <c r="AO13" s="832"/>
      <c r="AP13" s="2"/>
      <c r="AQ13" s="180">
        <f t="shared" si="5"/>
        <v>2</v>
      </c>
    </row>
    <row r="14" spans="2:86" ht="12" customHeight="1" x14ac:dyDescent="0.15">
      <c r="B14" s="535"/>
      <c r="C14" s="862"/>
      <c r="D14" s="860"/>
      <c r="E14" s="860"/>
      <c r="F14" s="860"/>
      <c r="G14" s="860"/>
      <c r="H14" s="860"/>
      <c r="I14" s="860"/>
      <c r="J14" s="861"/>
      <c r="K14" s="155">
        <v>4</v>
      </c>
      <c r="L14" s="825" t="s">
        <v>647</v>
      </c>
      <c r="M14" s="827"/>
      <c r="N14" s="825" t="s">
        <v>647</v>
      </c>
      <c r="O14" s="827"/>
      <c r="P14" s="804" t="s">
        <v>335</v>
      </c>
      <c r="Q14" s="828"/>
      <c r="R14" s="275" t="s">
        <v>352</v>
      </c>
      <c r="S14" s="275"/>
      <c r="T14" s="275"/>
      <c r="U14" s="804" t="s">
        <v>645</v>
      </c>
      <c r="V14" s="828"/>
      <c r="W14" s="804" t="s">
        <v>650</v>
      </c>
      <c r="X14" s="805"/>
      <c r="Y14" s="156"/>
      <c r="Z14" s="156"/>
      <c r="AA14" s="156"/>
      <c r="AB14" s="156"/>
      <c r="AC14" s="181"/>
      <c r="AD14" s="181"/>
      <c r="AE14" s="181"/>
      <c r="AF14" s="181"/>
      <c r="AG14" s="181"/>
      <c r="AH14" s="181"/>
      <c r="AI14" s="181"/>
      <c r="AJ14" s="181"/>
      <c r="AK14" s="829" t="s">
        <v>748</v>
      </c>
      <c r="AL14" s="830"/>
      <c r="AM14" s="830"/>
      <c r="AN14" s="831"/>
      <c r="AO14" s="832"/>
      <c r="AP14" s="2"/>
      <c r="AQ14" s="180">
        <f t="shared" si="5"/>
        <v>2</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1.4999999999999999E-2</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1</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1</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1</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2">
    <dataValidation type="list" allowBlank="1" showInputMessage="1" showErrorMessage="1" sqref="Y11:AB30" xr:uid="{00000000-0002-0000-2200-000000000000}">
      <formula1>"　,○"</formula1>
    </dataValidation>
    <dataValidation type="list" allowBlank="1" showInputMessage="1" showErrorMessage="1" sqref="R11:T30 N11:O30" xr:uid="{00000000-0002-0000-22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200-000002000000}">
          <x14:formula1>
            <xm:f>'(参考)リスト'!$F$16:$F$21</xm:f>
          </x14:formula1>
          <xm:sqref>W11:X30</xm:sqref>
        </x14:dataValidation>
        <x14:dataValidation type="list" allowBlank="1" showInputMessage="1" showErrorMessage="1" xr:uid="{00000000-0002-0000-2200-000003000000}">
          <x14:formula1>
            <xm:f>'(参考)リスト'!$B$16:$B$20</xm:f>
          </x14:formula1>
          <xm:sqref>L11:M30</xm:sqref>
        </x14:dataValidation>
        <x14:dataValidation type="list" allowBlank="1" showInputMessage="1" showErrorMessage="1" xr:uid="{00000000-0002-0000-2200-000004000000}">
          <x14:formula1>
            <xm:f>'(参考)リスト'!$G$16:$G$20</xm:f>
          </x14:formula1>
          <xm:sqref>U11:V30</xm:sqref>
        </x14:dataValidation>
        <x14:dataValidation type="list" allowBlank="1" showInputMessage="1" showErrorMessage="1" xr:uid="{00000000-0002-0000-2200-000005000000}">
          <x14:formula1>
            <xm:f>'(参考)リスト'!$D$16:$D$18</xm:f>
          </x14:formula1>
          <xm:sqref>P11:Q30</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S14</v>
      </c>
      <c r="AW5" s="130">
        <f>R7</f>
        <v>10.5</v>
      </c>
      <c r="AX5" s="160">
        <f>+Y32</f>
        <v>0</v>
      </c>
      <c r="AY5" s="160">
        <f>+Z32</f>
        <v>0</v>
      </c>
      <c r="AZ5" s="160">
        <f>+AA32</f>
        <v>0</v>
      </c>
      <c r="BA5" s="160">
        <f t="shared" ref="BA5" si="0">+AB32</f>
        <v>0</v>
      </c>
      <c r="BB5" s="160">
        <f>+AC32</f>
        <v>0</v>
      </c>
      <c r="BC5" s="160">
        <f t="shared" ref="BC5:BI5" si="1">+AD32</f>
        <v>0</v>
      </c>
      <c r="BD5" s="160">
        <f t="shared" si="1"/>
        <v>0</v>
      </c>
      <c r="BE5" s="160">
        <f t="shared" si="1"/>
        <v>1</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1</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2.5000000000000001E-2</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637</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487</v>
      </c>
      <c r="O11" s="827"/>
      <c r="P11" s="804" t="s">
        <v>335</v>
      </c>
      <c r="Q11" s="828"/>
      <c r="R11" s="275" t="s">
        <v>341</v>
      </c>
      <c r="S11" s="275"/>
      <c r="T11" s="275"/>
      <c r="U11" s="804" t="s">
        <v>645</v>
      </c>
      <c r="V11" s="828"/>
      <c r="W11" s="804" t="s">
        <v>650</v>
      </c>
      <c r="X11" s="805"/>
      <c r="Y11" s="156"/>
      <c r="Z11" s="156"/>
      <c r="AA11" s="156"/>
      <c r="AB11" s="156"/>
      <c r="AC11" s="181"/>
      <c r="AD11" s="181"/>
      <c r="AE11" s="181"/>
      <c r="AF11" s="181">
        <v>2.5000000000000001E-2</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2.5000000000000001E-2</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1</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1</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1</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2">
    <dataValidation type="list" allowBlank="1" showInputMessage="1" showErrorMessage="1" sqref="R11:T30 N11:O30" xr:uid="{00000000-0002-0000-2300-000000000000}">
      <formula1>INDIRECT(L11)</formula1>
    </dataValidation>
    <dataValidation type="list" allowBlank="1" showInputMessage="1" showErrorMessage="1" sqref="Y11:AB30" xr:uid="{00000000-0002-0000-23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300-000002000000}">
          <x14:formula1>
            <xm:f>'(参考)リスト'!$D$16:$D$18</xm:f>
          </x14:formula1>
          <xm:sqref>P11:Q30</xm:sqref>
        </x14:dataValidation>
        <x14:dataValidation type="list" allowBlank="1" showInputMessage="1" showErrorMessage="1" xr:uid="{00000000-0002-0000-2300-000003000000}">
          <x14:formula1>
            <xm:f>'(参考)リスト'!$G$16:$G$20</xm:f>
          </x14:formula1>
          <xm:sqref>U11:V30</xm:sqref>
        </x14:dataValidation>
        <x14:dataValidation type="list" allowBlank="1" showInputMessage="1" showErrorMessage="1" xr:uid="{00000000-0002-0000-2300-000004000000}">
          <x14:formula1>
            <xm:f>'(参考)リスト'!$B$16:$B$20</xm:f>
          </x14:formula1>
          <xm:sqref>L11:M30</xm:sqref>
        </x14:dataValidation>
        <x14:dataValidation type="list" allowBlank="1" showInputMessage="1" showErrorMessage="1" xr:uid="{00000000-0002-0000-2300-000005000000}">
          <x14:formula1>
            <xm:f>'(参考)リスト'!$F$16:$F$21</xm:f>
          </x14:formula1>
          <xm:sqref>W11:X30</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S15</v>
      </c>
      <c r="AW5" s="130">
        <f>R7</f>
        <v>10.5</v>
      </c>
      <c r="AX5" s="160">
        <f>+Y32</f>
        <v>0</v>
      </c>
      <c r="AY5" s="160">
        <f>+Z32</f>
        <v>0</v>
      </c>
      <c r="AZ5" s="160">
        <f>+AA32</f>
        <v>0</v>
      </c>
      <c r="BA5" s="160">
        <f t="shared" ref="BA5" si="0">+AB32</f>
        <v>0</v>
      </c>
      <c r="BB5" s="160">
        <f>+AC32</f>
        <v>0</v>
      </c>
      <c r="BC5" s="160">
        <f t="shared" ref="BC5:BI5" si="1">+AD32</f>
        <v>0</v>
      </c>
      <c r="BD5" s="160">
        <f t="shared" si="1"/>
        <v>0</v>
      </c>
      <c r="BE5" s="160">
        <f t="shared" si="1"/>
        <v>2</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2</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5.5000000000000007E-2</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638</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488</v>
      </c>
      <c r="O11" s="827"/>
      <c r="P11" s="804" t="s">
        <v>335</v>
      </c>
      <c r="Q11" s="828"/>
      <c r="R11" s="275" t="s">
        <v>341</v>
      </c>
      <c r="S11" s="275"/>
      <c r="T11" s="275"/>
      <c r="U11" s="804" t="s">
        <v>645</v>
      </c>
      <c r="V11" s="828"/>
      <c r="W11" s="804" t="s">
        <v>650</v>
      </c>
      <c r="X11" s="805"/>
      <c r="Y11" s="156"/>
      <c r="Z11" s="156"/>
      <c r="AA11" s="156"/>
      <c r="AB11" s="156"/>
      <c r="AC11" s="181"/>
      <c r="AD11" s="181"/>
      <c r="AE11" s="181"/>
      <c r="AF11" s="181">
        <v>0.02</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v>2</v>
      </c>
      <c r="L12" s="825" t="s">
        <v>535</v>
      </c>
      <c r="M12" s="827"/>
      <c r="N12" s="825" t="s">
        <v>487</v>
      </c>
      <c r="O12" s="827"/>
      <c r="P12" s="804" t="s">
        <v>335</v>
      </c>
      <c r="Q12" s="828"/>
      <c r="R12" s="275" t="s">
        <v>341</v>
      </c>
      <c r="S12" s="275"/>
      <c r="T12" s="275"/>
      <c r="U12" s="804" t="s">
        <v>645</v>
      </c>
      <c r="V12" s="828"/>
      <c r="W12" s="804" t="s">
        <v>650</v>
      </c>
      <c r="X12" s="805"/>
      <c r="Y12" s="156"/>
      <c r="Z12" s="156"/>
      <c r="AA12" s="156"/>
      <c r="AB12" s="156"/>
      <c r="AC12" s="181"/>
      <c r="AD12" s="181"/>
      <c r="AE12" s="181"/>
      <c r="AF12" s="181">
        <v>3.5000000000000003E-2</v>
      </c>
      <c r="AG12" s="181"/>
      <c r="AH12" s="181"/>
      <c r="AI12" s="181"/>
      <c r="AJ12" s="181"/>
      <c r="AK12" s="829"/>
      <c r="AL12" s="830"/>
      <c r="AM12" s="830"/>
      <c r="AN12" s="831"/>
      <c r="AO12" s="832"/>
      <c r="AP12" s="2"/>
      <c r="AQ12" s="180">
        <f t="shared" ref="AQ12:AQ30" si="5">IF(P12="材質劣化",2,IF(P12="漏水",3,1))</f>
        <v>2</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5.5000000000000007E-2</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2</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2</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2</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2">
    <dataValidation type="list" allowBlank="1" showInputMessage="1" showErrorMessage="1" sqref="Y11:AB30" xr:uid="{00000000-0002-0000-2400-000000000000}">
      <formula1>"　,○"</formula1>
    </dataValidation>
    <dataValidation type="list" allowBlank="1" showInputMessage="1" showErrorMessage="1" sqref="N11:O30 R11:T30" xr:uid="{00000000-0002-0000-2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400-000002000000}">
          <x14:formula1>
            <xm:f>'(参考)リスト'!$F$16:$F$21</xm:f>
          </x14:formula1>
          <xm:sqref>W11:X30</xm:sqref>
        </x14:dataValidation>
        <x14:dataValidation type="list" allowBlank="1" showInputMessage="1" showErrorMessage="1" xr:uid="{00000000-0002-0000-2400-000003000000}">
          <x14:formula1>
            <xm:f>'(参考)リスト'!$B$16:$B$20</xm:f>
          </x14:formula1>
          <xm:sqref>L11:M30</xm:sqref>
        </x14:dataValidation>
        <x14:dataValidation type="list" allowBlank="1" showInputMessage="1" showErrorMessage="1" xr:uid="{00000000-0002-0000-2400-000004000000}">
          <x14:formula1>
            <xm:f>'(参考)リスト'!$G$16:$G$20</xm:f>
          </x14:formula1>
          <xm:sqref>U11:V30</xm:sqref>
        </x14:dataValidation>
        <x14:dataValidation type="list" allowBlank="1" showInputMessage="1" showErrorMessage="1" xr:uid="{00000000-0002-0000-2400-000005000000}">
          <x14:formula1>
            <xm:f>'(参考)リスト'!$D$16:$D$18</xm:f>
          </x14:formula1>
          <xm:sqref>P11:Q30</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S16</v>
      </c>
      <c r="AW5" s="130">
        <f>R7</f>
        <v>10.5</v>
      </c>
      <c r="AX5" s="160">
        <f>+Y32</f>
        <v>0</v>
      </c>
      <c r="AY5" s="160">
        <f>+Z32</f>
        <v>0</v>
      </c>
      <c r="AZ5" s="160">
        <f>+AA32</f>
        <v>0</v>
      </c>
      <c r="BA5" s="160">
        <f t="shared" ref="BA5" si="0">+AB32</f>
        <v>0</v>
      </c>
      <c r="BB5" s="160">
        <f>+AC32</f>
        <v>0</v>
      </c>
      <c r="BC5" s="160">
        <f t="shared" ref="BC5:BI5" si="1">+AD32</f>
        <v>0</v>
      </c>
      <c r="BD5" s="160">
        <f t="shared" si="1"/>
        <v>0</v>
      </c>
      <c r="BE5" s="160">
        <f t="shared" si="1"/>
        <v>0</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0</v>
      </c>
      <c r="BP5" s="160">
        <f>+AG35</f>
        <v>0</v>
      </c>
      <c r="BQ5" s="160">
        <f>+AH35</f>
        <v>0</v>
      </c>
      <c r="BR5" s="160">
        <f>+AI35</f>
        <v>0</v>
      </c>
      <c r="BS5" s="220" t="str">
        <f>+Y36</f>
        <v>Ⅰ</v>
      </c>
      <c r="BT5" s="220" t="str">
        <f>+AC36</f>
        <v>Ⅰ</v>
      </c>
      <c r="BU5" s="220" t="str">
        <f>+AG36</f>
        <v>Ⅰ</v>
      </c>
      <c r="BV5" s="220"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640</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c r="L11" s="825"/>
      <c r="M11" s="827"/>
      <c r="N11" s="825"/>
      <c r="O11" s="827"/>
      <c r="P11" s="804"/>
      <c r="Q11" s="828"/>
      <c r="R11" s="275"/>
      <c r="S11" s="275"/>
      <c r="T11" s="275"/>
      <c r="U11" s="804"/>
      <c r="V11" s="828"/>
      <c r="W11" s="804"/>
      <c r="X11" s="805"/>
      <c r="Y11" s="156"/>
      <c r="Z11" s="156"/>
      <c r="AA11" s="156"/>
      <c r="AB11" s="156"/>
      <c r="AC11" s="181"/>
      <c r="AD11" s="181"/>
      <c r="AE11" s="181"/>
      <c r="AF11" s="181"/>
      <c r="AG11" s="181"/>
      <c r="AH11" s="181"/>
      <c r="AI11" s="181"/>
      <c r="AJ11" s="181"/>
      <c r="AK11" s="825"/>
      <c r="AL11" s="826"/>
      <c r="AM11" s="826"/>
      <c r="AN11" s="611"/>
      <c r="AO11" s="612"/>
      <c r="AP11" s="2"/>
      <c r="AQ11" s="180">
        <f>IF(P11="材質劣化",2,IF(P11="漏水",3,1))</f>
        <v>1</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0</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Ⅰ</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0</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0</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Ⅰ</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Ⅰ</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Ⅰ</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2">
    <dataValidation type="list" allowBlank="1" showInputMessage="1" showErrorMessage="1" sqref="N11:O30 R11:T30" xr:uid="{00000000-0002-0000-2500-000000000000}">
      <formula1>INDIRECT(L11)</formula1>
    </dataValidation>
    <dataValidation type="list" allowBlank="1" showInputMessage="1" showErrorMessage="1" sqref="Y11:AB30" xr:uid="{00000000-0002-0000-25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500-000002000000}">
          <x14:formula1>
            <xm:f>'(参考)リスト'!$D$16:$D$18</xm:f>
          </x14:formula1>
          <xm:sqref>P11:Q30</xm:sqref>
        </x14:dataValidation>
        <x14:dataValidation type="list" allowBlank="1" showInputMessage="1" showErrorMessage="1" xr:uid="{00000000-0002-0000-2500-000003000000}">
          <x14:formula1>
            <xm:f>'(参考)リスト'!$G$16:$G$20</xm:f>
          </x14:formula1>
          <xm:sqref>U11:V30</xm:sqref>
        </x14:dataValidation>
        <x14:dataValidation type="list" allowBlank="1" showInputMessage="1" showErrorMessage="1" xr:uid="{00000000-0002-0000-2500-000004000000}">
          <x14:formula1>
            <xm:f>'(参考)リスト'!$B$16:$B$20</xm:f>
          </x14:formula1>
          <xm:sqref>L11:M30</xm:sqref>
        </x14:dataValidation>
        <x14:dataValidation type="list" allowBlank="1" showInputMessage="1" showErrorMessage="1" xr:uid="{00000000-0002-0000-2500-000005000000}">
          <x14:formula1>
            <xm:f>'(参考)リスト'!$F$16:$F$21</xm:f>
          </x14:formula1>
          <xm:sqref>W11:X30</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S17</v>
      </c>
      <c r="AW5" s="130">
        <f>R7</f>
        <v>10.5</v>
      </c>
      <c r="AX5" s="160">
        <f>+Y32</f>
        <v>0</v>
      </c>
      <c r="AY5" s="160">
        <f>+Z32</f>
        <v>0</v>
      </c>
      <c r="AZ5" s="160">
        <f>+AA32</f>
        <v>0</v>
      </c>
      <c r="BA5" s="160">
        <f t="shared" ref="BA5" si="0">+AB32</f>
        <v>0</v>
      </c>
      <c r="BB5" s="160">
        <f>+AC32</f>
        <v>0</v>
      </c>
      <c r="BC5" s="160">
        <f t="shared" ref="BC5:BI5" si="1">+AD32</f>
        <v>0</v>
      </c>
      <c r="BD5" s="160">
        <f t="shared" si="1"/>
        <v>0</v>
      </c>
      <c r="BE5" s="160">
        <f t="shared" si="1"/>
        <v>1</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1</v>
      </c>
      <c r="BP5" s="160">
        <f>+AG35</f>
        <v>0</v>
      </c>
      <c r="BQ5" s="160">
        <f>+AH35</f>
        <v>0</v>
      </c>
      <c r="BR5" s="160">
        <f>+AI35</f>
        <v>0</v>
      </c>
      <c r="BS5" s="220" t="str">
        <f>+Y36</f>
        <v>Ⅰ</v>
      </c>
      <c r="BT5" s="220" t="str">
        <f>+AC36</f>
        <v>Ⅱ</v>
      </c>
      <c r="BU5" s="220" t="str">
        <f>+AG36</f>
        <v>Ⅰ</v>
      </c>
      <c r="BV5" s="220"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0.125</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639</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v>1</v>
      </c>
      <c r="L11" s="825" t="s">
        <v>535</v>
      </c>
      <c r="M11" s="827"/>
      <c r="N11" s="825" t="s">
        <v>485</v>
      </c>
      <c r="O11" s="827"/>
      <c r="P11" s="804" t="s">
        <v>335</v>
      </c>
      <c r="Q11" s="828"/>
      <c r="R11" s="275" t="s">
        <v>339</v>
      </c>
      <c r="S11" s="275"/>
      <c r="T11" s="275"/>
      <c r="U11" s="804" t="s">
        <v>645</v>
      </c>
      <c r="V11" s="828"/>
      <c r="W11" s="804" t="s">
        <v>650</v>
      </c>
      <c r="X11" s="805"/>
      <c r="Y11" s="156"/>
      <c r="Z11" s="156"/>
      <c r="AA11" s="156"/>
      <c r="AB11" s="156"/>
      <c r="AC11" s="181"/>
      <c r="AD11" s="181"/>
      <c r="AE11" s="181"/>
      <c r="AF11" s="181">
        <v>0.125</v>
      </c>
      <c r="AG11" s="181"/>
      <c r="AH11" s="181"/>
      <c r="AI11" s="181"/>
      <c r="AJ11" s="181"/>
      <c r="AK11" s="825"/>
      <c r="AL11" s="826"/>
      <c r="AM11" s="826"/>
      <c r="AN11" s="611"/>
      <c r="AO11" s="612"/>
      <c r="AP11" s="2"/>
      <c r="AQ11" s="180">
        <f>IF(P11="材質劣化",2,IF(P11="漏水",3,1))</f>
        <v>2</v>
      </c>
    </row>
    <row r="12" spans="2:86" ht="12" customHeight="1" x14ac:dyDescent="0.15">
      <c r="B12" s="535"/>
      <c r="C12" s="862"/>
      <c r="D12" s="860"/>
      <c r="E12" s="860"/>
      <c r="F12" s="860"/>
      <c r="G12" s="860"/>
      <c r="H12" s="860"/>
      <c r="I12" s="860"/>
      <c r="J12" s="861"/>
      <c r="K12" s="155">
        <v>2</v>
      </c>
      <c r="L12" s="825" t="s">
        <v>647</v>
      </c>
      <c r="M12" s="827"/>
      <c r="N12" s="825" t="s">
        <v>647</v>
      </c>
      <c r="O12" s="827"/>
      <c r="P12" s="804" t="s">
        <v>335</v>
      </c>
      <c r="Q12" s="828"/>
      <c r="R12" s="275" t="s">
        <v>352</v>
      </c>
      <c r="S12" s="275"/>
      <c r="T12" s="275"/>
      <c r="U12" s="804" t="s">
        <v>645</v>
      </c>
      <c r="V12" s="828"/>
      <c r="W12" s="804" t="s">
        <v>650</v>
      </c>
      <c r="X12" s="805"/>
      <c r="Y12" s="156"/>
      <c r="Z12" s="156"/>
      <c r="AA12" s="156"/>
      <c r="AB12" s="156"/>
      <c r="AC12" s="181"/>
      <c r="AD12" s="181"/>
      <c r="AE12" s="181"/>
      <c r="AF12" s="181"/>
      <c r="AG12" s="181"/>
      <c r="AH12" s="181"/>
      <c r="AI12" s="181"/>
      <c r="AJ12" s="181"/>
      <c r="AK12" s="829" t="s">
        <v>748</v>
      </c>
      <c r="AL12" s="830"/>
      <c r="AM12" s="830"/>
      <c r="AN12" s="831"/>
      <c r="AO12" s="832"/>
      <c r="AP12" s="2"/>
      <c r="AQ12" s="180">
        <f t="shared" ref="AQ12:AQ30" si="5">IF(P12="材質劣化",2,IF(P12="漏水",3,1))</f>
        <v>2</v>
      </c>
    </row>
    <row r="13" spans="2:86" ht="12" customHeight="1" x14ac:dyDescent="0.15">
      <c r="B13" s="535"/>
      <c r="C13" s="862"/>
      <c r="D13" s="860"/>
      <c r="E13" s="860"/>
      <c r="F13" s="860"/>
      <c r="G13" s="860"/>
      <c r="H13" s="860"/>
      <c r="I13" s="860"/>
      <c r="J13" s="861"/>
      <c r="K13" s="155">
        <v>3</v>
      </c>
      <c r="L13" s="825" t="s">
        <v>647</v>
      </c>
      <c r="M13" s="827"/>
      <c r="N13" s="825" t="s">
        <v>647</v>
      </c>
      <c r="O13" s="827"/>
      <c r="P13" s="804" t="s">
        <v>335</v>
      </c>
      <c r="Q13" s="828"/>
      <c r="R13" s="275" t="s">
        <v>352</v>
      </c>
      <c r="S13" s="275"/>
      <c r="T13" s="275"/>
      <c r="U13" s="804" t="s">
        <v>645</v>
      </c>
      <c r="V13" s="828"/>
      <c r="W13" s="804" t="s">
        <v>650</v>
      </c>
      <c r="X13" s="805"/>
      <c r="Y13" s="156"/>
      <c r="Z13" s="156"/>
      <c r="AA13" s="156"/>
      <c r="AB13" s="156"/>
      <c r="AC13" s="181"/>
      <c r="AD13" s="181"/>
      <c r="AE13" s="181"/>
      <c r="AF13" s="181"/>
      <c r="AG13" s="181"/>
      <c r="AH13" s="181"/>
      <c r="AI13" s="181"/>
      <c r="AJ13" s="181"/>
      <c r="AK13" s="829" t="s">
        <v>748</v>
      </c>
      <c r="AL13" s="830"/>
      <c r="AM13" s="830"/>
      <c r="AN13" s="831"/>
      <c r="AO13" s="832"/>
      <c r="AP13" s="2"/>
      <c r="AQ13" s="180">
        <f t="shared" si="5"/>
        <v>2</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0.125</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1</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Ⅱb</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1</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1</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Ⅱ</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Ⅱ</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Ⅱ</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2">
    <dataValidation type="list" allowBlank="1" showInputMessage="1" showErrorMessage="1" sqref="N11:O30 R11:T30" xr:uid="{00000000-0002-0000-2600-000000000000}">
      <formula1>INDIRECT(L11)</formula1>
    </dataValidation>
    <dataValidation type="list" allowBlank="1" showInputMessage="1" showErrorMessage="1" sqref="Y11:AB30" xr:uid="{00000000-0002-0000-26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600-000002000000}">
          <x14:formula1>
            <xm:f>'(参考)リスト'!$D$16:$D$18</xm:f>
          </x14:formula1>
          <xm:sqref>P11:Q30</xm:sqref>
        </x14:dataValidation>
        <x14:dataValidation type="list" allowBlank="1" showInputMessage="1" showErrorMessage="1" xr:uid="{00000000-0002-0000-2600-000003000000}">
          <x14:formula1>
            <xm:f>'(参考)リスト'!$G$16:$G$20</xm:f>
          </x14:formula1>
          <xm:sqref>U11:V30</xm:sqref>
        </x14:dataValidation>
        <x14:dataValidation type="list" allowBlank="1" showInputMessage="1" showErrorMessage="1" xr:uid="{00000000-0002-0000-2600-000004000000}">
          <x14:formula1>
            <xm:f>'(参考)リスト'!$B$16:$B$20</xm:f>
          </x14:formula1>
          <xm:sqref>L11:M30</xm:sqref>
        </x14:dataValidation>
        <x14:dataValidation type="list" allowBlank="1" showInputMessage="1" showErrorMessage="1" xr:uid="{00000000-0002-0000-2600-000005000000}">
          <x14:formula1>
            <xm:f>'(参考)リスト'!$F$16:$F$21</xm:f>
          </x14:formula1>
          <xm:sqref>W11:X30</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S18</v>
      </c>
      <c r="AW5" s="130">
        <f>R7</f>
        <v>10.5</v>
      </c>
      <c r="AX5" s="160">
        <f>+Y32</f>
        <v>0</v>
      </c>
      <c r="AY5" s="160">
        <f>+Z32</f>
        <v>0</v>
      </c>
      <c r="AZ5" s="160">
        <f>+AA32</f>
        <v>0</v>
      </c>
      <c r="BA5" s="160">
        <f t="shared" ref="BA5" si="0">+AB32</f>
        <v>0</v>
      </c>
      <c r="BB5" s="160">
        <f>+AC32</f>
        <v>0</v>
      </c>
      <c r="BC5" s="160">
        <f t="shared" ref="BC5:BI5" si="1">+AD32</f>
        <v>0</v>
      </c>
      <c r="BD5" s="160">
        <f t="shared" si="1"/>
        <v>0</v>
      </c>
      <c r="BE5" s="160">
        <f t="shared" si="1"/>
        <v>0</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0</v>
      </c>
      <c r="BP5" s="160">
        <f>+AG35</f>
        <v>0</v>
      </c>
      <c r="BQ5" s="160">
        <f>+AH35</f>
        <v>0</v>
      </c>
      <c r="BR5" s="160">
        <f>+AI35</f>
        <v>0</v>
      </c>
      <c r="BS5" s="220" t="str">
        <f>+Y36</f>
        <v>Ⅰ</v>
      </c>
      <c r="BT5" s="220" t="str">
        <f>+AC36</f>
        <v>Ⅰ</v>
      </c>
      <c r="BU5" s="220" t="str">
        <f>+AG36</f>
        <v>Ⅰ</v>
      </c>
      <c r="BV5" s="220"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641</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c r="L11" s="825"/>
      <c r="M11" s="827"/>
      <c r="N11" s="825"/>
      <c r="O11" s="827"/>
      <c r="P11" s="804"/>
      <c r="Q11" s="828"/>
      <c r="R11" s="275"/>
      <c r="S11" s="275"/>
      <c r="T11" s="275"/>
      <c r="U11" s="804"/>
      <c r="V11" s="828"/>
      <c r="W11" s="804"/>
      <c r="X11" s="805"/>
      <c r="Y11" s="156"/>
      <c r="Z11" s="156"/>
      <c r="AA11" s="156"/>
      <c r="AB11" s="156"/>
      <c r="AC11" s="181"/>
      <c r="AD11" s="181"/>
      <c r="AE11" s="181"/>
      <c r="AF11" s="181"/>
      <c r="AG11" s="181"/>
      <c r="AH11" s="181"/>
      <c r="AI11" s="181"/>
      <c r="AJ11" s="181"/>
      <c r="AK11" s="825"/>
      <c r="AL11" s="826"/>
      <c r="AM11" s="826"/>
      <c r="AN11" s="611"/>
      <c r="AO11" s="612"/>
      <c r="AP11" s="2"/>
      <c r="AQ11" s="180">
        <f>IF(P11="材質劣化",2,IF(P11="漏水",3,1))</f>
        <v>1</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0</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Ⅰ</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0</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0</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Ⅰ</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Ⅰ</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Ⅰ</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2">
    <dataValidation type="list" allowBlank="1" showInputMessage="1" showErrorMessage="1" sqref="Y11:AB30" xr:uid="{00000000-0002-0000-2700-000000000000}">
      <formula1>"　,○"</formula1>
    </dataValidation>
    <dataValidation type="list" allowBlank="1" showInputMessage="1" showErrorMessage="1" sqref="R11:T30 N11:O30" xr:uid="{00000000-0002-0000-27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700-000002000000}">
          <x14:formula1>
            <xm:f>'(参考)リスト'!$F$16:$F$21</xm:f>
          </x14:formula1>
          <xm:sqref>W11:X30</xm:sqref>
        </x14:dataValidation>
        <x14:dataValidation type="list" allowBlank="1" showInputMessage="1" showErrorMessage="1" xr:uid="{00000000-0002-0000-2700-000003000000}">
          <x14:formula1>
            <xm:f>'(参考)リスト'!$B$16:$B$20</xm:f>
          </x14:formula1>
          <xm:sqref>L11:M30</xm:sqref>
        </x14:dataValidation>
        <x14:dataValidation type="list" allowBlank="1" showInputMessage="1" showErrorMessage="1" xr:uid="{00000000-0002-0000-2700-000004000000}">
          <x14:formula1>
            <xm:f>'(参考)リスト'!$G$16:$G$20</xm:f>
          </x14:formula1>
          <xm:sqref>U11:V30</xm:sqref>
        </x14:dataValidation>
        <x14:dataValidation type="list" allowBlank="1" showInputMessage="1" showErrorMessage="1" xr:uid="{00000000-0002-0000-2700-000005000000}">
          <x14:formula1>
            <xm:f>'(参考)リスト'!$D$16:$D$18</xm:f>
          </x14:formula1>
          <xm:sqref>P11:Q30</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S19</v>
      </c>
      <c r="AW5" s="130">
        <f>R7</f>
        <v>10.5</v>
      </c>
      <c r="AX5" s="160">
        <f>+Y32</f>
        <v>0</v>
      </c>
      <c r="AY5" s="160">
        <f>+Z32</f>
        <v>0</v>
      </c>
      <c r="AZ5" s="160">
        <f>+AA32</f>
        <v>0</v>
      </c>
      <c r="BA5" s="160">
        <f t="shared" ref="BA5" si="0">+AB32</f>
        <v>0</v>
      </c>
      <c r="BB5" s="160">
        <f>+AC32</f>
        <v>0</v>
      </c>
      <c r="BC5" s="160">
        <f t="shared" ref="BC5:BI5" si="1">+AD32</f>
        <v>0</v>
      </c>
      <c r="BD5" s="160">
        <f t="shared" si="1"/>
        <v>0</v>
      </c>
      <c r="BE5" s="160">
        <f t="shared" si="1"/>
        <v>0</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0</v>
      </c>
      <c r="BP5" s="160">
        <f>+AG35</f>
        <v>0</v>
      </c>
      <c r="BQ5" s="160">
        <f>+AH35</f>
        <v>0</v>
      </c>
      <c r="BR5" s="160">
        <f>+AI35</f>
        <v>0</v>
      </c>
      <c r="BS5" s="220" t="str">
        <f>+Y36</f>
        <v>Ⅰ</v>
      </c>
      <c r="BT5" s="220" t="str">
        <f>+AC36</f>
        <v>Ⅰ</v>
      </c>
      <c r="BU5" s="220" t="str">
        <f>+AG36</f>
        <v>Ⅰ</v>
      </c>
      <c r="BV5" s="220"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642</v>
      </c>
      <c r="O7" s="805"/>
      <c r="P7" s="801" t="s">
        <v>456</v>
      </c>
      <c r="Q7" s="803"/>
      <c r="R7" s="866">
        <v>10.5</v>
      </c>
      <c r="S7" s="867"/>
      <c r="T7" s="86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c r="L11" s="825"/>
      <c r="M11" s="827"/>
      <c r="N11" s="825"/>
      <c r="O11" s="827"/>
      <c r="P11" s="804"/>
      <c r="Q11" s="828"/>
      <c r="R11" s="275"/>
      <c r="S11" s="275"/>
      <c r="T11" s="275"/>
      <c r="U11" s="804"/>
      <c r="V11" s="828"/>
      <c r="W11" s="804"/>
      <c r="X11" s="805"/>
      <c r="Y11" s="156"/>
      <c r="Z11" s="156"/>
      <c r="AA11" s="156"/>
      <c r="AB11" s="156"/>
      <c r="AC11" s="181"/>
      <c r="AD11" s="181"/>
      <c r="AE11" s="181"/>
      <c r="AF11" s="181"/>
      <c r="AG11" s="181"/>
      <c r="AH11" s="181"/>
      <c r="AI11" s="181"/>
      <c r="AJ11" s="181"/>
      <c r="AK11" s="825"/>
      <c r="AL11" s="826"/>
      <c r="AM11" s="826"/>
      <c r="AN11" s="611"/>
      <c r="AO11" s="612"/>
      <c r="AP11" s="2"/>
      <c r="AQ11" s="180">
        <f>IF(P11="材質劣化",2,IF(P11="漏水",3,1))</f>
        <v>1</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0</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Ⅰ</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0</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0</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Ⅰ</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Ⅰ</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Ⅰ</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2">
    <dataValidation type="list" allowBlank="1" showInputMessage="1" showErrorMessage="1" sqref="N11:O30 R11:T30" xr:uid="{00000000-0002-0000-2800-000000000000}">
      <formula1>INDIRECT(L11)</formula1>
    </dataValidation>
    <dataValidation type="list" allowBlank="1" showInputMessage="1" showErrorMessage="1" sqref="Y11:AB30" xr:uid="{00000000-0002-0000-28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800-000002000000}">
          <x14:formula1>
            <xm:f>'(参考)リスト'!$D$16:$D$18</xm:f>
          </x14:formula1>
          <xm:sqref>P11:Q30</xm:sqref>
        </x14:dataValidation>
        <x14:dataValidation type="list" allowBlank="1" showInputMessage="1" showErrorMessage="1" xr:uid="{00000000-0002-0000-2800-000003000000}">
          <x14:formula1>
            <xm:f>'(参考)リスト'!$G$16:$G$20</xm:f>
          </x14:formula1>
          <xm:sqref>U11:V30</xm:sqref>
        </x14:dataValidation>
        <x14:dataValidation type="list" allowBlank="1" showInputMessage="1" showErrorMessage="1" xr:uid="{00000000-0002-0000-2800-000004000000}">
          <x14:formula1>
            <xm:f>'(参考)リスト'!$B$16:$B$20</xm:f>
          </x14:formula1>
          <xm:sqref>L11:M30</xm:sqref>
        </x14:dataValidation>
        <x14:dataValidation type="list" allowBlank="1" showInputMessage="1" showErrorMessage="1" xr:uid="{00000000-0002-0000-2800-000005000000}">
          <x14:formula1>
            <xm:f>'(参考)リスト'!$F$16:$F$21</xm:f>
          </x14:formula1>
          <xm:sqref>W11:X30</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S20</v>
      </c>
      <c r="AW5" s="130">
        <f>R7</f>
        <v>6.85</v>
      </c>
      <c r="AX5" s="160">
        <f>+Y32</f>
        <v>0</v>
      </c>
      <c r="AY5" s="160">
        <f>+Z32</f>
        <v>0</v>
      </c>
      <c r="AZ5" s="160">
        <f>+AA32</f>
        <v>0</v>
      </c>
      <c r="BA5" s="160">
        <f t="shared" ref="BA5" si="0">+AB32</f>
        <v>0</v>
      </c>
      <c r="BB5" s="160">
        <f>+AC32</f>
        <v>0</v>
      </c>
      <c r="BC5" s="160">
        <f t="shared" ref="BC5:BI5" si="1">+AD32</f>
        <v>0</v>
      </c>
      <c r="BD5" s="160">
        <f t="shared" si="1"/>
        <v>0</v>
      </c>
      <c r="BE5" s="160">
        <f t="shared" si="1"/>
        <v>0</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0</v>
      </c>
      <c r="BP5" s="160">
        <f>+AG35</f>
        <v>0</v>
      </c>
      <c r="BQ5" s="160">
        <f>+AH35</f>
        <v>0</v>
      </c>
      <c r="BR5" s="160">
        <f>+AI35</f>
        <v>0</v>
      </c>
      <c r="BS5" s="220" t="str">
        <f>+Y36</f>
        <v>Ⅰ</v>
      </c>
      <c r="BT5" s="220" t="str">
        <f>+AC36</f>
        <v>Ⅰ</v>
      </c>
      <c r="BU5" s="220" t="str">
        <f>+AG36</f>
        <v>Ⅰ</v>
      </c>
      <c r="BV5" s="220"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643</v>
      </c>
      <c r="O7" s="805"/>
      <c r="P7" s="801" t="s">
        <v>456</v>
      </c>
      <c r="Q7" s="803"/>
      <c r="R7" s="806">
        <v>6.85</v>
      </c>
      <c r="S7" s="807"/>
      <c r="T7" s="80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c r="L11" s="825"/>
      <c r="M11" s="827"/>
      <c r="N11" s="825"/>
      <c r="O11" s="827"/>
      <c r="P11" s="804"/>
      <c r="Q11" s="828"/>
      <c r="R11" s="275"/>
      <c r="S11" s="275"/>
      <c r="T11" s="275"/>
      <c r="U11" s="804"/>
      <c r="V11" s="828"/>
      <c r="W11" s="804"/>
      <c r="X11" s="805"/>
      <c r="Y11" s="156"/>
      <c r="Z11" s="156"/>
      <c r="AA11" s="156"/>
      <c r="AB11" s="156"/>
      <c r="AC11" s="181"/>
      <c r="AD11" s="181"/>
      <c r="AE11" s="181"/>
      <c r="AF11" s="181"/>
      <c r="AG11" s="181"/>
      <c r="AH11" s="181"/>
      <c r="AI11" s="181"/>
      <c r="AJ11" s="181"/>
      <c r="AK11" s="825"/>
      <c r="AL11" s="826"/>
      <c r="AM11" s="826"/>
      <c r="AN11" s="611"/>
      <c r="AO11" s="612"/>
      <c r="AP11" s="2"/>
      <c r="AQ11" s="180">
        <f>IF(P11="材質劣化",2,IF(P11="漏水",3,1))</f>
        <v>1</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0</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Ⅰ</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0</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0</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Ⅰ</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Ⅰ</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Ⅰ</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2">
    <dataValidation type="list" allowBlank="1" showInputMessage="1" showErrorMessage="1" sqref="Y11:AB30" xr:uid="{00000000-0002-0000-2900-000000000000}">
      <formula1>"　,○"</formula1>
    </dataValidation>
    <dataValidation type="list" allowBlank="1" showInputMessage="1" showErrorMessage="1" sqref="N11:O30 R11:T30" xr:uid="{00000000-0002-0000-29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900-000002000000}">
          <x14:formula1>
            <xm:f>'(参考)リスト'!$F$16:$F$21</xm:f>
          </x14:formula1>
          <xm:sqref>W11:X30</xm:sqref>
        </x14:dataValidation>
        <x14:dataValidation type="list" allowBlank="1" showInputMessage="1" showErrorMessage="1" xr:uid="{00000000-0002-0000-2900-000003000000}">
          <x14:formula1>
            <xm:f>'(参考)リスト'!$B$16:$B$20</xm:f>
          </x14:formula1>
          <xm:sqref>L11:M30</xm:sqref>
        </x14:dataValidation>
        <x14:dataValidation type="list" allowBlank="1" showInputMessage="1" showErrorMessage="1" xr:uid="{00000000-0002-0000-2900-000004000000}">
          <x14:formula1>
            <xm:f>'(参考)リスト'!$G$16:$G$20</xm:f>
          </x14:formula1>
          <xm:sqref>U11:V30</xm:sqref>
        </x14:dataValidation>
        <x14:dataValidation type="list" allowBlank="1" showInputMessage="1" showErrorMessage="1" xr:uid="{00000000-0002-0000-2900-000005000000}">
          <x14:formula1>
            <xm:f>'(参考)リスト'!$D$16:$D$18</xm:f>
          </x14:formula1>
          <xm:sqref>P11:Q30</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CH52"/>
  <sheetViews>
    <sheetView showGridLines="0" showZeros="0" view="pageBreakPreview" zoomScaleNormal="100" zoomScaleSheetLayoutView="100" workbookViewId="0">
      <selection activeCell="AK4" sqref="AK4:AO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3" customWidth="1"/>
    <col min="43" max="86" width="4.125" style="129" customWidth="1"/>
    <col min="87" max="99" width="8" style="2" customWidth="1"/>
    <col min="100" max="110" width="9" style="2"/>
    <col min="111" max="111" width="14" style="2" bestFit="1" customWidth="1"/>
    <col min="112" max="16384" width="9" style="2"/>
  </cols>
  <sheetData>
    <row r="1" spans="2:86" x14ac:dyDescent="0.15">
      <c r="AU1" s="767" t="s">
        <v>308</v>
      </c>
      <c r="AV1" s="768" t="s">
        <v>301</v>
      </c>
      <c r="AW1" s="770" t="s">
        <v>302</v>
      </c>
      <c r="AX1" s="772" t="s">
        <v>309</v>
      </c>
      <c r="AY1" s="773"/>
      <c r="AZ1" s="773"/>
      <c r="BA1" s="773"/>
      <c r="BB1" s="773"/>
      <c r="BC1" s="773"/>
      <c r="BD1" s="773"/>
      <c r="BE1" s="773"/>
      <c r="BF1" s="773"/>
      <c r="BG1" s="773"/>
      <c r="BH1" s="773"/>
      <c r="BI1" s="773"/>
      <c r="BJ1" s="773"/>
      <c r="BK1" s="773"/>
      <c r="BL1" s="773"/>
      <c r="BM1" s="773"/>
      <c r="BN1" s="773"/>
      <c r="BO1" s="773"/>
      <c r="BP1" s="773"/>
      <c r="BQ1" s="773"/>
      <c r="BR1" s="774"/>
      <c r="BS1" s="480" t="s">
        <v>303</v>
      </c>
      <c r="BT1" s="775"/>
      <c r="BU1" s="775"/>
      <c r="BV1" s="775"/>
      <c r="BW1" s="761" t="s">
        <v>310</v>
      </c>
      <c r="BX1" s="762"/>
      <c r="BY1" s="762"/>
      <c r="BZ1" s="762"/>
      <c r="CA1" s="762"/>
      <c r="CB1" s="762"/>
      <c r="CC1" s="762"/>
      <c r="CD1" s="762"/>
      <c r="CE1" s="762"/>
      <c r="CF1" s="762"/>
      <c r="CG1" s="762"/>
      <c r="CH1" s="763"/>
    </row>
    <row r="2" spans="2:86" ht="8.25" customHeight="1" x14ac:dyDescent="0.15">
      <c r="AU2" s="767"/>
      <c r="AV2" s="769"/>
      <c r="AW2" s="771"/>
      <c r="AX2" s="764" t="s">
        <v>311</v>
      </c>
      <c r="AY2" s="288"/>
      <c r="AZ2" s="288"/>
      <c r="BA2" s="288"/>
      <c r="BB2" s="288"/>
      <c r="BC2" s="288"/>
      <c r="BD2" s="288"/>
      <c r="BE2" s="288"/>
      <c r="BF2" s="288"/>
      <c r="BG2" s="288"/>
      <c r="BH2" s="288"/>
      <c r="BI2" s="288"/>
      <c r="BJ2" s="288" t="s">
        <v>312</v>
      </c>
      <c r="BK2" s="288"/>
      <c r="BL2" s="288"/>
      <c r="BM2" s="288"/>
      <c r="BN2" s="288"/>
      <c r="BO2" s="288"/>
      <c r="BP2" s="288"/>
      <c r="BQ2" s="288"/>
      <c r="BR2" s="765"/>
      <c r="BS2" s="775"/>
      <c r="BT2" s="775"/>
      <c r="BU2" s="775"/>
      <c r="BV2" s="775"/>
      <c r="BW2" s="766" t="s">
        <v>305</v>
      </c>
      <c r="BX2" s="469"/>
      <c r="BY2" s="469"/>
      <c r="BZ2" s="469"/>
      <c r="CA2" s="288" t="s">
        <v>313</v>
      </c>
      <c r="CB2" s="288"/>
      <c r="CC2" s="288"/>
      <c r="CD2" s="288"/>
      <c r="CE2" s="288"/>
      <c r="CF2" s="288"/>
      <c r="CG2" s="288"/>
      <c r="CH2" s="765"/>
    </row>
    <row r="3" spans="2:86" ht="24.95" customHeight="1" x14ac:dyDescent="0.15">
      <c r="B3" s="570" t="s">
        <v>454</v>
      </c>
      <c r="C3" s="787"/>
      <c r="D3" s="787"/>
      <c r="E3" s="788"/>
      <c r="F3" s="788"/>
      <c r="G3" s="788"/>
      <c r="H3" s="788"/>
      <c r="I3" s="788"/>
      <c r="J3" s="788"/>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U3" s="767"/>
      <c r="AV3" s="769"/>
      <c r="AW3" s="771"/>
      <c r="AX3" s="764" t="s">
        <v>26</v>
      </c>
      <c r="AY3" s="288"/>
      <c r="AZ3" s="288"/>
      <c r="BA3" s="288"/>
      <c r="BB3" s="288" t="s">
        <v>22</v>
      </c>
      <c r="BC3" s="288"/>
      <c r="BD3" s="288"/>
      <c r="BE3" s="288"/>
      <c r="BF3" s="288" t="s">
        <v>24</v>
      </c>
      <c r="BG3" s="288"/>
      <c r="BH3" s="288"/>
      <c r="BI3" s="288"/>
      <c r="BJ3" s="469" t="s">
        <v>26</v>
      </c>
      <c r="BK3" s="469"/>
      <c r="BL3" s="469"/>
      <c r="BM3" s="469" t="s">
        <v>22</v>
      </c>
      <c r="BN3" s="469"/>
      <c r="BO3" s="469"/>
      <c r="BP3" s="469" t="s">
        <v>24</v>
      </c>
      <c r="BQ3" s="469"/>
      <c r="BR3" s="786"/>
      <c r="BS3" s="480" t="s">
        <v>26</v>
      </c>
      <c r="BT3" s="480" t="s">
        <v>22</v>
      </c>
      <c r="BU3" s="480" t="s">
        <v>24</v>
      </c>
      <c r="BV3" s="480" t="s">
        <v>306</v>
      </c>
      <c r="BW3" s="764" t="s">
        <v>314</v>
      </c>
      <c r="BX3" s="288"/>
      <c r="BY3" s="288"/>
      <c r="BZ3" s="288"/>
      <c r="CA3" s="288" t="s">
        <v>22</v>
      </c>
      <c r="CB3" s="288"/>
      <c r="CC3" s="288"/>
      <c r="CD3" s="288"/>
      <c r="CE3" s="288" t="s">
        <v>24</v>
      </c>
      <c r="CF3" s="288"/>
      <c r="CG3" s="288"/>
      <c r="CH3" s="765"/>
    </row>
    <row r="4" spans="2:86" ht="18" customHeight="1" x14ac:dyDescent="0.15">
      <c r="B4" s="425" t="s">
        <v>27</v>
      </c>
      <c r="C4" s="425"/>
      <c r="D4" s="740"/>
      <c r="E4" s="780" t="str">
        <f>'様式A-1'!D3</f>
        <v>オオダトンネル</v>
      </c>
      <c r="F4" s="781"/>
      <c r="G4" s="781"/>
      <c r="H4" s="781"/>
      <c r="I4" s="781"/>
      <c r="J4" s="782"/>
      <c r="K4" s="311" t="s">
        <v>28</v>
      </c>
      <c r="L4" s="469"/>
      <c r="M4" s="469"/>
      <c r="N4" s="779" t="str">
        <f>'様式A-1'!J3</f>
        <v>一般国道490号　小郡萩道路</v>
      </c>
      <c r="O4" s="779"/>
      <c r="P4" s="779"/>
      <c r="Q4" s="779"/>
      <c r="R4" s="779"/>
      <c r="S4" s="779"/>
      <c r="T4" s="288" t="s">
        <v>260</v>
      </c>
      <c r="U4" s="288"/>
      <c r="V4" s="288"/>
      <c r="W4" s="288"/>
      <c r="X4" s="288"/>
      <c r="Y4" s="779" t="str">
        <f>'様式B(トンネル様式1P001)'!K5</f>
        <v>基礎地盤コンサルタンツ株式会社</v>
      </c>
      <c r="Z4" s="779"/>
      <c r="AA4" s="779"/>
      <c r="AB4" s="779"/>
      <c r="AC4" s="779"/>
      <c r="AD4" s="779"/>
      <c r="AE4" s="779"/>
      <c r="AF4" s="779"/>
      <c r="AG4" s="261" t="s">
        <v>222</v>
      </c>
      <c r="AH4" s="262"/>
      <c r="AI4" s="262"/>
      <c r="AJ4" s="263"/>
      <c r="AK4" s="783">
        <v>45160</v>
      </c>
      <c r="AL4" s="784"/>
      <c r="AM4" s="784"/>
      <c r="AN4" s="784"/>
      <c r="AO4" s="785"/>
      <c r="AU4" s="767"/>
      <c r="AV4" s="769"/>
      <c r="AW4" s="771"/>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775"/>
      <c r="BT4" s="775"/>
      <c r="BU4" s="775"/>
      <c r="BV4" s="775"/>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x14ac:dyDescent="0.15">
      <c r="B5" s="433" t="s">
        <v>0</v>
      </c>
      <c r="C5" s="433"/>
      <c r="D5" s="750"/>
      <c r="E5" s="776" t="str">
        <f>'様式A-1'!D4</f>
        <v>大田トンネル</v>
      </c>
      <c r="F5" s="777"/>
      <c r="G5" s="777"/>
      <c r="H5" s="777"/>
      <c r="I5" s="777"/>
      <c r="J5" s="778"/>
      <c r="K5" s="576" t="s">
        <v>1</v>
      </c>
      <c r="L5" s="480"/>
      <c r="M5" s="480"/>
      <c r="N5" s="779" t="str">
        <f>'様式A-1'!R3</f>
        <v>山口県宇部土木建築事務所
美祢支所</v>
      </c>
      <c r="O5" s="779"/>
      <c r="P5" s="779"/>
      <c r="Q5" s="779"/>
      <c r="R5" s="779"/>
      <c r="S5" s="779"/>
      <c r="T5" s="288" t="s">
        <v>261</v>
      </c>
      <c r="U5" s="288"/>
      <c r="V5" s="288"/>
      <c r="W5" s="288"/>
      <c r="X5" s="288"/>
      <c r="Y5" s="779" t="str">
        <f>'様式B(トンネル様式1P001)'!K6</f>
        <v>安田　啓吾</v>
      </c>
      <c r="Z5" s="779"/>
      <c r="AA5" s="779"/>
      <c r="AB5" s="779"/>
      <c r="AC5" s="779"/>
      <c r="AD5" s="779"/>
      <c r="AE5" s="779"/>
      <c r="AF5" s="779"/>
      <c r="AG5" s="520"/>
      <c r="AH5" s="606"/>
      <c r="AI5" s="606"/>
      <c r="AJ5" s="600"/>
      <c r="AK5" s="581"/>
      <c r="AL5" s="582"/>
      <c r="AM5" s="582"/>
      <c r="AN5" s="582"/>
      <c r="AO5" s="583"/>
      <c r="AU5" s="767"/>
      <c r="AV5" s="152" t="str">
        <f>N7</f>
        <v>PE</v>
      </c>
      <c r="AW5" s="130">
        <f>R7</f>
        <v>0.15</v>
      </c>
      <c r="AX5" s="160">
        <f>+Y32</f>
        <v>0</v>
      </c>
      <c r="AY5" s="160">
        <f>+Z32</f>
        <v>0</v>
      </c>
      <c r="AZ5" s="160">
        <f>+AA32</f>
        <v>0</v>
      </c>
      <c r="BA5" s="160">
        <f t="shared" ref="BA5" si="0">+AB32</f>
        <v>0</v>
      </c>
      <c r="BB5" s="160">
        <f>+AC32</f>
        <v>0</v>
      </c>
      <c r="BC5" s="160">
        <f t="shared" ref="BC5:BI5" si="1">+AD32</f>
        <v>0</v>
      </c>
      <c r="BD5" s="160">
        <f t="shared" si="1"/>
        <v>0</v>
      </c>
      <c r="BE5" s="160">
        <f t="shared" si="1"/>
        <v>0</v>
      </c>
      <c r="BF5" s="160">
        <f t="shared" si="1"/>
        <v>0</v>
      </c>
      <c r="BG5" s="160">
        <f t="shared" si="1"/>
        <v>0</v>
      </c>
      <c r="BH5" s="160">
        <f t="shared" si="1"/>
        <v>0</v>
      </c>
      <c r="BI5" s="160">
        <f t="shared" si="1"/>
        <v>0</v>
      </c>
      <c r="BJ5" s="160" t="str">
        <f>+Y35</f>
        <v/>
      </c>
      <c r="BK5" s="160" t="str">
        <f t="shared" ref="BK5" si="2">+Z35</f>
        <v/>
      </c>
      <c r="BL5" s="160" t="str">
        <f>+AA35</f>
        <v/>
      </c>
      <c r="BM5" s="160">
        <f>+AC35</f>
        <v>0</v>
      </c>
      <c r="BN5" s="160">
        <f t="shared" ref="BN5:BO5" si="3">+AD35</f>
        <v>0</v>
      </c>
      <c r="BO5" s="160">
        <f t="shared" si="3"/>
        <v>0</v>
      </c>
      <c r="BP5" s="160">
        <f>+AG35</f>
        <v>0</v>
      </c>
      <c r="BQ5" s="160">
        <f>+AH35</f>
        <v>0</v>
      </c>
      <c r="BR5" s="160">
        <f>+AI35</f>
        <v>0</v>
      </c>
      <c r="BS5" s="220" t="str">
        <f>+Y36</f>
        <v>Ⅰ</v>
      </c>
      <c r="BT5" s="220" t="str">
        <f>+AC36</f>
        <v>Ⅰ</v>
      </c>
      <c r="BU5" s="220" t="str">
        <f>+AG36</f>
        <v>Ⅰ</v>
      </c>
      <c r="BV5" s="220"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x14ac:dyDescent="0.15">
      <c r="B6" s="789" t="s">
        <v>221</v>
      </c>
      <c r="C6" s="858"/>
      <c r="D6" s="859"/>
      <c r="E6" s="860"/>
      <c r="F6" s="860"/>
      <c r="G6" s="860"/>
      <c r="H6" s="860"/>
      <c r="I6" s="860"/>
      <c r="J6" s="861"/>
      <c r="K6" s="798" t="s">
        <v>455</v>
      </c>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800"/>
      <c r="AP6" s="2"/>
    </row>
    <row r="7" spans="2:86" ht="12" customHeight="1" x14ac:dyDescent="0.15">
      <c r="B7" s="535"/>
      <c r="C7" s="862"/>
      <c r="D7" s="860"/>
      <c r="E7" s="860"/>
      <c r="F7" s="860"/>
      <c r="G7" s="860"/>
      <c r="H7" s="860"/>
      <c r="I7" s="860"/>
      <c r="J7" s="861"/>
      <c r="K7" s="801" t="s">
        <v>220</v>
      </c>
      <c r="L7" s="802"/>
      <c r="M7" s="803"/>
      <c r="N7" s="804" t="s">
        <v>644</v>
      </c>
      <c r="O7" s="805"/>
      <c r="P7" s="801" t="s">
        <v>456</v>
      </c>
      <c r="Q7" s="803"/>
      <c r="R7" s="806">
        <v>0.15</v>
      </c>
      <c r="S7" s="807"/>
      <c r="T7" s="808"/>
      <c r="U7" s="809" t="s">
        <v>457</v>
      </c>
      <c r="V7" s="810"/>
      <c r="W7" s="809" t="s">
        <v>458</v>
      </c>
      <c r="X7" s="810"/>
      <c r="Y7" s="803" t="s">
        <v>219</v>
      </c>
      <c r="Z7" s="815"/>
      <c r="AA7" s="815"/>
      <c r="AB7" s="815"/>
      <c r="AC7" s="809" t="s">
        <v>459</v>
      </c>
      <c r="AD7" s="816"/>
      <c r="AE7" s="816"/>
      <c r="AF7" s="816"/>
      <c r="AG7" s="816"/>
      <c r="AH7" s="816"/>
      <c r="AI7" s="816"/>
      <c r="AJ7" s="810"/>
      <c r="AK7" s="809" t="s">
        <v>460</v>
      </c>
      <c r="AL7" s="816"/>
      <c r="AM7" s="816"/>
      <c r="AN7" s="818"/>
      <c r="AO7" s="819"/>
      <c r="AP7" s="2"/>
      <c r="AW7" s="179"/>
    </row>
    <row r="8" spans="2:86" ht="12" customHeight="1" x14ac:dyDescent="0.15">
      <c r="B8" s="535"/>
      <c r="C8" s="862"/>
      <c r="D8" s="860"/>
      <c r="E8" s="860"/>
      <c r="F8" s="860"/>
      <c r="G8" s="860"/>
      <c r="H8" s="860"/>
      <c r="I8" s="860"/>
      <c r="J8" s="861"/>
      <c r="K8" s="815" t="s">
        <v>461</v>
      </c>
      <c r="L8" s="815" t="s">
        <v>200</v>
      </c>
      <c r="M8" s="815"/>
      <c r="N8" s="815" t="s">
        <v>199</v>
      </c>
      <c r="O8" s="815"/>
      <c r="P8" s="815" t="s">
        <v>462</v>
      </c>
      <c r="Q8" s="815"/>
      <c r="R8" s="815" t="s">
        <v>6</v>
      </c>
      <c r="S8" s="815"/>
      <c r="T8" s="815"/>
      <c r="U8" s="811"/>
      <c r="V8" s="812"/>
      <c r="W8" s="811"/>
      <c r="X8" s="812"/>
      <c r="Y8" s="803"/>
      <c r="Z8" s="815"/>
      <c r="AA8" s="815"/>
      <c r="AB8" s="815"/>
      <c r="AC8" s="813"/>
      <c r="AD8" s="817"/>
      <c r="AE8" s="817"/>
      <c r="AF8" s="817"/>
      <c r="AG8" s="817"/>
      <c r="AH8" s="817"/>
      <c r="AI8" s="817"/>
      <c r="AJ8" s="814"/>
      <c r="AK8" s="811"/>
      <c r="AL8" s="820"/>
      <c r="AM8" s="820"/>
      <c r="AN8" s="821"/>
      <c r="AO8" s="822"/>
      <c r="AP8" s="2"/>
    </row>
    <row r="9" spans="2:86" ht="12" customHeight="1" x14ac:dyDescent="0.15">
      <c r="B9" s="535"/>
      <c r="C9" s="862"/>
      <c r="D9" s="860"/>
      <c r="E9" s="860"/>
      <c r="F9" s="860"/>
      <c r="G9" s="860"/>
      <c r="H9" s="860"/>
      <c r="I9" s="860"/>
      <c r="J9" s="861"/>
      <c r="K9" s="815"/>
      <c r="L9" s="815"/>
      <c r="M9" s="815"/>
      <c r="N9" s="815"/>
      <c r="O9" s="815"/>
      <c r="P9" s="815"/>
      <c r="Q9" s="815"/>
      <c r="R9" s="815"/>
      <c r="S9" s="815"/>
      <c r="T9" s="815"/>
      <c r="U9" s="811"/>
      <c r="V9" s="812"/>
      <c r="W9" s="811"/>
      <c r="X9" s="812"/>
      <c r="Y9" s="803" t="s">
        <v>463</v>
      </c>
      <c r="Z9" s="815"/>
      <c r="AA9" s="815"/>
      <c r="AB9" s="815"/>
      <c r="AC9" s="815" t="s">
        <v>464</v>
      </c>
      <c r="AD9" s="815"/>
      <c r="AE9" s="815"/>
      <c r="AF9" s="815"/>
      <c r="AG9" s="815" t="s">
        <v>465</v>
      </c>
      <c r="AH9" s="815"/>
      <c r="AI9" s="815"/>
      <c r="AJ9" s="815"/>
      <c r="AK9" s="811"/>
      <c r="AL9" s="820"/>
      <c r="AM9" s="820"/>
      <c r="AN9" s="821"/>
      <c r="AO9" s="822"/>
      <c r="AP9" s="2"/>
    </row>
    <row r="10" spans="2:86" ht="12" customHeight="1" x14ac:dyDescent="0.15">
      <c r="B10" s="535"/>
      <c r="C10" s="862"/>
      <c r="D10" s="860"/>
      <c r="E10" s="860"/>
      <c r="F10" s="860"/>
      <c r="G10" s="860"/>
      <c r="H10" s="860"/>
      <c r="I10" s="860"/>
      <c r="J10" s="861"/>
      <c r="K10" s="815"/>
      <c r="L10" s="815"/>
      <c r="M10" s="815"/>
      <c r="N10" s="815"/>
      <c r="O10" s="815"/>
      <c r="P10" s="815"/>
      <c r="Q10" s="815"/>
      <c r="R10" s="815"/>
      <c r="S10" s="815"/>
      <c r="T10" s="815"/>
      <c r="U10" s="813"/>
      <c r="V10" s="814"/>
      <c r="W10" s="813"/>
      <c r="X10" s="814"/>
      <c r="Y10" s="154" t="s">
        <v>32</v>
      </c>
      <c r="Z10" s="151" t="s">
        <v>33</v>
      </c>
      <c r="AA10" s="151" t="s">
        <v>466</v>
      </c>
      <c r="AB10" s="151" t="s">
        <v>467</v>
      </c>
      <c r="AC10" s="151" t="s">
        <v>32</v>
      </c>
      <c r="AD10" s="151" t="s">
        <v>33</v>
      </c>
      <c r="AE10" s="151" t="s">
        <v>466</v>
      </c>
      <c r="AF10" s="151" t="s">
        <v>467</v>
      </c>
      <c r="AG10" s="151" t="s">
        <v>32</v>
      </c>
      <c r="AH10" s="151" t="s">
        <v>33</v>
      </c>
      <c r="AI10" s="151" t="s">
        <v>466</v>
      </c>
      <c r="AJ10" s="151" t="s">
        <v>467</v>
      </c>
      <c r="AK10" s="813"/>
      <c r="AL10" s="817"/>
      <c r="AM10" s="817"/>
      <c r="AN10" s="823"/>
      <c r="AO10" s="824"/>
      <c r="AP10" s="2"/>
    </row>
    <row r="11" spans="2:86" ht="12" customHeight="1" x14ac:dyDescent="0.15">
      <c r="B11" s="535"/>
      <c r="C11" s="862"/>
      <c r="D11" s="860"/>
      <c r="E11" s="860"/>
      <c r="F11" s="860"/>
      <c r="G11" s="860"/>
      <c r="H11" s="860"/>
      <c r="I11" s="860"/>
      <c r="J11" s="861"/>
      <c r="K11" s="155"/>
      <c r="L11" s="825"/>
      <c r="M11" s="827"/>
      <c r="N11" s="825"/>
      <c r="O11" s="827"/>
      <c r="P11" s="804"/>
      <c r="Q11" s="828"/>
      <c r="R11" s="275"/>
      <c r="S11" s="275"/>
      <c r="T11" s="275"/>
      <c r="U11" s="804"/>
      <c r="V11" s="828"/>
      <c r="W11" s="804"/>
      <c r="X11" s="805"/>
      <c r="Y11" s="156"/>
      <c r="Z11" s="156"/>
      <c r="AA11" s="156"/>
      <c r="AB11" s="156"/>
      <c r="AC11" s="181"/>
      <c r="AD11" s="181"/>
      <c r="AE11" s="181"/>
      <c r="AF11" s="181"/>
      <c r="AG11" s="181"/>
      <c r="AH11" s="181"/>
      <c r="AI11" s="181"/>
      <c r="AJ11" s="181"/>
      <c r="AK11" s="825"/>
      <c r="AL11" s="826"/>
      <c r="AM11" s="826"/>
      <c r="AN11" s="611"/>
      <c r="AO11" s="612"/>
      <c r="AP11" s="2"/>
      <c r="AQ11" s="180">
        <f>IF(P11="材質劣化",2,IF(P11="漏水",3,1))</f>
        <v>1</v>
      </c>
    </row>
    <row r="12" spans="2:86" ht="12" customHeight="1" x14ac:dyDescent="0.15">
      <c r="B12" s="535"/>
      <c r="C12" s="862"/>
      <c r="D12" s="860"/>
      <c r="E12" s="860"/>
      <c r="F12" s="860"/>
      <c r="G12" s="860"/>
      <c r="H12" s="860"/>
      <c r="I12" s="860"/>
      <c r="J12" s="861"/>
      <c r="K12" s="155"/>
      <c r="L12" s="825"/>
      <c r="M12" s="827"/>
      <c r="N12" s="825"/>
      <c r="O12" s="827"/>
      <c r="P12" s="804"/>
      <c r="Q12" s="828"/>
      <c r="R12" s="275"/>
      <c r="S12" s="275"/>
      <c r="T12" s="275"/>
      <c r="U12" s="804"/>
      <c r="V12" s="828"/>
      <c r="W12" s="804"/>
      <c r="X12" s="805"/>
      <c r="Y12" s="156"/>
      <c r="Z12" s="156"/>
      <c r="AA12" s="156"/>
      <c r="AB12" s="156"/>
      <c r="AC12" s="181"/>
      <c r="AD12" s="181"/>
      <c r="AE12" s="181"/>
      <c r="AF12" s="181"/>
      <c r="AG12" s="181"/>
      <c r="AH12" s="181"/>
      <c r="AI12" s="181"/>
      <c r="AJ12" s="181"/>
      <c r="AK12" s="829"/>
      <c r="AL12" s="830"/>
      <c r="AM12" s="830"/>
      <c r="AN12" s="831"/>
      <c r="AO12" s="832"/>
      <c r="AP12" s="2"/>
      <c r="AQ12" s="180">
        <f t="shared" ref="AQ12:AQ30" si="5">IF(P12="材質劣化",2,IF(P12="漏水",3,1))</f>
        <v>1</v>
      </c>
    </row>
    <row r="13" spans="2:86" ht="12" customHeight="1" x14ac:dyDescent="0.15">
      <c r="B13" s="535"/>
      <c r="C13" s="862"/>
      <c r="D13" s="860"/>
      <c r="E13" s="860"/>
      <c r="F13" s="860"/>
      <c r="G13" s="860"/>
      <c r="H13" s="860"/>
      <c r="I13" s="860"/>
      <c r="J13" s="861"/>
      <c r="K13" s="155"/>
      <c r="L13" s="825"/>
      <c r="M13" s="827"/>
      <c r="N13" s="825"/>
      <c r="O13" s="827"/>
      <c r="P13" s="804"/>
      <c r="Q13" s="828"/>
      <c r="R13" s="275"/>
      <c r="S13" s="275"/>
      <c r="T13" s="275"/>
      <c r="U13" s="804"/>
      <c r="V13" s="828"/>
      <c r="W13" s="804"/>
      <c r="X13" s="805"/>
      <c r="Y13" s="156"/>
      <c r="Z13" s="156"/>
      <c r="AA13" s="156"/>
      <c r="AB13" s="156"/>
      <c r="AC13" s="181"/>
      <c r="AD13" s="181"/>
      <c r="AE13" s="181"/>
      <c r="AF13" s="181"/>
      <c r="AG13" s="181"/>
      <c r="AH13" s="181"/>
      <c r="AI13" s="181"/>
      <c r="AJ13" s="181"/>
      <c r="AK13" s="829"/>
      <c r="AL13" s="830"/>
      <c r="AM13" s="830"/>
      <c r="AN13" s="831"/>
      <c r="AO13" s="832"/>
      <c r="AP13" s="2"/>
      <c r="AQ13" s="180">
        <f t="shared" si="5"/>
        <v>1</v>
      </c>
    </row>
    <row r="14" spans="2:86" ht="12" customHeight="1" x14ac:dyDescent="0.15">
      <c r="B14" s="535"/>
      <c r="C14" s="862"/>
      <c r="D14" s="860"/>
      <c r="E14" s="860"/>
      <c r="F14" s="860"/>
      <c r="G14" s="860"/>
      <c r="H14" s="860"/>
      <c r="I14" s="860"/>
      <c r="J14" s="861"/>
      <c r="K14" s="155"/>
      <c r="L14" s="825"/>
      <c r="M14" s="827"/>
      <c r="N14" s="825"/>
      <c r="O14" s="827"/>
      <c r="P14" s="804"/>
      <c r="Q14" s="828"/>
      <c r="R14" s="275"/>
      <c r="S14" s="275"/>
      <c r="T14" s="275"/>
      <c r="U14" s="804"/>
      <c r="V14" s="828"/>
      <c r="W14" s="804"/>
      <c r="X14" s="805"/>
      <c r="Y14" s="156"/>
      <c r="Z14" s="156"/>
      <c r="AA14" s="156"/>
      <c r="AB14" s="156"/>
      <c r="AC14" s="181"/>
      <c r="AD14" s="181"/>
      <c r="AE14" s="181"/>
      <c r="AF14" s="181"/>
      <c r="AG14" s="181"/>
      <c r="AH14" s="181"/>
      <c r="AI14" s="181"/>
      <c r="AJ14" s="181"/>
      <c r="AK14" s="829"/>
      <c r="AL14" s="830"/>
      <c r="AM14" s="830"/>
      <c r="AN14" s="831"/>
      <c r="AO14" s="832"/>
      <c r="AP14" s="2"/>
      <c r="AQ14" s="180">
        <f t="shared" si="5"/>
        <v>1</v>
      </c>
    </row>
    <row r="15" spans="2:86" ht="12" customHeight="1" x14ac:dyDescent="0.15">
      <c r="B15" s="535"/>
      <c r="C15" s="862"/>
      <c r="D15" s="860"/>
      <c r="E15" s="860"/>
      <c r="F15" s="860"/>
      <c r="G15" s="860"/>
      <c r="H15" s="860"/>
      <c r="I15" s="860"/>
      <c r="J15" s="861"/>
      <c r="K15" s="155"/>
      <c r="L15" s="825"/>
      <c r="M15" s="827"/>
      <c r="N15" s="825"/>
      <c r="O15" s="827"/>
      <c r="P15" s="804"/>
      <c r="Q15" s="828"/>
      <c r="R15" s="275"/>
      <c r="S15" s="275"/>
      <c r="T15" s="275"/>
      <c r="U15" s="804"/>
      <c r="V15" s="828"/>
      <c r="W15" s="804"/>
      <c r="X15" s="805"/>
      <c r="Y15" s="156"/>
      <c r="Z15" s="156"/>
      <c r="AA15" s="156"/>
      <c r="AB15" s="156"/>
      <c r="AC15" s="181"/>
      <c r="AD15" s="181"/>
      <c r="AE15" s="181"/>
      <c r="AF15" s="181"/>
      <c r="AG15" s="181"/>
      <c r="AH15" s="181"/>
      <c r="AI15" s="181"/>
      <c r="AJ15" s="181"/>
      <c r="AK15" s="829"/>
      <c r="AL15" s="830"/>
      <c r="AM15" s="830"/>
      <c r="AN15" s="831"/>
      <c r="AO15" s="832"/>
      <c r="AP15" s="2"/>
      <c r="AQ15" s="180">
        <f t="shared" si="5"/>
        <v>1</v>
      </c>
    </row>
    <row r="16" spans="2:86" ht="12" customHeight="1" x14ac:dyDescent="0.15">
      <c r="B16" s="535"/>
      <c r="C16" s="862"/>
      <c r="D16" s="860"/>
      <c r="E16" s="860"/>
      <c r="F16" s="860"/>
      <c r="G16" s="860"/>
      <c r="H16" s="860"/>
      <c r="I16" s="860"/>
      <c r="J16" s="861"/>
      <c r="K16" s="155"/>
      <c r="L16" s="825"/>
      <c r="M16" s="827"/>
      <c r="N16" s="825"/>
      <c r="O16" s="827"/>
      <c r="P16" s="804"/>
      <c r="Q16" s="828"/>
      <c r="R16" s="275"/>
      <c r="S16" s="275"/>
      <c r="T16" s="275"/>
      <c r="U16" s="804"/>
      <c r="V16" s="828"/>
      <c r="W16" s="804"/>
      <c r="X16" s="805"/>
      <c r="Y16" s="156"/>
      <c r="Z16" s="156"/>
      <c r="AA16" s="156"/>
      <c r="AB16" s="156"/>
      <c r="AC16" s="181"/>
      <c r="AD16" s="181"/>
      <c r="AE16" s="181"/>
      <c r="AF16" s="181"/>
      <c r="AG16" s="181"/>
      <c r="AH16" s="181"/>
      <c r="AI16" s="181"/>
      <c r="AJ16" s="181"/>
      <c r="AK16" s="829"/>
      <c r="AL16" s="830"/>
      <c r="AM16" s="830"/>
      <c r="AN16" s="831"/>
      <c r="AO16" s="832"/>
      <c r="AP16" s="2"/>
      <c r="AQ16" s="180">
        <f t="shared" si="5"/>
        <v>1</v>
      </c>
    </row>
    <row r="17" spans="2:43" ht="12" customHeight="1" x14ac:dyDescent="0.15">
      <c r="B17" s="535"/>
      <c r="C17" s="862"/>
      <c r="D17" s="860"/>
      <c r="E17" s="860"/>
      <c r="F17" s="860"/>
      <c r="G17" s="860"/>
      <c r="H17" s="860"/>
      <c r="I17" s="860"/>
      <c r="J17" s="861"/>
      <c r="K17" s="155"/>
      <c r="L17" s="825"/>
      <c r="M17" s="827"/>
      <c r="N17" s="825"/>
      <c r="O17" s="827"/>
      <c r="P17" s="804"/>
      <c r="Q17" s="828"/>
      <c r="R17" s="275"/>
      <c r="S17" s="275"/>
      <c r="T17" s="275"/>
      <c r="U17" s="804"/>
      <c r="V17" s="828"/>
      <c r="W17" s="804"/>
      <c r="X17" s="805"/>
      <c r="Y17" s="156"/>
      <c r="Z17" s="156"/>
      <c r="AA17" s="156"/>
      <c r="AB17" s="156"/>
      <c r="AC17" s="181"/>
      <c r="AD17" s="181"/>
      <c r="AE17" s="181"/>
      <c r="AF17" s="181"/>
      <c r="AG17" s="181"/>
      <c r="AH17" s="181"/>
      <c r="AI17" s="181"/>
      <c r="AJ17" s="181"/>
      <c r="AK17" s="804"/>
      <c r="AL17" s="805"/>
      <c r="AM17" s="805"/>
      <c r="AN17" s="607"/>
      <c r="AO17" s="608"/>
      <c r="AP17" s="2"/>
      <c r="AQ17" s="180">
        <f t="shared" si="5"/>
        <v>1</v>
      </c>
    </row>
    <row r="18" spans="2:43" ht="12" customHeight="1" x14ac:dyDescent="0.15">
      <c r="B18" s="535"/>
      <c r="C18" s="862"/>
      <c r="D18" s="860"/>
      <c r="E18" s="860"/>
      <c r="F18" s="860"/>
      <c r="G18" s="860"/>
      <c r="H18" s="860"/>
      <c r="I18" s="860"/>
      <c r="J18" s="861"/>
      <c r="K18" s="155"/>
      <c r="L18" s="825"/>
      <c r="M18" s="827"/>
      <c r="N18" s="825"/>
      <c r="O18" s="827"/>
      <c r="P18" s="804"/>
      <c r="Q18" s="828"/>
      <c r="R18" s="275"/>
      <c r="S18" s="275"/>
      <c r="T18" s="275"/>
      <c r="U18" s="804"/>
      <c r="V18" s="828"/>
      <c r="W18" s="804"/>
      <c r="X18" s="805"/>
      <c r="Y18" s="156"/>
      <c r="Z18" s="156"/>
      <c r="AA18" s="156"/>
      <c r="AB18" s="156"/>
      <c r="AC18" s="181"/>
      <c r="AD18" s="181"/>
      <c r="AE18" s="181"/>
      <c r="AF18" s="181"/>
      <c r="AG18" s="181"/>
      <c r="AH18" s="181"/>
      <c r="AI18" s="181"/>
      <c r="AJ18" s="181"/>
      <c r="AK18" s="804"/>
      <c r="AL18" s="805"/>
      <c r="AM18" s="805"/>
      <c r="AN18" s="607"/>
      <c r="AO18" s="608"/>
      <c r="AP18" s="2"/>
      <c r="AQ18" s="180">
        <f t="shared" si="5"/>
        <v>1</v>
      </c>
    </row>
    <row r="19" spans="2:43" ht="12" customHeight="1" x14ac:dyDescent="0.15">
      <c r="B19" s="535"/>
      <c r="C19" s="862"/>
      <c r="D19" s="860"/>
      <c r="E19" s="860"/>
      <c r="F19" s="860"/>
      <c r="G19" s="860"/>
      <c r="H19" s="860"/>
      <c r="I19" s="860"/>
      <c r="J19" s="861"/>
      <c r="K19" s="155"/>
      <c r="L19" s="825"/>
      <c r="M19" s="827"/>
      <c r="N19" s="825"/>
      <c r="O19" s="827"/>
      <c r="P19" s="804"/>
      <c r="Q19" s="828"/>
      <c r="R19" s="275"/>
      <c r="S19" s="275"/>
      <c r="T19" s="275"/>
      <c r="U19" s="804"/>
      <c r="V19" s="828"/>
      <c r="W19" s="804"/>
      <c r="X19" s="805"/>
      <c r="Y19" s="156"/>
      <c r="Z19" s="156"/>
      <c r="AA19" s="156"/>
      <c r="AB19" s="156"/>
      <c r="AC19" s="181"/>
      <c r="AD19" s="181"/>
      <c r="AE19" s="181"/>
      <c r="AF19" s="181"/>
      <c r="AG19" s="181"/>
      <c r="AH19" s="181"/>
      <c r="AI19" s="181"/>
      <c r="AJ19" s="181"/>
      <c r="AK19" s="804"/>
      <c r="AL19" s="805"/>
      <c r="AM19" s="805"/>
      <c r="AN19" s="607"/>
      <c r="AO19" s="608"/>
      <c r="AP19" s="2"/>
      <c r="AQ19" s="180">
        <f t="shared" si="5"/>
        <v>1</v>
      </c>
    </row>
    <row r="20" spans="2:43" ht="12" customHeight="1" x14ac:dyDescent="0.15">
      <c r="B20" s="535"/>
      <c r="C20" s="862"/>
      <c r="D20" s="860"/>
      <c r="E20" s="860"/>
      <c r="F20" s="860"/>
      <c r="G20" s="860"/>
      <c r="H20" s="860"/>
      <c r="I20" s="860"/>
      <c r="J20" s="861"/>
      <c r="K20" s="155"/>
      <c r="L20" s="825"/>
      <c r="M20" s="827"/>
      <c r="N20" s="825"/>
      <c r="O20" s="827"/>
      <c r="P20" s="804"/>
      <c r="Q20" s="828"/>
      <c r="R20" s="275"/>
      <c r="S20" s="275"/>
      <c r="T20" s="275"/>
      <c r="U20" s="804"/>
      <c r="V20" s="828"/>
      <c r="W20" s="804"/>
      <c r="X20" s="805"/>
      <c r="Y20" s="156"/>
      <c r="Z20" s="156"/>
      <c r="AA20" s="156"/>
      <c r="AB20" s="156"/>
      <c r="AC20" s="181"/>
      <c r="AD20" s="181"/>
      <c r="AE20" s="181"/>
      <c r="AF20" s="181"/>
      <c r="AG20" s="181"/>
      <c r="AH20" s="181"/>
      <c r="AI20" s="181"/>
      <c r="AJ20" s="181"/>
      <c r="AK20" s="804"/>
      <c r="AL20" s="805"/>
      <c r="AM20" s="805"/>
      <c r="AN20" s="607"/>
      <c r="AO20" s="608"/>
      <c r="AP20" s="2"/>
      <c r="AQ20" s="180">
        <f t="shared" si="5"/>
        <v>1</v>
      </c>
    </row>
    <row r="21" spans="2:43" ht="12" customHeight="1" x14ac:dyDescent="0.15">
      <c r="B21" s="535"/>
      <c r="C21" s="862"/>
      <c r="D21" s="860"/>
      <c r="E21" s="860"/>
      <c r="F21" s="860"/>
      <c r="G21" s="860"/>
      <c r="H21" s="860"/>
      <c r="I21" s="860"/>
      <c r="J21" s="861"/>
      <c r="K21" s="155"/>
      <c r="L21" s="825"/>
      <c r="M21" s="827"/>
      <c r="N21" s="825"/>
      <c r="O21" s="827"/>
      <c r="P21" s="804"/>
      <c r="Q21" s="828"/>
      <c r="R21" s="275"/>
      <c r="S21" s="275"/>
      <c r="T21" s="275"/>
      <c r="U21" s="804"/>
      <c r="V21" s="828"/>
      <c r="W21" s="804"/>
      <c r="X21" s="805"/>
      <c r="Y21" s="156"/>
      <c r="Z21" s="156"/>
      <c r="AA21" s="156"/>
      <c r="AB21" s="156"/>
      <c r="AC21" s="181"/>
      <c r="AD21" s="181"/>
      <c r="AE21" s="181"/>
      <c r="AF21" s="181"/>
      <c r="AG21" s="181"/>
      <c r="AH21" s="181"/>
      <c r="AI21" s="181"/>
      <c r="AJ21" s="181"/>
      <c r="AK21" s="804"/>
      <c r="AL21" s="805"/>
      <c r="AM21" s="805"/>
      <c r="AN21" s="607"/>
      <c r="AO21" s="608"/>
      <c r="AP21" s="2"/>
      <c r="AQ21" s="180">
        <f t="shared" si="5"/>
        <v>1</v>
      </c>
    </row>
    <row r="22" spans="2:43" ht="12" customHeight="1" x14ac:dyDescent="0.15">
      <c r="B22" s="535"/>
      <c r="C22" s="862"/>
      <c r="D22" s="860"/>
      <c r="E22" s="860"/>
      <c r="F22" s="860"/>
      <c r="G22" s="860"/>
      <c r="H22" s="860"/>
      <c r="I22" s="860"/>
      <c r="J22" s="861"/>
      <c r="K22" s="155"/>
      <c r="L22" s="825"/>
      <c r="M22" s="827"/>
      <c r="N22" s="825"/>
      <c r="O22" s="827"/>
      <c r="P22" s="804"/>
      <c r="Q22" s="828"/>
      <c r="R22" s="275"/>
      <c r="S22" s="275"/>
      <c r="T22" s="275"/>
      <c r="U22" s="804"/>
      <c r="V22" s="828"/>
      <c r="W22" s="804"/>
      <c r="X22" s="805"/>
      <c r="Y22" s="156"/>
      <c r="Z22" s="156"/>
      <c r="AA22" s="156"/>
      <c r="AB22" s="156"/>
      <c r="AC22" s="181"/>
      <c r="AD22" s="181"/>
      <c r="AE22" s="181"/>
      <c r="AF22" s="181"/>
      <c r="AG22" s="181"/>
      <c r="AH22" s="181"/>
      <c r="AI22" s="181"/>
      <c r="AJ22" s="181"/>
      <c r="AK22" s="804"/>
      <c r="AL22" s="805"/>
      <c r="AM22" s="805"/>
      <c r="AN22" s="607"/>
      <c r="AO22" s="608"/>
      <c r="AP22" s="2"/>
      <c r="AQ22" s="180">
        <f t="shared" si="5"/>
        <v>1</v>
      </c>
    </row>
    <row r="23" spans="2:43" ht="12" customHeight="1" x14ac:dyDescent="0.15">
      <c r="B23" s="535"/>
      <c r="C23" s="862"/>
      <c r="D23" s="860"/>
      <c r="E23" s="860"/>
      <c r="F23" s="860"/>
      <c r="G23" s="860"/>
      <c r="H23" s="860"/>
      <c r="I23" s="860"/>
      <c r="J23" s="861"/>
      <c r="K23" s="155"/>
      <c r="L23" s="825"/>
      <c r="M23" s="827"/>
      <c r="N23" s="825"/>
      <c r="O23" s="827"/>
      <c r="P23" s="804"/>
      <c r="Q23" s="828"/>
      <c r="R23" s="275"/>
      <c r="S23" s="275"/>
      <c r="T23" s="275"/>
      <c r="U23" s="804"/>
      <c r="V23" s="828"/>
      <c r="W23" s="804"/>
      <c r="X23" s="805"/>
      <c r="Y23" s="156"/>
      <c r="Z23" s="156"/>
      <c r="AA23" s="156"/>
      <c r="AB23" s="156"/>
      <c r="AC23" s="181"/>
      <c r="AD23" s="181"/>
      <c r="AE23" s="181"/>
      <c r="AF23" s="181"/>
      <c r="AG23" s="181"/>
      <c r="AH23" s="181"/>
      <c r="AI23" s="181"/>
      <c r="AJ23" s="181"/>
      <c r="AK23" s="804"/>
      <c r="AL23" s="805"/>
      <c r="AM23" s="805"/>
      <c r="AN23" s="607"/>
      <c r="AO23" s="608"/>
      <c r="AP23" s="2"/>
      <c r="AQ23" s="180">
        <f t="shared" si="5"/>
        <v>1</v>
      </c>
    </row>
    <row r="24" spans="2:43" ht="12" customHeight="1" x14ac:dyDescent="0.15">
      <c r="B24" s="535"/>
      <c r="C24" s="862"/>
      <c r="D24" s="860"/>
      <c r="E24" s="860"/>
      <c r="F24" s="860"/>
      <c r="G24" s="860"/>
      <c r="H24" s="860"/>
      <c r="I24" s="860"/>
      <c r="J24" s="861"/>
      <c r="K24" s="155"/>
      <c r="L24" s="825"/>
      <c r="M24" s="827"/>
      <c r="N24" s="825"/>
      <c r="O24" s="827"/>
      <c r="P24" s="804"/>
      <c r="Q24" s="828"/>
      <c r="R24" s="275"/>
      <c r="S24" s="275"/>
      <c r="T24" s="275"/>
      <c r="U24" s="804"/>
      <c r="V24" s="828"/>
      <c r="W24" s="804"/>
      <c r="X24" s="805"/>
      <c r="Y24" s="156"/>
      <c r="Z24" s="156"/>
      <c r="AA24" s="156"/>
      <c r="AB24" s="156"/>
      <c r="AC24" s="181"/>
      <c r="AD24" s="181"/>
      <c r="AE24" s="181"/>
      <c r="AF24" s="181"/>
      <c r="AG24" s="181"/>
      <c r="AH24" s="181"/>
      <c r="AI24" s="181"/>
      <c r="AJ24" s="181"/>
      <c r="AK24" s="804"/>
      <c r="AL24" s="805"/>
      <c r="AM24" s="805"/>
      <c r="AN24" s="607"/>
      <c r="AO24" s="608"/>
      <c r="AP24" s="2"/>
      <c r="AQ24" s="180">
        <f t="shared" si="5"/>
        <v>1</v>
      </c>
    </row>
    <row r="25" spans="2:43" ht="12" customHeight="1" x14ac:dyDescent="0.15">
      <c r="B25" s="535"/>
      <c r="C25" s="862"/>
      <c r="D25" s="860"/>
      <c r="E25" s="860"/>
      <c r="F25" s="860"/>
      <c r="G25" s="860"/>
      <c r="H25" s="860"/>
      <c r="I25" s="860"/>
      <c r="J25" s="861"/>
      <c r="K25" s="155"/>
      <c r="L25" s="825"/>
      <c r="M25" s="827"/>
      <c r="N25" s="825"/>
      <c r="O25" s="827"/>
      <c r="P25" s="804"/>
      <c r="Q25" s="828"/>
      <c r="R25" s="275"/>
      <c r="S25" s="275"/>
      <c r="T25" s="275"/>
      <c r="U25" s="804"/>
      <c r="V25" s="828"/>
      <c r="W25" s="804"/>
      <c r="X25" s="805"/>
      <c r="Y25" s="156"/>
      <c r="Z25" s="156"/>
      <c r="AA25" s="156"/>
      <c r="AB25" s="156"/>
      <c r="AC25" s="181"/>
      <c r="AD25" s="181"/>
      <c r="AE25" s="181"/>
      <c r="AF25" s="181"/>
      <c r="AG25" s="181"/>
      <c r="AH25" s="181"/>
      <c r="AI25" s="181"/>
      <c r="AJ25" s="181"/>
      <c r="AK25" s="804"/>
      <c r="AL25" s="805"/>
      <c r="AM25" s="805"/>
      <c r="AN25" s="607"/>
      <c r="AO25" s="608"/>
      <c r="AP25" s="2"/>
      <c r="AQ25" s="180">
        <f t="shared" si="5"/>
        <v>1</v>
      </c>
    </row>
    <row r="26" spans="2:43" ht="12" customHeight="1" x14ac:dyDescent="0.15">
      <c r="B26" s="535"/>
      <c r="C26" s="862"/>
      <c r="D26" s="860"/>
      <c r="E26" s="860"/>
      <c r="F26" s="860"/>
      <c r="G26" s="860"/>
      <c r="H26" s="860"/>
      <c r="I26" s="860"/>
      <c r="J26" s="861"/>
      <c r="K26" s="155"/>
      <c r="L26" s="825"/>
      <c r="M26" s="827"/>
      <c r="N26" s="825"/>
      <c r="O26" s="827"/>
      <c r="P26" s="804"/>
      <c r="Q26" s="828"/>
      <c r="R26" s="275"/>
      <c r="S26" s="275"/>
      <c r="T26" s="275"/>
      <c r="U26" s="804"/>
      <c r="V26" s="828"/>
      <c r="W26" s="804"/>
      <c r="X26" s="805"/>
      <c r="Y26" s="156"/>
      <c r="Z26" s="156"/>
      <c r="AA26" s="156"/>
      <c r="AB26" s="156"/>
      <c r="AC26" s="181"/>
      <c r="AD26" s="181"/>
      <c r="AE26" s="181"/>
      <c r="AF26" s="181"/>
      <c r="AG26" s="181"/>
      <c r="AH26" s="181"/>
      <c r="AI26" s="181"/>
      <c r="AJ26" s="181"/>
      <c r="AK26" s="804"/>
      <c r="AL26" s="805"/>
      <c r="AM26" s="805"/>
      <c r="AN26" s="607"/>
      <c r="AO26" s="608"/>
      <c r="AP26" s="2"/>
      <c r="AQ26" s="180">
        <f t="shared" si="5"/>
        <v>1</v>
      </c>
    </row>
    <row r="27" spans="2:43" ht="12" customHeight="1" x14ac:dyDescent="0.15">
      <c r="B27" s="535"/>
      <c r="C27" s="862"/>
      <c r="D27" s="860"/>
      <c r="E27" s="860"/>
      <c r="F27" s="860"/>
      <c r="G27" s="860"/>
      <c r="H27" s="860"/>
      <c r="I27" s="860"/>
      <c r="J27" s="861"/>
      <c r="K27" s="155"/>
      <c r="L27" s="825"/>
      <c r="M27" s="827"/>
      <c r="N27" s="825"/>
      <c r="O27" s="827"/>
      <c r="P27" s="804"/>
      <c r="Q27" s="828"/>
      <c r="R27" s="275"/>
      <c r="S27" s="275"/>
      <c r="T27" s="275"/>
      <c r="U27" s="804"/>
      <c r="V27" s="828"/>
      <c r="W27" s="804"/>
      <c r="X27" s="805"/>
      <c r="Y27" s="156"/>
      <c r="Z27" s="156"/>
      <c r="AA27" s="156"/>
      <c r="AB27" s="156"/>
      <c r="AC27" s="181"/>
      <c r="AD27" s="181"/>
      <c r="AE27" s="181"/>
      <c r="AF27" s="181"/>
      <c r="AG27" s="181"/>
      <c r="AH27" s="181"/>
      <c r="AI27" s="181"/>
      <c r="AJ27" s="181"/>
      <c r="AK27" s="804"/>
      <c r="AL27" s="805"/>
      <c r="AM27" s="805"/>
      <c r="AN27" s="607"/>
      <c r="AO27" s="608"/>
      <c r="AP27" s="2"/>
      <c r="AQ27" s="180">
        <f t="shared" si="5"/>
        <v>1</v>
      </c>
    </row>
    <row r="28" spans="2:43" ht="12" customHeight="1" x14ac:dyDescent="0.15">
      <c r="B28" s="535"/>
      <c r="C28" s="862"/>
      <c r="D28" s="860"/>
      <c r="E28" s="860"/>
      <c r="F28" s="860"/>
      <c r="G28" s="860"/>
      <c r="H28" s="860"/>
      <c r="I28" s="860"/>
      <c r="J28" s="861"/>
      <c r="K28" s="155"/>
      <c r="L28" s="825"/>
      <c r="M28" s="827"/>
      <c r="N28" s="825"/>
      <c r="O28" s="827"/>
      <c r="P28" s="804"/>
      <c r="Q28" s="828"/>
      <c r="R28" s="275"/>
      <c r="S28" s="275"/>
      <c r="T28" s="275"/>
      <c r="U28" s="804"/>
      <c r="V28" s="828"/>
      <c r="W28" s="804"/>
      <c r="X28" s="805"/>
      <c r="Y28" s="156"/>
      <c r="Z28" s="156"/>
      <c r="AA28" s="156"/>
      <c r="AB28" s="156"/>
      <c r="AC28" s="181"/>
      <c r="AD28" s="181"/>
      <c r="AE28" s="181"/>
      <c r="AF28" s="181"/>
      <c r="AG28" s="181"/>
      <c r="AH28" s="181"/>
      <c r="AI28" s="181"/>
      <c r="AJ28" s="181"/>
      <c r="AK28" s="804"/>
      <c r="AL28" s="805"/>
      <c r="AM28" s="805"/>
      <c r="AN28" s="607"/>
      <c r="AO28" s="608"/>
      <c r="AP28" s="2"/>
      <c r="AQ28" s="180">
        <f t="shared" si="5"/>
        <v>1</v>
      </c>
    </row>
    <row r="29" spans="2:43" ht="12" customHeight="1" x14ac:dyDescent="0.15">
      <c r="B29" s="535"/>
      <c r="C29" s="862"/>
      <c r="D29" s="860"/>
      <c r="E29" s="860"/>
      <c r="F29" s="860"/>
      <c r="G29" s="860"/>
      <c r="H29" s="860"/>
      <c r="I29" s="860"/>
      <c r="J29" s="861"/>
      <c r="K29" s="155"/>
      <c r="L29" s="825"/>
      <c r="M29" s="827"/>
      <c r="N29" s="825"/>
      <c r="O29" s="827"/>
      <c r="P29" s="804"/>
      <c r="Q29" s="828"/>
      <c r="R29" s="275"/>
      <c r="S29" s="275"/>
      <c r="T29" s="275"/>
      <c r="U29" s="804"/>
      <c r="V29" s="828"/>
      <c r="W29" s="804"/>
      <c r="X29" s="805"/>
      <c r="Y29" s="156"/>
      <c r="Z29" s="156"/>
      <c r="AA29" s="156"/>
      <c r="AB29" s="156"/>
      <c r="AC29" s="181"/>
      <c r="AD29" s="181"/>
      <c r="AE29" s="181"/>
      <c r="AF29" s="181"/>
      <c r="AG29" s="181"/>
      <c r="AH29" s="181"/>
      <c r="AI29" s="181"/>
      <c r="AJ29" s="181"/>
      <c r="AK29" s="804"/>
      <c r="AL29" s="805"/>
      <c r="AM29" s="805"/>
      <c r="AN29" s="607"/>
      <c r="AO29" s="608"/>
      <c r="AP29" s="2"/>
      <c r="AQ29" s="180">
        <f t="shared" si="5"/>
        <v>1</v>
      </c>
    </row>
    <row r="30" spans="2:43" ht="12" customHeight="1" x14ac:dyDescent="0.15">
      <c r="B30" s="535"/>
      <c r="C30" s="862"/>
      <c r="D30" s="860"/>
      <c r="E30" s="860"/>
      <c r="F30" s="860"/>
      <c r="G30" s="860"/>
      <c r="H30" s="860"/>
      <c r="I30" s="860"/>
      <c r="J30" s="861"/>
      <c r="K30" s="155"/>
      <c r="L30" s="825"/>
      <c r="M30" s="827"/>
      <c r="N30" s="825"/>
      <c r="O30" s="827"/>
      <c r="P30" s="804"/>
      <c r="Q30" s="828"/>
      <c r="R30" s="275"/>
      <c r="S30" s="275"/>
      <c r="T30" s="275"/>
      <c r="U30" s="804"/>
      <c r="V30" s="828"/>
      <c r="W30" s="804"/>
      <c r="X30" s="805"/>
      <c r="Y30" s="156"/>
      <c r="Z30" s="156"/>
      <c r="AA30" s="156"/>
      <c r="AB30" s="156"/>
      <c r="AC30" s="181"/>
      <c r="AD30" s="181"/>
      <c r="AE30" s="181"/>
      <c r="AF30" s="181"/>
      <c r="AG30" s="181"/>
      <c r="AH30" s="181"/>
      <c r="AI30" s="181"/>
      <c r="AJ30" s="181"/>
      <c r="AK30" s="804"/>
      <c r="AL30" s="805"/>
      <c r="AM30" s="805"/>
      <c r="AN30" s="607"/>
      <c r="AO30" s="608"/>
      <c r="AP30" s="2"/>
      <c r="AQ30" s="180">
        <f t="shared" si="5"/>
        <v>1</v>
      </c>
    </row>
    <row r="31" spans="2:43" ht="12" customHeight="1" x14ac:dyDescent="0.15">
      <c r="B31" s="535"/>
      <c r="C31" s="862"/>
      <c r="D31" s="860"/>
      <c r="E31" s="860"/>
      <c r="F31" s="860"/>
      <c r="G31" s="860"/>
      <c r="H31" s="860"/>
      <c r="I31" s="860"/>
      <c r="J31" s="861"/>
      <c r="K31" s="815" t="s">
        <v>218</v>
      </c>
      <c r="L31" s="815" t="s">
        <v>217</v>
      </c>
      <c r="M31" s="815"/>
      <c r="N31" s="815"/>
      <c r="O31" s="815"/>
      <c r="P31" s="815"/>
      <c r="Q31" s="815"/>
      <c r="R31" s="815"/>
      <c r="S31" s="815"/>
      <c r="T31" s="815"/>
      <c r="U31" s="815"/>
      <c r="V31" s="815"/>
      <c r="W31" s="815"/>
      <c r="X31" s="815"/>
      <c r="Y31" s="801" t="s">
        <v>468</v>
      </c>
      <c r="Z31" s="802"/>
      <c r="AA31" s="802"/>
      <c r="AB31" s="803"/>
      <c r="AC31" s="182">
        <f t="shared" ref="AC31:AJ31" si="6">SUM(AC11:AC30)</f>
        <v>0</v>
      </c>
      <c r="AD31" s="182">
        <f t="shared" si="6"/>
        <v>0</v>
      </c>
      <c r="AE31" s="182">
        <f t="shared" si="6"/>
        <v>0</v>
      </c>
      <c r="AF31" s="182">
        <f t="shared" si="6"/>
        <v>0</v>
      </c>
      <c r="AG31" s="182">
        <f t="shared" si="6"/>
        <v>0</v>
      </c>
      <c r="AH31" s="182">
        <f t="shared" si="6"/>
        <v>0</v>
      </c>
      <c r="AI31" s="182">
        <f t="shared" si="6"/>
        <v>0</v>
      </c>
      <c r="AJ31" s="182">
        <f t="shared" si="6"/>
        <v>0</v>
      </c>
      <c r="AK31" s="801" t="s">
        <v>216</v>
      </c>
      <c r="AL31" s="802"/>
      <c r="AM31" s="802"/>
      <c r="AN31" s="607"/>
      <c r="AO31" s="608"/>
      <c r="AP31" s="2"/>
    </row>
    <row r="32" spans="2:43" ht="12" customHeight="1" x14ac:dyDescent="0.15">
      <c r="B32" s="535"/>
      <c r="C32" s="862"/>
      <c r="D32" s="860"/>
      <c r="E32" s="860"/>
      <c r="F32" s="860"/>
      <c r="G32" s="860"/>
      <c r="H32" s="860"/>
      <c r="I32" s="860"/>
      <c r="J32" s="861"/>
      <c r="K32" s="815"/>
      <c r="L32" s="815" t="s">
        <v>469</v>
      </c>
      <c r="M32" s="815"/>
      <c r="N32" s="815"/>
      <c r="O32" s="815" t="s">
        <v>215</v>
      </c>
      <c r="P32" s="815"/>
      <c r="Q32" s="815"/>
      <c r="R32" s="815"/>
      <c r="S32" s="815"/>
      <c r="T32" s="815"/>
      <c r="U32" s="815"/>
      <c r="V32" s="815"/>
      <c r="W32" s="815"/>
      <c r="X32" s="815"/>
      <c r="Y32" s="156">
        <f>COUNTIF(Y11:Y30,"○")</f>
        <v>0</v>
      </c>
      <c r="Z32" s="156">
        <f>COUNTIF(Z11:Z30,"○")</f>
        <v>0</v>
      </c>
      <c r="AA32" s="156">
        <f>COUNTIF(AA11:AA30,"○")</f>
        <v>0</v>
      </c>
      <c r="AB32" s="156">
        <f>COUNTIF(AB11:AB30,"○")</f>
        <v>0</v>
      </c>
      <c r="AC32" s="156">
        <f t="shared" ref="AC32:AJ32" si="7">COUNT(AC11:AC30)</f>
        <v>0</v>
      </c>
      <c r="AD32" s="156">
        <f t="shared" si="7"/>
        <v>0</v>
      </c>
      <c r="AE32" s="156">
        <f t="shared" si="7"/>
        <v>0</v>
      </c>
      <c r="AF32" s="156">
        <f t="shared" si="7"/>
        <v>0</v>
      </c>
      <c r="AG32" s="156">
        <f t="shared" si="7"/>
        <v>0</v>
      </c>
      <c r="AH32" s="156">
        <f t="shared" si="7"/>
        <v>0</v>
      </c>
      <c r="AI32" s="156">
        <f t="shared" si="7"/>
        <v>0</v>
      </c>
      <c r="AJ32" s="156">
        <f t="shared" si="7"/>
        <v>0</v>
      </c>
      <c r="AK32" s="838"/>
      <c r="AL32" s="839"/>
      <c r="AM32" s="839"/>
      <c r="AN32" s="839"/>
      <c r="AO32" s="840"/>
      <c r="AP32" s="2"/>
    </row>
    <row r="33" spans="2:86" ht="12" customHeight="1" x14ac:dyDescent="0.15">
      <c r="B33" s="535"/>
      <c r="C33" s="862"/>
      <c r="D33" s="860"/>
      <c r="E33" s="860"/>
      <c r="F33" s="860"/>
      <c r="G33" s="860"/>
      <c r="H33" s="860"/>
      <c r="I33" s="860"/>
      <c r="J33" s="861"/>
      <c r="K33" s="815"/>
      <c r="L33" s="815"/>
      <c r="M33" s="815"/>
      <c r="N33" s="815"/>
      <c r="O33" s="815" t="s">
        <v>470</v>
      </c>
      <c r="P33" s="815"/>
      <c r="Q33" s="815"/>
      <c r="R33" s="815"/>
      <c r="S33" s="815"/>
      <c r="T33" s="815"/>
      <c r="U33" s="815"/>
      <c r="V33" s="815"/>
      <c r="W33" s="815"/>
      <c r="X33" s="815"/>
      <c r="Y33" s="804" t="str">
        <f>IF(Y32&gt;0,"Ⅳ",IF(Z32&gt;0,"Ⅲ",IF(AA32&gt;0,"Ⅱa",IF(AB32&gt;0,"Ⅱb","Ⅰ"))))</f>
        <v>Ⅰ</v>
      </c>
      <c r="Z33" s="805"/>
      <c r="AA33" s="805"/>
      <c r="AB33" s="828"/>
      <c r="AC33" s="804" t="str">
        <f>IF(AC32&gt;0,"Ⅳ",IF(AD32&gt;0,"Ⅲ",IF(AE32&gt;0,"Ⅱa",IF(AF32&gt;0,"Ⅱb","Ⅰ"))))</f>
        <v>Ⅰ</v>
      </c>
      <c r="AD33" s="805"/>
      <c r="AE33" s="805"/>
      <c r="AF33" s="828"/>
      <c r="AG33" s="804" t="str">
        <f>IF(AG32&gt;0,"Ⅳ",IF(AH32&gt;0,"Ⅲ",IF(AI32&gt;0,"Ⅱa",IF(AJ32&gt;0,"Ⅱb","Ⅰ"))))</f>
        <v>Ⅰ</v>
      </c>
      <c r="AH33" s="805"/>
      <c r="AI33" s="805"/>
      <c r="AJ33" s="828"/>
      <c r="AK33" s="841"/>
      <c r="AL33" s="842"/>
      <c r="AM33" s="842"/>
      <c r="AN33" s="842"/>
      <c r="AO33" s="843"/>
      <c r="AP33" s="2"/>
      <c r="AQ33" s="58" t="s">
        <v>315</v>
      </c>
      <c r="AR33" s="58" t="s">
        <v>316</v>
      </c>
      <c r="AS33" s="469" t="s">
        <v>319</v>
      </c>
      <c r="AT33" s="610"/>
    </row>
    <row r="34" spans="2:86" ht="12" customHeight="1" x14ac:dyDescent="0.15">
      <c r="B34" s="535"/>
      <c r="C34" s="862"/>
      <c r="D34" s="860"/>
      <c r="E34" s="860"/>
      <c r="F34" s="860"/>
      <c r="G34" s="860"/>
      <c r="H34" s="860"/>
      <c r="I34" s="860"/>
      <c r="J34" s="861"/>
      <c r="K34" s="815"/>
      <c r="L34" s="815" t="s">
        <v>471</v>
      </c>
      <c r="M34" s="815"/>
      <c r="N34" s="815"/>
      <c r="O34" s="815" t="s">
        <v>214</v>
      </c>
      <c r="P34" s="815"/>
      <c r="Q34" s="815"/>
      <c r="R34" s="815"/>
      <c r="S34" s="815"/>
      <c r="T34" s="815"/>
      <c r="U34" s="815"/>
      <c r="V34" s="815"/>
      <c r="W34" s="815"/>
      <c r="X34" s="815"/>
      <c r="Y34" s="151" t="s">
        <v>32</v>
      </c>
      <c r="Z34" s="151" t="s">
        <v>33</v>
      </c>
      <c r="AA34" s="835" t="s">
        <v>34</v>
      </c>
      <c r="AB34" s="835"/>
      <c r="AC34" s="151" t="s">
        <v>32</v>
      </c>
      <c r="AD34" s="151" t="s">
        <v>33</v>
      </c>
      <c r="AE34" s="835" t="s">
        <v>34</v>
      </c>
      <c r="AF34" s="835"/>
      <c r="AG34" s="151" t="s">
        <v>32</v>
      </c>
      <c r="AH34" s="151" t="s">
        <v>33</v>
      </c>
      <c r="AI34" s="835" t="s">
        <v>34</v>
      </c>
      <c r="AJ34" s="835"/>
      <c r="AK34" s="841"/>
      <c r="AL34" s="842"/>
      <c r="AM34" s="842"/>
      <c r="AN34" s="842"/>
      <c r="AO34" s="843"/>
      <c r="AP34" s="2"/>
      <c r="AQ34" s="836">
        <f>+Y32+Z32</f>
        <v>0</v>
      </c>
      <c r="AR34" s="837"/>
      <c r="AS34" s="836">
        <f>+AA32+AB32</f>
        <v>0</v>
      </c>
      <c r="AT34" s="837"/>
    </row>
    <row r="35" spans="2:86" ht="12" customHeight="1" x14ac:dyDescent="0.15">
      <c r="B35" s="535"/>
      <c r="C35" s="862"/>
      <c r="D35" s="860"/>
      <c r="E35" s="860"/>
      <c r="F35" s="860"/>
      <c r="G35" s="860"/>
      <c r="H35" s="860"/>
      <c r="I35" s="860"/>
      <c r="J35" s="861"/>
      <c r="K35" s="815"/>
      <c r="L35" s="815"/>
      <c r="M35" s="815"/>
      <c r="N35" s="815"/>
      <c r="O35" s="815" t="s">
        <v>472</v>
      </c>
      <c r="P35" s="815"/>
      <c r="Q35" s="815"/>
      <c r="R35" s="815"/>
      <c r="S35" s="815"/>
      <c r="T35" s="815"/>
      <c r="U35" s="815"/>
      <c r="V35" s="815"/>
      <c r="W35" s="815"/>
      <c r="X35" s="815"/>
      <c r="Y35" s="156" t="str">
        <f>IF(Y32=0,"",1)</f>
        <v/>
      </c>
      <c r="Z35" s="156" t="str">
        <f>IF(Z32=0,"",1)</f>
        <v/>
      </c>
      <c r="AA35" s="856" t="str">
        <f>IF(AQ34=1,"",IF(AS34&gt;0,1,""))</f>
        <v/>
      </c>
      <c r="AB35" s="857"/>
      <c r="AC35" s="156">
        <f>+AC32</f>
        <v>0</v>
      </c>
      <c r="AD35" s="156">
        <f>AD32</f>
        <v>0</v>
      </c>
      <c r="AE35" s="856">
        <f>AE32+AF32</f>
        <v>0</v>
      </c>
      <c r="AF35" s="857"/>
      <c r="AG35" s="156">
        <f>AG32</f>
        <v>0</v>
      </c>
      <c r="AH35" s="156">
        <f>AH32</f>
        <v>0</v>
      </c>
      <c r="AI35" s="856">
        <f>AI32+AJ32</f>
        <v>0</v>
      </c>
      <c r="AJ35" s="857"/>
      <c r="AK35" s="841"/>
      <c r="AL35" s="842"/>
      <c r="AM35" s="842"/>
      <c r="AN35" s="842"/>
      <c r="AO35" s="843"/>
      <c r="AP35" s="2"/>
      <c r="AQ35" s="160">
        <f>+Y32+AC35+AG35</f>
        <v>0</v>
      </c>
      <c r="AR35" s="160">
        <f>+Z32+AD35+AH35</f>
        <v>0</v>
      </c>
      <c r="AS35" s="833">
        <f>+AS34+AE35+AI35</f>
        <v>0</v>
      </c>
      <c r="AT35" s="834"/>
    </row>
    <row r="36" spans="2:86" ht="12" customHeight="1" x14ac:dyDescent="0.15">
      <c r="B36" s="535"/>
      <c r="C36" s="862"/>
      <c r="D36" s="860"/>
      <c r="E36" s="860"/>
      <c r="F36" s="860"/>
      <c r="G36" s="860"/>
      <c r="H36" s="860"/>
      <c r="I36" s="860"/>
      <c r="J36" s="861"/>
      <c r="K36" s="815"/>
      <c r="L36" s="815"/>
      <c r="M36" s="815"/>
      <c r="N36" s="815"/>
      <c r="O36" s="815" t="s">
        <v>473</v>
      </c>
      <c r="P36" s="815"/>
      <c r="Q36" s="815"/>
      <c r="R36" s="815"/>
      <c r="S36" s="815"/>
      <c r="T36" s="815"/>
      <c r="U36" s="815"/>
      <c r="V36" s="815"/>
      <c r="W36" s="815"/>
      <c r="X36" s="815"/>
      <c r="Y36" s="804" t="str">
        <f>IF(Y32&gt;0,"Ⅳ",IF(Z32&gt;0,"Ⅲ",IF(AA32&gt;0,"Ⅱ",IF(AB32&gt;0,"Ⅱ","Ⅰ"))))</f>
        <v>Ⅰ</v>
      </c>
      <c r="Z36" s="805"/>
      <c r="AA36" s="805"/>
      <c r="AB36" s="828"/>
      <c r="AC36" s="804" t="str">
        <f>IF(AC32&gt;0,"Ⅳ",IF(AD32&gt;0,"Ⅲ",IF(AE32&gt;0,"Ⅱ",IF(AF32&gt;0,"Ⅱ","Ⅰ"))))</f>
        <v>Ⅰ</v>
      </c>
      <c r="AD36" s="805"/>
      <c r="AE36" s="805"/>
      <c r="AF36" s="828"/>
      <c r="AG36" s="804" t="str">
        <f>IF(AG32&gt;0,"Ⅳ",IF(AH32&gt;0,"Ⅲ",IF(AI32&gt;0,"Ⅱ",IF(AJ32&gt;0,"Ⅱ","Ⅰ"))))</f>
        <v>Ⅰ</v>
      </c>
      <c r="AH36" s="805"/>
      <c r="AI36" s="805"/>
      <c r="AJ36" s="828"/>
      <c r="AK36" s="841"/>
      <c r="AL36" s="842"/>
      <c r="AM36" s="842"/>
      <c r="AN36" s="842"/>
      <c r="AO36" s="843"/>
      <c r="AP36" s="2"/>
      <c r="AQ36" s="386" t="str">
        <f>IF(AQ35&gt;0,"Ⅳ",IF(AR35&gt;0,"Ⅲ",IF(AS35&gt;0,"Ⅱ","Ⅰ")))</f>
        <v>Ⅰ</v>
      </c>
      <c r="AR36" s="386"/>
      <c r="AS36" s="386"/>
      <c r="AT36" s="386"/>
    </row>
    <row r="37" spans="2:86" ht="12" customHeight="1" x14ac:dyDescent="0.15">
      <c r="B37" s="535"/>
      <c r="C37" s="862"/>
      <c r="D37" s="860"/>
      <c r="E37" s="860"/>
      <c r="F37" s="860"/>
      <c r="G37" s="860"/>
      <c r="H37" s="860"/>
      <c r="I37" s="860"/>
      <c r="J37" s="861"/>
      <c r="K37" s="815"/>
      <c r="L37" s="815"/>
      <c r="M37" s="815"/>
      <c r="N37" s="815"/>
      <c r="O37" s="815" t="s">
        <v>474</v>
      </c>
      <c r="P37" s="815"/>
      <c r="Q37" s="815"/>
      <c r="R37" s="815"/>
      <c r="S37" s="815"/>
      <c r="T37" s="815"/>
      <c r="U37" s="815"/>
      <c r="V37" s="815"/>
      <c r="W37" s="815"/>
      <c r="X37" s="815"/>
      <c r="Y37" s="804" t="str">
        <f>IF((Y32+AC32+AG32)&gt;0,"Ⅳ",IF((Z32+AD32+AH32)&gt;0,"Ⅲ",IF((AA32+AE32+AI32)&gt;0,"Ⅱ",IF((AB32+AF32+AJ32)&gt;0,"Ⅱ","Ⅰ"))))</f>
        <v>Ⅰ</v>
      </c>
      <c r="Z37" s="805"/>
      <c r="AA37" s="805"/>
      <c r="AB37" s="805"/>
      <c r="AC37" s="805"/>
      <c r="AD37" s="805"/>
      <c r="AE37" s="805"/>
      <c r="AF37" s="805"/>
      <c r="AG37" s="805"/>
      <c r="AH37" s="805"/>
      <c r="AI37" s="805"/>
      <c r="AJ37" s="828"/>
      <c r="AK37" s="844"/>
      <c r="AL37" s="845"/>
      <c r="AM37" s="845"/>
      <c r="AN37" s="845"/>
      <c r="AO37" s="846"/>
      <c r="AP37" s="2"/>
    </row>
    <row r="38" spans="2:86" ht="14.25" customHeight="1" x14ac:dyDescent="0.15">
      <c r="B38" s="535"/>
      <c r="C38" s="862"/>
      <c r="D38" s="860"/>
      <c r="E38" s="860"/>
      <c r="F38" s="860"/>
      <c r="G38" s="860"/>
      <c r="H38" s="860"/>
      <c r="I38" s="860"/>
      <c r="J38" s="861"/>
      <c r="K38" s="815" t="s">
        <v>170</v>
      </c>
      <c r="L38" s="853"/>
      <c r="M38" s="853"/>
      <c r="N38" s="853"/>
      <c r="O38" s="853"/>
      <c r="P38" s="853"/>
      <c r="Q38" s="853"/>
      <c r="R38" s="853"/>
      <c r="S38" s="853"/>
      <c r="T38" s="853"/>
      <c r="U38" s="853"/>
      <c r="V38" s="853"/>
      <c r="W38" s="853"/>
      <c r="X38" s="853"/>
      <c r="Y38" s="853"/>
      <c r="Z38" s="853"/>
      <c r="AA38" s="853"/>
      <c r="AB38" s="853"/>
      <c r="AC38" s="853"/>
      <c r="AD38" s="853"/>
      <c r="AE38" s="853"/>
      <c r="AF38" s="853"/>
      <c r="AG38" s="853"/>
      <c r="AH38" s="853"/>
      <c r="AI38" s="853"/>
      <c r="AJ38" s="853"/>
      <c r="AK38" s="853"/>
      <c r="AL38" s="853"/>
      <c r="AM38" s="853"/>
      <c r="AN38" s="853"/>
      <c r="AO38" s="853"/>
      <c r="AP38" s="2"/>
    </row>
    <row r="39" spans="2:86" ht="14.25" customHeight="1" x14ac:dyDescent="0.15">
      <c r="B39" s="535"/>
      <c r="C39" s="862"/>
      <c r="D39" s="860"/>
      <c r="E39" s="860"/>
      <c r="F39" s="860"/>
      <c r="G39" s="860"/>
      <c r="H39" s="860"/>
      <c r="I39" s="860"/>
      <c r="J39" s="861"/>
      <c r="K39" s="815"/>
      <c r="L39" s="853"/>
      <c r="M39" s="853"/>
      <c r="N39" s="853"/>
      <c r="O39" s="853"/>
      <c r="P39" s="853"/>
      <c r="Q39" s="853"/>
      <c r="R39" s="853"/>
      <c r="S39" s="853"/>
      <c r="T39" s="853"/>
      <c r="U39" s="853"/>
      <c r="V39" s="853"/>
      <c r="W39" s="853"/>
      <c r="X39" s="853"/>
      <c r="Y39" s="853"/>
      <c r="Z39" s="853"/>
      <c r="AA39" s="853"/>
      <c r="AB39" s="853"/>
      <c r="AC39" s="853"/>
      <c r="AD39" s="853"/>
      <c r="AE39" s="853"/>
      <c r="AF39" s="853"/>
      <c r="AG39" s="853"/>
      <c r="AH39" s="853"/>
      <c r="AI39" s="853"/>
      <c r="AJ39" s="853"/>
      <c r="AK39" s="853"/>
      <c r="AL39" s="853"/>
      <c r="AM39" s="853"/>
      <c r="AN39" s="853"/>
      <c r="AO39" s="853"/>
      <c r="AP39" s="2"/>
    </row>
    <row r="40" spans="2:86" ht="12" customHeight="1" x14ac:dyDescent="0.15">
      <c r="B40" s="535"/>
      <c r="C40" s="862"/>
      <c r="D40" s="860"/>
      <c r="E40" s="860"/>
      <c r="F40" s="860"/>
      <c r="G40" s="860"/>
      <c r="H40" s="860"/>
      <c r="I40" s="860"/>
      <c r="J40" s="861"/>
      <c r="K40" s="854" t="s">
        <v>475</v>
      </c>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4"/>
      <c r="AJ40" s="854"/>
      <c r="AK40" s="854"/>
      <c r="AL40" s="854"/>
      <c r="AM40" s="854"/>
      <c r="AN40" s="854"/>
      <c r="AO40" s="854"/>
      <c r="AP40" s="2"/>
    </row>
    <row r="41" spans="2:86" ht="12" customHeight="1" x14ac:dyDescent="0.15">
      <c r="B41" s="535"/>
      <c r="C41" s="862"/>
      <c r="D41" s="860"/>
      <c r="E41" s="860"/>
      <c r="F41" s="860"/>
      <c r="G41" s="860"/>
      <c r="H41" s="860"/>
      <c r="I41" s="860"/>
      <c r="J41" s="861"/>
      <c r="K41" s="855" t="s">
        <v>524</v>
      </c>
      <c r="L41" s="855"/>
      <c r="M41" s="855"/>
      <c r="N41" s="855"/>
      <c r="O41" s="855"/>
      <c r="P41" s="855"/>
      <c r="Q41" s="855"/>
      <c r="R41" s="855"/>
      <c r="S41" s="855"/>
      <c r="T41" s="855"/>
      <c r="U41" s="855"/>
      <c r="V41" s="855"/>
      <c r="W41" s="855"/>
      <c r="X41" s="855"/>
      <c r="Y41" s="855"/>
      <c r="Z41" s="855"/>
      <c r="AA41" s="855"/>
      <c r="AB41" s="855"/>
      <c r="AC41" s="855"/>
      <c r="AD41" s="855"/>
      <c r="AE41" s="855"/>
      <c r="AF41" s="855"/>
      <c r="AG41" s="855"/>
      <c r="AH41" s="855"/>
      <c r="AI41" s="855"/>
      <c r="AJ41" s="855"/>
      <c r="AK41" s="855"/>
      <c r="AL41" s="855"/>
      <c r="AM41" s="855"/>
      <c r="AN41" s="855"/>
      <c r="AO41" s="855"/>
      <c r="AP41" s="2"/>
    </row>
    <row r="42" spans="2:86" ht="12" customHeight="1" x14ac:dyDescent="0.15">
      <c r="B42" s="535"/>
      <c r="C42" s="862"/>
      <c r="D42" s="860"/>
      <c r="E42" s="860"/>
      <c r="F42" s="860"/>
      <c r="G42" s="860"/>
      <c r="H42" s="860"/>
      <c r="I42" s="860"/>
      <c r="J42" s="861"/>
      <c r="K42" s="157" t="s">
        <v>476</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535"/>
      <c r="C43" s="862"/>
      <c r="D43" s="860"/>
      <c r="E43" s="860"/>
      <c r="F43" s="860"/>
      <c r="G43" s="860"/>
      <c r="H43" s="860"/>
      <c r="I43" s="860"/>
      <c r="J43" s="861"/>
      <c r="K43" s="157" t="s">
        <v>477</v>
      </c>
      <c r="L43" s="158"/>
      <c r="M43" s="158"/>
      <c r="N43" s="158"/>
      <c r="O43" s="158"/>
      <c r="P43" s="158"/>
      <c r="Q43" s="158"/>
      <c r="R43" s="158"/>
      <c r="S43" s="158"/>
      <c r="T43" s="158"/>
      <c r="U43" s="158"/>
      <c r="V43" s="158"/>
      <c r="W43" s="229"/>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535"/>
      <c r="C44" s="862"/>
      <c r="D44" s="860"/>
      <c r="E44" s="860"/>
      <c r="F44" s="860"/>
      <c r="G44" s="860"/>
      <c r="H44" s="860"/>
      <c r="I44" s="860"/>
      <c r="J44" s="861"/>
      <c r="K44" s="847" t="s">
        <v>478</v>
      </c>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9"/>
      <c r="AP44" s="2"/>
    </row>
    <row r="45" spans="2:86" ht="12" customHeight="1" x14ac:dyDescent="0.15">
      <c r="B45" s="450"/>
      <c r="C45" s="863"/>
      <c r="D45" s="864"/>
      <c r="E45" s="864"/>
      <c r="F45" s="864"/>
      <c r="G45" s="864"/>
      <c r="H45" s="864"/>
      <c r="I45" s="864"/>
      <c r="J45" s="865"/>
      <c r="K45" s="850"/>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1"/>
      <c r="AI45" s="851"/>
      <c r="AJ45" s="851"/>
      <c r="AK45" s="851"/>
      <c r="AL45" s="851"/>
      <c r="AM45" s="851"/>
      <c r="AN45" s="851"/>
      <c r="AO45" s="852"/>
      <c r="AP45" s="2"/>
    </row>
    <row r="46" spans="2:86" s="6" customFormat="1" ht="12" customHeight="1" x14ac:dyDescent="0.15">
      <c r="B46" s="2" t="s">
        <v>528</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x14ac:dyDescent="0.15">
      <c r="B47" s="2" t="s">
        <v>525</v>
      </c>
    </row>
    <row r="48" spans="2:86" ht="12" customHeight="1" x14ac:dyDescent="0.15">
      <c r="B48" s="2" t="s">
        <v>526</v>
      </c>
    </row>
    <row r="49" spans="2:2" ht="12" customHeight="1" x14ac:dyDescent="0.15">
      <c r="B49" s="2" t="s">
        <v>479</v>
      </c>
    </row>
    <row r="50" spans="2:2" ht="12" customHeight="1" x14ac:dyDescent="0.15">
      <c r="B50" s="2" t="s">
        <v>527</v>
      </c>
    </row>
    <row r="51" spans="2:2" ht="12" customHeight="1" x14ac:dyDescent="0.15">
      <c r="B51" s="2" t="s">
        <v>480</v>
      </c>
    </row>
    <row r="52" spans="2:2" x14ac:dyDescent="0.15">
      <c r="B52" s="2" t="s">
        <v>540</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2">
    <dataValidation type="list" allowBlank="1" showInputMessage="1" showErrorMessage="1" sqref="N11:O30 R11:T30" xr:uid="{00000000-0002-0000-2A00-000000000000}">
      <formula1>INDIRECT(L11)</formula1>
    </dataValidation>
    <dataValidation type="list" allowBlank="1" showInputMessage="1" showErrorMessage="1" sqref="Y11:AB30" xr:uid="{00000000-0002-0000-2A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A00-000002000000}">
          <x14:formula1>
            <xm:f>'(参考)リスト'!$D$16:$D$18</xm:f>
          </x14:formula1>
          <xm:sqref>P11:Q30</xm:sqref>
        </x14:dataValidation>
        <x14:dataValidation type="list" allowBlank="1" showInputMessage="1" showErrorMessage="1" xr:uid="{00000000-0002-0000-2A00-000003000000}">
          <x14:formula1>
            <xm:f>'(参考)リスト'!$G$16:$G$20</xm:f>
          </x14:formula1>
          <xm:sqref>U11:V30</xm:sqref>
        </x14:dataValidation>
        <x14:dataValidation type="list" allowBlank="1" showInputMessage="1" showErrorMessage="1" xr:uid="{00000000-0002-0000-2A00-000004000000}">
          <x14:formula1>
            <xm:f>'(参考)リスト'!$B$16:$B$20</xm:f>
          </x14:formula1>
          <xm:sqref>L11:M30</xm:sqref>
        </x14:dataValidation>
        <x14:dataValidation type="list" allowBlank="1" showInputMessage="1" showErrorMessage="1" xr:uid="{00000000-0002-0000-2A00-000005000000}">
          <x14:formula1>
            <xm:f>'(参考)リスト'!$F$16:$F$21</xm:f>
          </x14:formula1>
          <xm:sqref>W11:X30</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2"/>
  <dimension ref="B2:BM21"/>
  <sheetViews>
    <sheetView showGridLines="0" view="pageBreakPreview" zoomScaleNormal="100" zoomScaleSheetLayoutView="100" workbookViewId="0"/>
  </sheetViews>
  <sheetFormatPr defaultRowHeight="13.5" x14ac:dyDescent="0.1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x14ac:dyDescent="0.15">
      <c r="B2" s="104" t="s">
        <v>321</v>
      </c>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row>
    <row r="3" spans="2:63" s="43" customFormat="1" ht="17.25" customHeight="1" x14ac:dyDescent="0.15">
      <c r="B3" s="879" t="s">
        <v>27</v>
      </c>
      <c r="C3" s="880"/>
      <c r="D3" s="880"/>
      <c r="E3" s="881"/>
      <c r="F3" s="925" t="str">
        <f>'様式A-1'!D3</f>
        <v>オオダトンネル</v>
      </c>
      <c r="G3" s="926"/>
      <c r="H3" s="926"/>
      <c r="I3" s="926"/>
      <c r="J3" s="926"/>
      <c r="K3" s="926"/>
      <c r="L3" s="926"/>
      <c r="M3" s="926"/>
      <c r="N3" s="926"/>
      <c r="O3" s="926"/>
      <c r="P3" s="926"/>
      <c r="Q3" s="926"/>
      <c r="R3" s="926"/>
      <c r="S3" s="926"/>
      <c r="T3" s="927"/>
      <c r="U3" s="912" t="s">
        <v>230</v>
      </c>
      <c r="V3" s="913"/>
      <c r="W3" s="913"/>
      <c r="X3" s="914"/>
      <c r="Y3" s="914"/>
      <c r="Z3" s="893" t="str">
        <f>'様式A-1'!J3</f>
        <v>一般国道490号　小郡萩道路</v>
      </c>
      <c r="AA3" s="894"/>
      <c r="AB3" s="894"/>
      <c r="AC3" s="894"/>
      <c r="AD3" s="894"/>
      <c r="AE3" s="894"/>
      <c r="AF3" s="894"/>
      <c r="AG3" s="894"/>
      <c r="AH3" s="895"/>
      <c r="AI3" s="912" t="s">
        <v>298</v>
      </c>
      <c r="AJ3" s="914"/>
      <c r="AK3" s="914"/>
      <c r="AL3" s="914"/>
      <c r="AM3" s="914"/>
      <c r="AN3" s="915"/>
      <c r="AO3" s="916" t="str">
        <f>'様式B(トンネル様式1P001)'!K5</f>
        <v>基礎地盤コンサルタンツ株式会社</v>
      </c>
      <c r="AP3" s="917"/>
      <c r="AQ3" s="917"/>
      <c r="AR3" s="917"/>
      <c r="AS3" s="917"/>
      <c r="AT3" s="917"/>
      <c r="AU3" s="917"/>
      <c r="AV3" s="918"/>
      <c r="AW3" s="900" t="s">
        <v>222</v>
      </c>
      <c r="AX3" s="901"/>
      <c r="AY3" s="901"/>
      <c r="AZ3" s="901"/>
      <c r="BA3" s="901"/>
      <c r="BB3" s="902"/>
      <c r="BC3" s="906">
        <v>45160</v>
      </c>
      <c r="BD3" s="907"/>
      <c r="BE3" s="907"/>
      <c r="BF3" s="907"/>
      <c r="BG3" s="907"/>
      <c r="BH3" s="907"/>
      <c r="BI3" s="907"/>
      <c r="BJ3" s="907"/>
      <c r="BK3" s="908"/>
    </row>
    <row r="4" spans="2:63" s="43" customFormat="1" ht="17.25" customHeight="1" x14ac:dyDescent="0.15">
      <c r="B4" s="887" t="s">
        <v>229</v>
      </c>
      <c r="C4" s="888"/>
      <c r="D4" s="888"/>
      <c r="E4" s="889"/>
      <c r="F4" s="890" t="str">
        <f>'様式A-1'!D4</f>
        <v>大田トンネル</v>
      </c>
      <c r="G4" s="891"/>
      <c r="H4" s="891"/>
      <c r="I4" s="891"/>
      <c r="J4" s="891"/>
      <c r="K4" s="891"/>
      <c r="L4" s="891"/>
      <c r="M4" s="891"/>
      <c r="N4" s="891"/>
      <c r="O4" s="891"/>
      <c r="P4" s="891"/>
      <c r="Q4" s="891"/>
      <c r="R4" s="891"/>
      <c r="S4" s="891"/>
      <c r="T4" s="892"/>
      <c r="U4" s="912" t="s">
        <v>297</v>
      </c>
      <c r="V4" s="913"/>
      <c r="W4" s="913"/>
      <c r="X4" s="914"/>
      <c r="Y4" s="914"/>
      <c r="Z4" s="896" t="str">
        <f>'様式A-1'!R3</f>
        <v>山口県宇部土木建築事務所
美祢支所</v>
      </c>
      <c r="AA4" s="897"/>
      <c r="AB4" s="897"/>
      <c r="AC4" s="897"/>
      <c r="AD4" s="897"/>
      <c r="AE4" s="897"/>
      <c r="AF4" s="897"/>
      <c r="AG4" s="897"/>
      <c r="AH4" s="898"/>
      <c r="AI4" s="912" t="s">
        <v>299</v>
      </c>
      <c r="AJ4" s="914"/>
      <c r="AK4" s="914"/>
      <c r="AL4" s="914"/>
      <c r="AM4" s="914"/>
      <c r="AN4" s="915"/>
      <c r="AO4" s="919" t="str">
        <f>'様式B(トンネル様式1P001)'!K6</f>
        <v>安田　啓吾</v>
      </c>
      <c r="AP4" s="920"/>
      <c r="AQ4" s="920"/>
      <c r="AR4" s="920"/>
      <c r="AS4" s="920"/>
      <c r="AT4" s="920"/>
      <c r="AU4" s="920"/>
      <c r="AV4" s="921"/>
      <c r="AW4" s="903"/>
      <c r="AX4" s="904"/>
      <c r="AY4" s="904"/>
      <c r="AZ4" s="904"/>
      <c r="BA4" s="904"/>
      <c r="BB4" s="905"/>
      <c r="BC4" s="909"/>
      <c r="BD4" s="910"/>
      <c r="BE4" s="910"/>
      <c r="BF4" s="910"/>
      <c r="BG4" s="910"/>
      <c r="BH4" s="910"/>
      <c r="BI4" s="910"/>
      <c r="BJ4" s="910"/>
      <c r="BK4" s="911"/>
    </row>
    <row r="5" spans="2:63" ht="42.75" customHeight="1" x14ac:dyDescent="0.15">
      <c r="B5" s="932" t="s">
        <v>228</v>
      </c>
      <c r="C5" s="929"/>
      <c r="D5" s="929"/>
      <c r="E5" s="929"/>
      <c r="F5" s="929"/>
      <c r="G5" s="930"/>
      <c r="H5" s="928" t="s">
        <v>227</v>
      </c>
      <c r="I5" s="929"/>
      <c r="J5" s="929"/>
      <c r="K5" s="929"/>
      <c r="L5" s="929"/>
      <c r="M5" s="929"/>
      <c r="N5" s="929"/>
      <c r="O5" s="930"/>
      <c r="P5" s="912" t="s">
        <v>226</v>
      </c>
      <c r="Q5" s="913"/>
      <c r="R5" s="913"/>
      <c r="S5" s="913"/>
      <c r="T5" s="913"/>
      <c r="U5" s="913"/>
      <c r="V5" s="913"/>
      <c r="W5" s="913"/>
      <c r="X5" s="913"/>
      <c r="Y5" s="913"/>
      <c r="Z5" s="913"/>
      <c r="AA5" s="913"/>
      <c r="AB5" s="913"/>
      <c r="AC5" s="913"/>
      <c r="AD5" s="913"/>
      <c r="AE5" s="913"/>
      <c r="AF5" s="913"/>
      <c r="AG5" s="913"/>
      <c r="AH5" s="913"/>
      <c r="AI5" s="913"/>
      <c r="AJ5" s="913"/>
      <c r="AK5" s="913"/>
      <c r="AL5" s="913"/>
      <c r="AM5" s="913"/>
      <c r="AN5" s="912" t="s">
        <v>225</v>
      </c>
      <c r="AO5" s="913"/>
      <c r="AP5" s="913"/>
      <c r="AQ5" s="913"/>
      <c r="AR5" s="913"/>
      <c r="AS5" s="913"/>
      <c r="AT5" s="913"/>
      <c r="AU5" s="913"/>
      <c r="AV5" s="913"/>
      <c r="AW5" s="913"/>
      <c r="AX5" s="913"/>
      <c r="AY5" s="913"/>
      <c r="AZ5" s="913"/>
      <c r="BA5" s="913"/>
      <c r="BB5" s="913"/>
      <c r="BC5" s="913"/>
      <c r="BD5" s="913"/>
      <c r="BE5" s="913"/>
      <c r="BF5" s="913"/>
      <c r="BG5" s="913"/>
      <c r="BH5" s="913"/>
      <c r="BI5" s="913"/>
      <c r="BJ5" s="913"/>
      <c r="BK5" s="931"/>
    </row>
    <row r="6" spans="2:63" ht="29.25" customHeight="1" x14ac:dyDescent="0.15">
      <c r="B6" s="873"/>
      <c r="C6" s="874"/>
      <c r="D6" s="874"/>
      <c r="E6" s="874"/>
      <c r="F6" s="874"/>
      <c r="G6" s="875"/>
      <c r="H6" s="876"/>
      <c r="I6" s="876"/>
      <c r="J6" s="876"/>
      <c r="K6" s="876"/>
      <c r="L6" s="876"/>
      <c r="M6" s="876"/>
      <c r="N6" s="876"/>
      <c r="O6" s="876"/>
      <c r="P6" s="877"/>
      <c r="Q6" s="878"/>
      <c r="R6" s="878"/>
      <c r="S6" s="878"/>
      <c r="T6" s="878"/>
      <c r="U6" s="878"/>
      <c r="V6" s="878"/>
      <c r="W6" s="878"/>
      <c r="X6" s="878"/>
      <c r="Y6" s="878"/>
      <c r="Z6" s="878"/>
      <c r="AA6" s="878"/>
      <c r="AB6" s="878"/>
      <c r="AC6" s="878"/>
      <c r="AD6" s="878"/>
      <c r="AE6" s="878"/>
      <c r="AF6" s="878"/>
      <c r="AG6" s="878"/>
      <c r="AH6" s="878"/>
      <c r="AI6" s="878"/>
      <c r="AJ6" s="878"/>
      <c r="AK6" s="878"/>
      <c r="AL6" s="878"/>
      <c r="AM6" s="878"/>
      <c r="AN6" s="922"/>
      <c r="AO6" s="923"/>
      <c r="AP6" s="923"/>
      <c r="AQ6" s="923"/>
      <c r="AR6" s="923"/>
      <c r="AS6" s="923"/>
      <c r="AT6" s="923"/>
      <c r="AU6" s="923"/>
      <c r="AV6" s="923"/>
      <c r="AW6" s="923"/>
      <c r="AX6" s="923"/>
      <c r="AY6" s="923"/>
      <c r="AZ6" s="923"/>
      <c r="BA6" s="923"/>
      <c r="BB6" s="923"/>
      <c r="BC6" s="923"/>
      <c r="BD6" s="923"/>
      <c r="BE6" s="923"/>
      <c r="BF6" s="923"/>
      <c r="BG6" s="923"/>
      <c r="BH6" s="923"/>
      <c r="BI6" s="923"/>
      <c r="BJ6" s="923"/>
      <c r="BK6" s="924"/>
    </row>
    <row r="7" spans="2:63" ht="29.25" customHeight="1" x14ac:dyDescent="0.15">
      <c r="B7" s="873"/>
      <c r="C7" s="874"/>
      <c r="D7" s="874"/>
      <c r="E7" s="874"/>
      <c r="F7" s="874"/>
      <c r="G7" s="875"/>
      <c r="H7" s="876"/>
      <c r="I7" s="876"/>
      <c r="J7" s="876"/>
      <c r="K7" s="876"/>
      <c r="L7" s="876"/>
      <c r="M7" s="876"/>
      <c r="N7" s="876"/>
      <c r="O7" s="876"/>
      <c r="P7" s="877"/>
      <c r="Q7" s="878"/>
      <c r="R7" s="878"/>
      <c r="S7" s="878"/>
      <c r="T7" s="878"/>
      <c r="U7" s="878"/>
      <c r="V7" s="878"/>
      <c r="W7" s="878"/>
      <c r="X7" s="878"/>
      <c r="Y7" s="878"/>
      <c r="Z7" s="878"/>
      <c r="AA7" s="878"/>
      <c r="AB7" s="878"/>
      <c r="AC7" s="878"/>
      <c r="AD7" s="878"/>
      <c r="AE7" s="878"/>
      <c r="AF7" s="878"/>
      <c r="AG7" s="878"/>
      <c r="AH7" s="878"/>
      <c r="AI7" s="878"/>
      <c r="AJ7" s="878"/>
      <c r="AK7" s="878"/>
      <c r="AL7" s="878"/>
      <c r="AM7" s="878"/>
      <c r="AN7" s="922"/>
      <c r="AO7" s="923"/>
      <c r="AP7" s="923"/>
      <c r="AQ7" s="923"/>
      <c r="AR7" s="923"/>
      <c r="AS7" s="923"/>
      <c r="AT7" s="923"/>
      <c r="AU7" s="923"/>
      <c r="AV7" s="923"/>
      <c r="AW7" s="923"/>
      <c r="AX7" s="923"/>
      <c r="AY7" s="923"/>
      <c r="AZ7" s="923"/>
      <c r="BA7" s="923"/>
      <c r="BB7" s="923"/>
      <c r="BC7" s="923"/>
      <c r="BD7" s="923"/>
      <c r="BE7" s="923"/>
      <c r="BF7" s="923"/>
      <c r="BG7" s="923"/>
      <c r="BH7" s="923"/>
      <c r="BI7" s="923"/>
      <c r="BJ7" s="923"/>
      <c r="BK7" s="924"/>
    </row>
    <row r="8" spans="2:63" ht="29.25" customHeight="1" x14ac:dyDescent="0.15">
      <c r="B8" s="882"/>
      <c r="C8" s="883"/>
      <c r="D8" s="883"/>
      <c r="E8" s="883"/>
      <c r="F8" s="883"/>
      <c r="G8" s="884"/>
      <c r="H8" s="876"/>
      <c r="I8" s="876"/>
      <c r="J8" s="876"/>
      <c r="K8" s="876"/>
      <c r="L8" s="876"/>
      <c r="M8" s="876"/>
      <c r="N8" s="876"/>
      <c r="O8" s="876"/>
      <c r="P8" s="885"/>
      <c r="Q8" s="886"/>
      <c r="R8" s="886"/>
      <c r="S8" s="886"/>
      <c r="T8" s="886"/>
      <c r="U8" s="886"/>
      <c r="V8" s="886"/>
      <c r="W8" s="886"/>
      <c r="X8" s="886"/>
      <c r="Y8" s="886"/>
      <c r="Z8" s="886"/>
      <c r="AA8" s="886"/>
      <c r="AB8" s="886"/>
      <c r="AC8" s="886"/>
      <c r="AD8" s="886"/>
      <c r="AE8" s="886"/>
      <c r="AF8" s="886"/>
      <c r="AG8" s="886"/>
      <c r="AH8" s="886"/>
      <c r="AI8" s="886"/>
      <c r="AJ8" s="886"/>
      <c r="AK8" s="886"/>
      <c r="AL8" s="886"/>
      <c r="AM8" s="886"/>
      <c r="AN8" s="885"/>
      <c r="AO8" s="886"/>
      <c r="AP8" s="886"/>
      <c r="AQ8" s="886"/>
      <c r="AR8" s="886"/>
      <c r="AS8" s="886"/>
      <c r="AT8" s="886"/>
      <c r="AU8" s="886"/>
      <c r="AV8" s="886"/>
      <c r="AW8" s="886"/>
      <c r="AX8" s="886"/>
      <c r="AY8" s="886"/>
      <c r="AZ8" s="886"/>
      <c r="BA8" s="886"/>
      <c r="BB8" s="886"/>
      <c r="BC8" s="886"/>
      <c r="BD8" s="886"/>
      <c r="BE8" s="886"/>
      <c r="BF8" s="886"/>
      <c r="BG8" s="886"/>
      <c r="BH8" s="886"/>
      <c r="BI8" s="886"/>
      <c r="BJ8" s="886"/>
      <c r="BK8" s="899"/>
    </row>
    <row r="9" spans="2:63" ht="29.25" customHeight="1" x14ac:dyDescent="0.15">
      <c r="B9" s="882"/>
      <c r="C9" s="883"/>
      <c r="D9" s="883"/>
      <c r="E9" s="883"/>
      <c r="F9" s="883"/>
      <c r="G9" s="884"/>
      <c r="H9" s="876"/>
      <c r="I9" s="876"/>
      <c r="J9" s="876"/>
      <c r="K9" s="876"/>
      <c r="L9" s="876"/>
      <c r="M9" s="876"/>
      <c r="N9" s="876"/>
      <c r="O9" s="876"/>
      <c r="P9" s="885"/>
      <c r="Q9" s="886"/>
      <c r="R9" s="886"/>
      <c r="S9" s="886"/>
      <c r="T9" s="886"/>
      <c r="U9" s="886"/>
      <c r="V9" s="886"/>
      <c r="W9" s="886"/>
      <c r="X9" s="886"/>
      <c r="Y9" s="886"/>
      <c r="Z9" s="886"/>
      <c r="AA9" s="886"/>
      <c r="AB9" s="886"/>
      <c r="AC9" s="886"/>
      <c r="AD9" s="886"/>
      <c r="AE9" s="886"/>
      <c r="AF9" s="886"/>
      <c r="AG9" s="886"/>
      <c r="AH9" s="886"/>
      <c r="AI9" s="886"/>
      <c r="AJ9" s="886"/>
      <c r="AK9" s="886"/>
      <c r="AL9" s="886"/>
      <c r="AM9" s="886"/>
      <c r="AN9" s="885"/>
      <c r="AO9" s="886"/>
      <c r="AP9" s="886"/>
      <c r="AQ9" s="886"/>
      <c r="AR9" s="886"/>
      <c r="AS9" s="886"/>
      <c r="AT9" s="886"/>
      <c r="AU9" s="886"/>
      <c r="AV9" s="886"/>
      <c r="AW9" s="886"/>
      <c r="AX9" s="886"/>
      <c r="AY9" s="886"/>
      <c r="AZ9" s="886"/>
      <c r="BA9" s="886"/>
      <c r="BB9" s="886"/>
      <c r="BC9" s="886"/>
      <c r="BD9" s="886"/>
      <c r="BE9" s="886"/>
      <c r="BF9" s="886"/>
      <c r="BG9" s="886"/>
      <c r="BH9" s="886"/>
      <c r="BI9" s="886"/>
      <c r="BJ9" s="886"/>
      <c r="BK9" s="899"/>
    </row>
    <row r="10" spans="2:63" ht="29.25" customHeight="1" x14ac:dyDescent="0.15">
      <c r="B10" s="882"/>
      <c r="C10" s="883"/>
      <c r="D10" s="883"/>
      <c r="E10" s="883"/>
      <c r="F10" s="883"/>
      <c r="G10" s="884"/>
      <c r="H10" s="876"/>
      <c r="I10" s="876"/>
      <c r="J10" s="876"/>
      <c r="K10" s="876"/>
      <c r="L10" s="876"/>
      <c r="M10" s="876"/>
      <c r="N10" s="876"/>
      <c r="O10" s="876"/>
      <c r="P10" s="885"/>
      <c r="Q10" s="886"/>
      <c r="R10" s="886"/>
      <c r="S10" s="886"/>
      <c r="T10" s="886"/>
      <c r="U10" s="886"/>
      <c r="V10" s="886"/>
      <c r="W10" s="886"/>
      <c r="X10" s="886"/>
      <c r="Y10" s="886"/>
      <c r="Z10" s="886"/>
      <c r="AA10" s="886"/>
      <c r="AB10" s="886"/>
      <c r="AC10" s="886"/>
      <c r="AD10" s="886"/>
      <c r="AE10" s="886"/>
      <c r="AF10" s="886"/>
      <c r="AG10" s="886"/>
      <c r="AH10" s="886"/>
      <c r="AI10" s="886"/>
      <c r="AJ10" s="886"/>
      <c r="AK10" s="886"/>
      <c r="AL10" s="886"/>
      <c r="AM10" s="886"/>
      <c r="AN10" s="885"/>
      <c r="AO10" s="886"/>
      <c r="AP10" s="886"/>
      <c r="AQ10" s="886"/>
      <c r="AR10" s="886"/>
      <c r="AS10" s="886"/>
      <c r="AT10" s="886"/>
      <c r="AU10" s="886"/>
      <c r="AV10" s="886"/>
      <c r="AW10" s="886"/>
      <c r="AX10" s="886"/>
      <c r="AY10" s="886"/>
      <c r="AZ10" s="886"/>
      <c r="BA10" s="886"/>
      <c r="BB10" s="886"/>
      <c r="BC10" s="886"/>
      <c r="BD10" s="886"/>
      <c r="BE10" s="886"/>
      <c r="BF10" s="886"/>
      <c r="BG10" s="886"/>
      <c r="BH10" s="886"/>
      <c r="BI10" s="886"/>
      <c r="BJ10" s="886"/>
      <c r="BK10" s="899"/>
    </row>
    <row r="11" spans="2:63" ht="29.25" customHeight="1" x14ac:dyDescent="0.15">
      <c r="B11" s="882"/>
      <c r="C11" s="883"/>
      <c r="D11" s="883"/>
      <c r="E11" s="883"/>
      <c r="F11" s="883"/>
      <c r="G11" s="884"/>
      <c r="H11" s="876"/>
      <c r="I11" s="876"/>
      <c r="J11" s="876"/>
      <c r="K11" s="876"/>
      <c r="L11" s="876"/>
      <c r="M11" s="876"/>
      <c r="N11" s="876"/>
      <c r="O11" s="876"/>
      <c r="P11" s="885"/>
      <c r="Q11" s="886"/>
      <c r="R11" s="886"/>
      <c r="S11" s="886"/>
      <c r="T11" s="886"/>
      <c r="U11" s="886"/>
      <c r="V11" s="886"/>
      <c r="W11" s="886"/>
      <c r="X11" s="886"/>
      <c r="Y11" s="886"/>
      <c r="Z11" s="886"/>
      <c r="AA11" s="886"/>
      <c r="AB11" s="886"/>
      <c r="AC11" s="886"/>
      <c r="AD11" s="886"/>
      <c r="AE11" s="886"/>
      <c r="AF11" s="886"/>
      <c r="AG11" s="886"/>
      <c r="AH11" s="886"/>
      <c r="AI11" s="886"/>
      <c r="AJ11" s="886"/>
      <c r="AK11" s="886"/>
      <c r="AL11" s="886"/>
      <c r="AM11" s="886"/>
      <c r="AN11" s="885"/>
      <c r="AO11" s="886"/>
      <c r="AP11" s="886"/>
      <c r="AQ11" s="886"/>
      <c r="AR11" s="886"/>
      <c r="AS11" s="886"/>
      <c r="AT11" s="886"/>
      <c r="AU11" s="886"/>
      <c r="AV11" s="886"/>
      <c r="AW11" s="886"/>
      <c r="AX11" s="886"/>
      <c r="AY11" s="886"/>
      <c r="AZ11" s="886"/>
      <c r="BA11" s="886"/>
      <c r="BB11" s="886"/>
      <c r="BC11" s="886"/>
      <c r="BD11" s="886"/>
      <c r="BE11" s="886"/>
      <c r="BF11" s="886"/>
      <c r="BG11" s="886"/>
      <c r="BH11" s="886"/>
      <c r="BI11" s="886"/>
      <c r="BJ11" s="886"/>
      <c r="BK11" s="899"/>
    </row>
    <row r="12" spans="2:63" ht="29.25" customHeight="1" x14ac:dyDescent="0.15">
      <c r="B12" s="882"/>
      <c r="C12" s="883"/>
      <c r="D12" s="883"/>
      <c r="E12" s="883"/>
      <c r="F12" s="883"/>
      <c r="G12" s="884"/>
      <c r="H12" s="876"/>
      <c r="I12" s="876"/>
      <c r="J12" s="876"/>
      <c r="K12" s="876"/>
      <c r="L12" s="876"/>
      <c r="M12" s="876"/>
      <c r="N12" s="876"/>
      <c r="O12" s="876"/>
      <c r="P12" s="885"/>
      <c r="Q12" s="886"/>
      <c r="R12" s="886"/>
      <c r="S12" s="886"/>
      <c r="T12" s="886"/>
      <c r="U12" s="886"/>
      <c r="V12" s="886"/>
      <c r="W12" s="886"/>
      <c r="X12" s="886"/>
      <c r="Y12" s="886"/>
      <c r="Z12" s="886"/>
      <c r="AA12" s="886"/>
      <c r="AB12" s="886"/>
      <c r="AC12" s="886"/>
      <c r="AD12" s="886"/>
      <c r="AE12" s="886"/>
      <c r="AF12" s="886"/>
      <c r="AG12" s="886"/>
      <c r="AH12" s="886"/>
      <c r="AI12" s="886"/>
      <c r="AJ12" s="886"/>
      <c r="AK12" s="886"/>
      <c r="AL12" s="886"/>
      <c r="AM12" s="886"/>
      <c r="AN12" s="885"/>
      <c r="AO12" s="886"/>
      <c r="AP12" s="886"/>
      <c r="AQ12" s="886"/>
      <c r="AR12" s="886"/>
      <c r="AS12" s="886"/>
      <c r="AT12" s="886"/>
      <c r="AU12" s="886"/>
      <c r="AV12" s="886"/>
      <c r="AW12" s="886"/>
      <c r="AX12" s="886"/>
      <c r="AY12" s="886"/>
      <c r="AZ12" s="886"/>
      <c r="BA12" s="886"/>
      <c r="BB12" s="886"/>
      <c r="BC12" s="886"/>
      <c r="BD12" s="886"/>
      <c r="BE12" s="886"/>
      <c r="BF12" s="886"/>
      <c r="BG12" s="886"/>
      <c r="BH12" s="886"/>
      <c r="BI12" s="886"/>
      <c r="BJ12" s="886"/>
      <c r="BK12" s="899"/>
    </row>
    <row r="13" spans="2:63" ht="29.25" customHeight="1" x14ac:dyDescent="0.15">
      <c r="B13" s="882"/>
      <c r="C13" s="883"/>
      <c r="D13" s="883"/>
      <c r="E13" s="883"/>
      <c r="F13" s="883"/>
      <c r="G13" s="884"/>
      <c r="H13" s="876"/>
      <c r="I13" s="876"/>
      <c r="J13" s="876"/>
      <c r="K13" s="876"/>
      <c r="L13" s="876"/>
      <c r="M13" s="876"/>
      <c r="N13" s="876"/>
      <c r="O13" s="876"/>
      <c r="P13" s="885"/>
      <c r="Q13" s="886"/>
      <c r="R13" s="886"/>
      <c r="S13" s="886"/>
      <c r="T13" s="886"/>
      <c r="U13" s="886"/>
      <c r="V13" s="886"/>
      <c r="W13" s="886"/>
      <c r="X13" s="886"/>
      <c r="Y13" s="886"/>
      <c r="Z13" s="886"/>
      <c r="AA13" s="886"/>
      <c r="AB13" s="886"/>
      <c r="AC13" s="886"/>
      <c r="AD13" s="886"/>
      <c r="AE13" s="886"/>
      <c r="AF13" s="886"/>
      <c r="AG13" s="886"/>
      <c r="AH13" s="886"/>
      <c r="AI13" s="886"/>
      <c r="AJ13" s="886"/>
      <c r="AK13" s="886"/>
      <c r="AL13" s="886"/>
      <c r="AM13" s="886"/>
      <c r="AN13" s="885"/>
      <c r="AO13" s="886"/>
      <c r="AP13" s="886"/>
      <c r="AQ13" s="886"/>
      <c r="AR13" s="886"/>
      <c r="AS13" s="886"/>
      <c r="AT13" s="886"/>
      <c r="AU13" s="886"/>
      <c r="AV13" s="886"/>
      <c r="AW13" s="886"/>
      <c r="AX13" s="886"/>
      <c r="AY13" s="886"/>
      <c r="AZ13" s="886"/>
      <c r="BA13" s="886"/>
      <c r="BB13" s="886"/>
      <c r="BC13" s="886"/>
      <c r="BD13" s="886"/>
      <c r="BE13" s="886"/>
      <c r="BF13" s="886"/>
      <c r="BG13" s="886"/>
      <c r="BH13" s="886"/>
      <c r="BI13" s="886"/>
      <c r="BJ13" s="886"/>
      <c r="BK13" s="899"/>
    </row>
    <row r="14" spans="2:63" ht="29.25" customHeight="1" x14ac:dyDescent="0.15">
      <c r="B14" s="882"/>
      <c r="C14" s="883"/>
      <c r="D14" s="883"/>
      <c r="E14" s="883"/>
      <c r="F14" s="883"/>
      <c r="G14" s="884"/>
      <c r="H14" s="876"/>
      <c r="I14" s="876"/>
      <c r="J14" s="876"/>
      <c r="K14" s="876"/>
      <c r="L14" s="876"/>
      <c r="M14" s="876"/>
      <c r="N14" s="876"/>
      <c r="O14" s="876"/>
      <c r="P14" s="885"/>
      <c r="Q14" s="886"/>
      <c r="R14" s="886"/>
      <c r="S14" s="886"/>
      <c r="T14" s="886"/>
      <c r="U14" s="886"/>
      <c r="V14" s="886"/>
      <c r="W14" s="886"/>
      <c r="X14" s="886"/>
      <c r="Y14" s="886"/>
      <c r="Z14" s="886"/>
      <c r="AA14" s="886"/>
      <c r="AB14" s="886"/>
      <c r="AC14" s="886"/>
      <c r="AD14" s="886"/>
      <c r="AE14" s="886"/>
      <c r="AF14" s="886"/>
      <c r="AG14" s="886"/>
      <c r="AH14" s="886"/>
      <c r="AI14" s="886"/>
      <c r="AJ14" s="886"/>
      <c r="AK14" s="886"/>
      <c r="AL14" s="886"/>
      <c r="AM14" s="886"/>
      <c r="AN14" s="885"/>
      <c r="AO14" s="886"/>
      <c r="AP14" s="886"/>
      <c r="AQ14" s="886"/>
      <c r="AR14" s="886"/>
      <c r="AS14" s="886"/>
      <c r="AT14" s="886"/>
      <c r="AU14" s="886"/>
      <c r="AV14" s="886"/>
      <c r="AW14" s="886"/>
      <c r="AX14" s="886"/>
      <c r="AY14" s="886"/>
      <c r="AZ14" s="886"/>
      <c r="BA14" s="886"/>
      <c r="BB14" s="886"/>
      <c r="BC14" s="886"/>
      <c r="BD14" s="886"/>
      <c r="BE14" s="886"/>
      <c r="BF14" s="886"/>
      <c r="BG14" s="886"/>
      <c r="BH14" s="886"/>
      <c r="BI14" s="886"/>
      <c r="BJ14" s="886"/>
      <c r="BK14" s="899"/>
    </row>
    <row r="15" spans="2:63" ht="29.25" customHeight="1" x14ac:dyDescent="0.15">
      <c r="B15" s="882"/>
      <c r="C15" s="883"/>
      <c r="D15" s="883"/>
      <c r="E15" s="883"/>
      <c r="F15" s="883"/>
      <c r="G15" s="884"/>
      <c r="H15" s="876"/>
      <c r="I15" s="876"/>
      <c r="J15" s="876"/>
      <c r="K15" s="876"/>
      <c r="L15" s="876"/>
      <c r="M15" s="876"/>
      <c r="N15" s="876"/>
      <c r="O15" s="876"/>
      <c r="P15" s="885"/>
      <c r="Q15" s="886"/>
      <c r="R15" s="886"/>
      <c r="S15" s="886"/>
      <c r="T15" s="886"/>
      <c r="U15" s="886"/>
      <c r="V15" s="886"/>
      <c r="W15" s="886"/>
      <c r="X15" s="886"/>
      <c r="Y15" s="886"/>
      <c r="Z15" s="886"/>
      <c r="AA15" s="886"/>
      <c r="AB15" s="886"/>
      <c r="AC15" s="886"/>
      <c r="AD15" s="886"/>
      <c r="AE15" s="886"/>
      <c r="AF15" s="886"/>
      <c r="AG15" s="886"/>
      <c r="AH15" s="886"/>
      <c r="AI15" s="886"/>
      <c r="AJ15" s="886"/>
      <c r="AK15" s="886"/>
      <c r="AL15" s="886"/>
      <c r="AM15" s="886"/>
      <c r="AN15" s="885"/>
      <c r="AO15" s="886"/>
      <c r="AP15" s="886"/>
      <c r="AQ15" s="886"/>
      <c r="AR15" s="886"/>
      <c r="AS15" s="886"/>
      <c r="AT15" s="886"/>
      <c r="AU15" s="886"/>
      <c r="AV15" s="886"/>
      <c r="AW15" s="886"/>
      <c r="AX15" s="886"/>
      <c r="AY15" s="886"/>
      <c r="AZ15" s="886"/>
      <c r="BA15" s="886"/>
      <c r="BB15" s="886"/>
      <c r="BC15" s="886"/>
      <c r="BD15" s="886"/>
      <c r="BE15" s="886"/>
      <c r="BF15" s="886"/>
      <c r="BG15" s="886"/>
      <c r="BH15" s="886"/>
      <c r="BI15" s="886"/>
      <c r="BJ15" s="886"/>
      <c r="BK15" s="899"/>
    </row>
    <row r="16" spans="2:63" ht="29.25" customHeight="1" x14ac:dyDescent="0.15">
      <c r="B16" s="882"/>
      <c r="C16" s="883"/>
      <c r="D16" s="883"/>
      <c r="E16" s="883"/>
      <c r="F16" s="883"/>
      <c r="G16" s="884"/>
      <c r="H16" s="876"/>
      <c r="I16" s="876"/>
      <c r="J16" s="876"/>
      <c r="K16" s="876"/>
      <c r="L16" s="876"/>
      <c r="M16" s="876"/>
      <c r="N16" s="876"/>
      <c r="O16" s="876"/>
      <c r="P16" s="885"/>
      <c r="Q16" s="886"/>
      <c r="R16" s="886"/>
      <c r="S16" s="886"/>
      <c r="T16" s="886"/>
      <c r="U16" s="886"/>
      <c r="V16" s="886"/>
      <c r="W16" s="886"/>
      <c r="X16" s="886"/>
      <c r="Y16" s="886"/>
      <c r="Z16" s="886"/>
      <c r="AA16" s="886"/>
      <c r="AB16" s="886"/>
      <c r="AC16" s="886"/>
      <c r="AD16" s="886"/>
      <c r="AE16" s="886"/>
      <c r="AF16" s="886"/>
      <c r="AG16" s="886"/>
      <c r="AH16" s="886"/>
      <c r="AI16" s="886"/>
      <c r="AJ16" s="886"/>
      <c r="AK16" s="886"/>
      <c r="AL16" s="886"/>
      <c r="AM16" s="886"/>
      <c r="AN16" s="885"/>
      <c r="AO16" s="886"/>
      <c r="AP16" s="886"/>
      <c r="AQ16" s="886"/>
      <c r="AR16" s="886"/>
      <c r="AS16" s="886"/>
      <c r="AT16" s="886"/>
      <c r="AU16" s="886"/>
      <c r="AV16" s="886"/>
      <c r="AW16" s="886"/>
      <c r="AX16" s="886"/>
      <c r="AY16" s="886"/>
      <c r="AZ16" s="886"/>
      <c r="BA16" s="886"/>
      <c r="BB16" s="886"/>
      <c r="BC16" s="886"/>
      <c r="BD16" s="886"/>
      <c r="BE16" s="886"/>
      <c r="BF16" s="886"/>
      <c r="BG16" s="886"/>
      <c r="BH16" s="886"/>
      <c r="BI16" s="886"/>
      <c r="BJ16" s="886"/>
      <c r="BK16" s="899"/>
    </row>
    <row r="17" spans="2:63" ht="29.25" customHeight="1" x14ac:dyDescent="0.15">
      <c r="B17" s="882"/>
      <c r="C17" s="883"/>
      <c r="D17" s="883"/>
      <c r="E17" s="883"/>
      <c r="F17" s="883"/>
      <c r="G17" s="884"/>
      <c r="H17" s="876"/>
      <c r="I17" s="876"/>
      <c r="J17" s="876"/>
      <c r="K17" s="876"/>
      <c r="L17" s="876"/>
      <c r="M17" s="876"/>
      <c r="N17" s="876"/>
      <c r="O17" s="876"/>
      <c r="P17" s="885"/>
      <c r="Q17" s="886"/>
      <c r="R17" s="886"/>
      <c r="S17" s="886"/>
      <c r="T17" s="886"/>
      <c r="U17" s="886"/>
      <c r="V17" s="886"/>
      <c r="W17" s="886"/>
      <c r="X17" s="886"/>
      <c r="Y17" s="886"/>
      <c r="Z17" s="886"/>
      <c r="AA17" s="886"/>
      <c r="AB17" s="886"/>
      <c r="AC17" s="886"/>
      <c r="AD17" s="886"/>
      <c r="AE17" s="886"/>
      <c r="AF17" s="886"/>
      <c r="AG17" s="886"/>
      <c r="AH17" s="886"/>
      <c r="AI17" s="886"/>
      <c r="AJ17" s="886"/>
      <c r="AK17" s="886"/>
      <c r="AL17" s="886"/>
      <c r="AM17" s="886"/>
      <c r="AN17" s="885"/>
      <c r="AO17" s="886"/>
      <c r="AP17" s="886"/>
      <c r="AQ17" s="886"/>
      <c r="AR17" s="886"/>
      <c r="AS17" s="886"/>
      <c r="AT17" s="886"/>
      <c r="AU17" s="886"/>
      <c r="AV17" s="886"/>
      <c r="AW17" s="886"/>
      <c r="AX17" s="886"/>
      <c r="AY17" s="886"/>
      <c r="AZ17" s="886"/>
      <c r="BA17" s="886"/>
      <c r="BB17" s="886"/>
      <c r="BC17" s="886"/>
      <c r="BD17" s="886"/>
      <c r="BE17" s="886"/>
      <c r="BF17" s="886"/>
      <c r="BG17" s="886"/>
      <c r="BH17" s="886"/>
      <c r="BI17" s="886"/>
      <c r="BJ17" s="886"/>
      <c r="BK17" s="899"/>
    </row>
    <row r="18" spans="2:63" ht="29.25" customHeight="1" x14ac:dyDescent="0.15">
      <c r="B18" s="882"/>
      <c r="C18" s="883"/>
      <c r="D18" s="883"/>
      <c r="E18" s="883"/>
      <c r="F18" s="883"/>
      <c r="G18" s="884"/>
      <c r="H18" s="876"/>
      <c r="I18" s="876"/>
      <c r="J18" s="876"/>
      <c r="K18" s="876"/>
      <c r="L18" s="876"/>
      <c r="M18" s="876"/>
      <c r="N18" s="876"/>
      <c r="O18" s="876"/>
      <c r="P18" s="885"/>
      <c r="Q18" s="886"/>
      <c r="R18" s="886"/>
      <c r="S18" s="886"/>
      <c r="T18" s="886"/>
      <c r="U18" s="886"/>
      <c r="V18" s="886"/>
      <c r="W18" s="886"/>
      <c r="X18" s="886"/>
      <c r="Y18" s="886"/>
      <c r="Z18" s="886"/>
      <c r="AA18" s="886"/>
      <c r="AB18" s="886"/>
      <c r="AC18" s="886"/>
      <c r="AD18" s="886"/>
      <c r="AE18" s="886"/>
      <c r="AF18" s="886"/>
      <c r="AG18" s="886"/>
      <c r="AH18" s="886"/>
      <c r="AI18" s="886"/>
      <c r="AJ18" s="886"/>
      <c r="AK18" s="886"/>
      <c r="AL18" s="886"/>
      <c r="AM18" s="886"/>
      <c r="AN18" s="885"/>
      <c r="AO18" s="886"/>
      <c r="AP18" s="886"/>
      <c r="AQ18" s="886"/>
      <c r="AR18" s="886"/>
      <c r="AS18" s="886"/>
      <c r="AT18" s="886"/>
      <c r="AU18" s="886"/>
      <c r="AV18" s="886"/>
      <c r="AW18" s="886"/>
      <c r="AX18" s="886"/>
      <c r="AY18" s="886"/>
      <c r="AZ18" s="886"/>
      <c r="BA18" s="886"/>
      <c r="BB18" s="886"/>
      <c r="BC18" s="886"/>
      <c r="BD18" s="886"/>
      <c r="BE18" s="886"/>
      <c r="BF18" s="886"/>
      <c r="BG18" s="886"/>
      <c r="BH18" s="886"/>
      <c r="BI18" s="886"/>
      <c r="BJ18" s="886"/>
      <c r="BK18" s="899"/>
    </row>
    <row r="19" spans="2:63" ht="29.25" customHeight="1" x14ac:dyDescent="0.15">
      <c r="B19" s="882"/>
      <c r="C19" s="883"/>
      <c r="D19" s="883"/>
      <c r="E19" s="883"/>
      <c r="F19" s="883"/>
      <c r="G19" s="884"/>
      <c r="H19" s="876"/>
      <c r="I19" s="876"/>
      <c r="J19" s="876"/>
      <c r="K19" s="876"/>
      <c r="L19" s="876"/>
      <c r="M19" s="876"/>
      <c r="N19" s="876"/>
      <c r="O19" s="876"/>
      <c r="P19" s="885"/>
      <c r="Q19" s="886"/>
      <c r="R19" s="886"/>
      <c r="S19" s="886"/>
      <c r="T19" s="886"/>
      <c r="U19" s="886"/>
      <c r="V19" s="886"/>
      <c r="W19" s="886"/>
      <c r="X19" s="886"/>
      <c r="Y19" s="886"/>
      <c r="Z19" s="886"/>
      <c r="AA19" s="886"/>
      <c r="AB19" s="886"/>
      <c r="AC19" s="886"/>
      <c r="AD19" s="886"/>
      <c r="AE19" s="886"/>
      <c r="AF19" s="886"/>
      <c r="AG19" s="886"/>
      <c r="AH19" s="886"/>
      <c r="AI19" s="886"/>
      <c r="AJ19" s="886"/>
      <c r="AK19" s="886"/>
      <c r="AL19" s="886"/>
      <c r="AM19" s="886"/>
      <c r="AN19" s="885"/>
      <c r="AO19" s="886"/>
      <c r="AP19" s="886"/>
      <c r="AQ19" s="886"/>
      <c r="AR19" s="886"/>
      <c r="AS19" s="886"/>
      <c r="AT19" s="886"/>
      <c r="AU19" s="886"/>
      <c r="AV19" s="886"/>
      <c r="AW19" s="886"/>
      <c r="AX19" s="886"/>
      <c r="AY19" s="886"/>
      <c r="AZ19" s="886"/>
      <c r="BA19" s="886"/>
      <c r="BB19" s="886"/>
      <c r="BC19" s="886"/>
      <c r="BD19" s="886"/>
      <c r="BE19" s="886"/>
      <c r="BF19" s="886"/>
      <c r="BG19" s="886"/>
      <c r="BH19" s="886"/>
      <c r="BI19" s="886"/>
      <c r="BJ19" s="886"/>
      <c r="BK19" s="899"/>
    </row>
    <row r="20" spans="2:63" x14ac:dyDescent="0.15">
      <c r="B20" s="102"/>
      <c r="C20" s="102"/>
      <c r="D20" s="103" t="s">
        <v>300</v>
      </c>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row>
    <row r="21" spans="2:63" x14ac:dyDescent="0.15">
      <c r="D21" s="187" t="s">
        <v>541</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9"/>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B00-000000000000}">
          <x14:formula1>
            <xm:f>'(参考)リスト'!$B$16:$B$20</xm:f>
          </x14:formula1>
          <xm:sqref>H6:O19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23"/>
  <dimension ref="A1:AU53"/>
  <sheetViews>
    <sheetView showGridLines="0" view="pageBreakPreview" topLeftCell="A3" zoomScaleNormal="100" zoomScaleSheetLayoutView="100" workbookViewId="0">
      <selection activeCell="U24" sqref="U24"/>
    </sheetView>
  </sheetViews>
  <sheetFormatPr defaultColWidth="9" defaultRowHeight="12" x14ac:dyDescent="0.15"/>
  <cols>
    <col min="1" max="1" width="2.75" style="23" customWidth="1"/>
    <col min="2" max="3" width="4" style="24" customWidth="1"/>
    <col min="4" max="40" width="4" style="23" customWidth="1"/>
    <col min="41" max="16384" width="9" style="23"/>
  </cols>
  <sheetData>
    <row r="1" spans="1:47" ht="20.25" customHeight="1" x14ac:dyDescent="0.15">
      <c r="B1" s="105" t="s">
        <v>322</v>
      </c>
      <c r="C1" s="106"/>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c r="AL1" s="107"/>
      <c r="AM1" s="107"/>
      <c r="AN1" s="107"/>
    </row>
    <row r="2" spans="1:47" x14ac:dyDescent="0.15">
      <c r="B2" s="957" t="s">
        <v>74</v>
      </c>
      <c r="C2" s="957"/>
      <c r="D2" s="957"/>
      <c r="E2" s="959" t="str">
        <f>'様式A-1'!D3</f>
        <v>オオダトンネル</v>
      </c>
      <c r="F2" s="959"/>
      <c r="G2" s="959"/>
      <c r="H2" s="959"/>
      <c r="I2" s="959"/>
      <c r="J2" s="959"/>
      <c r="K2" s="957" t="s">
        <v>73</v>
      </c>
      <c r="L2" s="957"/>
      <c r="M2" s="957"/>
      <c r="N2" s="959" t="str">
        <f>'様式A-1'!J3</f>
        <v>一般国道490号　小郡萩道路</v>
      </c>
      <c r="O2" s="959"/>
      <c r="P2" s="959"/>
      <c r="Q2" s="959"/>
      <c r="R2" s="959"/>
      <c r="S2" s="959"/>
      <c r="T2" s="959"/>
      <c r="U2" s="980" t="s">
        <v>265</v>
      </c>
      <c r="V2" s="980"/>
      <c r="W2" s="980"/>
      <c r="X2" s="980"/>
      <c r="Y2" s="959" t="str">
        <f>'様式B(トンネル様式1P001)'!K5</f>
        <v>基礎地盤コンサルタンツ株式会社</v>
      </c>
      <c r="Z2" s="959"/>
      <c r="AA2" s="959"/>
      <c r="AB2" s="959"/>
      <c r="AC2" s="959"/>
      <c r="AD2" s="959"/>
      <c r="AE2" s="959"/>
      <c r="AF2" s="959"/>
      <c r="AG2" s="982" t="s">
        <v>255</v>
      </c>
      <c r="AH2" s="982"/>
      <c r="AI2" s="982"/>
      <c r="AJ2" s="984">
        <v>45160</v>
      </c>
      <c r="AK2" s="984"/>
      <c r="AL2" s="984"/>
      <c r="AM2" s="984"/>
      <c r="AN2" s="984"/>
    </row>
    <row r="3" spans="1:47" x14ac:dyDescent="0.15">
      <c r="A3" s="23" t="s">
        <v>72</v>
      </c>
      <c r="B3" s="958" t="s">
        <v>71</v>
      </c>
      <c r="C3" s="958"/>
      <c r="D3" s="958"/>
      <c r="E3" s="979" t="str">
        <f>'様式A-1'!D4</f>
        <v>大田トンネル</v>
      </c>
      <c r="F3" s="979"/>
      <c r="G3" s="979"/>
      <c r="H3" s="979"/>
      <c r="I3" s="979"/>
      <c r="J3" s="979"/>
      <c r="K3" s="958" t="s">
        <v>70</v>
      </c>
      <c r="L3" s="958"/>
      <c r="M3" s="958"/>
      <c r="N3" s="979" t="str">
        <f>'様式A-1'!R3</f>
        <v>山口県宇部土木建築事務所
美祢支所</v>
      </c>
      <c r="O3" s="979"/>
      <c r="P3" s="979"/>
      <c r="Q3" s="979"/>
      <c r="R3" s="979"/>
      <c r="S3" s="979"/>
      <c r="T3" s="979"/>
      <c r="U3" s="981" t="s">
        <v>266</v>
      </c>
      <c r="V3" s="981"/>
      <c r="W3" s="981"/>
      <c r="X3" s="981"/>
      <c r="Y3" s="979" t="str">
        <f>'様式B(トンネル様式1P001)'!K6</f>
        <v>安田　啓吾</v>
      </c>
      <c r="Z3" s="979"/>
      <c r="AA3" s="979"/>
      <c r="AB3" s="979"/>
      <c r="AC3" s="979"/>
      <c r="AD3" s="979"/>
      <c r="AE3" s="979"/>
      <c r="AF3" s="979"/>
      <c r="AG3" s="983"/>
      <c r="AH3" s="983"/>
      <c r="AI3" s="983"/>
      <c r="AJ3" s="985"/>
      <c r="AK3" s="985"/>
      <c r="AL3" s="985"/>
      <c r="AM3" s="985"/>
      <c r="AN3" s="985"/>
    </row>
    <row r="4" spans="1:47" ht="12" customHeight="1" x14ac:dyDescent="0.15">
      <c r="B4" s="965"/>
      <c r="C4" s="966"/>
      <c r="D4" s="966"/>
      <c r="E4" s="966"/>
      <c r="F4" s="966"/>
      <c r="G4" s="966"/>
      <c r="H4" s="966"/>
      <c r="I4" s="966"/>
      <c r="J4" s="966"/>
      <c r="K4" s="966"/>
      <c r="L4" s="966"/>
      <c r="M4" s="966"/>
      <c r="N4" s="966"/>
      <c r="O4" s="966"/>
      <c r="P4" s="966"/>
      <c r="Q4" s="966"/>
      <c r="R4" s="966"/>
      <c r="S4" s="966"/>
      <c r="T4" s="966"/>
      <c r="U4" s="966"/>
      <c r="V4" s="966"/>
      <c r="W4" s="966"/>
      <c r="X4" s="966"/>
      <c r="Y4" s="966"/>
      <c r="Z4" s="966"/>
      <c r="AA4" s="966"/>
      <c r="AB4" s="966"/>
      <c r="AC4" s="966"/>
      <c r="AD4" s="966"/>
      <c r="AE4" s="966"/>
      <c r="AF4" s="966"/>
      <c r="AG4" s="967" t="s">
        <v>69</v>
      </c>
      <c r="AH4" s="968"/>
      <c r="AI4" s="969"/>
      <c r="AJ4" s="973" t="str">
        <f>IF(AT47=4,"Ⅳ",IF(AT47=3,"Ⅲ",IF(AT47=2,"Ⅱ","Ⅰ")))</f>
        <v>Ⅱ</v>
      </c>
      <c r="AK4" s="974"/>
      <c r="AL4" s="974"/>
      <c r="AM4" s="974"/>
      <c r="AN4" s="975"/>
      <c r="AO4" s="3"/>
      <c r="AP4" s="3"/>
      <c r="AQ4" s="3"/>
      <c r="AR4" s="3"/>
      <c r="AS4" s="3"/>
      <c r="AT4" s="3"/>
      <c r="AU4" s="3"/>
    </row>
    <row r="5" spans="1:47" ht="12.75" customHeight="1" thickBot="1" x14ac:dyDescent="0.2">
      <c r="B5" s="960" t="s">
        <v>68</v>
      </c>
      <c r="C5" s="961"/>
      <c r="D5" s="961"/>
      <c r="E5" s="961"/>
      <c r="F5" s="961"/>
      <c r="G5" s="961"/>
      <c r="H5" s="961"/>
      <c r="I5" s="961"/>
      <c r="J5" s="961"/>
      <c r="K5" s="961"/>
      <c r="L5" s="961"/>
      <c r="M5" s="961"/>
      <c r="N5" s="961"/>
      <c r="O5" s="961"/>
      <c r="P5" s="961"/>
      <c r="Q5" s="961"/>
      <c r="R5" s="961"/>
      <c r="S5" s="961"/>
      <c r="T5" s="961"/>
      <c r="U5" s="961"/>
      <c r="V5" s="961"/>
      <c r="W5" s="961"/>
      <c r="X5" s="961"/>
      <c r="Y5" s="961"/>
      <c r="Z5" s="961"/>
      <c r="AA5" s="961"/>
      <c r="AB5" s="961"/>
      <c r="AC5" s="961"/>
      <c r="AD5" s="961"/>
      <c r="AE5" s="961"/>
      <c r="AF5" s="961"/>
      <c r="AG5" s="970"/>
      <c r="AH5" s="971"/>
      <c r="AI5" s="972"/>
      <c r="AJ5" s="976"/>
      <c r="AK5" s="977"/>
      <c r="AL5" s="977"/>
      <c r="AM5" s="977"/>
      <c r="AN5" s="978"/>
      <c r="AO5" s="3"/>
      <c r="AP5" s="3"/>
      <c r="AQ5" s="3"/>
      <c r="AR5" s="3"/>
      <c r="AS5" s="3"/>
      <c r="AT5" s="3"/>
      <c r="AU5" s="3"/>
    </row>
    <row r="6" spans="1:47" x14ac:dyDescent="0.15">
      <c r="B6" s="939" t="s">
        <v>67</v>
      </c>
      <c r="C6" s="936" t="s">
        <v>296</v>
      </c>
      <c r="D6" s="954" t="s">
        <v>66</v>
      </c>
      <c r="E6" s="955"/>
      <c r="F6" s="955"/>
      <c r="G6" s="955"/>
      <c r="H6" s="955"/>
      <c r="I6" s="955"/>
      <c r="J6" s="955"/>
      <c r="K6" s="955"/>
      <c r="L6" s="955"/>
      <c r="M6" s="955"/>
      <c r="N6" s="955"/>
      <c r="O6" s="955"/>
      <c r="P6" s="955"/>
      <c r="Q6" s="955"/>
      <c r="R6" s="955"/>
      <c r="S6" s="955"/>
      <c r="T6" s="955"/>
      <c r="U6" s="955"/>
      <c r="V6" s="955"/>
      <c r="W6" s="955"/>
      <c r="X6" s="956"/>
      <c r="Y6" s="948" t="s">
        <v>65</v>
      </c>
      <c r="Z6" s="948"/>
      <c r="AA6" s="948"/>
      <c r="AB6" s="948"/>
      <c r="AC6" s="962" t="s">
        <v>64</v>
      </c>
      <c r="AD6" s="963"/>
      <c r="AE6" s="963"/>
      <c r="AF6" s="963"/>
      <c r="AG6" s="963"/>
      <c r="AH6" s="963"/>
      <c r="AI6" s="963"/>
      <c r="AJ6" s="963"/>
      <c r="AK6" s="963"/>
      <c r="AL6" s="963"/>
      <c r="AM6" s="963"/>
      <c r="AN6" s="964"/>
      <c r="AO6" s="3"/>
      <c r="AP6" s="3"/>
      <c r="AQ6" s="3"/>
      <c r="AR6" s="3"/>
      <c r="AS6" s="3"/>
      <c r="AT6" s="933" t="s">
        <v>304</v>
      </c>
      <c r="AU6" s="3"/>
    </row>
    <row r="7" spans="1:47" ht="13.5" x14ac:dyDescent="0.15">
      <c r="B7" s="940"/>
      <c r="C7" s="937"/>
      <c r="D7" s="952" t="s">
        <v>63</v>
      </c>
      <c r="E7" s="950"/>
      <c r="F7" s="950"/>
      <c r="G7" s="950"/>
      <c r="H7" s="950"/>
      <c r="I7" s="950"/>
      <c r="J7" s="950"/>
      <c r="K7" s="950"/>
      <c r="L7" s="950"/>
      <c r="M7" s="950"/>
      <c r="N7" s="950"/>
      <c r="O7" s="953"/>
      <c r="P7" s="950" t="s">
        <v>293</v>
      </c>
      <c r="Q7" s="950"/>
      <c r="R7" s="950"/>
      <c r="S7" s="950"/>
      <c r="T7" s="950"/>
      <c r="U7" s="950"/>
      <c r="V7" s="950"/>
      <c r="W7" s="950"/>
      <c r="X7" s="951"/>
      <c r="Y7" s="949"/>
      <c r="Z7" s="949"/>
      <c r="AA7" s="949"/>
      <c r="AB7" s="949"/>
      <c r="AC7" s="986" t="s">
        <v>62</v>
      </c>
      <c r="AD7" s="987"/>
      <c r="AE7" s="987"/>
      <c r="AF7" s="987"/>
      <c r="AG7" s="953" t="s">
        <v>61</v>
      </c>
      <c r="AH7" s="987"/>
      <c r="AI7" s="987"/>
      <c r="AJ7" s="987"/>
      <c r="AK7" s="987"/>
      <c r="AL7" s="987"/>
      <c r="AM7" s="987"/>
      <c r="AN7" s="988"/>
      <c r="AO7" s="3"/>
      <c r="AP7" s="3"/>
      <c r="AQ7" s="3"/>
      <c r="AR7" s="3"/>
      <c r="AS7" s="3"/>
      <c r="AT7" s="934"/>
      <c r="AU7" s="3"/>
    </row>
    <row r="8" spans="1:47" ht="13.5" x14ac:dyDescent="0.15">
      <c r="B8" s="940"/>
      <c r="C8" s="937"/>
      <c r="D8" s="952" t="s">
        <v>60</v>
      </c>
      <c r="E8" s="950"/>
      <c r="F8" s="950"/>
      <c r="G8" s="953"/>
      <c r="H8" s="950" t="s">
        <v>57</v>
      </c>
      <c r="I8" s="950"/>
      <c r="J8" s="950"/>
      <c r="K8" s="953"/>
      <c r="L8" s="950" t="s">
        <v>56</v>
      </c>
      <c r="M8" s="950"/>
      <c r="N8" s="950"/>
      <c r="O8" s="953"/>
      <c r="P8" s="950" t="s">
        <v>59</v>
      </c>
      <c r="Q8" s="950"/>
      <c r="R8" s="953"/>
      <c r="S8" s="950" t="s">
        <v>57</v>
      </c>
      <c r="T8" s="950"/>
      <c r="U8" s="953"/>
      <c r="V8" s="950" t="s">
        <v>56</v>
      </c>
      <c r="W8" s="950"/>
      <c r="X8" s="951"/>
      <c r="Y8" s="946" t="s">
        <v>59</v>
      </c>
      <c r="Z8" s="944" t="s">
        <v>57</v>
      </c>
      <c r="AA8" s="944" t="s">
        <v>56</v>
      </c>
      <c r="AB8" s="946" t="s">
        <v>58</v>
      </c>
      <c r="AC8" s="986" t="s">
        <v>294</v>
      </c>
      <c r="AD8" s="987"/>
      <c r="AE8" s="987"/>
      <c r="AF8" s="987"/>
      <c r="AG8" s="987" t="s">
        <v>57</v>
      </c>
      <c r="AH8" s="987"/>
      <c r="AI8" s="987"/>
      <c r="AJ8" s="987"/>
      <c r="AK8" s="953" t="s">
        <v>56</v>
      </c>
      <c r="AL8" s="987"/>
      <c r="AM8" s="987"/>
      <c r="AN8" s="988"/>
      <c r="AO8" s="3"/>
      <c r="AP8" s="3"/>
      <c r="AQ8" s="3"/>
      <c r="AR8" s="3"/>
      <c r="AS8" s="3"/>
      <c r="AT8" s="934"/>
      <c r="AU8" s="3"/>
    </row>
    <row r="9" spans="1:47" s="24" customFormat="1" x14ac:dyDescent="0.15">
      <c r="B9" s="941"/>
      <c r="C9" s="938"/>
      <c r="D9" s="108" t="s">
        <v>51</v>
      </c>
      <c r="E9" s="109" t="s">
        <v>50</v>
      </c>
      <c r="F9" s="109" t="s">
        <v>53</v>
      </c>
      <c r="G9" s="110" t="s">
        <v>52</v>
      </c>
      <c r="H9" s="111" t="s">
        <v>51</v>
      </c>
      <c r="I9" s="109" t="s">
        <v>50</v>
      </c>
      <c r="J9" s="109" t="s">
        <v>53</v>
      </c>
      <c r="K9" s="110" t="s">
        <v>52</v>
      </c>
      <c r="L9" s="111" t="s">
        <v>51</v>
      </c>
      <c r="M9" s="109" t="s">
        <v>50</v>
      </c>
      <c r="N9" s="109" t="s">
        <v>53</v>
      </c>
      <c r="O9" s="110" t="s">
        <v>52</v>
      </c>
      <c r="P9" s="111" t="s">
        <v>55</v>
      </c>
      <c r="Q9" s="109" t="s">
        <v>54</v>
      </c>
      <c r="R9" s="110" t="s">
        <v>49</v>
      </c>
      <c r="S9" s="111" t="s">
        <v>55</v>
      </c>
      <c r="T9" s="109" t="s">
        <v>54</v>
      </c>
      <c r="U9" s="110" t="s">
        <v>49</v>
      </c>
      <c r="V9" s="111" t="s">
        <v>55</v>
      </c>
      <c r="W9" s="109" t="s">
        <v>54</v>
      </c>
      <c r="X9" s="112" t="s">
        <v>49</v>
      </c>
      <c r="Y9" s="947"/>
      <c r="Z9" s="945"/>
      <c r="AA9" s="945"/>
      <c r="AB9" s="947"/>
      <c r="AC9" s="108" t="s">
        <v>51</v>
      </c>
      <c r="AD9" s="109" t="s">
        <v>50</v>
      </c>
      <c r="AE9" s="109" t="s">
        <v>53</v>
      </c>
      <c r="AF9" s="110" t="s">
        <v>52</v>
      </c>
      <c r="AG9" s="113" t="s">
        <v>51</v>
      </c>
      <c r="AH9" s="109" t="s">
        <v>50</v>
      </c>
      <c r="AI9" s="109" t="s">
        <v>53</v>
      </c>
      <c r="AJ9" s="109" t="s">
        <v>52</v>
      </c>
      <c r="AK9" s="109" t="s">
        <v>51</v>
      </c>
      <c r="AL9" s="109" t="s">
        <v>50</v>
      </c>
      <c r="AM9" s="109" t="s">
        <v>53</v>
      </c>
      <c r="AN9" s="112" t="s">
        <v>52</v>
      </c>
      <c r="AO9" s="3"/>
      <c r="AP9" s="3"/>
      <c r="AQ9" s="3"/>
      <c r="AR9" s="3"/>
      <c r="AS9" s="3"/>
      <c r="AT9" s="935"/>
      <c r="AU9" s="3"/>
    </row>
    <row r="10" spans="1:47" x14ac:dyDescent="0.15">
      <c r="B10" s="221" t="s">
        <v>579</v>
      </c>
      <c r="C10" s="243">
        <v>0.15</v>
      </c>
      <c r="D10" s="115"/>
      <c r="E10" s="116"/>
      <c r="F10" s="116"/>
      <c r="G10" s="116"/>
      <c r="H10" s="116"/>
      <c r="I10" s="116"/>
      <c r="J10" s="116"/>
      <c r="K10" s="116"/>
      <c r="L10" s="116"/>
      <c r="M10" s="116"/>
      <c r="N10" s="116"/>
      <c r="O10" s="116"/>
      <c r="P10" s="116"/>
      <c r="Q10" s="116"/>
      <c r="R10" s="116"/>
      <c r="S10" s="116"/>
      <c r="T10" s="116"/>
      <c r="U10" s="116"/>
      <c r="V10" s="116"/>
      <c r="W10" s="116"/>
      <c r="X10" s="119"/>
      <c r="Y10" s="202" t="s">
        <v>552</v>
      </c>
      <c r="Z10" s="203" t="s">
        <v>648</v>
      </c>
      <c r="AA10" s="203" t="s">
        <v>648</v>
      </c>
      <c r="AB10" s="202" t="s">
        <v>648</v>
      </c>
      <c r="AC10" s="223"/>
      <c r="AD10" s="120"/>
      <c r="AE10" s="120"/>
      <c r="AF10" s="224"/>
      <c r="AG10" s="120"/>
      <c r="AH10" s="120"/>
      <c r="AI10" s="120"/>
      <c r="AJ10" s="120"/>
      <c r="AK10" s="120"/>
      <c r="AL10" s="120"/>
      <c r="AM10" s="120"/>
      <c r="AN10" s="121"/>
      <c r="AO10" s="3"/>
      <c r="AP10" s="3"/>
      <c r="AQ10" s="3"/>
      <c r="AR10" s="3"/>
      <c r="AS10" s="3"/>
      <c r="AT10" s="150">
        <f>IF(AB10="Ⅳ",4,IF(AB10="Ⅲ",3,IF(AB10="Ⅱ",2,1)))</f>
        <v>1</v>
      </c>
      <c r="AU10" s="3"/>
    </row>
    <row r="11" spans="1:47" x14ac:dyDescent="0.15">
      <c r="B11" s="221" t="s">
        <v>595</v>
      </c>
      <c r="C11" s="114">
        <v>9.85</v>
      </c>
      <c r="D11" s="115"/>
      <c r="E11" s="116"/>
      <c r="F11" s="116"/>
      <c r="G11" s="116"/>
      <c r="H11" s="116"/>
      <c r="I11" s="116"/>
      <c r="J11" s="116"/>
      <c r="K11" s="116"/>
      <c r="L11" s="116"/>
      <c r="M11" s="116"/>
      <c r="N11" s="116"/>
      <c r="O11" s="116"/>
      <c r="P11" s="116"/>
      <c r="Q11" s="116"/>
      <c r="R11" s="116"/>
      <c r="S11" s="116"/>
      <c r="T11" s="116"/>
      <c r="U11" s="116"/>
      <c r="V11" s="116"/>
      <c r="W11" s="116"/>
      <c r="X11" s="119"/>
      <c r="Y11" s="202" t="s">
        <v>552</v>
      </c>
      <c r="Z11" s="203" t="s">
        <v>648</v>
      </c>
      <c r="AA11" s="203" t="s">
        <v>648</v>
      </c>
      <c r="AB11" s="202" t="s">
        <v>648</v>
      </c>
      <c r="AC11" s="223"/>
      <c r="AD11" s="120"/>
      <c r="AE11" s="120"/>
      <c r="AF11" s="224"/>
      <c r="AG11" s="120"/>
      <c r="AH11" s="120"/>
      <c r="AI11" s="120"/>
      <c r="AJ11" s="120"/>
      <c r="AK11" s="120"/>
      <c r="AL11" s="120"/>
      <c r="AM11" s="120"/>
      <c r="AN11" s="121"/>
      <c r="AO11" s="3"/>
      <c r="AP11" s="3"/>
      <c r="AQ11" s="3"/>
      <c r="AR11" s="3"/>
      <c r="AS11" s="3"/>
      <c r="AT11" s="150">
        <f t="shared" ref="AT11:AT41" si="0">IF(AB11="Ⅳ",4,IF(AB11="Ⅲ",3,IF(AB11="Ⅱ",2,1)))</f>
        <v>1</v>
      </c>
      <c r="AU11" s="3"/>
    </row>
    <row r="12" spans="1:47" x14ac:dyDescent="0.15">
      <c r="B12" s="221" t="s">
        <v>596</v>
      </c>
      <c r="C12" s="114">
        <v>10.5</v>
      </c>
      <c r="D12" s="115"/>
      <c r="E12" s="116"/>
      <c r="F12" s="116"/>
      <c r="G12" s="116"/>
      <c r="H12" s="116"/>
      <c r="I12" s="116"/>
      <c r="J12" s="116"/>
      <c r="K12" s="116"/>
      <c r="L12" s="116"/>
      <c r="M12" s="116"/>
      <c r="N12" s="116"/>
      <c r="O12" s="116"/>
      <c r="P12" s="116"/>
      <c r="Q12" s="116"/>
      <c r="R12" s="116"/>
      <c r="S12" s="116"/>
      <c r="T12" s="116"/>
      <c r="U12" s="116"/>
      <c r="V12" s="116"/>
      <c r="W12" s="116"/>
      <c r="X12" s="119"/>
      <c r="Y12" s="202" t="s">
        <v>552</v>
      </c>
      <c r="Z12" s="203" t="s">
        <v>648</v>
      </c>
      <c r="AA12" s="203" t="s">
        <v>648</v>
      </c>
      <c r="AB12" s="202" t="s">
        <v>648</v>
      </c>
      <c r="AC12" s="223"/>
      <c r="AD12" s="120"/>
      <c r="AE12" s="120"/>
      <c r="AF12" s="224"/>
      <c r="AG12" s="120"/>
      <c r="AH12" s="120"/>
      <c r="AI12" s="120"/>
      <c r="AJ12" s="120"/>
      <c r="AK12" s="120"/>
      <c r="AL12" s="120"/>
      <c r="AM12" s="120"/>
      <c r="AN12" s="121"/>
      <c r="AO12" s="3"/>
      <c r="AP12" s="3"/>
      <c r="AQ12" s="3"/>
      <c r="AR12" s="3"/>
      <c r="AS12" s="3"/>
      <c r="AT12" s="150">
        <f>IF(AB12="Ⅳ",4,IF(AB12="Ⅲ",3,IF(AB12="Ⅱ",2,1)))</f>
        <v>1</v>
      </c>
      <c r="AU12" s="3"/>
    </row>
    <row r="13" spans="1:47" x14ac:dyDescent="0.15">
      <c r="B13" s="221" t="s">
        <v>597</v>
      </c>
      <c r="C13" s="114">
        <v>10.5</v>
      </c>
      <c r="D13" s="115"/>
      <c r="E13" s="116"/>
      <c r="F13" s="116"/>
      <c r="G13" s="116"/>
      <c r="H13" s="116"/>
      <c r="I13" s="116"/>
      <c r="J13" s="116"/>
      <c r="K13" s="116"/>
      <c r="L13" s="116"/>
      <c r="M13" s="116"/>
      <c r="N13" s="116"/>
      <c r="O13" s="116"/>
      <c r="P13" s="116"/>
      <c r="Q13" s="116"/>
      <c r="R13" s="116"/>
      <c r="S13" s="116"/>
      <c r="T13" s="116"/>
      <c r="U13" s="116"/>
      <c r="V13" s="116"/>
      <c r="W13" s="116"/>
      <c r="X13" s="119"/>
      <c r="Y13" s="202" t="s">
        <v>648</v>
      </c>
      <c r="Z13" s="203" t="s">
        <v>346</v>
      </c>
      <c r="AA13" s="203" t="s">
        <v>648</v>
      </c>
      <c r="AB13" s="202" t="s">
        <v>346</v>
      </c>
      <c r="AC13" s="223"/>
      <c r="AD13" s="120"/>
      <c r="AE13" s="120"/>
      <c r="AF13" s="224"/>
      <c r="AG13" s="120"/>
      <c r="AH13" s="120"/>
      <c r="AI13" s="120"/>
      <c r="AJ13" s="120"/>
      <c r="AK13" s="120"/>
      <c r="AL13" s="120"/>
      <c r="AM13" s="120"/>
      <c r="AN13" s="121"/>
      <c r="AO13" s="3"/>
      <c r="AP13" s="3"/>
      <c r="AQ13" s="3"/>
      <c r="AR13" s="3"/>
      <c r="AS13" s="3"/>
      <c r="AT13" s="150">
        <f>IF(AB13="Ⅳ",4,IF(AB13="Ⅲ",3,IF(AB13="Ⅱ",2,1)))</f>
        <v>1</v>
      </c>
      <c r="AU13" s="3"/>
    </row>
    <row r="14" spans="1:47" x14ac:dyDescent="0.15">
      <c r="B14" s="221" t="s">
        <v>598</v>
      </c>
      <c r="C14" s="114">
        <v>10.5</v>
      </c>
      <c r="D14" s="115"/>
      <c r="E14" s="116"/>
      <c r="F14" s="116"/>
      <c r="G14" s="116"/>
      <c r="H14" s="116"/>
      <c r="I14" s="116"/>
      <c r="J14" s="116"/>
      <c r="K14" s="116">
        <v>1</v>
      </c>
      <c r="L14" s="116"/>
      <c r="M14" s="116"/>
      <c r="N14" s="116"/>
      <c r="O14" s="116"/>
      <c r="P14" s="116"/>
      <c r="Q14" s="116"/>
      <c r="R14" s="116"/>
      <c r="S14" s="116"/>
      <c r="T14" s="116"/>
      <c r="U14" s="116">
        <v>1</v>
      </c>
      <c r="V14" s="116"/>
      <c r="W14" s="116"/>
      <c r="X14" s="119"/>
      <c r="Y14" s="202" t="s">
        <v>648</v>
      </c>
      <c r="Z14" s="203" t="s">
        <v>649</v>
      </c>
      <c r="AA14" s="203" t="s">
        <v>648</v>
      </c>
      <c r="AB14" s="202" t="s">
        <v>649</v>
      </c>
      <c r="AC14" s="223"/>
      <c r="AD14" s="120"/>
      <c r="AE14" s="120"/>
      <c r="AF14" s="224"/>
      <c r="AG14" s="120"/>
      <c r="AH14" s="120"/>
      <c r="AI14" s="120"/>
      <c r="AJ14" s="120">
        <v>0.02</v>
      </c>
      <c r="AK14" s="120"/>
      <c r="AL14" s="120"/>
      <c r="AM14" s="120"/>
      <c r="AN14" s="121"/>
      <c r="AO14" s="3"/>
      <c r="AP14" s="3"/>
      <c r="AQ14" s="3"/>
      <c r="AR14" s="3"/>
      <c r="AS14" s="3"/>
      <c r="AT14" s="150">
        <f>IF(AB14="Ⅳ",4,IF(AB14="Ⅲ",3,IF(AB14="Ⅱ",2,1)))</f>
        <v>2</v>
      </c>
      <c r="AU14" s="3"/>
    </row>
    <row r="15" spans="1:47" x14ac:dyDescent="0.15">
      <c r="B15" s="221" t="s">
        <v>599</v>
      </c>
      <c r="C15" s="114">
        <v>10.5</v>
      </c>
      <c r="D15" s="115"/>
      <c r="E15" s="116"/>
      <c r="F15" s="116"/>
      <c r="G15" s="116"/>
      <c r="H15" s="116"/>
      <c r="I15" s="116"/>
      <c r="J15" s="116"/>
      <c r="K15" s="116">
        <v>1</v>
      </c>
      <c r="L15" s="116"/>
      <c r="M15" s="116"/>
      <c r="N15" s="116"/>
      <c r="O15" s="116"/>
      <c r="P15" s="116"/>
      <c r="Q15" s="116"/>
      <c r="R15" s="116"/>
      <c r="S15" s="116"/>
      <c r="T15" s="116"/>
      <c r="U15" s="116">
        <v>1</v>
      </c>
      <c r="V15" s="116"/>
      <c r="W15" s="116"/>
      <c r="X15" s="119"/>
      <c r="Y15" s="202" t="s">
        <v>648</v>
      </c>
      <c r="Z15" s="203" t="s">
        <v>649</v>
      </c>
      <c r="AA15" s="203" t="s">
        <v>648</v>
      </c>
      <c r="AB15" s="202" t="s">
        <v>649</v>
      </c>
      <c r="AC15" s="223"/>
      <c r="AD15" s="120"/>
      <c r="AE15" s="120"/>
      <c r="AF15" s="224"/>
      <c r="AG15" s="120"/>
      <c r="AH15" s="120"/>
      <c r="AI15" s="120"/>
      <c r="AJ15" s="120">
        <v>0.05</v>
      </c>
      <c r="AK15" s="120"/>
      <c r="AL15" s="120"/>
      <c r="AM15" s="120"/>
      <c r="AN15" s="121"/>
      <c r="AO15" s="3"/>
      <c r="AP15" s="3"/>
      <c r="AQ15" s="3"/>
      <c r="AR15" s="3"/>
      <c r="AS15" s="3"/>
      <c r="AT15" s="150">
        <f>IF(AB15="Ⅳ",4,IF(AB15="Ⅲ",3,IF(AB15="Ⅱ",2,1)))</f>
        <v>2</v>
      </c>
      <c r="AU15" s="3"/>
    </row>
    <row r="16" spans="1:47" x14ac:dyDescent="0.15">
      <c r="B16" s="221" t="s">
        <v>600</v>
      </c>
      <c r="C16" s="122">
        <v>10.5</v>
      </c>
      <c r="D16" s="115"/>
      <c r="E16" s="116"/>
      <c r="F16" s="116"/>
      <c r="G16" s="116"/>
      <c r="H16" s="116"/>
      <c r="I16" s="116"/>
      <c r="J16" s="116"/>
      <c r="K16" s="116">
        <v>2</v>
      </c>
      <c r="L16" s="116"/>
      <c r="M16" s="116"/>
      <c r="N16" s="116"/>
      <c r="O16" s="116"/>
      <c r="P16" s="116"/>
      <c r="Q16" s="116"/>
      <c r="R16" s="116"/>
      <c r="S16" s="118"/>
      <c r="T16" s="116"/>
      <c r="U16" s="117">
        <v>2</v>
      </c>
      <c r="V16" s="118"/>
      <c r="W16" s="116"/>
      <c r="X16" s="119"/>
      <c r="Y16" s="202" t="s">
        <v>648</v>
      </c>
      <c r="Z16" s="203" t="s">
        <v>649</v>
      </c>
      <c r="AA16" s="203" t="s">
        <v>648</v>
      </c>
      <c r="AB16" s="202" t="s">
        <v>649</v>
      </c>
      <c r="AC16" s="223"/>
      <c r="AD16" s="120"/>
      <c r="AE16" s="120"/>
      <c r="AF16" s="224"/>
      <c r="AG16" s="120"/>
      <c r="AH16" s="120"/>
      <c r="AI16" s="120"/>
      <c r="AJ16" s="120">
        <v>1.4999999999999999E-2</v>
      </c>
      <c r="AK16" s="120"/>
      <c r="AL16" s="120"/>
      <c r="AM16" s="120"/>
      <c r="AN16" s="121"/>
      <c r="AO16" s="3"/>
      <c r="AP16" s="3"/>
      <c r="AQ16" s="3"/>
      <c r="AR16" s="3"/>
      <c r="AS16" s="3"/>
      <c r="AT16" s="150">
        <f>IF(AB16="Ⅳ",4,IF(AB16="Ⅲ",3,IF(AB16="Ⅱ",2,1)))</f>
        <v>2</v>
      </c>
      <c r="AU16" s="3"/>
    </row>
    <row r="17" spans="2:47" x14ac:dyDescent="0.15">
      <c r="B17" s="221" t="s">
        <v>601</v>
      </c>
      <c r="C17" s="122">
        <v>10.5</v>
      </c>
      <c r="D17" s="115"/>
      <c r="E17" s="116"/>
      <c r="F17" s="116"/>
      <c r="G17" s="116"/>
      <c r="H17" s="116"/>
      <c r="I17" s="116"/>
      <c r="J17" s="116"/>
      <c r="K17" s="116">
        <v>1</v>
      </c>
      <c r="L17" s="116"/>
      <c r="M17" s="116"/>
      <c r="N17" s="116"/>
      <c r="O17" s="116"/>
      <c r="P17" s="116"/>
      <c r="Q17" s="116"/>
      <c r="R17" s="116"/>
      <c r="S17" s="116"/>
      <c r="T17" s="116"/>
      <c r="U17" s="116">
        <v>1</v>
      </c>
      <c r="V17" s="116"/>
      <c r="W17" s="116"/>
      <c r="X17" s="119"/>
      <c r="Y17" s="202" t="s">
        <v>648</v>
      </c>
      <c r="Z17" s="203" t="s">
        <v>649</v>
      </c>
      <c r="AA17" s="203" t="s">
        <v>648</v>
      </c>
      <c r="AB17" s="202" t="s">
        <v>649</v>
      </c>
      <c r="AC17" s="223"/>
      <c r="AD17" s="120"/>
      <c r="AE17" s="120"/>
      <c r="AF17" s="224"/>
      <c r="AG17" s="120"/>
      <c r="AH17" s="120"/>
      <c r="AI17" s="120"/>
      <c r="AJ17" s="120">
        <v>4.4999999999999998E-2</v>
      </c>
      <c r="AK17" s="120"/>
      <c r="AL17" s="120"/>
      <c r="AM17" s="120"/>
      <c r="AN17" s="121"/>
      <c r="AO17" s="3"/>
      <c r="AP17" s="3"/>
      <c r="AQ17" s="3"/>
      <c r="AR17" s="3"/>
      <c r="AS17" s="3"/>
      <c r="AT17" s="150">
        <f t="shared" si="0"/>
        <v>2</v>
      </c>
      <c r="AU17" s="3"/>
    </row>
    <row r="18" spans="2:47" x14ac:dyDescent="0.15">
      <c r="B18" s="221" t="s">
        <v>602</v>
      </c>
      <c r="C18" s="122">
        <v>10.5</v>
      </c>
      <c r="D18" s="115"/>
      <c r="E18" s="116"/>
      <c r="F18" s="116"/>
      <c r="G18" s="116"/>
      <c r="H18" s="116"/>
      <c r="I18" s="116"/>
      <c r="J18" s="116"/>
      <c r="K18" s="116">
        <v>2</v>
      </c>
      <c r="L18" s="116"/>
      <c r="M18" s="116"/>
      <c r="N18" s="116"/>
      <c r="O18" s="116"/>
      <c r="P18" s="116"/>
      <c r="Q18" s="116"/>
      <c r="R18" s="116"/>
      <c r="S18" s="118"/>
      <c r="T18" s="116"/>
      <c r="U18" s="117">
        <v>2</v>
      </c>
      <c r="V18" s="118"/>
      <c r="W18" s="116"/>
      <c r="X18" s="119"/>
      <c r="Y18" s="202" t="s">
        <v>648</v>
      </c>
      <c r="Z18" s="203" t="s">
        <v>649</v>
      </c>
      <c r="AA18" s="203" t="s">
        <v>648</v>
      </c>
      <c r="AB18" s="202" t="s">
        <v>649</v>
      </c>
      <c r="AC18" s="223"/>
      <c r="AD18" s="120"/>
      <c r="AE18" s="120"/>
      <c r="AF18" s="224"/>
      <c r="AG18" s="120"/>
      <c r="AH18" s="120"/>
      <c r="AI18" s="120"/>
      <c r="AJ18" s="120">
        <v>0.5</v>
      </c>
      <c r="AK18" s="120"/>
      <c r="AL18" s="120"/>
      <c r="AM18" s="120"/>
      <c r="AN18" s="121"/>
      <c r="AO18" s="3"/>
      <c r="AP18" s="3"/>
      <c r="AQ18" s="3"/>
      <c r="AR18" s="3"/>
      <c r="AS18" s="3"/>
      <c r="AT18" s="150">
        <f t="shared" si="0"/>
        <v>2</v>
      </c>
      <c r="AU18" s="3"/>
    </row>
    <row r="19" spans="2:47" x14ac:dyDescent="0.15">
      <c r="B19" s="221" t="s">
        <v>603</v>
      </c>
      <c r="C19" s="122">
        <v>10.5</v>
      </c>
      <c r="D19" s="115"/>
      <c r="E19" s="116"/>
      <c r="F19" s="116"/>
      <c r="G19" s="116"/>
      <c r="H19" s="116"/>
      <c r="I19" s="116"/>
      <c r="J19" s="116"/>
      <c r="K19" s="116">
        <v>1</v>
      </c>
      <c r="L19" s="116"/>
      <c r="M19" s="116"/>
      <c r="N19" s="116"/>
      <c r="O19" s="116"/>
      <c r="P19" s="116"/>
      <c r="Q19" s="116"/>
      <c r="R19" s="116"/>
      <c r="S19" s="118"/>
      <c r="T19" s="116"/>
      <c r="U19" s="117">
        <v>1</v>
      </c>
      <c r="V19" s="118"/>
      <c r="W19" s="116"/>
      <c r="X19" s="119"/>
      <c r="Y19" s="202" t="s">
        <v>648</v>
      </c>
      <c r="Z19" s="203" t="s">
        <v>649</v>
      </c>
      <c r="AA19" s="203" t="s">
        <v>648</v>
      </c>
      <c r="AB19" s="202" t="s">
        <v>649</v>
      </c>
      <c r="AC19" s="223"/>
      <c r="AD19" s="120"/>
      <c r="AE19" s="120"/>
      <c r="AF19" s="224"/>
      <c r="AG19" s="120"/>
      <c r="AH19" s="120"/>
      <c r="AI19" s="120"/>
      <c r="AJ19" s="120">
        <v>0.04</v>
      </c>
      <c r="AK19" s="120"/>
      <c r="AL19" s="120"/>
      <c r="AM19" s="120"/>
      <c r="AN19" s="121"/>
      <c r="AO19" s="3"/>
      <c r="AP19" s="3"/>
      <c r="AQ19" s="3"/>
      <c r="AR19" s="3"/>
      <c r="AS19" s="3"/>
      <c r="AT19" s="150">
        <f t="shared" si="0"/>
        <v>2</v>
      </c>
      <c r="AU19" s="3"/>
    </row>
    <row r="20" spans="2:47" x14ac:dyDescent="0.15">
      <c r="B20" s="221" t="s">
        <v>604</v>
      </c>
      <c r="C20" s="122">
        <v>10.5</v>
      </c>
      <c r="D20" s="115"/>
      <c r="E20" s="116"/>
      <c r="F20" s="116"/>
      <c r="G20" s="117"/>
      <c r="H20" s="118"/>
      <c r="I20" s="116"/>
      <c r="J20" s="116"/>
      <c r="K20" s="116">
        <v>1</v>
      </c>
      <c r="L20" s="116"/>
      <c r="M20" s="116"/>
      <c r="N20" s="116"/>
      <c r="O20" s="116"/>
      <c r="P20" s="116"/>
      <c r="Q20" s="116"/>
      <c r="R20" s="116"/>
      <c r="S20" s="118"/>
      <c r="T20" s="116"/>
      <c r="U20" s="117">
        <v>1</v>
      </c>
      <c r="V20" s="118"/>
      <c r="W20" s="116"/>
      <c r="X20" s="119"/>
      <c r="Y20" s="202" t="s">
        <v>648</v>
      </c>
      <c r="Z20" s="203" t="s">
        <v>649</v>
      </c>
      <c r="AA20" s="203" t="s">
        <v>648</v>
      </c>
      <c r="AB20" s="202" t="s">
        <v>649</v>
      </c>
      <c r="AC20" s="223"/>
      <c r="AD20" s="120"/>
      <c r="AE20" s="120"/>
      <c r="AF20" s="224"/>
      <c r="AG20" s="120"/>
      <c r="AH20" s="120"/>
      <c r="AI20" s="120"/>
      <c r="AJ20" s="120">
        <v>0.05</v>
      </c>
      <c r="AK20" s="120"/>
      <c r="AL20" s="120"/>
      <c r="AM20" s="120"/>
      <c r="AN20" s="121"/>
      <c r="AO20" s="3"/>
      <c r="AP20" s="3"/>
      <c r="AQ20" s="3"/>
      <c r="AR20" s="3"/>
      <c r="AS20" s="3"/>
      <c r="AT20" s="150">
        <f t="shared" si="0"/>
        <v>2</v>
      </c>
      <c r="AU20" s="3"/>
    </row>
    <row r="21" spans="2:47" x14ac:dyDescent="0.15">
      <c r="B21" s="221" t="s">
        <v>605</v>
      </c>
      <c r="C21" s="122">
        <v>10.5</v>
      </c>
      <c r="D21" s="115"/>
      <c r="E21" s="116"/>
      <c r="F21" s="116"/>
      <c r="G21" s="117"/>
      <c r="H21" s="118"/>
      <c r="I21" s="116"/>
      <c r="J21" s="116"/>
      <c r="K21" s="117"/>
      <c r="L21" s="118"/>
      <c r="M21" s="116"/>
      <c r="N21" s="116"/>
      <c r="O21" s="117"/>
      <c r="P21" s="116"/>
      <c r="Q21" s="116"/>
      <c r="R21" s="116"/>
      <c r="S21" s="118"/>
      <c r="T21" s="116"/>
      <c r="U21" s="117"/>
      <c r="V21" s="118"/>
      <c r="W21" s="116"/>
      <c r="X21" s="119"/>
      <c r="Y21" s="202" t="s">
        <v>552</v>
      </c>
      <c r="Z21" s="203" t="s">
        <v>648</v>
      </c>
      <c r="AA21" s="203" t="s">
        <v>648</v>
      </c>
      <c r="AB21" s="202" t="s">
        <v>648</v>
      </c>
      <c r="AC21" s="223"/>
      <c r="AD21" s="120"/>
      <c r="AE21" s="120"/>
      <c r="AF21" s="224"/>
      <c r="AG21" s="120"/>
      <c r="AH21" s="120"/>
      <c r="AI21" s="120"/>
      <c r="AJ21" s="120"/>
      <c r="AK21" s="120"/>
      <c r="AL21" s="120"/>
      <c r="AM21" s="120"/>
      <c r="AN21" s="121"/>
      <c r="AO21" s="3"/>
      <c r="AP21" s="3"/>
      <c r="AQ21" s="3"/>
      <c r="AR21" s="3"/>
      <c r="AS21" s="3"/>
      <c r="AT21" s="150">
        <f t="shared" si="0"/>
        <v>1</v>
      </c>
      <c r="AU21" s="3"/>
    </row>
    <row r="22" spans="2:47" x14ac:dyDescent="0.15">
      <c r="B22" s="221" t="s">
        <v>606</v>
      </c>
      <c r="C22" s="122">
        <v>10.5</v>
      </c>
      <c r="D22" s="115"/>
      <c r="E22" s="116"/>
      <c r="F22" s="116"/>
      <c r="G22" s="117"/>
      <c r="H22" s="118"/>
      <c r="I22" s="116"/>
      <c r="J22" s="116"/>
      <c r="K22" s="116">
        <v>2</v>
      </c>
      <c r="L22" s="116"/>
      <c r="M22" s="116"/>
      <c r="N22" s="116"/>
      <c r="O22" s="116"/>
      <c r="P22" s="116"/>
      <c r="Q22" s="116"/>
      <c r="R22" s="116"/>
      <c r="S22" s="118"/>
      <c r="T22" s="116"/>
      <c r="U22" s="117">
        <v>2</v>
      </c>
      <c r="V22" s="118"/>
      <c r="W22" s="116"/>
      <c r="X22" s="119"/>
      <c r="Y22" s="202" t="s">
        <v>648</v>
      </c>
      <c r="Z22" s="203" t="s">
        <v>649</v>
      </c>
      <c r="AA22" s="203" t="s">
        <v>648</v>
      </c>
      <c r="AB22" s="202" t="s">
        <v>649</v>
      </c>
      <c r="AC22" s="223"/>
      <c r="AD22" s="120"/>
      <c r="AE22" s="120"/>
      <c r="AF22" s="224"/>
      <c r="AG22" s="120"/>
      <c r="AH22" s="120"/>
      <c r="AI22" s="120"/>
      <c r="AJ22" s="120">
        <v>4.4999999999999998E-2</v>
      </c>
      <c r="AK22" s="120"/>
      <c r="AL22" s="120"/>
      <c r="AM22" s="120"/>
      <c r="AN22" s="121"/>
      <c r="AO22" s="3"/>
      <c r="AP22" s="3"/>
      <c r="AQ22" s="3"/>
      <c r="AR22" s="3"/>
      <c r="AS22" s="3"/>
      <c r="AT22" s="150">
        <f>IF(AB22="Ⅳ",4,IF(AB22="Ⅲ",3,IF(AB22="Ⅱ",2,1)))</f>
        <v>2</v>
      </c>
      <c r="AU22" s="3"/>
    </row>
    <row r="23" spans="2:47" x14ac:dyDescent="0.15">
      <c r="B23" s="221" t="s">
        <v>607</v>
      </c>
      <c r="C23" s="122">
        <v>10.5</v>
      </c>
      <c r="D23" s="115"/>
      <c r="E23" s="116"/>
      <c r="F23" s="116"/>
      <c r="G23" s="117"/>
      <c r="H23" s="118"/>
      <c r="I23" s="116"/>
      <c r="J23" s="116"/>
      <c r="K23" s="117">
        <v>1</v>
      </c>
      <c r="L23" s="118"/>
      <c r="M23" s="116"/>
      <c r="N23" s="116"/>
      <c r="O23" s="117"/>
      <c r="P23" s="116"/>
      <c r="Q23" s="116"/>
      <c r="R23" s="116"/>
      <c r="S23" s="118"/>
      <c r="T23" s="116"/>
      <c r="U23" s="117">
        <v>1</v>
      </c>
      <c r="V23" s="118"/>
      <c r="W23" s="116"/>
      <c r="X23" s="119"/>
      <c r="Y23" s="202" t="s">
        <v>648</v>
      </c>
      <c r="Z23" s="203" t="s">
        <v>649</v>
      </c>
      <c r="AA23" s="203" t="s">
        <v>648</v>
      </c>
      <c r="AB23" s="202" t="s">
        <v>649</v>
      </c>
      <c r="AC23" s="223"/>
      <c r="AD23" s="120"/>
      <c r="AE23" s="120"/>
      <c r="AF23" s="224"/>
      <c r="AG23" s="120"/>
      <c r="AH23" s="120"/>
      <c r="AI23" s="120"/>
      <c r="AJ23" s="120">
        <v>0.02</v>
      </c>
      <c r="AK23" s="120"/>
      <c r="AL23" s="120"/>
      <c r="AM23" s="120"/>
      <c r="AN23" s="121"/>
      <c r="AO23" s="3"/>
      <c r="AP23" s="3"/>
      <c r="AQ23" s="3"/>
      <c r="AR23" s="3"/>
      <c r="AS23" s="3"/>
      <c r="AT23" s="150">
        <f t="shared" si="0"/>
        <v>2</v>
      </c>
      <c r="AU23" s="3"/>
    </row>
    <row r="24" spans="2:47" x14ac:dyDescent="0.15">
      <c r="B24" s="221" t="s">
        <v>608</v>
      </c>
      <c r="C24" s="122">
        <v>10.5</v>
      </c>
      <c r="D24" s="115"/>
      <c r="E24" s="116"/>
      <c r="F24" s="116"/>
      <c r="G24" s="117"/>
      <c r="H24" s="118"/>
      <c r="I24" s="116"/>
      <c r="J24" s="116"/>
      <c r="K24" s="116">
        <v>1</v>
      </c>
      <c r="L24" s="116"/>
      <c r="M24" s="116"/>
      <c r="N24" s="116"/>
      <c r="O24" s="116"/>
      <c r="P24" s="116"/>
      <c r="Q24" s="116"/>
      <c r="R24" s="116"/>
      <c r="S24" s="118"/>
      <c r="T24" s="116"/>
      <c r="U24" s="117">
        <v>1</v>
      </c>
      <c r="V24" s="118"/>
      <c r="W24" s="116"/>
      <c r="X24" s="119"/>
      <c r="Y24" s="202" t="s">
        <v>648</v>
      </c>
      <c r="Z24" s="203" t="s">
        <v>649</v>
      </c>
      <c r="AA24" s="203" t="s">
        <v>648</v>
      </c>
      <c r="AB24" s="202" t="s">
        <v>649</v>
      </c>
      <c r="AC24" s="223"/>
      <c r="AD24" s="120"/>
      <c r="AE24" s="120"/>
      <c r="AF24" s="224"/>
      <c r="AG24" s="120"/>
      <c r="AH24" s="120"/>
      <c r="AI24" s="120"/>
      <c r="AJ24" s="120">
        <v>2.5000000000000001E-2</v>
      </c>
      <c r="AK24" s="120"/>
      <c r="AL24" s="120"/>
      <c r="AM24" s="120"/>
      <c r="AN24" s="121"/>
      <c r="AO24" s="3"/>
      <c r="AP24" s="3"/>
      <c r="AQ24" s="3"/>
      <c r="AR24" s="3"/>
      <c r="AS24" s="3"/>
      <c r="AT24" s="150">
        <f t="shared" si="0"/>
        <v>2</v>
      </c>
      <c r="AU24" s="3"/>
    </row>
    <row r="25" spans="2:47" x14ac:dyDescent="0.15">
      <c r="B25" s="221" t="s">
        <v>609</v>
      </c>
      <c r="C25" s="122">
        <v>10.5</v>
      </c>
      <c r="D25" s="115"/>
      <c r="E25" s="116"/>
      <c r="F25" s="116"/>
      <c r="G25" s="117"/>
      <c r="H25" s="118"/>
      <c r="I25" s="116"/>
      <c r="J25" s="116"/>
      <c r="K25" s="116">
        <v>2</v>
      </c>
      <c r="L25" s="116"/>
      <c r="M25" s="116"/>
      <c r="N25" s="116"/>
      <c r="O25" s="116"/>
      <c r="P25" s="116"/>
      <c r="Q25" s="116"/>
      <c r="R25" s="116"/>
      <c r="S25" s="118"/>
      <c r="T25" s="116"/>
      <c r="U25" s="117">
        <v>2</v>
      </c>
      <c r="V25" s="118"/>
      <c r="W25" s="116"/>
      <c r="X25" s="119"/>
      <c r="Y25" s="202" t="s">
        <v>648</v>
      </c>
      <c r="Z25" s="203" t="s">
        <v>649</v>
      </c>
      <c r="AA25" s="203" t="s">
        <v>648</v>
      </c>
      <c r="AB25" s="202" t="s">
        <v>649</v>
      </c>
      <c r="AC25" s="223"/>
      <c r="AD25" s="120"/>
      <c r="AE25" s="120"/>
      <c r="AF25" s="224"/>
      <c r="AG25" s="120"/>
      <c r="AH25" s="120"/>
      <c r="AI25" s="120"/>
      <c r="AJ25" s="120">
        <v>5.5E-2</v>
      </c>
      <c r="AK25" s="120"/>
      <c r="AL25" s="120"/>
      <c r="AM25" s="120"/>
      <c r="AN25" s="121"/>
      <c r="AO25" s="3"/>
      <c r="AP25" s="3"/>
      <c r="AQ25" s="3"/>
      <c r="AR25" s="3"/>
      <c r="AS25" s="3"/>
      <c r="AT25" s="150">
        <f t="shared" si="0"/>
        <v>2</v>
      </c>
      <c r="AU25" s="3"/>
    </row>
    <row r="26" spans="2:47" x14ac:dyDescent="0.15">
      <c r="B26" s="221" t="s">
        <v>610</v>
      </c>
      <c r="C26" s="122">
        <v>10.5</v>
      </c>
      <c r="D26" s="115"/>
      <c r="E26" s="116"/>
      <c r="F26" s="116"/>
      <c r="G26" s="117"/>
      <c r="H26" s="118"/>
      <c r="I26" s="116"/>
      <c r="J26" s="116"/>
      <c r="K26" s="117"/>
      <c r="L26" s="118"/>
      <c r="M26" s="116"/>
      <c r="N26" s="116"/>
      <c r="O26" s="117"/>
      <c r="P26" s="116"/>
      <c r="Q26" s="116"/>
      <c r="R26" s="116"/>
      <c r="S26" s="118"/>
      <c r="T26" s="116"/>
      <c r="U26" s="117"/>
      <c r="V26" s="118"/>
      <c r="W26" s="116"/>
      <c r="X26" s="119"/>
      <c r="Y26" s="202" t="s">
        <v>552</v>
      </c>
      <c r="Z26" s="203" t="s">
        <v>346</v>
      </c>
      <c r="AA26" s="203" t="s">
        <v>346</v>
      </c>
      <c r="AB26" s="202" t="s">
        <v>346</v>
      </c>
      <c r="AC26" s="223"/>
      <c r="AD26" s="120"/>
      <c r="AE26" s="120"/>
      <c r="AF26" s="224"/>
      <c r="AG26" s="120"/>
      <c r="AH26" s="120"/>
      <c r="AI26" s="120"/>
      <c r="AJ26" s="120"/>
      <c r="AK26" s="120"/>
      <c r="AL26" s="120"/>
      <c r="AM26" s="120"/>
      <c r="AN26" s="121"/>
      <c r="AO26" s="3"/>
      <c r="AP26" s="3"/>
      <c r="AQ26" s="3"/>
      <c r="AR26" s="3"/>
      <c r="AS26" s="3"/>
      <c r="AT26" s="150">
        <f t="shared" si="0"/>
        <v>1</v>
      </c>
      <c r="AU26" s="3"/>
    </row>
    <row r="27" spans="2:47" x14ac:dyDescent="0.15">
      <c r="B27" s="221" t="s">
        <v>611</v>
      </c>
      <c r="C27" s="122">
        <v>10.5</v>
      </c>
      <c r="D27" s="115"/>
      <c r="E27" s="116"/>
      <c r="F27" s="116"/>
      <c r="G27" s="117"/>
      <c r="H27" s="118"/>
      <c r="I27" s="116"/>
      <c r="J27" s="116"/>
      <c r="K27" s="117">
        <v>1</v>
      </c>
      <c r="L27" s="118"/>
      <c r="M27" s="116"/>
      <c r="N27" s="116"/>
      <c r="O27" s="117"/>
      <c r="P27" s="116"/>
      <c r="Q27" s="116"/>
      <c r="R27" s="116"/>
      <c r="S27" s="118"/>
      <c r="T27" s="116"/>
      <c r="U27" s="117">
        <v>1</v>
      </c>
      <c r="V27" s="118"/>
      <c r="W27" s="116"/>
      <c r="X27" s="119"/>
      <c r="Y27" s="202" t="s">
        <v>346</v>
      </c>
      <c r="Z27" s="203" t="s">
        <v>351</v>
      </c>
      <c r="AA27" s="203" t="s">
        <v>346</v>
      </c>
      <c r="AB27" s="202" t="s">
        <v>351</v>
      </c>
      <c r="AC27" s="223"/>
      <c r="AD27" s="120"/>
      <c r="AE27" s="120"/>
      <c r="AF27" s="224"/>
      <c r="AG27" s="120"/>
      <c r="AH27" s="120"/>
      <c r="AI27" s="120"/>
      <c r="AJ27" s="120">
        <v>0.13</v>
      </c>
      <c r="AK27" s="120"/>
      <c r="AL27" s="120"/>
      <c r="AM27" s="120"/>
      <c r="AN27" s="121"/>
      <c r="AO27" s="3"/>
      <c r="AP27" s="3"/>
      <c r="AQ27" s="3"/>
      <c r="AR27" s="3"/>
      <c r="AS27" s="3"/>
      <c r="AT27" s="150">
        <f t="shared" si="0"/>
        <v>2</v>
      </c>
      <c r="AU27" s="3"/>
    </row>
    <row r="28" spans="2:47" x14ac:dyDescent="0.15">
      <c r="B28" s="221" t="s">
        <v>612</v>
      </c>
      <c r="C28" s="122">
        <v>10.5</v>
      </c>
      <c r="D28" s="115"/>
      <c r="E28" s="116"/>
      <c r="F28" s="116"/>
      <c r="G28" s="117"/>
      <c r="H28" s="118"/>
      <c r="I28" s="116"/>
      <c r="J28" s="116"/>
      <c r="K28" s="117"/>
      <c r="L28" s="118"/>
      <c r="M28" s="116"/>
      <c r="N28" s="116"/>
      <c r="O28" s="117"/>
      <c r="P28" s="116"/>
      <c r="Q28" s="116"/>
      <c r="R28" s="116"/>
      <c r="S28" s="118"/>
      <c r="T28" s="116"/>
      <c r="U28" s="117"/>
      <c r="V28" s="118"/>
      <c r="W28" s="116"/>
      <c r="X28" s="119"/>
      <c r="Y28" s="202" t="s">
        <v>552</v>
      </c>
      <c r="Z28" s="203" t="s">
        <v>648</v>
      </c>
      <c r="AA28" s="203" t="s">
        <v>648</v>
      </c>
      <c r="AB28" s="202" t="s">
        <v>648</v>
      </c>
      <c r="AC28" s="223"/>
      <c r="AD28" s="120"/>
      <c r="AE28" s="120"/>
      <c r="AF28" s="224"/>
      <c r="AG28" s="120"/>
      <c r="AH28" s="120"/>
      <c r="AI28" s="120"/>
      <c r="AJ28" s="120"/>
      <c r="AK28" s="120"/>
      <c r="AL28" s="120"/>
      <c r="AM28" s="120"/>
      <c r="AN28" s="121"/>
      <c r="AO28" s="3"/>
      <c r="AP28" s="3"/>
      <c r="AQ28" s="3"/>
      <c r="AR28" s="3"/>
      <c r="AS28" s="3"/>
      <c r="AT28" s="150">
        <f t="shared" si="0"/>
        <v>1</v>
      </c>
      <c r="AU28" s="3"/>
    </row>
    <row r="29" spans="2:47" x14ac:dyDescent="0.15">
      <c r="B29" s="221" t="s">
        <v>613</v>
      </c>
      <c r="C29" s="122">
        <v>10.5</v>
      </c>
      <c r="D29" s="115"/>
      <c r="E29" s="116"/>
      <c r="F29" s="116"/>
      <c r="G29" s="117"/>
      <c r="H29" s="118"/>
      <c r="I29" s="116"/>
      <c r="J29" s="116"/>
      <c r="K29" s="117"/>
      <c r="L29" s="118"/>
      <c r="M29" s="116"/>
      <c r="N29" s="116"/>
      <c r="O29" s="117"/>
      <c r="P29" s="116"/>
      <c r="Q29" s="116"/>
      <c r="R29" s="116"/>
      <c r="S29" s="118"/>
      <c r="T29" s="116"/>
      <c r="U29" s="117"/>
      <c r="V29" s="118"/>
      <c r="W29" s="116"/>
      <c r="X29" s="119"/>
      <c r="Y29" s="202" t="s">
        <v>552</v>
      </c>
      <c r="Z29" s="203" t="s">
        <v>648</v>
      </c>
      <c r="AA29" s="203" t="s">
        <v>648</v>
      </c>
      <c r="AB29" s="202" t="s">
        <v>648</v>
      </c>
      <c r="AC29" s="223"/>
      <c r="AD29" s="120"/>
      <c r="AE29" s="120"/>
      <c r="AF29" s="224"/>
      <c r="AG29" s="120"/>
      <c r="AH29" s="120"/>
      <c r="AI29" s="120"/>
      <c r="AJ29" s="120"/>
      <c r="AK29" s="120"/>
      <c r="AL29" s="120"/>
      <c r="AM29" s="120"/>
      <c r="AN29" s="121"/>
      <c r="AO29" s="3"/>
      <c r="AP29" s="3"/>
      <c r="AQ29" s="3"/>
      <c r="AR29" s="3"/>
      <c r="AS29" s="3"/>
      <c r="AT29" s="150">
        <f t="shared" si="0"/>
        <v>1</v>
      </c>
      <c r="AU29" s="3"/>
    </row>
    <row r="30" spans="2:47" x14ac:dyDescent="0.15">
      <c r="B30" s="221" t="s">
        <v>614</v>
      </c>
      <c r="C30" s="244">
        <v>6.85</v>
      </c>
      <c r="D30" s="115"/>
      <c r="E30" s="116"/>
      <c r="F30" s="116"/>
      <c r="G30" s="117"/>
      <c r="H30" s="118"/>
      <c r="I30" s="116"/>
      <c r="J30" s="116"/>
      <c r="K30" s="117"/>
      <c r="L30" s="118"/>
      <c r="M30" s="116"/>
      <c r="N30" s="116"/>
      <c r="O30" s="117"/>
      <c r="P30" s="116"/>
      <c r="Q30" s="116"/>
      <c r="R30" s="116"/>
      <c r="S30" s="118"/>
      <c r="T30" s="116"/>
      <c r="U30" s="117"/>
      <c r="V30" s="118"/>
      <c r="W30" s="116"/>
      <c r="X30" s="119"/>
      <c r="Y30" s="202" t="s">
        <v>552</v>
      </c>
      <c r="Z30" s="203" t="s">
        <v>648</v>
      </c>
      <c r="AA30" s="203" t="s">
        <v>648</v>
      </c>
      <c r="AB30" s="202" t="s">
        <v>648</v>
      </c>
      <c r="AC30" s="223"/>
      <c r="AD30" s="120"/>
      <c r="AE30" s="120"/>
      <c r="AF30" s="224"/>
      <c r="AG30" s="120"/>
      <c r="AH30" s="120"/>
      <c r="AI30" s="120"/>
      <c r="AJ30" s="120"/>
      <c r="AK30" s="120"/>
      <c r="AL30" s="120"/>
      <c r="AM30" s="120"/>
      <c r="AN30" s="121"/>
      <c r="AO30" s="3"/>
      <c r="AP30" s="3"/>
      <c r="AQ30" s="3"/>
      <c r="AR30" s="3"/>
      <c r="AS30" s="3"/>
      <c r="AT30" s="150">
        <f t="shared" si="0"/>
        <v>1</v>
      </c>
      <c r="AU30" s="3"/>
    </row>
    <row r="31" spans="2:47" x14ac:dyDescent="0.15">
      <c r="B31" s="221" t="s">
        <v>615</v>
      </c>
      <c r="C31" s="244">
        <v>0.15</v>
      </c>
      <c r="D31" s="115"/>
      <c r="E31" s="116"/>
      <c r="F31" s="116"/>
      <c r="G31" s="117"/>
      <c r="H31" s="118"/>
      <c r="I31" s="116"/>
      <c r="J31" s="116"/>
      <c r="K31" s="117"/>
      <c r="L31" s="118"/>
      <c r="M31" s="116"/>
      <c r="N31" s="116"/>
      <c r="O31" s="117"/>
      <c r="P31" s="116"/>
      <c r="Q31" s="116"/>
      <c r="R31" s="116"/>
      <c r="S31" s="118"/>
      <c r="T31" s="116"/>
      <c r="U31" s="117"/>
      <c r="V31" s="118"/>
      <c r="W31" s="116"/>
      <c r="X31" s="119"/>
      <c r="Y31" s="202" t="s">
        <v>552</v>
      </c>
      <c r="Z31" s="203" t="s">
        <v>648</v>
      </c>
      <c r="AA31" s="203" t="s">
        <v>648</v>
      </c>
      <c r="AB31" s="202" t="s">
        <v>648</v>
      </c>
      <c r="AC31" s="223"/>
      <c r="AD31" s="120"/>
      <c r="AE31" s="120"/>
      <c r="AF31" s="224"/>
      <c r="AG31" s="120"/>
      <c r="AH31" s="120"/>
      <c r="AI31" s="120"/>
      <c r="AJ31" s="120"/>
      <c r="AK31" s="120"/>
      <c r="AL31" s="120"/>
      <c r="AM31" s="120"/>
      <c r="AN31" s="121"/>
      <c r="AO31" s="3"/>
      <c r="AP31" s="3"/>
      <c r="AQ31" s="3"/>
      <c r="AR31" s="3"/>
      <c r="AS31" s="3"/>
      <c r="AT31" s="150">
        <f t="shared" si="0"/>
        <v>1</v>
      </c>
      <c r="AU31" s="3"/>
    </row>
    <row r="32" spans="2:47" x14ac:dyDescent="0.15">
      <c r="B32" s="221"/>
      <c r="C32" s="122"/>
      <c r="D32" s="115"/>
      <c r="E32" s="116"/>
      <c r="F32" s="116"/>
      <c r="G32" s="117"/>
      <c r="H32" s="118"/>
      <c r="I32" s="116"/>
      <c r="J32" s="116"/>
      <c r="K32" s="117"/>
      <c r="L32" s="118"/>
      <c r="M32" s="116"/>
      <c r="N32" s="116"/>
      <c r="O32" s="117"/>
      <c r="P32" s="116"/>
      <c r="Q32" s="116"/>
      <c r="R32" s="116"/>
      <c r="S32" s="118"/>
      <c r="T32" s="116"/>
      <c r="U32" s="117"/>
      <c r="V32" s="118"/>
      <c r="W32" s="116"/>
      <c r="X32" s="119"/>
      <c r="Y32" s="202"/>
      <c r="Z32" s="203"/>
      <c r="AA32" s="203"/>
      <c r="AB32" s="202"/>
      <c r="AC32" s="223"/>
      <c r="AD32" s="120"/>
      <c r="AE32" s="120"/>
      <c r="AF32" s="224"/>
      <c r="AG32" s="206"/>
      <c r="AH32" s="120"/>
      <c r="AI32" s="120"/>
      <c r="AJ32" s="120"/>
      <c r="AK32" s="120"/>
      <c r="AL32" s="120"/>
      <c r="AM32" s="120"/>
      <c r="AN32" s="121"/>
      <c r="AO32" s="3"/>
      <c r="AP32" s="3"/>
      <c r="AQ32" s="3"/>
      <c r="AR32" s="3"/>
      <c r="AS32" s="3"/>
      <c r="AT32" s="150">
        <f t="shared" si="0"/>
        <v>1</v>
      </c>
      <c r="AU32" s="3"/>
    </row>
    <row r="33" spans="2:47" x14ac:dyDescent="0.15">
      <c r="B33" s="221"/>
      <c r="C33" s="122"/>
      <c r="D33" s="115"/>
      <c r="E33" s="116"/>
      <c r="F33" s="116"/>
      <c r="G33" s="117"/>
      <c r="H33" s="118"/>
      <c r="I33" s="116"/>
      <c r="J33" s="116"/>
      <c r="K33" s="117"/>
      <c r="L33" s="118"/>
      <c r="M33" s="116"/>
      <c r="N33" s="116"/>
      <c r="O33" s="117"/>
      <c r="P33" s="116"/>
      <c r="Q33" s="116"/>
      <c r="R33" s="116"/>
      <c r="S33" s="118"/>
      <c r="T33" s="116"/>
      <c r="U33" s="117"/>
      <c r="V33" s="118"/>
      <c r="W33" s="116"/>
      <c r="X33" s="119"/>
      <c r="Y33" s="202"/>
      <c r="Z33" s="203"/>
      <c r="AA33" s="203"/>
      <c r="AB33" s="202"/>
      <c r="AC33" s="223"/>
      <c r="AD33" s="120"/>
      <c r="AE33" s="120"/>
      <c r="AF33" s="224"/>
      <c r="AG33" s="206"/>
      <c r="AH33" s="120"/>
      <c r="AI33" s="120"/>
      <c r="AJ33" s="120"/>
      <c r="AK33" s="120"/>
      <c r="AL33" s="120"/>
      <c r="AM33" s="120"/>
      <c r="AN33" s="121"/>
      <c r="AO33" s="3"/>
      <c r="AP33" s="3"/>
      <c r="AQ33" s="3"/>
      <c r="AR33" s="3"/>
      <c r="AS33" s="3"/>
      <c r="AT33" s="150">
        <f t="shared" ref="AT33:AT40" si="1">IF(AB33="Ⅳ",4,IF(AB33="Ⅲ",3,IF(AB33="Ⅱ",2,1)))</f>
        <v>1</v>
      </c>
      <c r="AU33" s="3"/>
    </row>
    <row r="34" spans="2:47" x14ac:dyDescent="0.15">
      <c r="B34" s="221"/>
      <c r="C34" s="122"/>
      <c r="D34" s="115"/>
      <c r="E34" s="116"/>
      <c r="F34" s="116"/>
      <c r="G34" s="117"/>
      <c r="H34" s="118"/>
      <c r="I34" s="116"/>
      <c r="J34" s="116"/>
      <c r="K34" s="117"/>
      <c r="L34" s="118"/>
      <c r="M34" s="116"/>
      <c r="N34" s="116"/>
      <c r="O34" s="117"/>
      <c r="P34" s="116"/>
      <c r="Q34" s="116"/>
      <c r="R34" s="116"/>
      <c r="S34" s="118"/>
      <c r="T34" s="116"/>
      <c r="U34" s="117"/>
      <c r="V34" s="118"/>
      <c r="W34" s="116"/>
      <c r="X34" s="119"/>
      <c r="Y34" s="202"/>
      <c r="Z34" s="203"/>
      <c r="AA34" s="203"/>
      <c r="AB34" s="202"/>
      <c r="AC34" s="223"/>
      <c r="AD34" s="120"/>
      <c r="AE34" s="120"/>
      <c r="AF34" s="224"/>
      <c r="AG34" s="206"/>
      <c r="AH34" s="120"/>
      <c r="AI34" s="120"/>
      <c r="AJ34" s="120"/>
      <c r="AK34" s="120"/>
      <c r="AL34" s="120"/>
      <c r="AM34" s="120"/>
      <c r="AN34" s="121"/>
      <c r="AO34" s="3"/>
      <c r="AP34" s="3"/>
      <c r="AQ34" s="3"/>
      <c r="AR34" s="3"/>
      <c r="AS34" s="3"/>
      <c r="AT34" s="150">
        <f t="shared" si="1"/>
        <v>1</v>
      </c>
      <c r="AU34" s="3"/>
    </row>
    <row r="35" spans="2:47" x14ac:dyDescent="0.15">
      <c r="B35" s="221"/>
      <c r="C35" s="122"/>
      <c r="D35" s="115"/>
      <c r="E35" s="116"/>
      <c r="F35" s="116"/>
      <c r="G35" s="117"/>
      <c r="H35" s="118"/>
      <c r="I35" s="116"/>
      <c r="J35" s="116"/>
      <c r="K35" s="117"/>
      <c r="L35" s="118"/>
      <c r="M35" s="116"/>
      <c r="N35" s="116"/>
      <c r="O35" s="117"/>
      <c r="P35" s="116"/>
      <c r="Q35" s="116"/>
      <c r="R35" s="116"/>
      <c r="S35" s="118"/>
      <c r="T35" s="116"/>
      <c r="U35" s="117"/>
      <c r="V35" s="118"/>
      <c r="W35" s="116"/>
      <c r="X35" s="119"/>
      <c r="Y35" s="202"/>
      <c r="Z35" s="203"/>
      <c r="AA35" s="203"/>
      <c r="AB35" s="202"/>
      <c r="AC35" s="223"/>
      <c r="AD35" s="120"/>
      <c r="AE35" s="120"/>
      <c r="AF35" s="224"/>
      <c r="AG35" s="206"/>
      <c r="AH35" s="120"/>
      <c r="AI35" s="120"/>
      <c r="AJ35" s="120"/>
      <c r="AK35" s="120"/>
      <c r="AL35" s="120"/>
      <c r="AM35" s="120"/>
      <c r="AN35" s="121"/>
      <c r="AO35" s="3"/>
      <c r="AP35" s="3"/>
      <c r="AQ35" s="3"/>
      <c r="AR35" s="3"/>
      <c r="AS35" s="3"/>
      <c r="AT35" s="150">
        <f t="shared" si="1"/>
        <v>1</v>
      </c>
      <c r="AU35" s="3"/>
    </row>
    <row r="36" spans="2:47" x14ac:dyDescent="0.15">
      <c r="B36" s="221"/>
      <c r="C36" s="122"/>
      <c r="D36" s="115"/>
      <c r="E36" s="116"/>
      <c r="F36" s="116"/>
      <c r="G36" s="117"/>
      <c r="H36" s="118"/>
      <c r="I36" s="116"/>
      <c r="J36" s="116"/>
      <c r="K36" s="117"/>
      <c r="L36" s="118"/>
      <c r="M36" s="116"/>
      <c r="N36" s="116"/>
      <c r="O36" s="117"/>
      <c r="P36" s="116"/>
      <c r="Q36" s="116"/>
      <c r="R36" s="116"/>
      <c r="S36" s="118"/>
      <c r="T36" s="116"/>
      <c r="U36" s="117"/>
      <c r="V36" s="118"/>
      <c r="W36" s="116"/>
      <c r="X36" s="119"/>
      <c r="Y36" s="202"/>
      <c r="Z36" s="203"/>
      <c r="AA36" s="203"/>
      <c r="AB36" s="202"/>
      <c r="AC36" s="223"/>
      <c r="AD36" s="120"/>
      <c r="AE36" s="120"/>
      <c r="AF36" s="224"/>
      <c r="AG36" s="206"/>
      <c r="AH36" s="120"/>
      <c r="AI36" s="120"/>
      <c r="AJ36" s="120"/>
      <c r="AK36" s="120"/>
      <c r="AL36" s="120"/>
      <c r="AM36" s="120"/>
      <c r="AN36" s="121"/>
      <c r="AO36" s="3"/>
      <c r="AP36" s="3"/>
      <c r="AQ36" s="3"/>
      <c r="AR36" s="3"/>
      <c r="AS36" s="3"/>
      <c r="AT36" s="150">
        <f t="shared" si="1"/>
        <v>1</v>
      </c>
      <c r="AU36" s="3"/>
    </row>
    <row r="37" spans="2:47" x14ac:dyDescent="0.15">
      <c r="B37" s="221"/>
      <c r="C37" s="122"/>
      <c r="D37" s="115"/>
      <c r="E37" s="116"/>
      <c r="F37" s="116"/>
      <c r="G37" s="117"/>
      <c r="H37" s="118"/>
      <c r="I37" s="116"/>
      <c r="J37" s="116"/>
      <c r="K37" s="117"/>
      <c r="L37" s="118"/>
      <c r="M37" s="116"/>
      <c r="N37" s="116"/>
      <c r="O37" s="117"/>
      <c r="P37" s="116"/>
      <c r="Q37" s="116"/>
      <c r="R37" s="116"/>
      <c r="S37" s="118"/>
      <c r="T37" s="116"/>
      <c r="U37" s="117"/>
      <c r="V37" s="118"/>
      <c r="W37" s="116"/>
      <c r="X37" s="119"/>
      <c r="Y37" s="202"/>
      <c r="Z37" s="203"/>
      <c r="AA37" s="203"/>
      <c r="AB37" s="202"/>
      <c r="AC37" s="223"/>
      <c r="AD37" s="120"/>
      <c r="AE37" s="120"/>
      <c r="AF37" s="224"/>
      <c r="AG37" s="206"/>
      <c r="AH37" s="120"/>
      <c r="AI37" s="120"/>
      <c r="AJ37" s="120"/>
      <c r="AK37" s="120"/>
      <c r="AL37" s="120"/>
      <c r="AM37" s="120"/>
      <c r="AN37" s="121"/>
      <c r="AO37" s="3"/>
      <c r="AP37" s="3"/>
      <c r="AQ37" s="3"/>
      <c r="AR37" s="3"/>
      <c r="AS37" s="3"/>
      <c r="AT37" s="150">
        <f t="shared" si="1"/>
        <v>1</v>
      </c>
      <c r="AU37" s="3"/>
    </row>
    <row r="38" spans="2:47" x14ac:dyDescent="0.15">
      <c r="B38" s="221"/>
      <c r="C38" s="122"/>
      <c r="D38" s="115"/>
      <c r="E38" s="116"/>
      <c r="F38" s="116"/>
      <c r="G38" s="117"/>
      <c r="H38" s="118"/>
      <c r="I38" s="116"/>
      <c r="J38" s="116"/>
      <c r="K38" s="117"/>
      <c r="L38" s="118"/>
      <c r="M38" s="116"/>
      <c r="N38" s="116"/>
      <c r="O38" s="117"/>
      <c r="P38" s="116"/>
      <c r="Q38" s="116"/>
      <c r="R38" s="116"/>
      <c r="S38" s="118"/>
      <c r="T38" s="116"/>
      <c r="U38" s="117"/>
      <c r="V38" s="118"/>
      <c r="W38" s="116"/>
      <c r="X38" s="119"/>
      <c r="Y38" s="202"/>
      <c r="Z38" s="203"/>
      <c r="AA38" s="203"/>
      <c r="AB38" s="202"/>
      <c r="AC38" s="223"/>
      <c r="AD38" s="120"/>
      <c r="AE38" s="120"/>
      <c r="AF38" s="224"/>
      <c r="AG38" s="206"/>
      <c r="AH38" s="120"/>
      <c r="AI38" s="120"/>
      <c r="AJ38" s="120"/>
      <c r="AK38" s="120"/>
      <c r="AL38" s="120"/>
      <c r="AM38" s="120"/>
      <c r="AN38" s="121"/>
      <c r="AO38" s="3"/>
      <c r="AP38" s="3"/>
      <c r="AQ38" s="3"/>
      <c r="AR38" s="3"/>
      <c r="AS38" s="3"/>
      <c r="AT38" s="150">
        <f t="shared" si="1"/>
        <v>1</v>
      </c>
      <c r="AU38" s="3"/>
    </row>
    <row r="39" spans="2:47" x14ac:dyDescent="0.15">
      <c r="B39" s="221"/>
      <c r="C39" s="122"/>
      <c r="D39" s="115"/>
      <c r="E39" s="116"/>
      <c r="F39" s="116"/>
      <c r="G39" s="117"/>
      <c r="H39" s="118"/>
      <c r="I39" s="116"/>
      <c r="J39" s="116"/>
      <c r="K39" s="117"/>
      <c r="L39" s="118"/>
      <c r="M39" s="116"/>
      <c r="N39" s="116"/>
      <c r="O39" s="117"/>
      <c r="P39" s="116"/>
      <c r="Q39" s="116"/>
      <c r="R39" s="116"/>
      <c r="S39" s="118"/>
      <c r="T39" s="116"/>
      <c r="U39" s="117"/>
      <c r="V39" s="118"/>
      <c r="W39" s="116"/>
      <c r="X39" s="119"/>
      <c r="Y39" s="202"/>
      <c r="Z39" s="203"/>
      <c r="AA39" s="203"/>
      <c r="AB39" s="202"/>
      <c r="AC39" s="223"/>
      <c r="AD39" s="120"/>
      <c r="AE39" s="120"/>
      <c r="AF39" s="224"/>
      <c r="AG39" s="206"/>
      <c r="AH39" s="120"/>
      <c r="AI39" s="120"/>
      <c r="AJ39" s="120"/>
      <c r="AK39" s="120"/>
      <c r="AL39" s="120"/>
      <c r="AM39" s="120"/>
      <c r="AN39" s="121"/>
      <c r="AO39" s="3"/>
      <c r="AP39" s="3"/>
      <c r="AQ39" s="3"/>
      <c r="AR39" s="3"/>
      <c r="AS39" s="3"/>
      <c r="AT39" s="150">
        <f t="shared" si="1"/>
        <v>1</v>
      </c>
      <c r="AU39" s="3"/>
    </row>
    <row r="40" spans="2:47" x14ac:dyDescent="0.15">
      <c r="B40" s="221"/>
      <c r="C40" s="122"/>
      <c r="D40" s="115"/>
      <c r="E40" s="116"/>
      <c r="F40" s="116"/>
      <c r="G40" s="117"/>
      <c r="H40" s="118"/>
      <c r="I40" s="116"/>
      <c r="J40" s="116"/>
      <c r="K40" s="117"/>
      <c r="L40" s="118"/>
      <c r="M40" s="116"/>
      <c r="N40" s="116"/>
      <c r="O40" s="117"/>
      <c r="P40" s="116"/>
      <c r="Q40" s="116"/>
      <c r="R40" s="116"/>
      <c r="S40" s="118"/>
      <c r="T40" s="116"/>
      <c r="U40" s="117"/>
      <c r="V40" s="118"/>
      <c r="W40" s="116"/>
      <c r="X40" s="119"/>
      <c r="Y40" s="202"/>
      <c r="Z40" s="203"/>
      <c r="AA40" s="203"/>
      <c r="AB40" s="202"/>
      <c r="AC40" s="223"/>
      <c r="AD40" s="120"/>
      <c r="AE40" s="120"/>
      <c r="AF40" s="224"/>
      <c r="AG40" s="206"/>
      <c r="AH40" s="120"/>
      <c r="AI40" s="120"/>
      <c r="AJ40" s="120"/>
      <c r="AK40" s="120"/>
      <c r="AL40" s="120"/>
      <c r="AM40" s="120"/>
      <c r="AN40" s="121"/>
      <c r="AO40" s="3"/>
      <c r="AP40" s="3"/>
      <c r="AQ40" s="3"/>
      <c r="AR40" s="3"/>
      <c r="AS40" s="3"/>
      <c r="AT40" s="150">
        <f t="shared" si="1"/>
        <v>1</v>
      </c>
      <c r="AU40" s="3"/>
    </row>
    <row r="41" spans="2:47" x14ac:dyDescent="0.15">
      <c r="B41" s="221"/>
      <c r="C41" s="122"/>
      <c r="D41" s="115"/>
      <c r="E41" s="116"/>
      <c r="F41" s="116"/>
      <c r="G41" s="117"/>
      <c r="H41" s="118"/>
      <c r="I41" s="116"/>
      <c r="J41" s="116"/>
      <c r="K41" s="117"/>
      <c r="L41" s="118"/>
      <c r="M41" s="116"/>
      <c r="N41" s="116"/>
      <c r="O41" s="117"/>
      <c r="P41" s="116"/>
      <c r="Q41" s="116"/>
      <c r="R41" s="116"/>
      <c r="S41" s="118"/>
      <c r="T41" s="116"/>
      <c r="U41" s="117"/>
      <c r="V41" s="118"/>
      <c r="W41" s="116"/>
      <c r="X41" s="119"/>
      <c r="Y41" s="202"/>
      <c r="Z41" s="203"/>
      <c r="AA41" s="203"/>
      <c r="AB41" s="202"/>
      <c r="AC41" s="223"/>
      <c r="AD41" s="120"/>
      <c r="AE41" s="120"/>
      <c r="AF41" s="224"/>
      <c r="AG41" s="206"/>
      <c r="AH41" s="120"/>
      <c r="AI41" s="120"/>
      <c r="AJ41" s="120"/>
      <c r="AK41" s="120"/>
      <c r="AL41" s="120"/>
      <c r="AM41" s="120"/>
      <c r="AN41" s="121"/>
      <c r="AO41" s="3"/>
      <c r="AP41" s="3"/>
      <c r="AQ41" s="3"/>
      <c r="AR41" s="3"/>
      <c r="AS41" s="3"/>
      <c r="AT41" s="150">
        <f t="shared" si="0"/>
        <v>1</v>
      </c>
      <c r="AU41" s="3"/>
    </row>
    <row r="42" spans="2:47" x14ac:dyDescent="0.15">
      <c r="B42" s="221"/>
      <c r="C42" s="114"/>
      <c r="D42" s="115"/>
      <c r="E42" s="116"/>
      <c r="F42" s="116"/>
      <c r="G42" s="117"/>
      <c r="H42" s="118"/>
      <c r="I42" s="116"/>
      <c r="J42" s="116"/>
      <c r="K42" s="117"/>
      <c r="L42" s="118"/>
      <c r="M42" s="116"/>
      <c r="N42" s="116"/>
      <c r="O42" s="117"/>
      <c r="P42" s="116"/>
      <c r="Q42" s="116"/>
      <c r="R42" s="116"/>
      <c r="S42" s="118"/>
      <c r="T42" s="116"/>
      <c r="U42" s="117"/>
      <c r="V42" s="118"/>
      <c r="W42" s="116"/>
      <c r="X42" s="119"/>
      <c r="Y42" s="202"/>
      <c r="Z42" s="203"/>
      <c r="AA42" s="203"/>
      <c r="AB42" s="202"/>
      <c r="AC42" s="223"/>
      <c r="AD42" s="120"/>
      <c r="AE42" s="120"/>
      <c r="AF42" s="224"/>
      <c r="AG42" s="206"/>
      <c r="AH42" s="120"/>
      <c r="AI42" s="120"/>
      <c r="AJ42" s="120"/>
      <c r="AK42" s="120"/>
      <c r="AL42" s="120"/>
      <c r="AM42" s="120"/>
      <c r="AN42" s="121"/>
      <c r="AO42" s="3"/>
      <c r="AP42" s="3"/>
      <c r="AQ42" s="3"/>
      <c r="AR42" s="3"/>
      <c r="AS42" s="3"/>
      <c r="AT42" s="150">
        <f>IF(AB42="Ⅳ",4,IF(AB42="Ⅲ",3,IF(AB42="Ⅱ",2,1)))</f>
        <v>1</v>
      </c>
      <c r="AU42" s="3"/>
    </row>
    <row r="43" spans="2:47" x14ac:dyDescent="0.15">
      <c r="B43" s="221"/>
      <c r="C43" s="114"/>
      <c r="D43" s="115"/>
      <c r="E43" s="116"/>
      <c r="F43" s="116"/>
      <c r="G43" s="117"/>
      <c r="H43" s="118"/>
      <c r="I43" s="116"/>
      <c r="J43" s="116"/>
      <c r="K43" s="117"/>
      <c r="L43" s="118"/>
      <c r="M43" s="116"/>
      <c r="N43" s="116"/>
      <c r="O43" s="117"/>
      <c r="P43" s="116"/>
      <c r="Q43" s="116"/>
      <c r="R43" s="116"/>
      <c r="S43" s="118"/>
      <c r="T43" s="116"/>
      <c r="U43" s="117"/>
      <c r="V43" s="118"/>
      <c r="W43" s="116"/>
      <c r="X43" s="119"/>
      <c r="Y43" s="202"/>
      <c r="Z43" s="203"/>
      <c r="AA43" s="203"/>
      <c r="AB43" s="202"/>
      <c r="AC43" s="223"/>
      <c r="AD43" s="120"/>
      <c r="AE43" s="120"/>
      <c r="AF43" s="224"/>
      <c r="AG43" s="206"/>
      <c r="AH43" s="120"/>
      <c r="AI43" s="120"/>
      <c r="AJ43" s="120"/>
      <c r="AK43" s="120"/>
      <c r="AL43" s="120"/>
      <c r="AM43" s="120"/>
      <c r="AN43" s="121"/>
      <c r="AO43" s="3"/>
      <c r="AP43" s="3"/>
      <c r="AQ43" s="3"/>
      <c r="AR43" s="3"/>
      <c r="AS43" s="3"/>
      <c r="AT43" s="150">
        <f>IF(AB43="Ⅳ",4,IF(AB43="Ⅲ",3,IF(AB43="Ⅱ",2,1)))</f>
        <v>1</v>
      </c>
      <c r="AU43" s="3"/>
    </row>
    <row r="44" spans="2:47" x14ac:dyDescent="0.15">
      <c r="B44" s="221"/>
      <c r="C44" s="114"/>
      <c r="D44" s="115"/>
      <c r="E44" s="116"/>
      <c r="F44" s="116"/>
      <c r="G44" s="117"/>
      <c r="H44" s="118"/>
      <c r="I44" s="116"/>
      <c r="J44" s="116"/>
      <c r="K44" s="117"/>
      <c r="L44" s="118"/>
      <c r="M44" s="116"/>
      <c r="N44" s="116"/>
      <c r="O44" s="117"/>
      <c r="P44" s="116"/>
      <c r="Q44" s="116"/>
      <c r="R44" s="116"/>
      <c r="S44" s="118"/>
      <c r="T44" s="116"/>
      <c r="U44" s="117"/>
      <c r="V44" s="118"/>
      <c r="W44" s="116"/>
      <c r="X44" s="119"/>
      <c r="Y44" s="202"/>
      <c r="Z44" s="203"/>
      <c r="AA44" s="203"/>
      <c r="AB44" s="202"/>
      <c r="AC44" s="223"/>
      <c r="AD44" s="120"/>
      <c r="AE44" s="120"/>
      <c r="AF44" s="224"/>
      <c r="AG44" s="206"/>
      <c r="AH44" s="120"/>
      <c r="AI44" s="120"/>
      <c r="AJ44" s="120"/>
      <c r="AK44" s="120"/>
      <c r="AL44" s="120"/>
      <c r="AM44" s="120"/>
      <c r="AN44" s="121"/>
      <c r="AO44" s="3"/>
      <c r="AP44" s="3"/>
      <c r="AQ44" s="3"/>
      <c r="AR44" s="3"/>
      <c r="AS44" s="3"/>
      <c r="AT44" s="150">
        <f>IF(AB44="Ⅳ",4,IF(AB44="Ⅲ",3,IF(AB44="Ⅱ",2,1)))</f>
        <v>1</v>
      </c>
      <c r="AU44" s="3"/>
    </row>
    <row r="45" spans="2:47" x14ac:dyDescent="0.15">
      <c r="B45" s="221"/>
      <c r="C45" s="114"/>
      <c r="D45" s="115"/>
      <c r="E45" s="116"/>
      <c r="F45" s="116"/>
      <c r="G45" s="117"/>
      <c r="H45" s="118"/>
      <c r="I45" s="116"/>
      <c r="J45" s="116"/>
      <c r="K45" s="117"/>
      <c r="L45" s="118"/>
      <c r="M45" s="116"/>
      <c r="N45" s="116"/>
      <c r="O45" s="117"/>
      <c r="P45" s="118"/>
      <c r="Q45" s="116"/>
      <c r="R45" s="116"/>
      <c r="S45" s="118"/>
      <c r="T45" s="116"/>
      <c r="U45" s="117"/>
      <c r="V45" s="118"/>
      <c r="W45" s="116"/>
      <c r="X45" s="119"/>
      <c r="Y45" s="202"/>
      <c r="Z45" s="203"/>
      <c r="AA45" s="203"/>
      <c r="AB45" s="202"/>
      <c r="AC45" s="223"/>
      <c r="AD45" s="120"/>
      <c r="AE45" s="120"/>
      <c r="AF45" s="224"/>
      <c r="AG45" s="206"/>
      <c r="AH45" s="120"/>
      <c r="AI45" s="120"/>
      <c r="AJ45" s="120"/>
      <c r="AK45" s="120"/>
      <c r="AL45" s="120"/>
      <c r="AM45" s="120"/>
      <c r="AN45" s="121"/>
      <c r="AO45" s="3"/>
      <c r="AP45" s="3"/>
      <c r="AQ45" s="3"/>
      <c r="AR45" s="3"/>
      <c r="AS45" s="3"/>
      <c r="AT45" s="150">
        <f>IF(AB45="Ⅳ",4,IF(AB45="Ⅲ",3,IF(AB45="Ⅱ",2,1)))</f>
        <v>1</v>
      </c>
      <c r="AU45" s="3"/>
    </row>
    <row r="46" spans="2:47" ht="12.75" thickBot="1" x14ac:dyDescent="0.2">
      <c r="B46" s="221"/>
      <c r="C46" s="222"/>
      <c r="D46" s="115"/>
      <c r="E46" s="116"/>
      <c r="F46" s="116"/>
      <c r="G46" s="117"/>
      <c r="H46" s="118"/>
      <c r="I46" s="116"/>
      <c r="J46" s="116"/>
      <c r="K46" s="117"/>
      <c r="L46" s="118"/>
      <c r="M46" s="116"/>
      <c r="N46" s="116"/>
      <c r="O46" s="117"/>
      <c r="P46" s="118"/>
      <c r="Q46" s="116"/>
      <c r="R46" s="116"/>
      <c r="S46" s="118"/>
      <c r="T46" s="116"/>
      <c r="U46" s="117"/>
      <c r="V46" s="118"/>
      <c r="W46" s="116"/>
      <c r="X46" s="119"/>
      <c r="Y46" s="202"/>
      <c r="Z46" s="225"/>
      <c r="AA46" s="203"/>
      <c r="AB46" s="202"/>
      <c r="AC46" s="223"/>
      <c r="AD46" s="120"/>
      <c r="AE46" s="120"/>
      <c r="AF46" s="224"/>
      <c r="AG46" s="206"/>
      <c r="AH46" s="120"/>
      <c r="AI46" s="120"/>
      <c r="AJ46" s="120"/>
      <c r="AK46" s="120"/>
      <c r="AL46" s="120"/>
      <c r="AM46" s="120"/>
      <c r="AN46" s="121"/>
      <c r="AO46" s="3"/>
      <c r="AP46" s="3"/>
      <c r="AQ46" s="3"/>
      <c r="AR46" s="3"/>
      <c r="AS46" s="3"/>
      <c r="AT46" s="150">
        <f>IF(AB46="Ⅳ",4,IF(AB46="Ⅲ",3,IF(AB46="Ⅱ",2,1)))</f>
        <v>1</v>
      </c>
      <c r="AU46" s="3"/>
    </row>
    <row r="47" spans="2:47" ht="15" customHeight="1" thickTop="1" thickBot="1" x14ac:dyDescent="0.2">
      <c r="B47" s="942" t="s">
        <v>48</v>
      </c>
      <c r="C47" s="943"/>
      <c r="D47" s="207">
        <f t="shared" ref="D47:X47" si="2">SUM(D10:D46)</f>
        <v>0</v>
      </c>
      <c r="E47" s="208">
        <f t="shared" si="2"/>
        <v>0</v>
      </c>
      <c r="F47" s="208">
        <f t="shared" si="2"/>
        <v>0</v>
      </c>
      <c r="G47" s="209">
        <f t="shared" si="2"/>
        <v>0</v>
      </c>
      <c r="H47" s="210">
        <f t="shared" si="2"/>
        <v>0</v>
      </c>
      <c r="I47" s="208">
        <f t="shared" si="2"/>
        <v>0</v>
      </c>
      <c r="J47" s="208">
        <f t="shared" si="2"/>
        <v>0</v>
      </c>
      <c r="K47" s="209">
        <f t="shared" si="2"/>
        <v>16</v>
      </c>
      <c r="L47" s="210">
        <f t="shared" si="2"/>
        <v>0</v>
      </c>
      <c r="M47" s="208">
        <f t="shared" si="2"/>
        <v>0</v>
      </c>
      <c r="N47" s="208">
        <f t="shared" si="2"/>
        <v>0</v>
      </c>
      <c r="O47" s="209">
        <f t="shared" si="2"/>
        <v>0</v>
      </c>
      <c r="P47" s="210">
        <f t="shared" si="2"/>
        <v>0</v>
      </c>
      <c r="Q47" s="208">
        <f t="shared" si="2"/>
        <v>0</v>
      </c>
      <c r="R47" s="209">
        <f t="shared" si="2"/>
        <v>0</v>
      </c>
      <c r="S47" s="210">
        <f t="shared" si="2"/>
        <v>0</v>
      </c>
      <c r="T47" s="208">
        <f t="shared" si="2"/>
        <v>0</v>
      </c>
      <c r="U47" s="209">
        <f t="shared" si="2"/>
        <v>16</v>
      </c>
      <c r="V47" s="210">
        <f t="shared" si="2"/>
        <v>0</v>
      </c>
      <c r="W47" s="208">
        <f t="shared" si="2"/>
        <v>0</v>
      </c>
      <c r="X47" s="211">
        <f t="shared" si="2"/>
        <v>0</v>
      </c>
      <c r="Y47" s="212"/>
      <c r="Z47" s="213"/>
      <c r="AA47" s="213"/>
      <c r="AB47" s="212"/>
      <c r="AC47" s="214">
        <f>SUM(AC46:AC46)</f>
        <v>0</v>
      </c>
      <c r="AD47" s="215">
        <f>SUM(AD46:AD46)</f>
        <v>0</v>
      </c>
      <c r="AE47" s="215">
        <f>SUM(AE46)</f>
        <v>0</v>
      </c>
      <c r="AF47" s="216">
        <f>SUM(AF10:AF46)</f>
        <v>0</v>
      </c>
      <c r="AG47" s="217">
        <f t="shared" ref="AG47:AN47" si="3">SUM(AG10:AG46)</f>
        <v>0</v>
      </c>
      <c r="AH47" s="218">
        <f t="shared" si="3"/>
        <v>0</v>
      </c>
      <c r="AI47" s="218">
        <f t="shared" si="3"/>
        <v>0</v>
      </c>
      <c r="AJ47" s="218">
        <f>SUM(AJ10:AJ46)</f>
        <v>0.99500000000000022</v>
      </c>
      <c r="AK47" s="218">
        <f t="shared" si="3"/>
        <v>0</v>
      </c>
      <c r="AL47" s="218">
        <f t="shared" si="3"/>
        <v>0</v>
      </c>
      <c r="AM47" s="218">
        <f t="shared" si="3"/>
        <v>0</v>
      </c>
      <c r="AN47" s="219">
        <f t="shared" si="3"/>
        <v>0</v>
      </c>
      <c r="AO47" s="3"/>
      <c r="AP47" s="3"/>
      <c r="AQ47" s="3"/>
      <c r="AR47" s="3"/>
      <c r="AS47" s="3"/>
      <c r="AT47" s="128">
        <f>MAX(AT10:AT46)</f>
        <v>2</v>
      </c>
      <c r="AU47" s="3" t="s">
        <v>307</v>
      </c>
    </row>
    <row r="48" spans="2:47" x14ac:dyDescent="0.15">
      <c r="D48" s="107" t="s">
        <v>531</v>
      </c>
      <c r="E48" s="106"/>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row>
    <row r="49" spans="4:40" x14ac:dyDescent="0.15">
      <c r="D49" s="107" t="s">
        <v>532</v>
      </c>
      <c r="E49" s="106"/>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row>
    <row r="50" spans="4:40" x14ac:dyDescent="0.15">
      <c r="D50" s="107" t="s">
        <v>287</v>
      </c>
      <c r="E50" s="106"/>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row>
    <row r="51" spans="4:40" x14ac:dyDescent="0.15">
      <c r="D51" s="107" t="s">
        <v>536</v>
      </c>
      <c r="E51" s="106"/>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row>
    <row r="52" spans="4:40" x14ac:dyDescent="0.15">
      <c r="D52" s="107" t="s">
        <v>288</v>
      </c>
      <c r="E52" s="106"/>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row>
    <row r="53" spans="4:40" x14ac:dyDescent="0.15">
      <c r="D53" s="107" t="s">
        <v>537</v>
      </c>
      <c r="E53" s="106"/>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row>
  </sheetData>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47:C47"/>
    <mergeCell ref="Z8:Z9"/>
    <mergeCell ref="Y8:Y9"/>
    <mergeCell ref="Y6:AB7"/>
    <mergeCell ref="P7:X7"/>
    <mergeCell ref="D7:O7"/>
    <mergeCell ref="D6:X6"/>
    <mergeCell ref="V8:X8"/>
    <mergeCell ref="AB8:AB9"/>
    <mergeCell ref="D8:G8"/>
    <mergeCell ref="H8:K8"/>
    <mergeCell ref="L8:O8"/>
    <mergeCell ref="P8:R8"/>
  </mergeCells>
  <phoneticPr fontId="9"/>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7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C00-000000000000}">
          <x14:formula1>
            <xm:f>'(参考)リスト'!$G$16:$G$20</xm:f>
          </x14:formula1>
          <xm:sqref>Y10:AB46</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24"/>
  <dimension ref="B3:M80"/>
  <sheetViews>
    <sheetView view="pageBreakPreview" zoomScale="80" zoomScaleNormal="85" zoomScaleSheetLayoutView="80" workbookViewId="0">
      <selection activeCell="R43" sqref="R43"/>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s>
  <sheetData>
    <row r="3" spans="2:13" ht="14.25" thickBot="1" x14ac:dyDescent="0.2"/>
    <row r="4" spans="2:13" ht="14.25" thickBot="1" x14ac:dyDescent="0.2">
      <c r="B4" s="993" t="s">
        <v>514</v>
      </c>
      <c r="C4" s="994"/>
      <c r="D4" s="994"/>
      <c r="E4" s="995"/>
    </row>
    <row r="5" spans="2:13" ht="14.25" thickBot="1" x14ac:dyDescent="0.2">
      <c r="B5" s="135" t="s">
        <v>498</v>
      </c>
      <c r="C5" s="135" t="s">
        <v>499</v>
      </c>
      <c r="D5" s="135" t="s">
        <v>511</v>
      </c>
      <c r="E5" s="135" t="s">
        <v>512</v>
      </c>
    </row>
    <row r="6" spans="2:13" ht="14.25" thickTop="1" x14ac:dyDescent="0.15">
      <c r="B6" s="166" t="s">
        <v>500</v>
      </c>
      <c r="C6" s="166" t="s">
        <v>506</v>
      </c>
      <c r="D6" s="166" t="s">
        <v>337</v>
      </c>
      <c r="E6" s="166" t="s">
        <v>337</v>
      </c>
    </row>
    <row r="7" spans="2:13" x14ac:dyDescent="0.15">
      <c r="B7" s="167" t="s">
        <v>501</v>
      </c>
      <c r="C7" s="167" t="s">
        <v>507</v>
      </c>
      <c r="D7" s="167" t="s">
        <v>513</v>
      </c>
      <c r="E7" s="167" t="s">
        <v>513</v>
      </c>
    </row>
    <row r="8" spans="2:13" x14ac:dyDescent="0.15">
      <c r="B8" s="168" t="s">
        <v>502</v>
      </c>
      <c r="C8" s="168" t="s">
        <v>508</v>
      </c>
      <c r="D8" s="169"/>
      <c r="E8" s="169"/>
    </row>
    <row r="9" spans="2:13" x14ac:dyDescent="0.15">
      <c r="B9" s="168" t="s">
        <v>503</v>
      </c>
      <c r="C9" s="168" t="s">
        <v>509</v>
      </c>
      <c r="D9" s="169"/>
      <c r="E9" s="169"/>
    </row>
    <row r="10" spans="2:13" x14ac:dyDescent="0.15">
      <c r="B10" s="230" t="s">
        <v>653</v>
      </c>
      <c r="C10" s="168" t="s">
        <v>341</v>
      </c>
      <c r="D10" s="169"/>
      <c r="E10" s="169"/>
    </row>
    <row r="11" spans="2:13" x14ac:dyDescent="0.15">
      <c r="B11" s="169" t="s">
        <v>504</v>
      </c>
      <c r="C11" s="169"/>
      <c r="D11" s="169"/>
      <c r="E11" s="169"/>
    </row>
    <row r="12" spans="2:13" x14ac:dyDescent="0.15">
      <c r="B12" s="169" t="s">
        <v>505</v>
      </c>
      <c r="C12" s="44"/>
    </row>
    <row r="13" spans="2:13" ht="14.25" thickBot="1" x14ac:dyDescent="0.2"/>
    <row r="14" spans="2:13" ht="14.25" thickBot="1" x14ac:dyDescent="0.2">
      <c r="B14" s="989" t="s">
        <v>529</v>
      </c>
      <c r="C14" s="990"/>
      <c r="D14" s="990"/>
      <c r="E14" s="990"/>
      <c r="F14" s="990"/>
      <c r="G14" s="990"/>
      <c r="H14" s="990"/>
      <c r="I14" s="990"/>
      <c r="J14" s="991"/>
      <c r="L14" t="s">
        <v>401</v>
      </c>
    </row>
    <row r="15" spans="2:13" ht="14.25" thickBot="1" x14ac:dyDescent="0.2">
      <c r="B15" s="135" t="s">
        <v>331</v>
      </c>
      <c r="C15" t="s">
        <v>443</v>
      </c>
      <c r="D15" s="135" t="s">
        <v>444</v>
      </c>
      <c r="E15" s="135" t="s">
        <v>445</v>
      </c>
      <c r="F15" s="135" t="s">
        <v>446</v>
      </c>
      <c r="G15" s="135" t="s">
        <v>447</v>
      </c>
      <c r="H15" s="135" t="s">
        <v>448</v>
      </c>
      <c r="I15" s="135" t="s">
        <v>449</v>
      </c>
      <c r="J15" s="135" t="s">
        <v>450</v>
      </c>
      <c r="L15" t="s">
        <v>402</v>
      </c>
      <c r="M15" t="s">
        <v>409</v>
      </c>
    </row>
    <row r="16" spans="2:13" ht="14.25" thickTop="1" x14ac:dyDescent="0.15">
      <c r="B16" s="134" t="s">
        <v>535</v>
      </c>
      <c r="C16" s="163" t="s">
        <v>487</v>
      </c>
      <c r="D16" s="146" t="s">
        <v>345</v>
      </c>
      <c r="E16" s="146" t="s">
        <v>338</v>
      </c>
      <c r="F16" s="146" t="s">
        <v>346</v>
      </c>
      <c r="G16" s="146" t="s">
        <v>346</v>
      </c>
      <c r="H16" s="146" t="s">
        <v>362</v>
      </c>
      <c r="I16" s="137" t="s">
        <v>367</v>
      </c>
      <c r="J16" s="137" t="s">
        <v>365</v>
      </c>
      <c r="L16" t="s">
        <v>403</v>
      </c>
      <c r="M16" t="s">
        <v>403</v>
      </c>
    </row>
    <row r="17" spans="2:13" x14ac:dyDescent="0.15">
      <c r="B17" s="136" t="s">
        <v>332</v>
      </c>
      <c r="C17" s="164" t="s">
        <v>488</v>
      </c>
      <c r="D17" s="138" t="s">
        <v>335</v>
      </c>
      <c r="E17" s="138" t="s">
        <v>339</v>
      </c>
      <c r="F17" s="138" t="s">
        <v>347</v>
      </c>
      <c r="G17" s="138" t="s">
        <v>351</v>
      </c>
      <c r="H17" s="138" t="s">
        <v>363</v>
      </c>
      <c r="I17" s="138" t="s">
        <v>368</v>
      </c>
      <c r="J17" s="138" t="s">
        <v>364</v>
      </c>
      <c r="L17" t="s">
        <v>405</v>
      </c>
      <c r="M17" t="s">
        <v>404</v>
      </c>
    </row>
    <row r="18" spans="2:13" x14ac:dyDescent="0.15">
      <c r="B18" s="136" t="s">
        <v>333</v>
      </c>
      <c r="C18" s="164" t="s">
        <v>489</v>
      </c>
      <c r="D18" s="138" t="s">
        <v>336</v>
      </c>
      <c r="E18" s="138" t="s">
        <v>533</v>
      </c>
      <c r="F18" s="138" t="s">
        <v>348</v>
      </c>
      <c r="G18" s="138" t="s">
        <v>349</v>
      </c>
      <c r="H18" s="138"/>
      <c r="I18" s="138" t="s">
        <v>363</v>
      </c>
      <c r="J18" s="138" t="s">
        <v>366</v>
      </c>
      <c r="L18" t="s">
        <v>406</v>
      </c>
      <c r="M18" t="s">
        <v>407</v>
      </c>
    </row>
    <row r="19" spans="2:13" x14ac:dyDescent="0.15">
      <c r="B19" s="136" t="s">
        <v>334</v>
      </c>
      <c r="C19" s="164" t="s">
        <v>490</v>
      </c>
      <c r="D19" s="138"/>
      <c r="E19" s="138" t="s">
        <v>544</v>
      </c>
      <c r="F19" s="138" t="s">
        <v>349</v>
      </c>
      <c r="G19" s="138" t="s">
        <v>350</v>
      </c>
      <c r="H19" s="138"/>
      <c r="I19" s="138"/>
      <c r="J19" s="138"/>
      <c r="L19" t="s">
        <v>407</v>
      </c>
      <c r="M19" t="s">
        <v>408</v>
      </c>
    </row>
    <row r="20" spans="2:13" x14ac:dyDescent="0.15">
      <c r="B20" s="139" t="s">
        <v>341</v>
      </c>
      <c r="C20" s="164" t="s">
        <v>485</v>
      </c>
      <c r="D20" s="138"/>
      <c r="E20" s="138" t="s">
        <v>340</v>
      </c>
      <c r="F20" s="138" t="s">
        <v>350</v>
      </c>
      <c r="G20" s="138" t="s">
        <v>517</v>
      </c>
      <c r="H20" s="138"/>
      <c r="I20" s="138"/>
      <c r="J20" s="138"/>
      <c r="L20" t="s">
        <v>408</v>
      </c>
    </row>
    <row r="21" spans="2:13" x14ac:dyDescent="0.15">
      <c r="B21" s="139"/>
      <c r="C21" s="164" t="s">
        <v>486</v>
      </c>
      <c r="D21" s="138"/>
      <c r="E21" s="138" t="s">
        <v>516</v>
      </c>
      <c r="F21" s="138" t="s">
        <v>517</v>
      </c>
      <c r="G21" s="138"/>
      <c r="H21" s="138"/>
      <c r="I21" s="138"/>
      <c r="J21" s="138"/>
    </row>
    <row r="22" spans="2:13" x14ac:dyDescent="0.15">
      <c r="C22" s="164" t="s">
        <v>491</v>
      </c>
      <c r="D22" s="138"/>
      <c r="E22" s="138" t="s">
        <v>341</v>
      </c>
      <c r="F22" s="138"/>
      <c r="G22" s="138"/>
      <c r="H22" s="138"/>
      <c r="I22" s="138"/>
      <c r="J22" s="138"/>
      <c r="L22" t="s">
        <v>410</v>
      </c>
    </row>
    <row r="23" spans="2:13" x14ac:dyDescent="0.15">
      <c r="C23" s="164" t="s">
        <v>492</v>
      </c>
      <c r="D23" s="138"/>
      <c r="E23" s="138"/>
      <c r="F23" s="138"/>
      <c r="G23" s="138"/>
      <c r="H23" s="138"/>
      <c r="I23" s="138"/>
      <c r="J23" s="138"/>
    </row>
    <row r="24" spans="2:13" x14ac:dyDescent="0.15">
      <c r="C24" s="164" t="s">
        <v>493</v>
      </c>
      <c r="D24" s="138"/>
      <c r="E24" s="138"/>
      <c r="F24" s="138"/>
      <c r="G24" s="138"/>
      <c r="H24" s="138"/>
      <c r="I24" s="138"/>
      <c r="J24" s="138"/>
    </row>
    <row r="25" spans="2:13" x14ac:dyDescent="0.15">
      <c r="C25" s="164" t="s">
        <v>494</v>
      </c>
      <c r="D25" s="138"/>
      <c r="E25" s="138" t="s">
        <v>339</v>
      </c>
      <c r="F25" s="138"/>
      <c r="G25" s="138"/>
      <c r="H25" s="138"/>
      <c r="I25" s="138"/>
      <c r="J25" s="138"/>
    </row>
    <row r="26" spans="2:13" x14ac:dyDescent="0.15">
      <c r="C26" s="164" t="s">
        <v>495</v>
      </c>
      <c r="D26" s="138"/>
      <c r="E26" s="185" t="s">
        <v>533</v>
      </c>
      <c r="F26" s="138"/>
      <c r="G26" s="138"/>
      <c r="H26" s="138"/>
      <c r="I26" s="138"/>
      <c r="J26" s="138"/>
    </row>
    <row r="27" spans="2:13" x14ac:dyDescent="0.15">
      <c r="C27" s="164" t="s">
        <v>496</v>
      </c>
      <c r="D27" s="138"/>
      <c r="E27" s="138" t="s">
        <v>352</v>
      </c>
      <c r="F27" s="138"/>
      <c r="G27" s="138"/>
      <c r="H27" s="138"/>
      <c r="I27" s="138"/>
      <c r="J27" s="138"/>
    </row>
    <row r="28" spans="2:13" x14ac:dyDescent="0.15">
      <c r="C28" s="162" t="s">
        <v>497</v>
      </c>
      <c r="D28" s="138"/>
      <c r="E28" s="185" t="s">
        <v>549</v>
      </c>
      <c r="F28" s="138"/>
      <c r="G28" s="138"/>
      <c r="H28" s="138"/>
      <c r="I28" s="138"/>
      <c r="J28" s="138"/>
    </row>
    <row r="29" spans="2:13" x14ac:dyDescent="0.15">
      <c r="C29" s="165" t="s">
        <v>341</v>
      </c>
      <c r="D29" s="138"/>
      <c r="E29" s="138" t="s">
        <v>515</v>
      </c>
      <c r="F29" s="138"/>
      <c r="G29" s="138"/>
      <c r="H29" s="138"/>
      <c r="I29" s="138"/>
      <c r="J29" s="138"/>
    </row>
    <row r="30" spans="2:13" x14ac:dyDescent="0.15">
      <c r="C30" s="138"/>
      <c r="D30" s="138"/>
      <c r="E30" s="138" t="s">
        <v>341</v>
      </c>
      <c r="F30" s="138"/>
      <c r="G30" s="138"/>
      <c r="H30" s="138"/>
      <c r="I30" s="138"/>
      <c r="J30" s="138"/>
    </row>
    <row r="31" spans="2:13" x14ac:dyDescent="0.15">
      <c r="C31" s="138" t="s">
        <v>354</v>
      </c>
      <c r="D31" s="138"/>
      <c r="E31" s="138"/>
      <c r="F31" s="138"/>
      <c r="G31" s="138"/>
      <c r="H31" s="138"/>
      <c r="I31" s="138"/>
      <c r="J31" s="138"/>
    </row>
    <row r="32" spans="2:13" x14ac:dyDescent="0.15">
      <c r="C32" s="138" t="s">
        <v>341</v>
      </c>
      <c r="D32" s="138"/>
      <c r="E32" s="138" t="s">
        <v>342</v>
      </c>
      <c r="F32" s="138"/>
      <c r="G32" s="138"/>
      <c r="H32" s="138"/>
      <c r="I32" s="138"/>
      <c r="J32" s="138"/>
    </row>
    <row r="33" spans="3:10" x14ac:dyDescent="0.15">
      <c r="C33" s="138"/>
      <c r="D33" s="138"/>
      <c r="E33" s="138" t="s">
        <v>451</v>
      </c>
      <c r="F33" s="138"/>
      <c r="G33" s="138"/>
      <c r="H33" s="138"/>
      <c r="I33" s="138"/>
      <c r="J33" s="138"/>
    </row>
    <row r="34" spans="3:10" x14ac:dyDescent="0.15">
      <c r="C34" s="138" t="s">
        <v>355</v>
      </c>
      <c r="D34" s="138"/>
      <c r="E34" s="138" t="s">
        <v>353</v>
      </c>
      <c r="F34" s="138"/>
      <c r="G34" s="138"/>
      <c r="H34" s="138"/>
      <c r="I34" s="138"/>
      <c r="J34" s="138"/>
    </row>
    <row r="35" spans="3:10" x14ac:dyDescent="0.15">
      <c r="C35" s="138" t="s">
        <v>356</v>
      </c>
      <c r="D35" s="138"/>
      <c r="E35" s="138" t="s">
        <v>343</v>
      </c>
      <c r="F35" s="138"/>
      <c r="G35" s="138"/>
      <c r="H35" s="138"/>
      <c r="I35" s="138"/>
      <c r="J35" s="138"/>
    </row>
    <row r="36" spans="3:10" x14ac:dyDescent="0.15">
      <c r="C36" s="138" t="s">
        <v>341</v>
      </c>
      <c r="D36" s="138"/>
      <c r="E36" s="138" t="s">
        <v>344</v>
      </c>
      <c r="F36" s="138"/>
      <c r="G36" s="138"/>
      <c r="H36" s="138"/>
      <c r="I36" s="138"/>
      <c r="J36" s="138"/>
    </row>
    <row r="37" spans="3:10" x14ac:dyDescent="0.15">
      <c r="C37" s="138"/>
      <c r="D37" s="138"/>
      <c r="E37" s="138" t="s">
        <v>515</v>
      </c>
      <c r="F37" s="138"/>
      <c r="G37" s="138"/>
      <c r="H37" s="138"/>
      <c r="I37" s="138"/>
      <c r="J37" s="138"/>
    </row>
    <row r="38" spans="3:10" x14ac:dyDescent="0.15">
      <c r="C38" s="138" t="s">
        <v>357</v>
      </c>
      <c r="D38" s="138"/>
      <c r="E38" s="138" t="s">
        <v>341</v>
      </c>
      <c r="F38" s="138"/>
      <c r="G38" s="138"/>
      <c r="H38" s="138"/>
      <c r="I38" s="138"/>
      <c r="J38" s="138"/>
    </row>
    <row r="39" spans="3:10" x14ac:dyDescent="0.15">
      <c r="C39" s="138" t="s">
        <v>358</v>
      </c>
      <c r="D39" s="138"/>
      <c r="E39" s="138"/>
      <c r="F39" s="138"/>
      <c r="G39" s="138"/>
      <c r="H39" s="138"/>
      <c r="I39" s="138"/>
      <c r="J39" s="138"/>
    </row>
    <row r="40" spans="3:10" x14ac:dyDescent="0.15">
      <c r="C40" s="138" t="s">
        <v>359</v>
      </c>
      <c r="D40" s="138"/>
      <c r="E40" s="138"/>
      <c r="F40" s="138"/>
      <c r="G40" s="138"/>
      <c r="H40" s="138"/>
      <c r="I40" s="138"/>
      <c r="J40" s="138"/>
    </row>
    <row r="41" spans="3:10" x14ac:dyDescent="0.15">
      <c r="C41" s="138" t="s">
        <v>361</v>
      </c>
      <c r="D41" s="138"/>
      <c r="E41" s="138"/>
      <c r="F41" s="138"/>
      <c r="G41" s="138"/>
      <c r="H41" s="138"/>
      <c r="I41" s="138"/>
      <c r="J41" s="138"/>
    </row>
    <row r="42" spans="3:10" x14ac:dyDescent="0.15">
      <c r="C42" s="138" t="s">
        <v>360</v>
      </c>
      <c r="D42" s="138"/>
      <c r="E42" s="138"/>
      <c r="F42" s="138"/>
      <c r="G42" s="138"/>
      <c r="H42" s="138"/>
      <c r="I42" s="138"/>
      <c r="J42" s="138"/>
    </row>
    <row r="43" spans="3:10" x14ac:dyDescent="0.15">
      <c r="C43" s="138" t="s">
        <v>341</v>
      </c>
      <c r="D43" s="138"/>
      <c r="E43" s="138"/>
      <c r="F43" s="138"/>
      <c r="G43" s="138"/>
      <c r="H43" s="138"/>
      <c r="I43" s="138"/>
      <c r="J43" s="138"/>
    </row>
    <row r="44" spans="3:10" x14ac:dyDescent="0.15">
      <c r="C44" s="138"/>
      <c r="D44" s="138"/>
      <c r="E44" s="138"/>
      <c r="F44" s="138"/>
      <c r="G44" s="138"/>
      <c r="H44" s="138"/>
      <c r="I44" s="138"/>
      <c r="J44" s="138"/>
    </row>
    <row r="45" spans="3:10" x14ac:dyDescent="0.15">
      <c r="C45" s="138" t="s">
        <v>341</v>
      </c>
      <c r="D45" s="138"/>
      <c r="E45" s="138"/>
      <c r="F45" s="138"/>
      <c r="G45" s="138"/>
      <c r="H45" s="138"/>
      <c r="I45" s="138"/>
      <c r="J45" s="138"/>
    </row>
    <row r="46" spans="3:10" x14ac:dyDescent="0.15">
      <c r="C46" s="138"/>
      <c r="D46" s="138"/>
      <c r="E46" s="138"/>
      <c r="F46" s="138"/>
      <c r="G46" s="138"/>
      <c r="H46" s="138"/>
      <c r="I46" s="138"/>
      <c r="J46" s="138"/>
    </row>
    <row r="48" spans="3:10" x14ac:dyDescent="0.15">
      <c r="C48" s="139"/>
      <c r="D48" s="139"/>
      <c r="E48" s="139"/>
      <c r="F48" s="139"/>
      <c r="G48" s="139"/>
    </row>
    <row r="49" spans="2:7" x14ac:dyDescent="0.15">
      <c r="B49" s="992" t="s">
        <v>534</v>
      </c>
      <c r="C49" s="914"/>
      <c r="D49" s="914"/>
      <c r="E49" s="914"/>
      <c r="F49" s="914"/>
      <c r="G49" s="915"/>
    </row>
    <row r="50" spans="2:7" ht="14.25" thickBot="1" x14ac:dyDescent="0.2">
      <c r="B50" s="141" t="s">
        <v>369</v>
      </c>
      <c r="C50" s="141" t="s">
        <v>331</v>
      </c>
      <c r="D50" s="141" t="s">
        <v>370</v>
      </c>
      <c r="E50" s="141" t="s">
        <v>371</v>
      </c>
      <c r="F50" s="142" t="s">
        <v>394</v>
      </c>
      <c r="G50" s="142" t="s">
        <v>397</v>
      </c>
    </row>
    <row r="51" spans="2:7" ht="14.25" thickTop="1" x14ac:dyDescent="0.15">
      <c r="B51" t="s">
        <v>372</v>
      </c>
      <c r="C51" t="s">
        <v>374</v>
      </c>
      <c r="D51" t="s">
        <v>387</v>
      </c>
      <c r="E51" t="s">
        <v>389</v>
      </c>
      <c r="F51" t="s">
        <v>395</v>
      </c>
      <c r="G51" t="s">
        <v>398</v>
      </c>
    </row>
    <row r="52" spans="2:7" x14ac:dyDescent="0.15">
      <c r="B52" t="s">
        <v>373</v>
      </c>
      <c r="C52" t="s">
        <v>375</v>
      </c>
      <c r="D52" t="s">
        <v>484</v>
      </c>
      <c r="E52" t="s">
        <v>390</v>
      </c>
      <c r="F52" t="s">
        <v>396</v>
      </c>
      <c r="G52" t="s">
        <v>399</v>
      </c>
    </row>
    <row r="53" spans="2:7" x14ac:dyDescent="0.15">
      <c r="B53" t="s">
        <v>482</v>
      </c>
      <c r="C53" t="s">
        <v>519</v>
      </c>
      <c r="D53" t="s">
        <v>388</v>
      </c>
      <c r="E53" t="s">
        <v>391</v>
      </c>
      <c r="G53" t="s">
        <v>400</v>
      </c>
    </row>
    <row r="54" spans="2:7" x14ac:dyDescent="0.15">
      <c r="B54" t="s">
        <v>520</v>
      </c>
      <c r="E54" t="s">
        <v>392</v>
      </c>
    </row>
    <row r="55" spans="2:7" x14ac:dyDescent="0.15">
      <c r="C55" t="s">
        <v>376</v>
      </c>
      <c r="E55" t="s">
        <v>483</v>
      </c>
    </row>
    <row r="56" spans="2:7" x14ac:dyDescent="0.15">
      <c r="C56" t="s">
        <v>377</v>
      </c>
      <c r="E56" t="s">
        <v>393</v>
      </c>
    </row>
    <row r="57" spans="2:7" x14ac:dyDescent="0.15">
      <c r="C57" t="s">
        <v>378</v>
      </c>
    </row>
    <row r="58" spans="2:7" x14ac:dyDescent="0.15">
      <c r="C58" t="s">
        <v>379</v>
      </c>
    </row>
    <row r="59" spans="2:7" x14ac:dyDescent="0.15">
      <c r="C59" t="s">
        <v>341</v>
      </c>
    </row>
    <row r="61" spans="2:7" x14ac:dyDescent="0.15">
      <c r="C61" t="s">
        <v>413</v>
      </c>
    </row>
    <row r="62" spans="2:7" x14ac:dyDescent="0.15">
      <c r="C62" t="s">
        <v>414</v>
      </c>
    </row>
    <row r="63" spans="2:7" x14ac:dyDescent="0.15">
      <c r="C63" t="s">
        <v>415</v>
      </c>
    </row>
    <row r="64" spans="2:7" x14ac:dyDescent="0.15">
      <c r="C64" t="s">
        <v>380</v>
      </c>
    </row>
    <row r="65" spans="3:3" x14ac:dyDescent="0.15">
      <c r="C65" t="s">
        <v>381</v>
      </c>
    </row>
    <row r="66" spans="3:3" x14ac:dyDescent="0.15">
      <c r="C66" t="s">
        <v>382</v>
      </c>
    </row>
    <row r="67" spans="3:3" x14ac:dyDescent="0.15">
      <c r="C67" t="s">
        <v>383</v>
      </c>
    </row>
    <row r="68" spans="3:3" x14ac:dyDescent="0.15">
      <c r="C68" t="s">
        <v>418</v>
      </c>
    </row>
    <row r="69" spans="3:3" x14ac:dyDescent="0.15">
      <c r="C69" t="s">
        <v>419</v>
      </c>
    </row>
    <row r="70" spans="3:3" x14ac:dyDescent="0.15">
      <c r="C70" t="s">
        <v>417</v>
      </c>
    </row>
    <row r="71" spans="3:3" x14ac:dyDescent="0.15">
      <c r="C71" t="s">
        <v>384</v>
      </c>
    </row>
    <row r="72" spans="3:3" x14ac:dyDescent="0.15">
      <c r="C72" t="s">
        <v>420</v>
      </c>
    </row>
    <row r="73" spans="3:3" x14ac:dyDescent="0.15">
      <c r="C73" t="s">
        <v>416</v>
      </c>
    </row>
    <row r="74" spans="3:3" x14ac:dyDescent="0.15">
      <c r="C74" t="s">
        <v>341</v>
      </c>
    </row>
    <row r="76" spans="3:3" x14ac:dyDescent="0.15">
      <c r="C76" t="s">
        <v>385</v>
      </c>
    </row>
    <row r="77" spans="3:3" x14ac:dyDescent="0.15">
      <c r="C77" t="s">
        <v>521</v>
      </c>
    </row>
    <row r="78" spans="3:3" x14ac:dyDescent="0.15">
      <c r="C78" t="s">
        <v>522</v>
      </c>
    </row>
    <row r="79" spans="3:3" x14ac:dyDescent="0.15">
      <c r="C79" t="s">
        <v>386</v>
      </c>
    </row>
    <row r="80" spans="3:3" x14ac:dyDescent="0.15">
      <c r="C80" t="s">
        <v>341</v>
      </c>
    </row>
  </sheetData>
  <mergeCells count="3">
    <mergeCell ref="B14:J14"/>
    <mergeCell ref="B49:G49"/>
    <mergeCell ref="B4:E4"/>
  </mergeCells>
  <phoneticPr fontId="9"/>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118</vt:i4>
      </vt:variant>
    </vt:vector>
  </HeadingPairs>
  <TitlesOfParts>
    <vt:vector size="164" baseType="lpstr">
      <vt:lpstr>点検様式作成フロー</vt:lpstr>
      <vt:lpstr>変状面積算出方法</vt:lpstr>
      <vt:lpstr>様式A-1</vt:lpstr>
      <vt:lpstr>様式A-2</vt:lpstr>
      <vt:lpstr>様式A-3</vt:lpstr>
      <vt:lpstr>様式B(トンネル様式1P001)</vt:lpstr>
      <vt:lpstr>様式B(トンネル様式1P002)</vt:lpstr>
      <vt:lpstr>様式B(トンネル様式1P003)</vt:lpstr>
      <vt:lpstr>様式C-1-1</vt:lpstr>
      <vt:lpstr>様式C-1-2</vt:lpstr>
      <vt:lpstr>様式C-2</vt:lpstr>
      <vt:lpstr>様式D-1-1(トンネル様式2P001)</vt:lpstr>
      <vt:lpstr>様式D-1-1(トンネル様式2P002)</vt:lpstr>
      <vt:lpstr>様式D-1-1(トンネル様式2P003)</vt:lpstr>
      <vt:lpstr>様式D-1-1(トンネル様式2P004)</vt:lpstr>
      <vt:lpstr>様式D-1-1(トンネル様式2P005)</vt:lpstr>
      <vt:lpstr>様式D-1-1(トンネル様式2P006)</vt:lpstr>
      <vt:lpstr>様式D-1-1(トンネル様式2P007)</vt:lpstr>
      <vt:lpstr>様式D-1-2</vt:lpstr>
      <vt:lpstr>様式D-2-1</vt:lpstr>
      <vt:lpstr>様式D-2-1´</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'様式B(トンネル様式1P002)'!Print_Area</vt:lpstr>
      <vt:lpstr>'様式B(トンネル様式1P003)'!Print_Area</vt:lpstr>
      <vt:lpstr>'様式C-1-1'!Print_Area</vt:lpstr>
      <vt:lpstr>'様式C-1-2'!Print_Area</vt:lpstr>
      <vt:lpstr>'様式C-2'!Print_Area</vt:lpstr>
      <vt:lpstr>'様式D-1-1(トンネル様式2P001)'!Print_Area</vt:lpstr>
      <vt:lpstr>'様式D-1-1(トンネル様式2P002)'!Print_Area</vt:lpstr>
      <vt:lpstr>'様式D-1-1(トンネル様式2P003)'!Print_Area</vt:lpstr>
      <vt:lpstr>'様式D-1-1(トンネル様式2P004)'!Print_Area</vt:lpstr>
      <vt:lpstr>'様式D-1-1(トンネル様式2P005)'!Print_Area</vt:lpstr>
      <vt:lpstr>'様式D-1-1(トンネル様式2P006)'!Print_Area</vt:lpstr>
      <vt:lpstr>'様式D-1-1(トンネル様式2P007)'!Print_Area</vt:lpstr>
      <vt:lpstr>'様式D-1-2'!Print_Area</vt:lpstr>
      <vt:lpstr>'様式D-2-1'!Print_Area</vt:lpstr>
      <vt:lpstr>'様式D-2-1´'!Print_Area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'様式D-3_S20'!Print_Area</vt:lpstr>
      <vt:lpstr>様式F!Print_Area</vt:lpstr>
      <vt:lpstr>'様式A-2'!Print_Titles</vt:lpstr>
      <vt:lpstr>'様式D-1-1(トンネル様式2P001)'!Print_Titles</vt:lpstr>
      <vt:lpstr>'様式D-1-1(トンネル様式2P002)'!Print_Titles</vt:lpstr>
      <vt:lpstr>'様式D-1-1(トンネル様式2P003)'!Print_Titles</vt:lpstr>
      <vt:lpstr>'様式D-1-1(トンネル様式2P004)'!Print_Titles</vt:lpstr>
      <vt:lpstr>'様式D-1-1(トンネル様式2P005)'!Print_Titles</vt:lpstr>
      <vt:lpstr>'様式D-1-1(トンネル様式2P006)'!Print_Titles</vt:lpstr>
      <vt:lpstr>'様式D-1-1(トンネル様式2P007)'!Print_Titles</vt:lpstr>
      <vt:lpstr>'様式D-1-2'!Print_Titles</vt:lpstr>
      <vt:lpstr>'様式D-2-1'!Print_Titles</vt:lpstr>
      <vt:lpstr>'様式D-3_PE'!Print_Titles</vt:lpstr>
      <vt:lpstr>'様式D-3_PS'!Print_Titles</vt:lpstr>
      <vt:lpstr>'様式D-3_S01'!Print_Titles</vt:lpstr>
      <vt:lpstr>'様式D-3_S02'!Print_Titles</vt:lpstr>
      <vt:lpstr>'様式D-3_S03'!Print_Titles</vt:lpstr>
      <vt:lpstr>'様式D-3_S04'!Print_Titles</vt:lpstr>
      <vt:lpstr>'様式D-3_S05'!Print_Titles</vt:lpstr>
      <vt:lpstr>'様式D-3_S06'!Print_Titles</vt:lpstr>
      <vt:lpstr>'様式D-3_S07'!Print_Titles</vt:lpstr>
      <vt:lpstr>'様式D-3_S08'!Print_Titles</vt:lpstr>
      <vt:lpstr>'様式D-3_S09'!Print_Titles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'様式D-3_S20'!Print_Titles</vt:lpstr>
      <vt:lpstr>その他</vt:lpstr>
      <vt:lpstr>その他施設</vt:lpstr>
      <vt:lpstr>外力</vt:lpstr>
      <vt:lpstr>換気施設</vt:lpstr>
      <vt:lpstr>坑門</vt:lpstr>
      <vt:lpstr>材質劣化</vt:lpstr>
      <vt:lpstr>照明施設</vt:lpstr>
      <vt:lpstr>変状面積算出方法!対象箇所</vt:lpstr>
      <vt:lpstr>'様式B(トンネル様式1P001)'!対象箇所</vt:lpstr>
      <vt:lpstr>'様式B(トンネル様式1P002)'!対象箇所</vt:lpstr>
      <vt:lpstr>'様式B(トンネル様式1P003)'!対象箇所</vt:lpstr>
      <vt:lpstr>'様式D-3_PE'!対象箇所</vt:lpstr>
      <vt:lpstr>'様式D-3_PS'!対象箇所</vt:lpstr>
      <vt:lpstr>'様式D-3_S01'!対象箇所</vt:lpstr>
      <vt:lpstr>'様式D-3_S02'!対象箇所</vt:lpstr>
      <vt:lpstr>'様式D-3_S03'!対象箇所</vt:lpstr>
      <vt:lpstr>'様式D-3_S04'!対象箇所</vt:lpstr>
      <vt:lpstr>'様式D-3_S05'!対象箇所</vt:lpstr>
      <vt:lpstr>'様式D-3_S06'!対象箇所</vt:lpstr>
      <vt:lpstr>'様式D-3_S07'!対象箇所</vt:lpstr>
      <vt:lpstr>'様式D-3_S08'!対象箇所</vt:lpstr>
      <vt:lpstr>'様式D-3_S09'!対象箇所</vt:lpstr>
      <vt:lpstr>'様式D-3_S10'!対象箇所</vt:lpstr>
      <vt:lpstr>'様式D-3_S11'!対象箇所</vt:lpstr>
      <vt:lpstr>'様式D-3_S12'!対象箇所</vt:lpstr>
      <vt:lpstr>'様式D-3_S13'!対象箇所</vt:lpstr>
      <vt:lpstr>'様式D-3_S14'!対象箇所</vt:lpstr>
      <vt:lpstr>'様式D-3_S15'!対象箇所</vt:lpstr>
      <vt:lpstr>'様式D-3_S16'!対象箇所</vt:lpstr>
      <vt:lpstr>'様式D-3_S17'!対象箇所</vt:lpstr>
      <vt:lpstr>'様式D-3_S18'!対象箇所</vt:lpstr>
      <vt:lpstr>'様式D-3_S19'!対象箇所</vt:lpstr>
      <vt:lpstr>'様式D-3_S20'!対象箇所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上田 竜也</cp:lastModifiedBy>
  <cp:lastPrinted>2024-04-18T07:09:55Z</cp:lastPrinted>
  <dcterms:created xsi:type="dcterms:W3CDTF">2012-04-09T00:49:26Z</dcterms:created>
  <dcterms:modified xsi:type="dcterms:W3CDTF">2024-04-18T07:23:54Z</dcterms:modified>
</cp:coreProperties>
</file>